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2_SNA_WorkPlace\BUR70\Documents\Excel\Demande_Communes\"/>
    </mc:Choice>
  </mc:AlternateContent>
  <bookViews>
    <workbookView xWindow="-28920" yWindow="-1005" windowWidth="29040" windowHeight="15720" activeTab="2"/>
  </bookViews>
  <sheets>
    <sheet name="Donnees_SIG" sheetId="4" r:id="rId1"/>
    <sheet name="Classes_detaillees" sheetId="6" r:id="rId2"/>
    <sheet name="Classes_finales" sheetId="5" r:id="rId3"/>
  </sheets>
  <definedNames>
    <definedName name="_xlnm._FilterDatabase" localSheetId="1" hidden="1">Classes_detaillees!$B$2:$F$66</definedName>
    <definedName name="_xlnm._FilterDatabase" localSheetId="0" hidden="1">Donnees_SIG!$A$1:$K$5697</definedName>
    <definedName name="solver_adj" localSheetId="1" hidden="1">Classes_detaillees!$G$11</definedName>
    <definedName name="solver_adj" localSheetId="2" hidden="1">Classes_finales!$W$30:$W$33</definedName>
    <definedName name="solver_cvg" localSheetId="1" hidden="1">0.0001</definedName>
    <definedName name="solver_cvg" localSheetId="2" hidden="1">0.0001</definedName>
    <definedName name="solver_drv" localSheetId="1" hidden="1">2</definedName>
    <definedName name="solver_drv" localSheetId="2" hidden="1">1</definedName>
    <definedName name="solver_eng" localSheetId="1" hidden="1">1</definedName>
    <definedName name="solver_eng" localSheetId="2" hidden="1">1</definedName>
    <definedName name="solver_est" localSheetId="1" hidden="1">1</definedName>
    <definedName name="solver_est" localSheetId="2" hidden="1">1</definedName>
    <definedName name="solver_itr" localSheetId="1" hidden="1">2147483647</definedName>
    <definedName name="solver_itr" localSheetId="2" hidden="1">2147483647</definedName>
    <definedName name="solver_lhs1" localSheetId="1" hidden="1">Classes_detaillees!$G$10</definedName>
    <definedName name="solver_lhs2" localSheetId="1" hidden="1">Classes_detaillees!$N$24</definedName>
    <definedName name="solver_lhs3" localSheetId="1" hidden="1">Classes_detaillees!$N$24</definedName>
    <definedName name="solver_lhs4" localSheetId="1" hidden="1">Classes_detaillees!$N$24</definedName>
    <definedName name="solver_lhs5" localSheetId="1" hidden="1">Classes_detaillees!$N$24</definedName>
    <definedName name="solver_mip" localSheetId="1" hidden="1">2147483647</definedName>
    <definedName name="solver_mip" localSheetId="2" hidden="1">2147483647</definedName>
    <definedName name="solver_mni" localSheetId="1" hidden="1">30</definedName>
    <definedName name="solver_mni" localSheetId="2" hidden="1">30</definedName>
    <definedName name="solver_mrt" localSheetId="1" hidden="1">0.075</definedName>
    <definedName name="solver_mrt" localSheetId="2" hidden="1">0.075</definedName>
    <definedName name="solver_msl" localSheetId="1" hidden="1">2</definedName>
    <definedName name="solver_msl" localSheetId="2" hidden="1">2</definedName>
    <definedName name="solver_neg" localSheetId="1" hidden="1">1</definedName>
    <definedName name="solver_neg" localSheetId="2" hidden="1">1</definedName>
    <definedName name="solver_nod" localSheetId="1" hidden="1">2147483647</definedName>
    <definedName name="solver_nod" localSheetId="2" hidden="1">2147483647</definedName>
    <definedName name="solver_num" localSheetId="1" hidden="1">1</definedName>
    <definedName name="solver_num" localSheetId="2" hidden="1">0</definedName>
    <definedName name="solver_nwt" localSheetId="1" hidden="1">1</definedName>
    <definedName name="solver_nwt" localSheetId="2" hidden="1">1</definedName>
    <definedName name="solver_opt" localSheetId="1" hidden="1">Classes_detaillees!$I$11</definedName>
    <definedName name="solver_opt" localSheetId="2" hidden="1">Classes_finales!$W$37</definedName>
    <definedName name="solver_pre" localSheetId="1" hidden="1">0.000001</definedName>
    <definedName name="solver_pre" localSheetId="2" hidden="1">0.000001</definedName>
    <definedName name="solver_rbv" localSheetId="1" hidden="1">2</definedName>
    <definedName name="solver_rbv" localSheetId="2" hidden="1">1</definedName>
    <definedName name="solver_rel1" localSheetId="1" hidden="1">3</definedName>
    <definedName name="solver_rel2" localSheetId="1" hidden="1">3</definedName>
    <definedName name="solver_rel3" localSheetId="1" hidden="1">3</definedName>
    <definedName name="solver_rel4" localSheetId="1" hidden="1">3</definedName>
    <definedName name="solver_rel5" localSheetId="1" hidden="1">3</definedName>
    <definedName name="solver_rhs1" localSheetId="1" hidden="1">5</definedName>
    <definedName name="solver_rhs2" localSheetId="1" hidden="1">Classes_detaillees!$K$25</definedName>
    <definedName name="solver_rhs3" localSheetId="1" hidden="1">Classes_detaillees!$K$25</definedName>
    <definedName name="solver_rhs4" localSheetId="1" hidden="1">Classes_detaillees!$K$25</definedName>
    <definedName name="solver_rhs5" localSheetId="1" hidden="1">Classes_detaillees!$K$25</definedName>
    <definedName name="solver_rlx" localSheetId="1" hidden="1">2</definedName>
    <definedName name="solver_rlx" localSheetId="2" hidden="1">2</definedName>
    <definedName name="solver_rsd" localSheetId="1" hidden="1">0</definedName>
    <definedName name="solver_rsd" localSheetId="2" hidden="1">0</definedName>
    <definedName name="solver_scl" localSheetId="1" hidden="1">2</definedName>
    <definedName name="solver_scl" localSheetId="2" hidden="1">1</definedName>
    <definedName name="solver_sho" localSheetId="1" hidden="1">2</definedName>
    <definedName name="solver_sho" localSheetId="2" hidden="1">2</definedName>
    <definedName name="solver_ssz" localSheetId="1" hidden="1">100</definedName>
    <definedName name="solver_ssz" localSheetId="2" hidden="1">100</definedName>
    <definedName name="solver_tim" localSheetId="1" hidden="1">2147483647</definedName>
    <definedName name="solver_tim" localSheetId="2" hidden="1">2147483647</definedName>
    <definedName name="solver_tol" localSheetId="1" hidden="1">0.01</definedName>
    <definedName name="solver_tol" localSheetId="2" hidden="1">0.01</definedName>
    <definedName name="solver_typ" localSheetId="1" hidden="1">3</definedName>
    <definedName name="solver_typ" localSheetId="2" hidden="1">3</definedName>
    <definedName name="solver_val" localSheetId="1" hidden="1">6</definedName>
    <definedName name="solver_val" localSheetId="2" hidden="1">0.02</definedName>
    <definedName name="solver_ver" localSheetId="1" hidden="1">3</definedName>
    <definedName name="solver_ver" localSheetId="2" hidden="1">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4" l="1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2" i="4"/>
  <c r="J1823" i="4"/>
  <c r="J1824" i="4"/>
  <c r="J1825" i="4"/>
  <c r="J1826" i="4"/>
  <c r="J1827" i="4"/>
  <c r="J1828" i="4"/>
  <c r="J1829" i="4"/>
  <c r="J1830" i="4"/>
  <c r="J1831" i="4"/>
  <c r="J1832" i="4"/>
  <c r="J1833" i="4"/>
  <c r="J1834" i="4"/>
  <c r="J1835" i="4"/>
  <c r="J1836" i="4"/>
  <c r="J1837" i="4"/>
  <c r="J1838" i="4"/>
  <c r="J1839" i="4"/>
  <c r="J1840" i="4"/>
  <c r="J1841" i="4"/>
  <c r="J1842" i="4"/>
  <c r="J1843" i="4"/>
  <c r="J1844" i="4"/>
  <c r="J1845" i="4"/>
  <c r="J1846" i="4"/>
  <c r="J1847" i="4"/>
  <c r="J1848" i="4"/>
  <c r="J1849" i="4"/>
  <c r="J1850" i="4"/>
  <c r="J1851" i="4"/>
  <c r="J1852" i="4"/>
  <c r="J1853" i="4"/>
  <c r="J1854" i="4"/>
  <c r="J1855" i="4"/>
  <c r="J1856" i="4"/>
  <c r="J1857" i="4"/>
  <c r="J1858" i="4"/>
  <c r="J1859" i="4"/>
  <c r="J1860" i="4"/>
  <c r="J1861" i="4"/>
  <c r="J1862" i="4"/>
  <c r="J1863" i="4"/>
  <c r="J1864" i="4"/>
  <c r="J1865" i="4"/>
  <c r="J1866" i="4"/>
  <c r="J1867" i="4"/>
  <c r="J1868" i="4"/>
  <c r="J1869" i="4"/>
  <c r="J1870" i="4"/>
  <c r="J1871" i="4"/>
  <c r="J1872" i="4"/>
  <c r="J1873" i="4"/>
  <c r="J1874" i="4"/>
  <c r="J1875" i="4"/>
  <c r="J1876" i="4"/>
  <c r="J1877" i="4"/>
  <c r="J1878" i="4"/>
  <c r="J1879" i="4"/>
  <c r="J1880" i="4"/>
  <c r="J1881" i="4"/>
  <c r="J1882" i="4"/>
  <c r="J1883" i="4"/>
  <c r="J1884" i="4"/>
  <c r="J1885" i="4"/>
  <c r="J1886" i="4"/>
  <c r="J1887" i="4"/>
  <c r="J1888" i="4"/>
  <c r="J1889" i="4"/>
  <c r="J1890" i="4"/>
  <c r="J1891" i="4"/>
  <c r="J1892" i="4"/>
  <c r="J1893" i="4"/>
  <c r="J1894" i="4"/>
  <c r="J1895" i="4"/>
  <c r="J1896" i="4"/>
  <c r="J1897" i="4"/>
  <c r="J1898" i="4"/>
  <c r="J1899" i="4"/>
  <c r="J1900" i="4"/>
  <c r="J1901" i="4"/>
  <c r="J1902" i="4"/>
  <c r="J1903" i="4"/>
  <c r="J1904" i="4"/>
  <c r="J1905" i="4"/>
  <c r="J1906" i="4"/>
  <c r="J1907" i="4"/>
  <c r="J1908" i="4"/>
  <c r="J1909" i="4"/>
  <c r="J1910" i="4"/>
  <c r="J1911" i="4"/>
  <c r="J1912" i="4"/>
  <c r="J1913" i="4"/>
  <c r="J1914" i="4"/>
  <c r="J1915" i="4"/>
  <c r="J1916" i="4"/>
  <c r="J1917" i="4"/>
  <c r="J1918" i="4"/>
  <c r="J1919" i="4"/>
  <c r="J1920" i="4"/>
  <c r="J1921" i="4"/>
  <c r="J1922" i="4"/>
  <c r="J1923" i="4"/>
  <c r="J1924" i="4"/>
  <c r="J1925" i="4"/>
  <c r="J1926" i="4"/>
  <c r="J1927" i="4"/>
  <c r="J1928" i="4"/>
  <c r="J1929" i="4"/>
  <c r="J1930" i="4"/>
  <c r="J1931" i="4"/>
  <c r="J1932" i="4"/>
  <c r="J1933" i="4"/>
  <c r="J1934" i="4"/>
  <c r="J1935" i="4"/>
  <c r="J1936" i="4"/>
  <c r="J1937" i="4"/>
  <c r="J1938" i="4"/>
  <c r="J1939" i="4"/>
  <c r="J1940" i="4"/>
  <c r="J1941" i="4"/>
  <c r="J1942" i="4"/>
  <c r="J1943" i="4"/>
  <c r="J1944" i="4"/>
  <c r="J1945" i="4"/>
  <c r="J1946" i="4"/>
  <c r="J1947" i="4"/>
  <c r="J1948" i="4"/>
  <c r="J1949" i="4"/>
  <c r="J1950" i="4"/>
  <c r="J1951" i="4"/>
  <c r="J1952" i="4"/>
  <c r="J1953" i="4"/>
  <c r="J1954" i="4"/>
  <c r="J1955" i="4"/>
  <c r="J1956" i="4"/>
  <c r="J1957" i="4"/>
  <c r="J1958" i="4"/>
  <c r="J1959" i="4"/>
  <c r="J1960" i="4"/>
  <c r="J1961" i="4"/>
  <c r="J1962" i="4"/>
  <c r="J1963" i="4"/>
  <c r="J1964" i="4"/>
  <c r="J1965" i="4"/>
  <c r="J1966" i="4"/>
  <c r="J1967" i="4"/>
  <c r="J1968" i="4"/>
  <c r="J1969" i="4"/>
  <c r="J1970" i="4"/>
  <c r="J1971" i="4"/>
  <c r="J1972" i="4"/>
  <c r="J1973" i="4"/>
  <c r="J1974" i="4"/>
  <c r="J1975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2250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337" i="4"/>
  <c r="J2338" i="4"/>
  <c r="J2339" i="4"/>
  <c r="J2340" i="4"/>
  <c r="J2341" i="4"/>
  <c r="J2342" i="4"/>
  <c r="J2343" i="4"/>
  <c r="J2344" i="4"/>
  <c r="J2345" i="4"/>
  <c r="J2346" i="4"/>
  <c r="J2347" i="4"/>
  <c r="J2348" i="4"/>
  <c r="J2349" i="4"/>
  <c r="J2350" i="4"/>
  <c r="J2351" i="4"/>
  <c r="J2352" i="4"/>
  <c r="J2353" i="4"/>
  <c r="J2354" i="4"/>
  <c r="J2355" i="4"/>
  <c r="J2356" i="4"/>
  <c r="J2357" i="4"/>
  <c r="J2358" i="4"/>
  <c r="J2359" i="4"/>
  <c r="J2360" i="4"/>
  <c r="J2361" i="4"/>
  <c r="J2362" i="4"/>
  <c r="J2363" i="4"/>
  <c r="J2364" i="4"/>
  <c r="J2365" i="4"/>
  <c r="J2366" i="4"/>
  <c r="J2367" i="4"/>
  <c r="J2368" i="4"/>
  <c r="J2369" i="4"/>
  <c r="J2370" i="4"/>
  <c r="J2371" i="4"/>
  <c r="J2372" i="4"/>
  <c r="J2373" i="4"/>
  <c r="J2374" i="4"/>
  <c r="J2375" i="4"/>
  <c r="J2376" i="4"/>
  <c r="J2377" i="4"/>
  <c r="J2378" i="4"/>
  <c r="J2379" i="4"/>
  <c r="J2380" i="4"/>
  <c r="J2381" i="4"/>
  <c r="J2382" i="4"/>
  <c r="J2383" i="4"/>
  <c r="J2384" i="4"/>
  <c r="J2385" i="4"/>
  <c r="J2386" i="4"/>
  <c r="J2387" i="4"/>
  <c r="J2388" i="4"/>
  <c r="J2389" i="4"/>
  <c r="J2390" i="4"/>
  <c r="J2391" i="4"/>
  <c r="J2392" i="4"/>
  <c r="J2393" i="4"/>
  <c r="J2394" i="4"/>
  <c r="J2395" i="4"/>
  <c r="J2396" i="4"/>
  <c r="J2397" i="4"/>
  <c r="J2398" i="4"/>
  <c r="J2399" i="4"/>
  <c r="J2400" i="4"/>
  <c r="J2401" i="4"/>
  <c r="J2402" i="4"/>
  <c r="J2403" i="4"/>
  <c r="J2404" i="4"/>
  <c r="J2405" i="4"/>
  <c r="J2406" i="4"/>
  <c r="J2407" i="4"/>
  <c r="J2408" i="4"/>
  <c r="J2409" i="4"/>
  <c r="J2410" i="4"/>
  <c r="J2411" i="4"/>
  <c r="J2412" i="4"/>
  <c r="J2413" i="4"/>
  <c r="J2414" i="4"/>
  <c r="J2415" i="4"/>
  <c r="J2416" i="4"/>
  <c r="J2417" i="4"/>
  <c r="J2418" i="4"/>
  <c r="J2419" i="4"/>
  <c r="J2420" i="4"/>
  <c r="J2421" i="4"/>
  <c r="J2422" i="4"/>
  <c r="J2423" i="4"/>
  <c r="J2424" i="4"/>
  <c r="J2425" i="4"/>
  <c r="J2426" i="4"/>
  <c r="J2427" i="4"/>
  <c r="J2428" i="4"/>
  <c r="J2429" i="4"/>
  <c r="J2430" i="4"/>
  <c r="J2431" i="4"/>
  <c r="J2432" i="4"/>
  <c r="J2433" i="4"/>
  <c r="J2434" i="4"/>
  <c r="J2435" i="4"/>
  <c r="J2436" i="4"/>
  <c r="J2437" i="4"/>
  <c r="J2438" i="4"/>
  <c r="J2439" i="4"/>
  <c r="J2440" i="4"/>
  <c r="J2441" i="4"/>
  <c r="J2442" i="4"/>
  <c r="J2443" i="4"/>
  <c r="J2444" i="4"/>
  <c r="J2445" i="4"/>
  <c r="J2446" i="4"/>
  <c r="J2447" i="4"/>
  <c r="J2448" i="4"/>
  <c r="J2449" i="4"/>
  <c r="J2450" i="4"/>
  <c r="J2451" i="4"/>
  <c r="J2452" i="4"/>
  <c r="J2453" i="4"/>
  <c r="J2454" i="4"/>
  <c r="J2455" i="4"/>
  <c r="J2456" i="4"/>
  <c r="J2457" i="4"/>
  <c r="J2458" i="4"/>
  <c r="J2459" i="4"/>
  <c r="J2460" i="4"/>
  <c r="J2461" i="4"/>
  <c r="J2462" i="4"/>
  <c r="J2463" i="4"/>
  <c r="J2464" i="4"/>
  <c r="J2465" i="4"/>
  <c r="J2466" i="4"/>
  <c r="J2467" i="4"/>
  <c r="J2468" i="4"/>
  <c r="J2469" i="4"/>
  <c r="J2470" i="4"/>
  <c r="J2471" i="4"/>
  <c r="J2472" i="4"/>
  <c r="J2473" i="4"/>
  <c r="J2474" i="4"/>
  <c r="J2475" i="4"/>
  <c r="J2476" i="4"/>
  <c r="J2477" i="4"/>
  <c r="J2478" i="4"/>
  <c r="J2479" i="4"/>
  <c r="J2480" i="4"/>
  <c r="J2481" i="4"/>
  <c r="J2482" i="4"/>
  <c r="J2483" i="4"/>
  <c r="J2484" i="4"/>
  <c r="J2485" i="4"/>
  <c r="J2486" i="4"/>
  <c r="J2487" i="4"/>
  <c r="J2488" i="4"/>
  <c r="J2489" i="4"/>
  <c r="J2490" i="4"/>
  <c r="J2491" i="4"/>
  <c r="J2492" i="4"/>
  <c r="J2493" i="4"/>
  <c r="J2494" i="4"/>
  <c r="J2495" i="4"/>
  <c r="J2496" i="4"/>
  <c r="J2497" i="4"/>
  <c r="J2498" i="4"/>
  <c r="J2499" i="4"/>
  <c r="J2500" i="4"/>
  <c r="J2501" i="4"/>
  <c r="J2502" i="4"/>
  <c r="J2503" i="4"/>
  <c r="J2504" i="4"/>
  <c r="J2505" i="4"/>
  <c r="J2506" i="4"/>
  <c r="J2507" i="4"/>
  <c r="J2508" i="4"/>
  <c r="J2509" i="4"/>
  <c r="J2510" i="4"/>
  <c r="J2511" i="4"/>
  <c r="J2512" i="4"/>
  <c r="J2513" i="4"/>
  <c r="J2514" i="4"/>
  <c r="J2515" i="4"/>
  <c r="J2516" i="4"/>
  <c r="J2517" i="4"/>
  <c r="J2518" i="4"/>
  <c r="J2519" i="4"/>
  <c r="J2520" i="4"/>
  <c r="J2521" i="4"/>
  <c r="J2522" i="4"/>
  <c r="J2523" i="4"/>
  <c r="J2524" i="4"/>
  <c r="J2525" i="4"/>
  <c r="J2526" i="4"/>
  <c r="J2527" i="4"/>
  <c r="J2528" i="4"/>
  <c r="J2529" i="4"/>
  <c r="J2530" i="4"/>
  <c r="J2531" i="4"/>
  <c r="J2532" i="4"/>
  <c r="J2533" i="4"/>
  <c r="J2534" i="4"/>
  <c r="J2535" i="4"/>
  <c r="J2536" i="4"/>
  <c r="J2537" i="4"/>
  <c r="J2538" i="4"/>
  <c r="J2539" i="4"/>
  <c r="J2540" i="4"/>
  <c r="J2541" i="4"/>
  <c r="J2542" i="4"/>
  <c r="J2543" i="4"/>
  <c r="J2544" i="4"/>
  <c r="J2545" i="4"/>
  <c r="J2546" i="4"/>
  <c r="J2547" i="4"/>
  <c r="J2548" i="4"/>
  <c r="J2549" i="4"/>
  <c r="J2550" i="4"/>
  <c r="J2551" i="4"/>
  <c r="J2552" i="4"/>
  <c r="J2553" i="4"/>
  <c r="J2554" i="4"/>
  <c r="J2555" i="4"/>
  <c r="J2556" i="4"/>
  <c r="J2557" i="4"/>
  <c r="J2558" i="4"/>
  <c r="J2559" i="4"/>
  <c r="J2560" i="4"/>
  <c r="J2561" i="4"/>
  <c r="J2562" i="4"/>
  <c r="J2563" i="4"/>
  <c r="J2564" i="4"/>
  <c r="J2565" i="4"/>
  <c r="J2566" i="4"/>
  <c r="J2567" i="4"/>
  <c r="J2568" i="4"/>
  <c r="J2569" i="4"/>
  <c r="J2570" i="4"/>
  <c r="J2571" i="4"/>
  <c r="J2572" i="4"/>
  <c r="J2573" i="4"/>
  <c r="J2574" i="4"/>
  <c r="J2575" i="4"/>
  <c r="J2576" i="4"/>
  <c r="J2577" i="4"/>
  <c r="J2578" i="4"/>
  <c r="J2579" i="4"/>
  <c r="J2580" i="4"/>
  <c r="J2581" i="4"/>
  <c r="J2582" i="4"/>
  <c r="J2583" i="4"/>
  <c r="J2584" i="4"/>
  <c r="J2585" i="4"/>
  <c r="J2586" i="4"/>
  <c r="J2587" i="4"/>
  <c r="J2588" i="4"/>
  <c r="J2589" i="4"/>
  <c r="J2590" i="4"/>
  <c r="J2591" i="4"/>
  <c r="J2592" i="4"/>
  <c r="J2593" i="4"/>
  <c r="J2594" i="4"/>
  <c r="J2595" i="4"/>
  <c r="J2596" i="4"/>
  <c r="J2597" i="4"/>
  <c r="J2598" i="4"/>
  <c r="J2599" i="4"/>
  <c r="J2600" i="4"/>
  <c r="J2601" i="4"/>
  <c r="J2602" i="4"/>
  <c r="J2603" i="4"/>
  <c r="J2604" i="4"/>
  <c r="J2605" i="4"/>
  <c r="J2606" i="4"/>
  <c r="J2607" i="4"/>
  <c r="J2608" i="4"/>
  <c r="J2609" i="4"/>
  <c r="J2610" i="4"/>
  <c r="J2611" i="4"/>
  <c r="J2612" i="4"/>
  <c r="J2613" i="4"/>
  <c r="J2614" i="4"/>
  <c r="J2615" i="4"/>
  <c r="J2616" i="4"/>
  <c r="J2617" i="4"/>
  <c r="J2618" i="4"/>
  <c r="J2619" i="4"/>
  <c r="J2620" i="4"/>
  <c r="J2621" i="4"/>
  <c r="J2622" i="4"/>
  <c r="J2623" i="4"/>
  <c r="J2624" i="4"/>
  <c r="J2625" i="4"/>
  <c r="J2626" i="4"/>
  <c r="J2627" i="4"/>
  <c r="J2628" i="4"/>
  <c r="J2629" i="4"/>
  <c r="J2630" i="4"/>
  <c r="J2631" i="4"/>
  <c r="J2632" i="4"/>
  <c r="J2633" i="4"/>
  <c r="J2634" i="4"/>
  <c r="J2635" i="4"/>
  <c r="J2636" i="4"/>
  <c r="J2637" i="4"/>
  <c r="J2638" i="4"/>
  <c r="J2639" i="4"/>
  <c r="J2640" i="4"/>
  <c r="J2641" i="4"/>
  <c r="J2642" i="4"/>
  <c r="J2643" i="4"/>
  <c r="J2644" i="4"/>
  <c r="J2645" i="4"/>
  <c r="J2646" i="4"/>
  <c r="J2647" i="4"/>
  <c r="J2648" i="4"/>
  <c r="J2649" i="4"/>
  <c r="J2650" i="4"/>
  <c r="J2651" i="4"/>
  <c r="J2652" i="4"/>
  <c r="J2653" i="4"/>
  <c r="J2654" i="4"/>
  <c r="J2655" i="4"/>
  <c r="J2656" i="4"/>
  <c r="J2657" i="4"/>
  <c r="J2658" i="4"/>
  <c r="J2659" i="4"/>
  <c r="J2660" i="4"/>
  <c r="J2661" i="4"/>
  <c r="J2662" i="4"/>
  <c r="J2663" i="4"/>
  <c r="J2664" i="4"/>
  <c r="J2665" i="4"/>
  <c r="J2666" i="4"/>
  <c r="J2667" i="4"/>
  <c r="J2668" i="4"/>
  <c r="J2669" i="4"/>
  <c r="J2670" i="4"/>
  <c r="J2671" i="4"/>
  <c r="J2672" i="4"/>
  <c r="J2673" i="4"/>
  <c r="J2674" i="4"/>
  <c r="J2675" i="4"/>
  <c r="J2676" i="4"/>
  <c r="J2677" i="4"/>
  <c r="J2678" i="4"/>
  <c r="J2679" i="4"/>
  <c r="J2680" i="4"/>
  <c r="J2681" i="4"/>
  <c r="J2682" i="4"/>
  <c r="J2683" i="4"/>
  <c r="J2684" i="4"/>
  <c r="J2685" i="4"/>
  <c r="J2686" i="4"/>
  <c r="J2687" i="4"/>
  <c r="J2688" i="4"/>
  <c r="J2689" i="4"/>
  <c r="J2690" i="4"/>
  <c r="J2691" i="4"/>
  <c r="J2692" i="4"/>
  <c r="J2693" i="4"/>
  <c r="J2694" i="4"/>
  <c r="J2695" i="4"/>
  <c r="J2696" i="4"/>
  <c r="J2697" i="4"/>
  <c r="J2698" i="4"/>
  <c r="J2699" i="4"/>
  <c r="J2700" i="4"/>
  <c r="J2701" i="4"/>
  <c r="J2702" i="4"/>
  <c r="J2703" i="4"/>
  <c r="J2704" i="4"/>
  <c r="J2705" i="4"/>
  <c r="J2706" i="4"/>
  <c r="J2707" i="4"/>
  <c r="J2708" i="4"/>
  <c r="J2709" i="4"/>
  <c r="J2710" i="4"/>
  <c r="J2711" i="4"/>
  <c r="J2712" i="4"/>
  <c r="J2713" i="4"/>
  <c r="J2714" i="4"/>
  <c r="J2715" i="4"/>
  <c r="J2716" i="4"/>
  <c r="J2717" i="4"/>
  <c r="J2718" i="4"/>
  <c r="J2719" i="4"/>
  <c r="J2720" i="4"/>
  <c r="J2721" i="4"/>
  <c r="J2722" i="4"/>
  <c r="J2723" i="4"/>
  <c r="J2724" i="4"/>
  <c r="J2725" i="4"/>
  <c r="J2726" i="4"/>
  <c r="J2727" i="4"/>
  <c r="J2728" i="4"/>
  <c r="J2729" i="4"/>
  <c r="J2730" i="4"/>
  <c r="J2731" i="4"/>
  <c r="J2732" i="4"/>
  <c r="J2733" i="4"/>
  <c r="J2734" i="4"/>
  <c r="J2735" i="4"/>
  <c r="J2736" i="4"/>
  <c r="J2737" i="4"/>
  <c r="J2738" i="4"/>
  <c r="J2739" i="4"/>
  <c r="J2740" i="4"/>
  <c r="J2741" i="4"/>
  <c r="J2742" i="4"/>
  <c r="J2743" i="4"/>
  <c r="J2744" i="4"/>
  <c r="J2745" i="4"/>
  <c r="J2746" i="4"/>
  <c r="J2747" i="4"/>
  <c r="J2748" i="4"/>
  <c r="J2749" i="4"/>
  <c r="J2750" i="4"/>
  <c r="J2751" i="4"/>
  <c r="J2752" i="4"/>
  <c r="J2753" i="4"/>
  <c r="J2754" i="4"/>
  <c r="J2755" i="4"/>
  <c r="J2756" i="4"/>
  <c r="J2757" i="4"/>
  <c r="J2758" i="4"/>
  <c r="J2759" i="4"/>
  <c r="J2760" i="4"/>
  <c r="J2761" i="4"/>
  <c r="J2762" i="4"/>
  <c r="J2763" i="4"/>
  <c r="J2764" i="4"/>
  <c r="J2765" i="4"/>
  <c r="J2766" i="4"/>
  <c r="J2767" i="4"/>
  <c r="J2768" i="4"/>
  <c r="J2769" i="4"/>
  <c r="J2770" i="4"/>
  <c r="J2771" i="4"/>
  <c r="J2772" i="4"/>
  <c r="J2773" i="4"/>
  <c r="J2774" i="4"/>
  <c r="J2775" i="4"/>
  <c r="J2776" i="4"/>
  <c r="J2777" i="4"/>
  <c r="J2778" i="4"/>
  <c r="J2779" i="4"/>
  <c r="J2780" i="4"/>
  <c r="J2781" i="4"/>
  <c r="J2782" i="4"/>
  <c r="J2783" i="4"/>
  <c r="J2784" i="4"/>
  <c r="J2785" i="4"/>
  <c r="J2786" i="4"/>
  <c r="J2787" i="4"/>
  <c r="J2788" i="4"/>
  <c r="J2789" i="4"/>
  <c r="J2790" i="4"/>
  <c r="J2791" i="4"/>
  <c r="J2792" i="4"/>
  <c r="J2793" i="4"/>
  <c r="J2794" i="4"/>
  <c r="J2795" i="4"/>
  <c r="J2796" i="4"/>
  <c r="J2797" i="4"/>
  <c r="J2798" i="4"/>
  <c r="J2799" i="4"/>
  <c r="J2800" i="4"/>
  <c r="J2801" i="4"/>
  <c r="J2802" i="4"/>
  <c r="J2803" i="4"/>
  <c r="J2804" i="4"/>
  <c r="J2805" i="4"/>
  <c r="J2806" i="4"/>
  <c r="J2807" i="4"/>
  <c r="J2808" i="4"/>
  <c r="J2809" i="4"/>
  <c r="J2810" i="4"/>
  <c r="J2811" i="4"/>
  <c r="J2812" i="4"/>
  <c r="J2813" i="4"/>
  <c r="J2814" i="4"/>
  <c r="J2815" i="4"/>
  <c r="J2816" i="4"/>
  <c r="J2817" i="4"/>
  <c r="J2818" i="4"/>
  <c r="J2819" i="4"/>
  <c r="J2820" i="4"/>
  <c r="J2821" i="4"/>
  <c r="J2822" i="4"/>
  <c r="J2823" i="4"/>
  <c r="J2824" i="4"/>
  <c r="J2825" i="4"/>
  <c r="J2826" i="4"/>
  <c r="J2827" i="4"/>
  <c r="J2828" i="4"/>
  <c r="J2829" i="4"/>
  <c r="J2830" i="4"/>
  <c r="J2831" i="4"/>
  <c r="J2832" i="4"/>
  <c r="J2833" i="4"/>
  <c r="J2834" i="4"/>
  <c r="J2835" i="4"/>
  <c r="J2836" i="4"/>
  <c r="J2837" i="4"/>
  <c r="J2838" i="4"/>
  <c r="J2839" i="4"/>
  <c r="J2840" i="4"/>
  <c r="J2841" i="4"/>
  <c r="J2842" i="4"/>
  <c r="J2843" i="4"/>
  <c r="J2844" i="4"/>
  <c r="J2845" i="4"/>
  <c r="J2846" i="4"/>
  <c r="J2847" i="4"/>
  <c r="J2848" i="4"/>
  <c r="J2849" i="4"/>
  <c r="J2850" i="4"/>
  <c r="J2851" i="4"/>
  <c r="J2852" i="4"/>
  <c r="J2853" i="4"/>
  <c r="J2854" i="4"/>
  <c r="J2855" i="4"/>
  <c r="J2856" i="4"/>
  <c r="J2857" i="4"/>
  <c r="J2858" i="4"/>
  <c r="J2859" i="4"/>
  <c r="J2860" i="4"/>
  <c r="J2861" i="4"/>
  <c r="J2862" i="4"/>
  <c r="J2863" i="4"/>
  <c r="J2864" i="4"/>
  <c r="J2865" i="4"/>
  <c r="J2866" i="4"/>
  <c r="J2867" i="4"/>
  <c r="J2868" i="4"/>
  <c r="J2869" i="4"/>
  <c r="J2870" i="4"/>
  <c r="J2871" i="4"/>
  <c r="J2872" i="4"/>
  <c r="J2873" i="4"/>
  <c r="J2874" i="4"/>
  <c r="J2875" i="4"/>
  <c r="J2876" i="4"/>
  <c r="J2877" i="4"/>
  <c r="J2878" i="4"/>
  <c r="J2879" i="4"/>
  <c r="J2880" i="4"/>
  <c r="J2881" i="4"/>
  <c r="J2882" i="4"/>
  <c r="J2883" i="4"/>
  <c r="J2884" i="4"/>
  <c r="J2885" i="4"/>
  <c r="J2886" i="4"/>
  <c r="J2887" i="4"/>
  <c r="J2888" i="4"/>
  <c r="J2889" i="4"/>
  <c r="J2890" i="4"/>
  <c r="J2891" i="4"/>
  <c r="J2892" i="4"/>
  <c r="J2893" i="4"/>
  <c r="J2894" i="4"/>
  <c r="J2895" i="4"/>
  <c r="J2896" i="4"/>
  <c r="J2897" i="4"/>
  <c r="J2898" i="4"/>
  <c r="J2899" i="4"/>
  <c r="J2900" i="4"/>
  <c r="J2901" i="4"/>
  <c r="J2902" i="4"/>
  <c r="J2903" i="4"/>
  <c r="J2904" i="4"/>
  <c r="J2905" i="4"/>
  <c r="J2906" i="4"/>
  <c r="J2907" i="4"/>
  <c r="J2908" i="4"/>
  <c r="J2909" i="4"/>
  <c r="J2910" i="4"/>
  <c r="J2911" i="4"/>
  <c r="J2912" i="4"/>
  <c r="J2913" i="4"/>
  <c r="J2914" i="4"/>
  <c r="J2915" i="4"/>
  <c r="J2916" i="4"/>
  <c r="J2917" i="4"/>
  <c r="J2918" i="4"/>
  <c r="J2919" i="4"/>
  <c r="J2920" i="4"/>
  <c r="J2921" i="4"/>
  <c r="J2922" i="4"/>
  <c r="J2923" i="4"/>
  <c r="J2924" i="4"/>
  <c r="J2925" i="4"/>
  <c r="J2926" i="4"/>
  <c r="J2927" i="4"/>
  <c r="J2928" i="4"/>
  <c r="J2929" i="4"/>
  <c r="J2930" i="4"/>
  <c r="J2931" i="4"/>
  <c r="J2932" i="4"/>
  <c r="J2933" i="4"/>
  <c r="J2934" i="4"/>
  <c r="J2935" i="4"/>
  <c r="J2936" i="4"/>
  <c r="J2937" i="4"/>
  <c r="J2938" i="4"/>
  <c r="J2939" i="4"/>
  <c r="J2940" i="4"/>
  <c r="J2941" i="4"/>
  <c r="J2942" i="4"/>
  <c r="J2943" i="4"/>
  <c r="J2944" i="4"/>
  <c r="J2945" i="4"/>
  <c r="J2946" i="4"/>
  <c r="J2947" i="4"/>
  <c r="J2948" i="4"/>
  <c r="J2949" i="4"/>
  <c r="J2950" i="4"/>
  <c r="J2951" i="4"/>
  <c r="J2952" i="4"/>
  <c r="J2953" i="4"/>
  <c r="J2954" i="4"/>
  <c r="J2955" i="4"/>
  <c r="J2956" i="4"/>
  <c r="J2957" i="4"/>
  <c r="J2958" i="4"/>
  <c r="J2959" i="4"/>
  <c r="J2960" i="4"/>
  <c r="J2961" i="4"/>
  <c r="J2962" i="4"/>
  <c r="J2963" i="4"/>
  <c r="J2964" i="4"/>
  <c r="J2965" i="4"/>
  <c r="J2966" i="4"/>
  <c r="J2967" i="4"/>
  <c r="J2968" i="4"/>
  <c r="J2969" i="4"/>
  <c r="J2970" i="4"/>
  <c r="J2971" i="4"/>
  <c r="J2972" i="4"/>
  <c r="J2973" i="4"/>
  <c r="J2974" i="4"/>
  <c r="J2975" i="4"/>
  <c r="J2976" i="4"/>
  <c r="J2977" i="4"/>
  <c r="J2978" i="4"/>
  <c r="J2979" i="4"/>
  <c r="J2980" i="4"/>
  <c r="J2981" i="4"/>
  <c r="J2982" i="4"/>
  <c r="J2983" i="4"/>
  <c r="J2984" i="4"/>
  <c r="J2985" i="4"/>
  <c r="J2986" i="4"/>
  <c r="J2987" i="4"/>
  <c r="J2988" i="4"/>
  <c r="J2989" i="4"/>
  <c r="J2990" i="4"/>
  <c r="J2991" i="4"/>
  <c r="J2992" i="4"/>
  <c r="J2993" i="4"/>
  <c r="J2994" i="4"/>
  <c r="J2995" i="4"/>
  <c r="J2996" i="4"/>
  <c r="J2997" i="4"/>
  <c r="J2998" i="4"/>
  <c r="J2999" i="4"/>
  <c r="J3000" i="4"/>
  <c r="J3001" i="4"/>
  <c r="J3002" i="4"/>
  <c r="J3003" i="4"/>
  <c r="J3004" i="4"/>
  <c r="J3005" i="4"/>
  <c r="J3006" i="4"/>
  <c r="J3007" i="4"/>
  <c r="J3008" i="4"/>
  <c r="J3009" i="4"/>
  <c r="J3010" i="4"/>
  <c r="J3011" i="4"/>
  <c r="J3012" i="4"/>
  <c r="J3013" i="4"/>
  <c r="J3014" i="4"/>
  <c r="J3015" i="4"/>
  <c r="J3016" i="4"/>
  <c r="J3017" i="4"/>
  <c r="J3018" i="4"/>
  <c r="J3019" i="4"/>
  <c r="J3020" i="4"/>
  <c r="J3021" i="4"/>
  <c r="J3022" i="4"/>
  <c r="J3023" i="4"/>
  <c r="J3024" i="4"/>
  <c r="J3025" i="4"/>
  <c r="J3026" i="4"/>
  <c r="J3027" i="4"/>
  <c r="J3028" i="4"/>
  <c r="J3029" i="4"/>
  <c r="J3030" i="4"/>
  <c r="J3031" i="4"/>
  <c r="J3032" i="4"/>
  <c r="J3033" i="4"/>
  <c r="J3034" i="4"/>
  <c r="J3035" i="4"/>
  <c r="J3036" i="4"/>
  <c r="J3037" i="4"/>
  <c r="J3038" i="4"/>
  <c r="J3039" i="4"/>
  <c r="J3040" i="4"/>
  <c r="J3041" i="4"/>
  <c r="J3042" i="4"/>
  <c r="J3043" i="4"/>
  <c r="J3044" i="4"/>
  <c r="J3045" i="4"/>
  <c r="J3046" i="4"/>
  <c r="J3047" i="4"/>
  <c r="J3048" i="4"/>
  <c r="J3049" i="4"/>
  <c r="J3050" i="4"/>
  <c r="J3051" i="4"/>
  <c r="J3052" i="4"/>
  <c r="J3053" i="4"/>
  <c r="J3054" i="4"/>
  <c r="J3055" i="4"/>
  <c r="J3056" i="4"/>
  <c r="J3057" i="4"/>
  <c r="J3058" i="4"/>
  <c r="J3059" i="4"/>
  <c r="J3060" i="4"/>
  <c r="J3061" i="4"/>
  <c r="J3062" i="4"/>
  <c r="J3063" i="4"/>
  <c r="J3064" i="4"/>
  <c r="J3065" i="4"/>
  <c r="J3066" i="4"/>
  <c r="J3067" i="4"/>
  <c r="J3068" i="4"/>
  <c r="J3069" i="4"/>
  <c r="J3070" i="4"/>
  <c r="J3071" i="4"/>
  <c r="J3072" i="4"/>
  <c r="J3073" i="4"/>
  <c r="J3074" i="4"/>
  <c r="J3075" i="4"/>
  <c r="J3076" i="4"/>
  <c r="J3077" i="4"/>
  <c r="J3078" i="4"/>
  <c r="J3079" i="4"/>
  <c r="J3080" i="4"/>
  <c r="J3081" i="4"/>
  <c r="J3082" i="4"/>
  <c r="J3083" i="4"/>
  <c r="J3084" i="4"/>
  <c r="J3085" i="4"/>
  <c r="J3086" i="4"/>
  <c r="J3087" i="4"/>
  <c r="J3088" i="4"/>
  <c r="J3089" i="4"/>
  <c r="J3090" i="4"/>
  <c r="J3091" i="4"/>
  <c r="J3092" i="4"/>
  <c r="J3093" i="4"/>
  <c r="J3094" i="4"/>
  <c r="J3095" i="4"/>
  <c r="J3096" i="4"/>
  <c r="J3097" i="4"/>
  <c r="J3098" i="4"/>
  <c r="J3099" i="4"/>
  <c r="J3100" i="4"/>
  <c r="J3101" i="4"/>
  <c r="J3102" i="4"/>
  <c r="J3103" i="4"/>
  <c r="J3104" i="4"/>
  <c r="J3105" i="4"/>
  <c r="J3106" i="4"/>
  <c r="J3107" i="4"/>
  <c r="J3108" i="4"/>
  <c r="J3109" i="4"/>
  <c r="J3110" i="4"/>
  <c r="J3111" i="4"/>
  <c r="J3112" i="4"/>
  <c r="J3113" i="4"/>
  <c r="J3114" i="4"/>
  <c r="J3115" i="4"/>
  <c r="J3116" i="4"/>
  <c r="J3117" i="4"/>
  <c r="J3118" i="4"/>
  <c r="J3119" i="4"/>
  <c r="J3120" i="4"/>
  <c r="J3121" i="4"/>
  <c r="J3122" i="4"/>
  <c r="J3123" i="4"/>
  <c r="J3124" i="4"/>
  <c r="J3125" i="4"/>
  <c r="J3126" i="4"/>
  <c r="J3127" i="4"/>
  <c r="J3128" i="4"/>
  <c r="J3129" i="4"/>
  <c r="J3130" i="4"/>
  <c r="J3131" i="4"/>
  <c r="J3132" i="4"/>
  <c r="J3133" i="4"/>
  <c r="J3134" i="4"/>
  <c r="J3135" i="4"/>
  <c r="J3136" i="4"/>
  <c r="J3137" i="4"/>
  <c r="J3138" i="4"/>
  <c r="J3139" i="4"/>
  <c r="J3140" i="4"/>
  <c r="J3141" i="4"/>
  <c r="J3142" i="4"/>
  <c r="J3143" i="4"/>
  <c r="J3144" i="4"/>
  <c r="J3145" i="4"/>
  <c r="J3146" i="4"/>
  <c r="J3147" i="4"/>
  <c r="J3148" i="4"/>
  <c r="J3149" i="4"/>
  <c r="J3150" i="4"/>
  <c r="J3151" i="4"/>
  <c r="J3152" i="4"/>
  <c r="J3153" i="4"/>
  <c r="J3154" i="4"/>
  <c r="J3155" i="4"/>
  <c r="J3156" i="4"/>
  <c r="J3157" i="4"/>
  <c r="J3158" i="4"/>
  <c r="J3159" i="4"/>
  <c r="J3160" i="4"/>
  <c r="J3161" i="4"/>
  <c r="J3162" i="4"/>
  <c r="J3163" i="4"/>
  <c r="J3164" i="4"/>
  <c r="J3165" i="4"/>
  <c r="J3166" i="4"/>
  <c r="J3167" i="4"/>
  <c r="J3168" i="4"/>
  <c r="J3169" i="4"/>
  <c r="J3170" i="4"/>
  <c r="J3171" i="4"/>
  <c r="J3172" i="4"/>
  <c r="J3173" i="4"/>
  <c r="J3174" i="4"/>
  <c r="J3175" i="4"/>
  <c r="J3176" i="4"/>
  <c r="J3177" i="4"/>
  <c r="J3178" i="4"/>
  <c r="J3179" i="4"/>
  <c r="J3180" i="4"/>
  <c r="J3181" i="4"/>
  <c r="J3182" i="4"/>
  <c r="J3183" i="4"/>
  <c r="J3184" i="4"/>
  <c r="J3185" i="4"/>
  <c r="J3186" i="4"/>
  <c r="J3187" i="4"/>
  <c r="J3188" i="4"/>
  <c r="J3189" i="4"/>
  <c r="J3190" i="4"/>
  <c r="J3191" i="4"/>
  <c r="J3192" i="4"/>
  <c r="J3193" i="4"/>
  <c r="J3194" i="4"/>
  <c r="J3195" i="4"/>
  <c r="J3196" i="4"/>
  <c r="J3197" i="4"/>
  <c r="J3198" i="4"/>
  <c r="J3199" i="4"/>
  <c r="J3200" i="4"/>
  <c r="J3201" i="4"/>
  <c r="J3202" i="4"/>
  <c r="J3203" i="4"/>
  <c r="J3204" i="4"/>
  <c r="J3205" i="4"/>
  <c r="J3206" i="4"/>
  <c r="J3207" i="4"/>
  <c r="J3208" i="4"/>
  <c r="J3209" i="4"/>
  <c r="J3210" i="4"/>
  <c r="J3211" i="4"/>
  <c r="J3212" i="4"/>
  <c r="J3213" i="4"/>
  <c r="J3214" i="4"/>
  <c r="J3215" i="4"/>
  <c r="J3216" i="4"/>
  <c r="J3217" i="4"/>
  <c r="J3218" i="4"/>
  <c r="J3219" i="4"/>
  <c r="J3220" i="4"/>
  <c r="J3221" i="4"/>
  <c r="J3222" i="4"/>
  <c r="J3223" i="4"/>
  <c r="J3224" i="4"/>
  <c r="J3225" i="4"/>
  <c r="J3226" i="4"/>
  <c r="J3227" i="4"/>
  <c r="J3228" i="4"/>
  <c r="J3229" i="4"/>
  <c r="J3230" i="4"/>
  <c r="J3231" i="4"/>
  <c r="J3232" i="4"/>
  <c r="J3233" i="4"/>
  <c r="J3234" i="4"/>
  <c r="J3235" i="4"/>
  <c r="J3236" i="4"/>
  <c r="J3237" i="4"/>
  <c r="J3238" i="4"/>
  <c r="J3239" i="4"/>
  <c r="J3240" i="4"/>
  <c r="J3241" i="4"/>
  <c r="J3242" i="4"/>
  <c r="J3243" i="4"/>
  <c r="J3244" i="4"/>
  <c r="J3245" i="4"/>
  <c r="J3246" i="4"/>
  <c r="J3247" i="4"/>
  <c r="J3248" i="4"/>
  <c r="J3249" i="4"/>
  <c r="J3250" i="4"/>
  <c r="J3251" i="4"/>
  <c r="J3252" i="4"/>
  <c r="J3253" i="4"/>
  <c r="J3254" i="4"/>
  <c r="J3255" i="4"/>
  <c r="J3256" i="4"/>
  <c r="J3257" i="4"/>
  <c r="J3258" i="4"/>
  <c r="J3259" i="4"/>
  <c r="J3260" i="4"/>
  <c r="J3261" i="4"/>
  <c r="J3262" i="4"/>
  <c r="J3263" i="4"/>
  <c r="J3264" i="4"/>
  <c r="J3265" i="4"/>
  <c r="J3266" i="4"/>
  <c r="J3267" i="4"/>
  <c r="J3268" i="4"/>
  <c r="J3269" i="4"/>
  <c r="J3270" i="4"/>
  <c r="J3271" i="4"/>
  <c r="J3272" i="4"/>
  <c r="J3273" i="4"/>
  <c r="J3274" i="4"/>
  <c r="J3275" i="4"/>
  <c r="J3276" i="4"/>
  <c r="J3277" i="4"/>
  <c r="J3278" i="4"/>
  <c r="J3279" i="4"/>
  <c r="J3280" i="4"/>
  <c r="J3281" i="4"/>
  <c r="J3282" i="4"/>
  <c r="J3283" i="4"/>
  <c r="J3284" i="4"/>
  <c r="J3285" i="4"/>
  <c r="J3286" i="4"/>
  <c r="J3287" i="4"/>
  <c r="J3288" i="4"/>
  <c r="J3289" i="4"/>
  <c r="J3290" i="4"/>
  <c r="J3291" i="4"/>
  <c r="J3292" i="4"/>
  <c r="J3293" i="4"/>
  <c r="J3294" i="4"/>
  <c r="J3295" i="4"/>
  <c r="J3296" i="4"/>
  <c r="J3297" i="4"/>
  <c r="J3298" i="4"/>
  <c r="J3299" i="4"/>
  <c r="J3300" i="4"/>
  <c r="J3301" i="4"/>
  <c r="J3302" i="4"/>
  <c r="J3303" i="4"/>
  <c r="J3304" i="4"/>
  <c r="J3305" i="4"/>
  <c r="J3306" i="4"/>
  <c r="J3307" i="4"/>
  <c r="J3308" i="4"/>
  <c r="J3309" i="4"/>
  <c r="J3310" i="4"/>
  <c r="J3311" i="4"/>
  <c r="J3312" i="4"/>
  <c r="J3313" i="4"/>
  <c r="J3314" i="4"/>
  <c r="J3315" i="4"/>
  <c r="J3316" i="4"/>
  <c r="J3317" i="4"/>
  <c r="J3318" i="4"/>
  <c r="J3319" i="4"/>
  <c r="J3320" i="4"/>
  <c r="J3321" i="4"/>
  <c r="J3322" i="4"/>
  <c r="J3323" i="4"/>
  <c r="J3324" i="4"/>
  <c r="J3325" i="4"/>
  <c r="J3326" i="4"/>
  <c r="J3327" i="4"/>
  <c r="J3328" i="4"/>
  <c r="J3329" i="4"/>
  <c r="J3330" i="4"/>
  <c r="J3331" i="4"/>
  <c r="J3332" i="4"/>
  <c r="J3333" i="4"/>
  <c r="J3334" i="4"/>
  <c r="J3335" i="4"/>
  <c r="J3336" i="4"/>
  <c r="J3337" i="4"/>
  <c r="J3338" i="4"/>
  <c r="J3339" i="4"/>
  <c r="J3340" i="4"/>
  <c r="J3341" i="4"/>
  <c r="J3342" i="4"/>
  <c r="J3343" i="4"/>
  <c r="J3344" i="4"/>
  <c r="J3345" i="4"/>
  <c r="J3346" i="4"/>
  <c r="J3347" i="4"/>
  <c r="J3348" i="4"/>
  <c r="J3349" i="4"/>
  <c r="J3350" i="4"/>
  <c r="J3351" i="4"/>
  <c r="J3352" i="4"/>
  <c r="J3353" i="4"/>
  <c r="J3354" i="4"/>
  <c r="J3355" i="4"/>
  <c r="J3356" i="4"/>
  <c r="J3357" i="4"/>
  <c r="J3358" i="4"/>
  <c r="J3359" i="4"/>
  <c r="J3360" i="4"/>
  <c r="J3361" i="4"/>
  <c r="J3362" i="4"/>
  <c r="J3363" i="4"/>
  <c r="J3364" i="4"/>
  <c r="J3365" i="4"/>
  <c r="J3366" i="4"/>
  <c r="J3367" i="4"/>
  <c r="J3368" i="4"/>
  <c r="J3369" i="4"/>
  <c r="J3370" i="4"/>
  <c r="J3371" i="4"/>
  <c r="J3372" i="4"/>
  <c r="J3373" i="4"/>
  <c r="J3374" i="4"/>
  <c r="J3375" i="4"/>
  <c r="J3376" i="4"/>
  <c r="J3377" i="4"/>
  <c r="J3378" i="4"/>
  <c r="J3379" i="4"/>
  <c r="J3380" i="4"/>
  <c r="J3381" i="4"/>
  <c r="J3382" i="4"/>
  <c r="J3383" i="4"/>
  <c r="J3384" i="4"/>
  <c r="J3385" i="4"/>
  <c r="J3386" i="4"/>
  <c r="J3387" i="4"/>
  <c r="J3388" i="4"/>
  <c r="J3389" i="4"/>
  <c r="J3390" i="4"/>
  <c r="J3391" i="4"/>
  <c r="J3392" i="4"/>
  <c r="J3393" i="4"/>
  <c r="J3394" i="4"/>
  <c r="J3395" i="4"/>
  <c r="J3396" i="4"/>
  <c r="J3397" i="4"/>
  <c r="J3398" i="4"/>
  <c r="J3399" i="4"/>
  <c r="J3400" i="4"/>
  <c r="J3401" i="4"/>
  <c r="J3402" i="4"/>
  <c r="J3403" i="4"/>
  <c r="J3404" i="4"/>
  <c r="J3405" i="4"/>
  <c r="J3406" i="4"/>
  <c r="J3407" i="4"/>
  <c r="J3408" i="4"/>
  <c r="J3409" i="4"/>
  <c r="J3410" i="4"/>
  <c r="J3411" i="4"/>
  <c r="J3412" i="4"/>
  <c r="J3413" i="4"/>
  <c r="J3414" i="4"/>
  <c r="J3415" i="4"/>
  <c r="J3416" i="4"/>
  <c r="J3417" i="4"/>
  <c r="J3418" i="4"/>
  <c r="J3419" i="4"/>
  <c r="J3420" i="4"/>
  <c r="J3421" i="4"/>
  <c r="J3422" i="4"/>
  <c r="J3423" i="4"/>
  <c r="J3424" i="4"/>
  <c r="J3425" i="4"/>
  <c r="J3426" i="4"/>
  <c r="J3427" i="4"/>
  <c r="J3428" i="4"/>
  <c r="J3429" i="4"/>
  <c r="J3430" i="4"/>
  <c r="J3431" i="4"/>
  <c r="J3432" i="4"/>
  <c r="J3433" i="4"/>
  <c r="J3434" i="4"/>
  <c r="J3435" i="4"/>
  <c r="J3436" i="4"/>
  <c r="J3437" i="4"/>
  <c r="J3438" i="4"/>
  <c r="J3439" i="4"/>
  <c r="J3440" i="4"/>
  <c r="J3441" i="4"/>
  <c r="J3442" i="4"/>
  <c r="J3443" i="4"/>
  <c r="J3444" i="4"/>
  <c r="J3445" i="4"/>
  <c r="J3446" i="4"/>
  <c r="J3447" i="4"/>
  <c r="J3448" i="4"/>
  <c r="J3449" i="4"/>
  <c r="J3450" i="4"/>
  <c r="J3451" i="4"/>
  <c r="J3452" i="4"/>
  <c r="J3453" i="4"/>
  <c r="J3454" i="4"/>
  <c r="J3455" i="4"/>
  <c r="J3456" i="4"/>
  <c r="J3457" i="4"/>
  <c r="J3458" i="4"/>
  <c r="J3459" i="4"/>
  <c r="J3460" i="4"/>
  <c r="J3461" i="4"/>
  <c r="J3462" i="4"/>
  <c r="J3463" i="4"/>
  <c r="J3464" i="4"/>
  <c r="J3465" i="4"/>
  <c r="J3466" i="4"/>
  <c r="J3467" i="4"/>
  <c r="J3468" i="4"/>
  <c r="J3469" i="4"/>
  <c r="J3470" i="4"/>
  <c r="J3471" i="4"/>
  <c r="J3472" i="4"/>
  <c r="J3473" i="4"/>
  <c r="J3474" i="4"/>
  <c r="J3475" i="4"/>
  <c r="J3476" i="4"/>
  <c r="J3477" i="4"/>
  <c r="J3478" i="4"/>
  <c r="J3479" i="4"/>
  <c r="J3480" i="4"/>
  <c r="J3481" i="4"/>
  <c r="J3482" i="4"/>
  <c r="J3483" i="4"/>
  <c r="J3484" i="4"/>
  <c r="J3485" i="4"/>
  <c r="J3486" i="4"/>
  <c r="J3487" i="4"/>
  <c r="J3488" i="4"/>
  <c r="J3489" i="4"/>
  <c r="J3490" i="4"/>
  <c r="J3491" i="4"/>
  <c r="J3492" i="4"/>
  <c r="J3493" i="4"/>
  <c r="J3494" i="4"/>
  <c r="J3495" i="4"/>
  <c r="J3496" i="4"/>
  <c r="J3497" i="4"/>
  <c r="J3498" i="4"/>
  <c r="J3499" i="4"/>
  <c r="J3500" i="4"/>
  <c r="J3501" i="4"/>
  <c r="J3502" i="4"/>
  <c r="J3503" i="4"/>
  <c r="J3504" i="4"/>
  <c r="J3505" i="4"/>
  <c r="J3506" i="4"/>
  <c r="J3507" i="4"/>
  <c r="J3508" i="4"/>
  <c r="J3509" i="4"/>
  <c r="J3510" i="4"/>
  <c r="J3511" i="4"/>
  <c r="J3512" i="4"/>
  <c r="J3513" i="4"/>
  <c r="J3514" i="4"/>
  <c r="J3515" i="4"/>
  <c r="J3516" i="4"/>
  <c r="J3517" i="4"/>
  <c r="J3518" i="4"/>
  <c r="J3519" i="4"/>
  <c r="J3520" i="4"/>
  <c r="J3521" i="4"/>
  <c r="J3522" i="4"/>
  <c r="J3523" i="4"/>
  <c r="J3524" i="4"/>
  <c r="J3525" i="4"/>
  <c r="J3526" i="4"/>
  <c r="J3527" i="4"/>
  <c r="J3528" i="4"/>
  <c r="J3529" i="4"/>
  <c r="J3530" i="4"/>
  <c r="J3531" i="4"/>
  <c r="J3532" i="4"/>
  <c r="J3533" i="4"/>
  <c r="J3534" i="4"/>
  <c r="J3535" i="4"/>
  <c r="J3536" i="4"/>
  <c r="J3537" i="4"/>
  <c r="J3538" i="4"/>
  <c r="J3539" i="4"/>
  <c r="J3540" i="4"/>
  <c r="J3541" i="4"/>
  <c r="J3542" i="4"/>
  <c r="J3543" i="4"/>
  <c r="J3544" i="4"/>
  <c r="J3545" i="4"/>
  <c r="J3546" i="4"/>
  <c r="J3547" i="4"/>
  <c r="J3548" i="4"/>
  <c r="J3549" i="4"/>
  <c r="J3550" i="4"/>
  <c r="J3551" i="4"/>
  <c r="J3552" i="4"/>
  <c r="J3553" i="4"/>
  <c r="J3554" i="4"/>
  <c r="J3555" i="4"/>
  <c r="J3556" i="4"/>
  <c r="J3557" i="4"/>
  <c r="J3558" i="4"/>
  <c r="J3559" i="4"/>
  <c r="J3560" i="4"/>
  <c r="J3561" i="4"/>
  <c r="J3562" i="4"/>
  <c r="J3563" i="4"/>
  <c r="J3564" i="4"/>
  <c r="J3565" i="4"/>
  <c r="J3566" i="4"/>
  <c r="J3567" i="4"/>
  <c r="J3568" i="4"/>
  <c r="J3569" i="4"/>
  <c r="J3570" i="4"/>
  <c r="J3571" i="4"/>
  <c r="J3572" i="4"/>
  <c r="J3573" i="4"/>
  <c r="J3574" i="4"/>
  <c r="J3575" i="4"/>
  <c r="J3576" i="4"/>
  <c r="J3577" i="4"/>
  <c r="J3578" i="4"/>
  <c r="J3579" i="4"/>
  <c r="J3580" i="4"/>
  <c r="J3581" i="4"/>
  <c r="J3582" i="4"/>
  <c r="J3583" i="4"/>
  <c r="J3584" i="4"/>
  <c r="J3585" i="4"/>
  <c r="J3586" i="4"/>
  <c r="J3587" i="4"/>
  <c r="J3588" i="4"/>
  <c r="J3589" i="4"/>
  <c r="J3590" i="4"/>
  <c r="J3591" i="4"/>
  <c r="J3592" i="4"/>
  <c r="J3593" i="4"/>
  <c r="J3594" i="4"/>
  <c r="J3595" i="4"/>
  <c r="J3596" i="4"/>
  <c r="J3597" i="4"/>
  <c r="J3598" i="4"/>
  <c r="J3599" i="4"/>
  <c r="J3600" i="4"/>
  <c r="J3601" i="4"/>
  <c r="J3602" i="4"/>
  <c r="J3603" i="4"/>
  <c r="J3604" i="4"/>
  <c r="J3605" i="4"/>
  <c r="J3606" i="4"/>
  <c r="J3607" i="4"/>
  <c r="J3608" i="4"/>
  <c r="J3609" i="4"/>
  <c r="J3610" i="4"/>
  <c r="J3611" i="4"/>
  <c r="J3612" i="4"/>
  <c r="J3613" i="4"/>
  <c r="J3614" i="4"/>
  <c r="J3615" i="4"/>
  <c r="J3616" i="4"/>
  <c r="J3617" i="4"/>
  <c r="J3618" i="4"/>
  <c r="J3619" i="4"/>
  <c r="J3620" i="4"/>
  <c r="J3621" i="4"/>
  <c r="J3622" i="4"/>
  <c r="J3623" i="4"/>
  <c r="J3624" i="4"/>
  <c r="J3625" i="4"/>
  <c r="J3626" i="4"/>
  <c r="J3627" i="4"/>
  <c r="J3628" i="4"/>
  <c r="J3629" i="4"/>
  <c r="J3630" i="4"/>
  <c r="J3631" i="4"/>
  <c r="J3632" i="4"/>
  <c r="J3633" i="4"/>
  <c r="J3634" i="4"/>
  <c r="J3635" i="4"/>
  <c r="J3636" i="4"/>
  <c r="J3637" i="4"/>
  <c r="J3638" i="4"/>
  <c r="J3639" i="4"/>
  <c r="J3640" i="4"/>
  <c r="J3641" i="4"/>
  <c r="J3642" i="4"/>
  <c r="J3643" i="4"/>
  <c r="J3644" i="4"/>
  <c r="J3645" i="4"/>
  <c r="J3646" i="4"/>
  <c r="J3647" i="4"/>
  <c r="J3648" i="4"/>
  <c r="J3649" i="4"/>
  <c r="J3650" i="4"/>
  <c r="J3651" i="4"/>
  <c r="J3652" i="4"/>
  <c r="J3653" i="4"/>
  <c r="J3654" i="4"/>
  <c r="J3655" i="4"/>
  <c r="J3656" i="4"/>
  <c r="J3657" i="4"/>
  <c r="J3658" i="4"/>
  <c r="J3659" i="4"/>
  <c r="J3660" i="4"/>
  <c r="J3661" i="4"/>
  <c r="J3662" i="4"/>
  <c r="J3663" i="4"/>
  <c r="J3664" i="4"/>
  <c r="J3665" i="4"/>
  <c r="J3666" i="4"/>
  <c r="J3667" i="4"/>
  <c r="J3668" i="4"/>
  <c r="J3669" i="4"/>
  <c r="J3670" i="4"/>
  <c r="J3671" i="4"/>
  <c r="J3672" i="4"/>
  <c r="J3673" i="4"/>
  <c r="J3674" i="4"/>
  <c r="J3675" i="4"/>
  <c r="J3676" i="4"/>
  <c r="J3677" i="4"/>
  <c r="J3678" i="4"/>
  <c r="J3679" i="4"/>
  <c r="J3680" i="4"/>
  <c r="J3681" i="4"/>
  <c r="J3682" i="4"/>
  <c r="J3683" i="4"/>
  <c r="J3684" i="4"/>
  <c r="J3685" i="4"/>
  <c r="J3686" i="4"/>
  <c r="J3687" i="4"/>
  <c r="J3688" i="4"/>
  <c r="J3689" i="4"/>
  <c r="J3690" i="4"/>
  <c r="J3691" i="4"/>
  <c r="J3692" i="4"/>
  <c r="J3693" i="4"/>
  <c r="J3694" i="4"/>
  <c r="J3695" i="4"/>
  <c r="J3696" i="4"/>
  <c r="J3697" i="4"/>
  <c r="J3698" i="4"/>
  <c r="J3699" i="4"/>
  <c r="J3700" i="4"/>
  <c r="J3701" i="4"/>
  <c r="J3702" i="4"/>
  <c r="J3703" i="4"/>
  <c r="J3704" i="4"/>
  <c r="J3705" i="4"/>
  <c r="J3706" i="4"/>
  <c r="J3707" i="4"/>
  <c r="J3708" i="4"/>
  <c r="J3709" i="4"/>
  <c r="J3710" i="4"/>
  <c r="J3711" i="4"/>
  <c r="J3712" i="4"/>
  <c r="J3713" i="4"/>
  <c r="J3714" i="4"/>
  <c r="J3715" i="4"/>
  <c r="J3716" i="4"/>
  <c r="J3717" i="4"/>
  <c r="J3718" i="4"/>
  <c r="J3719" i="4"/>
  <c r="J3720" i="4"/>
  <c r="J3721" i="4"/>
  <c r="J3722" i="4"/>
  <c r="J3723" i="4"/>
  <c r="J3724" i="4"/>
  <c r="J3725" i="4"/>
  <c r="J3726" i="4"/>
  <c r="J3727" i="4"/>
  <c r="J3728" i="4"/>
  <c r="J3729" i="4"/>
  <c r="J3730" i="4"/>
  <c r="J3731" i="4"/>
  <c r="J3732" i="4"/>
  <c r="J3733" i="4"/>
  <c r="J3734" i="4"/>
  <c r="J3735" i="4"/>
  <c r="J3736" i="4"/>
  <c r="J3737" i="4"/>
  <c r="J3738" i="4"/>
  <c r="J3739" i="4"/>
  <c r="J3740" i="4"/>
  <c r="J3741" i="4"/>
  <c r="J3742" i="4"/>
  <c r="J3743" i="4"/>
  <c r="J3744" i="4"/>
  <c r="J3745" i="4"/>
  <c r="J3746" i="4"/>
  <c r="J3747" i="4"/>
  <c r="J3748" i="4"/>
  <c r="J3749" i="4"/>
  <c r="J3750" i="4"/>
  <c r="J3751" i="4"/>
  <c r="J3752" i="4"/>
  <c r="J3753" i="4"/>
  <c r="J3754" i="4"/>
  <c r="J3755" i="4"/>
  <c r="J3756" i="4"/>
  <c r="J3757" i="4"/>
  <c r="J3758" i="4"/>
  <c r="J3759" i="4"/>
  <c r="J3760" i="4"/>
  <c r="J3761" i="4"/>
  <c r="J3762" i="4"/>
  <c r="J3763" i="4"/>
  <c r="J3764" i="4"/>
  <c r="J3765" i="4"/>
  <c r="J3766" i="4"/>
  <c r="J3767" i="4"/>
  <c r="J3768" i="4"/>
  <c r="J3769" i="4"/>
  <c r="J3770" i="4"/>
  <c r="J3771" i="4"/>
  <c r="J3772" i="4"/>
  <c r="J3773" i="4"/>
  <c r="J3774" i="4"/>
  <c r="J3775" i="4"/>
  <c r="J3776" i="4"/>
  <c r="J3777" i="4"/>
  <c r="J3778" i="4"/>
  <c r="J3779" i="4"/>
  <c r="J3780" i="4"/>
  <c r="J3781" i="4"/>
  <c r="J3782" i="4"/>
  <c r="J3783" i="4"/>
  <c r="J3784" i="4"/>
  <c r="J3785" i="4"/>
  <c r="J3786" i="4"/>
  <c r="J3787" i="4"/>
  <c r="J3788" i="4"/>
  <c r="J3789" i="4"/>
  <c r="J3790" i="4"/>
  <c r="J3791" i="4"/>
  <c r="J3792" i="4"/>
  <c r="J3793" i="4"/>
  <c r="J3794" i="4"/>
  <c r="J3795" i="4"/>
  <c r="J3796" i="4"/>
  <c r="J3797" i="4"/>
  <c r="J3798" i="4"/>
  <c r="J3799" i="4"/>
  <c r="J3800" i="4"/>
  <c r="J3801" i="4"/>
  <c r="J3802" i="4"/>
  <c r="J3803" i="4"/>
  <c r="J3804" i="4"/>
  <c r="J3805" i="4"/>
  <c r="J3806" i="4"/>
  <c r="J3807" i="4"/>
  <c r="J3808" i="4"/>
  <c r="J3809" i="4"/>
  <c r="J3810" i="4"/>
  <c r="J3811" i="4"/>
  <c r="J3812" i="4"/>
  <c r="J3813" i="4"/>
  <c r="J3814" i="4"/>
  <c r="J3815" i="4"/>
  <c r="J3816" i="4"/>
  <c r="J3817" i="4"/>
  <c r="J3818" i="4"/>
  <c r="J3819" i="4"/>
  <c r="J3820" i="4"/>
  <c r="J3821" i="4"/>
  <c r="J3822" i="4"/>
  <c r="J3823" i="4"/>
  <c r="J3824" i="4"/>
  <c r="J3825" i="4"/>
  <c r="J3826" i="4"/>
  <c r="J3827" i="4"/>
  <c r="J3828" i="4"/>
  <c r="J3829" i="4"/>
  <c r="J3830" i="4"/>
  <c r="J3831" i="4"/>
  <c r="J3832" i="4"/>
  <c r="J3833" i="4"/>
  <c r="J3834" i="4"/>
  <c r="J3835" i="4"/>
  <c r="J3836" i="4"/>
  <c r="J3837" i="4"/>
  <c r="J3838" i="4"/>
  <c r="J3839" i="4"/>
  <c r="J3840" i="4"/>
  <c r="J3841" i="4"/>
  <c r="J3842" i="4"/>
  <c r="J3843" i="4"/>
  <c r="J3844" i="4"/>
  <c r="J3845" i="4"/>
  <c r="J3846" i="4"/>
  <c r="J3847" i="4"/>
  <c r="J3848" i="4"/>
  <c r="J3849" i="4"/>
  <c r="J3850" i="4"/>
  <c r="J3851" i="4"/>
  <c r="J3852" i="4"/>
  <c r="J3853" i="4"/>
  <c r="J3854" i="4"/>
  <c r="J3855" i="4"/>
  <c r="J3856" i="4"/>
  <c r="J3857" i="4"/>
  <c r="J3858" i="4"/>
  <c r="J3859" i="4"/>
  <c r="J3860" i="4"/>
  <c r="J3861" i="4"/>
  <c r="J3862" i="4"/>
  <c r="J3863" i="4"/>
  <c r="J3864" i="4"/>
  <c r="J3865" i="4"/>
  <c r="J3866" i="4"/>
  <c r="J3867" i="4"/>
  <c r="J3868" i="4"/>
  <c r="J3869" i="4"/>
  <c r="J3870" i="4"/>
  <c r="J3871" i="4"/>
  <c r="J3872" i="4"/>
  <c r="J3873" i="4"/>
  <c r="J3874" i="4"/>
  <c r="J3875" i="4"/>
  <c r="J3876" i="4"/>
  <c r="J3877" i="4"/>
  <c r="J3878" i="4"/>
  <c r="J3879" i="4"/>
  <c r="J3880" i="4"/>
  <c r="J3881" i="4"/>
  <c r="J3882" i="4"/>
  <c r="J3883" i="4"/>
  <c r="J3884" i="4"/>
  <c r="J3885" i="4"/>
  <c r="J3886" i="4"/>
  <c r="J3887" i="4"/>
  <c r="J3888" i="4"/>
  <c r="J3889" i="4"/>
  <c r="J3890" i="4"/>
  <c r="J3891" i="4"/>
  <c r="J3892" i="4"/>
  <c r="J3893" i="4"/>
  <c r="J3894" i="4"/>
  <c r="J3895" i="4"/>
  <c r="J3896" i="4"/>
  <c r="J3897" i="4"/>
  <c r="J3898" i="4"/>
  <c r="J3899" i="4"/>
  <c r="J3900" i="4"/>
  <c r="J3901" i="4"/>
  <c r="J3902" i="4"/>
  <c r="J3903" i="4"/>
  <c r="J3904" i="4"/>
  <c r="J3905" i="4"/>
  <c r="J3906" i="4"/>
  <c r="J3907" i="4"/>
  <c r="J3908" i="4"/>
  <c r="J3909" i="4"/>
  <c r="J3910" i="4"/>
  <c r="J3911" i="4"/>
  <c r="J3912" i="4"/>
  <c r="J3913" i="4"/>
  <c r="J3914" i="4"/>
  <c r="J3915" i="4"/>
  <c r="J3916" i="4"/>
  <c r="J3917" i="4"/>
  <c r="J3918" i="4"/>
  <c r="J3919" i="4"/>
  <c r="J3920" i="4"/>
  <c r="J3921" i="4"/>
  <c r="J3922" i="4"/>
  <c r="J3923" i="4"/>
  <c r="J3924" i="4"/>
  <c r="J3925" i="4"/>
  <c r="J3926" i="4"/>
  <c r="J3927" i="4"/>
  <c r="J3928" i="4"/>
  <c r="J3929" i="4"/>
  <c r="J3930" i="4"/>
  <c r="J3931" i="4"/>
  <c r="J3932" i="4"/>
  <c r="J3933" i="4"/>
  <c r="J3934" i="4"/>
  <c r="J3935" i="4"/>
  <c r="J3936" i="4"/>
  <c r="J3937" i="4"/>
  <c r="J3938" i="4"/>
  <c r="J3939" i="4"/>
  <c r="J3940" i="4"/>
  <c r="J3941" i="4"/>
  <c r="J3942" i="4"/>
  <c r="J3943" i="4"/>
  <c r="J3944" i="4"/>
  <c r="J3945" i="4"/>
  <c r="J3946" i="4"/>
  <c r="J3947" i="4"/>
  <c r="J3948" i="4"/>
  <c r="J3949" i="4"/>
  <c r="J3950" i="4"/>
  <c r="J3951" i="4"/>
  <c r="J3952" i="4"/>
  <c r="J3953" i="4"/>
  <c r="J3954" i="4"/>
  <c r="J3955" i="4"/>
  <c r="J3956" i="4"/>
  <c r="J3957" i="4"/>
  <c r="J3958" i="4"/>
  <c r="J3959" i="4"/>
  <c r="J3960" i="4"/>
  <c r="J3961" i="4"/>
  <c r="J3962" i="4"/>
  <c r="J3963" i="4"/>
  <c r="J3964" i="4"/>
  <c r="J3965" i="4"/>
  <c r="J3966" i="4"/>
  <c r="J3967" i="4"/>
  <c r="J3968" i="4"/>
  <c r="J3969" i="4"/>
  <c r="J3970" i="4"/>
  <c r="J3971" i="4"/>
  <c r="J3972" i="4"/>
  <c r="J3973" i="4"/>
  <c r="J3974" i="4"/>
  <c r="J3975" i="4"/>
  <c r="J3976" i="4"/>
  <c r="J3977" i="4"/>
  <c r="J3978" i="4"/>
  <c r="J3979" i="4"/>
  <c r="J3980" i="4"/>
  <c r="J3981" i="4"/>
  <c r="J3982" i="4"/>
  <c r="J3983" i="4"/>
  <c r="J3984" i="4"/>
  <c r="J3985" i="4"/>
  <c r="J3986" i="4"/>
  <c r="J3987" i="4"/>
  <c r="J3988" i="4"/>
  <c r="J3989" i="4"/>
  <c r="J3990" i="4"/>
  <c r="J3991" i="4"/>
  <c r="J3992" i="4"/>
  <c r="J3993" i="4"/>
  <c r="J3994" i="4"/>
  <c r="J3995" i="4"/>
  <c r="J3996" i="4"/>
  <c r="J3997" i="4"/>
  <c r="J3998" i="4"/>
  <c r="J3999" i="4"/>
  <c r="J4000" i="4"/>
  <c r="J4001" i="4"/>
  <c r="J4002" i="4"/>
  <c r="J4003" i="4"/>
  <c r="J4004" i="4"/>
  <c r="J4005" i="4"/>
  <c r="J4006" i="4"/>
  <c r="J4007" i="4"/>
  <c r="J4008" i="4"/>
  <c r="J4009" i="4"/>
  <c r="J4010" i="4"/>
  <c r="J4011" i="4"/>
  <c r="J4012" i="4"/>
  <c r="J4013" i="4"/>
  <c r="J4014" i="4"/>
  <c r="J4015" i="4"/>
  <c r="J4016" i="4"/>
  <c r="J4017" i="4"/>
  <c r="J4018" i="4"/>
  <c r="J4019" i="4"/>
  <c r="J4020" i="4"/>
  <c r="J4021" i="4"/>
  <c r="J4022" i="4"/>
  <c r="J4023" i="4"/>
  <c r="J4024" i="4"/>
  <c r="J4025" i="4"/>
  <c r="J4026" i="4"/>
  <c r="J4027" i="4"/>
  <c r="J4028" i="4"/>
  <c r="J4029" i="4"/>
  <c r="J4030" i="4"/>
  <c r="J4031" i="4"/>
  <c r="J4032" i="4"/>
  <c r="J4033" i="4"/>
  <c r="J4034" i="4"/>
  <c r="J4035" i="4"/>
  <c r="J4036" i="4"/>
  <c r="J4037" i="4"/>
  <c r="J4038" i="4"/>
  <c r="J4039" i="4"/>
  <c r="J4040" i="4"/>
  <c r="J4041" i="4"/>
  <c r="J4042" i="4"/>
  <c r="J4043" i="4"/>
  <c r="J4044" i="4"/>
  <c r="J4045" i="4"/>
  <c r="J4046" i="4"/>
  <c r="J4047" i="4"/>
  <c r="J4048" i="4"/>
  <c r="J4049" i="4"/>
  <c r="J4050" i="4"/>
  <c r="J4051" i="4"/>
  <c r="J4052" i="4"/>
  <c r="J4053" i="4"/>
  <c r="J4054" i="4"/>
  <c r="J4055" i="4"/>
  <c r="J4056" i="4"/>
  <c r="J4057" i="4"/>
  <c r="J4058" i="4"/>
  <c r="J4059" i="4"/>
  <c r="J4060" i="4"/>
  <c r="J4061" i="4"/>
  <c r="J4062" i="4"/>
  <c r="J4063" i="4"/>
  <c r="J4064" i="4"/>
  <c r="J4065" i="4"/>
  <c r="J4066" i="4"/>
  <c r="J4067" i="4"/>
  <c r="J4068" i="4"/>
  <c r="J4069" i="4"/>
  <c r="J4070" i="4"/>
  <c r="J4071" i="4"/>
  <c r="J4072" i="4"/>
  <c r="J4073" i="4"/>
  <c r="J4074" i="4"/>
  <c r="J4075" i="4"/>
  <c r="J4076" i="4"/>
  <c r="J4077" i="4"/>
  <c r="J4078" i="4"/>
  <c r="J4079" i="4"/>
  <c r="J4080" i="4"/>
  <c r="J4081" i="4"/>
  <c r="J4082" i="4"/>
  <c r="J4083" i="4"/>
  <c r="J4084" i="4"/>
  <c r="J4085" i="4"/>
  <c r="J4086" i="4"/>
  <c r="J4087" i="4"/>
  <c r="J4088" i="4"/>
  <c r="J4089" i="4"/>
  <c r="J4090" i="4"/>
  <c r="J4091" i="4"/>
  <c r="J4092" i="4"/>
  <c r="J4093" i="4"/>
  <c r="J4094" i="4"/>
  <c r="J4095" i="4"/>
  <c r="J4096" i="4"/>
  <c r="J4097" i="4"/>
  <c r="J4098" i="4"/>
  <c r="J4099" i="4"/>
  <c r="J4100" i="4"/>
  <c r="J4101" i="4"/>
  <c r="J4102" i="4"/>
  <c r="J4103" i="4"/>
  <c r="J4104" i="4"/>
  <c r="J4105" i="4"/>
  <c r="J4106" i="4"/>
  <c r="J4107" i="4"/>
  <c r="J4108" i="4"/>
  <c r="J4109" i="4"/>
  <c r="J4110" i="4"/>
  <c r="J4111" i="4"/>
  <c r="J4112" i="4"/>
  <c r="J4113" i="4"/>
  <c r="J4114" i="4"/>
  <c r="J4115" i="4"/>
  <c r="J4116" i="4"/>
  <c r="J4117" i="4"/>
  <c r="J4118" i="4"/>
  <c r="J4119" i="4"/>
  <c r="J4120" i="4"/>
  <c r="J4121" i="4"/>
  <c r="J4122" i="4"/>
  <c r="J4123" i="4"/>
  <c r="J4124" i="4"/>
  <c r="J4125" i="4"/>
  <c r="J4126" i="4"/>
  <c r="J4127" i="4"/>
  <c r="J4128" i="4"/>
  <c r="J4129" i="4"/>
  <c r="J4130" i="4"/>
  <c r="J4131" i="4"/>
  <c r="J4132" i="4"/>
  <c r="J4133" i="4"/>
  <c r="J4134" i="4"/>
  <c r="J4135" i="4"/>
  <c r="J4136" i="4"/>
  <c r="J4137" i="4"/>
  <c r="J4138" i="4"/>
  <c r="J4139" i="4"/>
  <c r="J4140" i="4"/>
  <c r="J4141" i="4"/>
  <c r="J4142" i="4"/>
  <c r="J4143" i="4"/>
  <c r="J4144" i="4"/>
  <c r="J4145" i="4"/>
  <c r="J4146" i="4"/>
  <c r="J4147" i="4"/>
  <c r="J4148" i="4"/>
  <c r="J4149" i="4"/>
  <c r="J4150" i="4"/>
  <c r="J4151" i="4"/>
  <c r="J4152" i="4"/>
  <c r="J4153" i="4"/>
  <c r="J4154" i="4"/>
  <c r="J4155" i="4"/>
  <c r="J4156" i="4"/>
  <c r="J4157" i="4"/>
  <c r="J4158" i="4"/>
  <c r="J4159" i="4"/>
  <c r="J4160" i="4"/>
  <c r="J4161" i="4"/>
  <c r="J4162" i="4"/>
  <c r="J4163" i="4"/>
  <c r="J4164" i="4"/>
  <c r="J4165" i="4"/>
  <c r="J4166" i="4"/>
  <c r="J4167" i="4"/>
  <c r="J4168" i="4"/>
  <c r="J4169" i="4"/>
  <c r="J4170" i="4"/>
  <c r="J4171" i="4"/>
  <c r="J4172" i="4"/>
  <c r="J4173" i="4"/>
  <c r="J4174" i="4"/>
  <c r="J4175" i="4"/>
  <c r="J4176" i="4"/>
  <c r="J4177" i="4"/>
  <c r="J4178" i="4"/>
  <c r="J4179" i="4"/>
  <c r="J4180" i="4"/>
  <c r="J4181" i="4"/>
  <c r="J4182" i="4"/>
  <c r="J4183" i="4"/>
  <c r="J4184" i="4"/>
  <c r="J4185" i="4"/>
  <c r="J4186" i="4"/>
  <c r="J4187" i="4"/>
  <c r="J4188" i="4"/>
  <c r="J4189" i="4"/>
  <c r="J4190" i="4"/>
  <c r="J4191" i="4"/>
  <c r="J4192" i="4"/>
  <c r="J4193" i="4"/>
  <c r="J4194" i="4"/>
  <c r="J4195" i="4"/>
  <c r="J4196" i="4"/>
  <c r="J4197" i="4"/>
  <c r="J4198" i="4"/>
  <c r="J4199" i="4"/>
  <c r="J4200" i="4"/>
  <c r="J4201" i="4"/>
  <c r="J4202" i="4"/>
  <c r="J4203" i="4"/>
  <c r="J4204" i="4"/>
  <c r="J4205" i="4"/>
  <c r="J4206" i="4"/>
  <c r="J4207" i="4"/>
  <c r="J4208" i="4"/>
  <c r="J4209" i="4"/>
  <c r="J4210" i="4"/>
  <c r="J4211" i="4"/>
  <c r="J4212" i="4"/>
  <c r="J4213" i="4"/>
  <c r="J4214" i="4"/>
  <c r="J4215" i="4"/>
  <c r="J4216" i="4"/>
  <c r="J4217" i="4"/>
  <c r="J4218" i="4"/>
  <c r="J4219" i="4"/>
  <c r="J4220" i="4"/>
  <c r="J4221" i="4"/>
  <c r="J4222" i="4"/>
  <c r="J4223" i="4"/>
  <c r="J4224" i="4"/>
  <c r="J4225" i="4"/>
  <c r="J4226" i="4"/>
  <c r="J4227" i="4"/>
  <c r="J4228" i="4"/>
  <c r="J4229" i="4"/>
  <c r="J4230" i="4"/>
  <c r="J4231" i="4"/>
  <c r="J4232" i="4"/>
  <c r="J4233" i="4"/>
  <c r="J4234" i="4"/>
  <c r="J4235" i="4"/>
  <c r="J4236" i="4"/>
  <c r="J4237" i="4"/>
  <c r="J4238" i="4"/>
  <c r="J4239" i="4"/>
  <c r="J4240" i="4"/>
  <c r="J4241" i="4"/>
  <c r="J4242" i="4"/>
  <c r="J4243" i="4"/>
  <c r="J4244" i="4"/>
  <c r="J4245" i="4"/>
  <c r="J4246" i="4"/>
  <c r="J4247" i="4"/>
  <c r="J4248" i="4"/>
  <c r="J4249" i="4"/>
  <c r="J4250" i="4"/>
  <c r="J4251" i="4"/>
  <c r="J4252" i="4"/>
  <c r="J4253" i="4"/>
  <c r="J4254" i="4"/>
  <c r="J4255" i="4"/>
  <c r="J4256" i="4"/>
  <c r="J4257" i="4"/>
  <c r="J4258" i="4"/>
  <c r="J4259" i="4"/>
  <c r="J4260" i="4"/>
  <c r="J4261" i="4"/>
  <c r="J4262" i="4"/>
  <c r="J4263" i="4"/>
  <c r="J4264" i="4"/>
  <c r="J4265" i="4"/>
  <c r="J4266" i="4"/>
  <c r="J4267" i="4"/>
  <c r="J4268" i="4"/>
  <c r="J4269" i="4"/>
  <c r="J4270" i="4"/>
  <c r="J4271" i="4"/>
  <c r="J4272" i="4"/>
  <c r="J4273" i="4"/>
  <c r="J4274" i="4"/>
  <c r="J4275" i="4"/>
  <c r="J4276" i="4"/>
  <c r="J4277" i="4"/>
  <c r="J4278" i="4"/>
  <c r="J4279" i="4"/>
  <c r="J4280" i="4"/>
  <c r="J4281" i="4"/>
  <c r="J4282" i="4"/>
  <c r="J4283" i="4"/>
  <c r="J4284" i="4"/>
  <c r="J4285" i="4"/>
  <c r="J4286" i="4"/>
  <c r="J4287" i="4"/>
  <c r="J4288" i="4"/>
  <c r="J4289" i="4"/>
  <c r="J4290" i="4"/>
  <c r="J4291" i="4"/>
  <c r="J4292" i="4"/>
  <c r="J4293" i="4"/>
  <c r="J4294" i="4"/>
  <c r="J4295" i="4"/>
  <c r="J4296" i="4"/>
  <c r="J4297" i="4"/>
  <c r="J4298" i="4"/>
  <c r="J4299" i="4"/>
  <c r="J4300" i="4"/>
  <c r="J4301" i="4"/>
  <c r="J4302" i="4"/>
  <c r="J4303" i="4"/>
  <c r="J4304" i="4"/>
  <c r="J4305" i="4"/>
  <c r="J4306" i="4"/>
  <c r="J4307" i="4"/>
  <c r="J4308" i="4"/>
  <c r="J4309" i="4"/>
  <c r="J4310" i="4"/>
  <c r="J4311" i="4"/>
  <c r="J4312" i="4"/>
  <c r="J4313" i="4"/>
  <c r="J4314" i="4"/>
  <c r="J4315" i="4"/>
  <c r="J4316" i="4"/>
  <c r="J4317" i="4"/>
  <c r="J4318" i="4"/>
  <c r="J4319" i="4"/>
  <c r="J4320" i="4"/>
  <c r="J4321" i="4"/>
  <c r="J4322" i="4"/>
  <c r="J4323" i="4"/>
  <c r="J4324" i="4"/>
  <c r="J4325" i="4"/>
  <c r="J4326" i="4"/>
  <c r="J4327" i="4"/>
  <c r="J4328" i="4"/>
  <c r="J4329" i="4"/>
  <c r="J4330" i="4"/>
  <c r="J4331" i="4"/>
  <c r="J4332" i="4"/>
  <c r="J4333" i="4"/>
  <c r="J4334" i="4"/>
  <c r="J4335" i="4"/>
  <c r="J4336" i="4"/>
  <c r="J4337" i="4"/>
  <c r="J4338" i="4"/>
  <c r="J4339" i="4"/>
  <c r="J4340" i="4"/>
  <c r="J4341" i="4"/>
  <c r="J4342" i="4"/>
  <c r="J4343" i="4"/>
  <c r="J4344" i="4"/>
  <c r="J4345" i="4"/>
  <c r="J4346" i="4"/>
  <c r="J4347" i="4"/>
  <c r="J4348" i="4"/>
  <c r="J4349" i="4"/>
  <c r="J4350" i="4"/>
  <c r="J4351" i="4"/>
  <c r="J4352" i="4"/>
  <c r="J4353" i="4"/>
  <c r="J4354" i="4"/>
  <c r="J4355" i="4"/>
  <c r="J4356" i="4"/>
  <c r="J4357" i="4"/>
  <c r="J4358" i="4"/>
  <c r="J4359" i="4"/>
  <c r="J4360" i="4"/>
  <c r="J4361" i="4"/>
  <c r="J4362" i="4"/>
  <c r="J4363" i="4"/>
  <c r="J4364" i="4"/>
  <c r="J4365" i="4"/>
  <c r="J4366" i="4"/>
  <c r="J4367" i="4"/>
  <c r="J4368" i="4"/>
  <c r="J4369" i="4"/>
  <c r="J4370" i="4"/>
  <c r="J4371" i="4"/>
  <c r="J4372" i="4"/>
  <c r="J4373" i="4"/>
  <c r="J4374" i="4"/>
  <c r="J4375" i="4"/>
  <c r="J4376" i="4"/>
  <c r="J4377" i="4"/>
  <c r="J4378" i="4"/>
  <c r="J4379" i="4"/>
  <c r="J4380" i="4"/>
  <c r="J4381" i="4"/>
  <c r="J4382" i="4"/>
  <c r="J4383" i="4"/>
  <c r="J4384" i="4"/>
  <c r="J4385" i="4"/>
  <c r="J4386" i="4"/>
  <c r="J4387" i="4"/>
  <c r="J4388" i="4"/>
  <c r="J4389" i="4"/>
  <c r="J4390" i="4"/>
  <c r="J4391" i="4"/>
  <c r="J4392" i="4"/>
  <c r="J4393" i="4"/>
  <c r="J4394" i="4"/>
  <c r="J4395" i="4"/>
  <c r="J4396" i="4"/>
  <c r="J4397" i="4"/>
  <c r="J4398" i="4"/>
  <c r="J4399" i="4"/>
  <c r="J4400" i="4"/>
  <c r="J4401" i="4"/>
  <c r="J4402" i="4"/>
  <c r="J4403" i="4"/>
  <c r="J4404" i="4"/>
  <c r="J4405" i="4"/>
  <c r="J4406" i="4"/>
  <c r="J4407" i="4"/>
  <c r="J4408" i="4"/>
  <c r="J4409" i="4"/>
  <c r="J4410" i="4"/>
  <c r="J4411" i="4"/>
  <c r="J4412" i="4"/>
  <c r="J4413" i="4"/>
  <c r="J4414" i="4"/>
  <c r="J4415" i="4"/>
  <c r="J4416" i="4"/>
  <c r="J4417" i="4"/>
  <c r="J4418" i="4"/>
  <c r="J4419" i="4"/>
  <c r="J4420" i="4"/>
  <c r="J4421" i="4"/>
  <c r="J4422" i="4"/>
  <c r="J4423" i="4"/>
  <c r="J4424" i="4"/>
  <c r="J4425" i="4"/>
  <c r="J4426" i="4"/>
  <c r="J4427" i="4"/>
  <c r="J4428" i="4"/>
  <c r="J4429" i="4"/>
  <c r="J4430" i="4"/>
  <c r="J4431" i="4"/>
  <c r="J4432" i="4"/>
  <c r="J4433" i="4"/>
  <c r="J4434" i="4"/>
  <c r="J4435" i="4"/>
  <c r="J4436" i="4"/>
  <c r="J4437" i="4"/>
  <c r="J4438" i="4"/>
  <c r="J4439" i="4"/>
  <c r="J4440" i="4"/>
  <c r="J4441" i="4"/>
  <c r="J4442" i="4"/>
  <c r="J4443" i="4"/>
  <c r="J4444" i="4"/>
  <c r="J4445" i="4"/>
  <c r="J4446" i="4"/>
  <c r="J4447" i="4"/>
  <c r="J4448" i="4"/>
  <c r="J4449" i="4"/>
  <c r="J4450" i="4"/>
  <c r="J4451" i="4"/>
  <c r="J4452" i="4"/>
  <c r="J4453" i="4"/>
  <c r="J4454" i="4"/>
  <c r="J4455" i="4"/>
  <c r="J4456" i="4"/>
  <c r="J4457" i="4"/>
  <c r="J4458" i="4"/>
  <c r="J4459" i="4"/>
  <c r="J4460" i="4"/>
  <c r="J4461" i="4"/>
  <c r="J4462" i="4"/>
  <c r="J4463" i="4"/>
  <c r="J4464" i="4"/>
  <c r="J4465" i="4"/>
  <c r="J4466" i="4"/>
  <c r="J4467" i="4"/>
  <c r="J4468" i="4"/>
  <c r="J4469" i="4"/>
  <c r="J4470" i="4"/>
  <c r="J4471" i="4"/>
  <c r="J4472" i="4"/>
  <c r="J4473" i="4"/>
  <c r="J4474" i="4"/>
  <c r="J4475" i="4"/>
  <c r="J4476" i="4"/>
  <c r="J4477" i="4"/>
  <c r="J4478" i="4"/>
  <c r="J4479" i="4"/>
  <c r="J4480" i="4"/>
  <c r="J4481" i="4"/>
  <c r="J4482" i="4"/>
  <c r="J4483" i="4"/>
  <c r="J4484" i="4"/>
  <c r="J4485" i="4"/>
  <c r="J4486" i="4"/>
  <c r="J4487" i="4"/>
  <c r="J4488" i="4"/>
  <c r="J4489" i="4"/>
  <c r="J4490" i="4"/>
  <c r="J4491" i="4"/>
  <c r="J4492" i="4"/>
  <c r="J4493" i="4"/>
  <c r="J4494" i="4"/>
  <c r="J4495" i="4"/>
  <c r="J4496" i="4"/>
  <c r="J4497" i="4"/>
  <c r="J4498" i="4"/>
  <c r="J4499" i="4"/>
  <c r="J4500" i="4"/>
  <c r="J4501" i="4"/>
  <c r="J4502" i="4"/>
  <c r="J4503" i="4"/>
  <c r="J4504" i="4"/>
  <c r="J4505" i="4"/>
  <c r="J4506" i="4"/>
  <c r="J4507" i="4"/>
  <c r="J4508" i="4"/>
  <c r="J4509" i="4"/>
  <c r="J4510" i="4"/>
  <c r="J4511" i="4"/>
  <c r="J4512" i="4"/>
  <c r="J4513" i="4"/>
  <c r="J4514" i="4"/>
  <c r="J4515" i="4"/>
  <c r="J4516" i="4"/>
  <c r="J4517" i="4"/>
  <c r="J4518" i="4"/>
  <c r="J4519" i="4"/>
  <c r="J4520" i="4"/>
  <c r="J4521" i="4"/>
  <c r="J4522" i="4"/>
  <c r="J4523" i="4"/>
  <c r="J4524" i="4"/>
  <c r="J4525" i="4"/>
  <c r="J4526" i="4"/>
  <c r="J4527" i="4"/>
  <c r="J4528" i="4"/>
  <c r="J4529" i="4"/>
  <c r="J4530" i="4"/>
  <c r="J4531" i="4"/>
  <c r="J4532" i="4"/>
  <c r="J4533" i="4"/>
  <c r="J4534" i="4"/>
  <c r="J4535" i="4"/>
  <c r="J4536" i="4"/>
  <c r="J4537" i="4"/>
  <c r="J4538" i="4"/>
  <c r="J4539" i="4"/>
  <c r="J4540" i="4"/>
  <c r="J4541" i="4"/>
  <c r="J4542" i="4"/>
  <c r="J4543" i="4"/>
  <c r="J4544" i="4"/>
  <c r="J4545" i="4"/>
  <c r="J4546" i="4"/>
  <c r="J4547" i="4"/>
  <c r="J4548" i="4"/>
  <c r="J4549" i="4"/>
  <c r="J4550" i="4"/>
  <c r="J4551" i="4"/>
  <c r="J4552" i="4"/>
  <c r="J4553" i="4"/>
  <c r="J4554" i="4"/>
  <c r="J4555" i="4"/>
  <c r="J4556" i="4"/>
  <c r="J4557" i="4"/>
  <c r="J4558" i="4"/>
  <c r="J4559" i="4"/>
  <c r="J4560" i="4"/>
  <c r="J4561" i="4"/>
  <c r="J4562" i="4"/>
  <c r="J4563" i="4"/>
  <c r="J4564" i="4"/>
  <c r="J4565" i="4"/>
  <c r="J4566" i="4"/>
  <c r="J4567" i="4"/>
  <c r="J4568" i="4"/>
  <c r="J4569" i="4"/>
  <c r="J4570" i="4"/>
  <c r="J4571" i="4"/>
  <c r="J4572" i="4"/>
  <c r="J4573" i="4"/>
  <c r="J4574" i="4"/>
  <c r="J4575" i="4"/>
  <c r="J4576" i="4"/>
  <c r="J4577" i="4"/>
  <c r="J4578" i="4"/>
  <c r="J4579" i="4"/>
  <c r="J4580" i="4"/>
  <c r="J4581" i="4"/>
  <c r="J4582" i="4"/>
  <c r="J4583" i="4"/>
  <c r="J4584" i="4"/>
  <c r="J4585" i="4"/>
  <c r="J4586" i="4"/>
  <c r="J4587" i="4"/>
  <c r="J4588" i="4"/>
  <c r="J4589" i="4"/>
  <c r="J4590" i="4"/>
  <c r="J4591" i="4"/>
  <c r="J4592" i="4"/>
  <c r="J4593" i="4"/>
  <c r="J4594" i="4"/>
  <c r="J4595" i="4"/>
  <c r="J4596" i="4"/>
  <c r="J4597" i="4"/>
  <c r="J4598" i="4"/>
  <c r="J4599" i="4"/>
  <c r="J4600" i="4"/>
  <c r="J4601" i="4"/>
  <c r="J4602" i="4"/>
  <c r="J4603" i="4"/>
  <c r="J4604" i="4"/>
  <c r="J4605" i="4"/>
  <c r="J4606" i="4"/>
  <c r="J4607" i="4"/>
  <c r="J4608" i="4"/>
  <c r="J4609" i="4"/>
  <c r="J4610" i="4"/>
  <c r="J4611" i="4"/>
  <c r="J4612" i="4"/>
  <c r="J4613" i="4"/>
  <c r="J4614" i="4"/>
  <c r="J4615" i="4"/>
  <c r="J4616" i="4"/>
  <c r="J4617" i="4"/>
  <c r="J4618" i="4"/>
  <c r="J4619" i="4"/>
  <c r="J4620" i="4"/>
  <c r="J4621" i="4"/>
  <c r="J4622" i="4"/>
  <c r="J4623" i="4"/>
  <c r="J4624" i="4"/>
  <c r="J4625" i="4"/>
  <c r="J4626" i="4"/>
  <c r="J4627" i="4"/>
  <c r="J4628" i="4"/>
  <c r="J4629" i="4"/>
  <c r="J4630" i="4"/>
  <c r="J4631" i="4"/>
  <c r="J4632" i="4"/>
  <c r="J4633" i="4"/>
  <c r="J4634" i="4"/>
  <c r="J4635" i="4"/>
  <c r="J4636" i="4"/>
  <c r="J4637" i="4"/>
  <c r="J4638" i="4"/>
  <c r="J4639" i="4"/>
  <c r="J4640" i="4"/>
  <c r="J4641" i="4"/>
  <c r="J4642" i="4"/>
  <c r="J4643" i="4"/>
  <c r="J4644" i="4"/>
  <c r="J4645" i="4"/>
  <c r="J4646" i="4"/>
  <c r="J4647" i="4"/>
  <c r="J4648" i="4"/>
  <c r="J4649" i="4"/>
  <c r="J4650" i="4"/>
  <c r="J4651" i="4"/>
  <c r="J4652" i="4"/>
  <c r="J4653" i="4"/>
  <c r="J4654" i="4"/>
  <c r="J4655" i="4"/>
  <c r="J4656" i="4"/>
  <c r="J4657" i="4"/>
  <c r="J4658" i="4"/>
  <c r="J4659" i="4"/>
  <c r="J4660" i="4"/>
  <c r="J4661" i="4"/>
  <c r="J4662" i="4"/>
  <c r="J4663" i="4"/>
  <c r="J4664" i="4"/>
  <c r="J4665" i="4"/>
  <c r="J4666" i="4"/>
  <c r="J4667" i="4"/>
  <c r="J4668" i="4"/>
  <c r="J4669" i="4"/>
  <c r="J4670" i="4"/>
  <c r="J4671" i="4"/>
  <c r="J4672" i="4"/>
  <c r="J4673" i="4"/>
  <c r="J4674" i="4"/>
  <c r="J4675" i="4"/>
  <c r="J4676" i="4"/>
  <c r="J4677" i="4"/>
  <c r="J4678" i="4"/>
  <c r="J4679" i="4"/>
  <c r="J4680" i="4"/>
  <c r="J4681" i="4"/>
  <c r="J4682" i="4"/>
  <c r="J4683" i="4"/>
  <c r="J4684" i="4"/>
  <c r="J4685" i="4"/>
  <c r="J4686" i="4"/>
  <c r="J4687" i="4"/>
  <c r="J4688" i="4"/>
  <c r="J4689" i="4"/>
  <c r="J4690" i="4"/>
  <c r="J4691" i="4"/>
  <c r="J4692" i="4"/>
  <c r="J4693" i="4"/>
  <c r="J4694" i="4"/>
  <c r="J4695" i="4"/>
  <c r="J4696" i="4"/>
  <c r="J4697" i="4"/>
  <c r="J4698" i="4"/>
  <c r="J4699" i="4"/>
  <c r="J4700" i="4"/>
  <c r="J4701" i="4"/>
  <c r="J4702" i="4"/>
  <c r="J4703" i="4"/>
  <c r="J4704" i="4"/>
  <c r="J4705" i="4"/>
  <c r="J4706" i="4"/>
  <c r="J4707" i="4"/>
  <c r="J4708" i="4"/>
  <c r="J4709" i="4"/>
  <c r="J4710" i="4"/>
  <c r="J4711" i="4"/>
  <c r="J4712" i="4"/>
  <c r="J4713" i="4"/>
  <c r="J4714" i="4"/>
  <c r="J4715" i="4"/>
  <c r="J4716" i="4"/>
  <c r="J4717" i="4"/>
  <c r="J4718" i="4"/>
  <c r="J4719" i="4"/>
  <c r="J4720" i="4"/>
  <c r="J4721" i="4"/>
  <c r="J4722" i="4"/>
  <c r="J4723" i="4"/>
  <c r="J4724" i="4"/>
  <c r="J4725" i="4"/>
  <c r="J4726" i="4"/>
  <c r="J4727" i="4"/>
  <c r="J4728" i="4"/>
  <c r="J4729" i="4"/>
  <c r="J4730" i="4"/>
  <c r="J4731" i="4"/>
  <c r="J4732" i="4"/>
  <c r="J4733" i="4"/>
  <c r="J4734" i="4"/>
  <c r="J4735" i="4"/>
  <c r="J4736" i="4"/>
  <c r="J4737" i="4"/>
  <c r="J4738" i="4"/>
  <c r="J4739" i="4"/>
  <c r="J4740" i="4"/>
  <c r="J4741" i="4"/>
  <c r="J4742" i="4"/>
  <c r="J4743" i="4"/>
  <c r="J4744" i="4"/>
  <c r="J4745" i="4"/>
  <c r="J4746" i="4"/>
  <c r="J4747" i="4"/>
  <c r="J4748" i="4"/>
  <c r="J4749" i="4"/>
  <c r="J4750" i="4"/>
  <c r="J4751" i="4"/>
  <c r="J4752" i="4"/>
  <c r="J4753" i="4"/>
  <c r="J4754" i="4"/>
  <c r="J4755" i="4"/>
  <c r="J4756" i="4"/>
  <c r="J4757" i="4"/>
  <c r="J4758" i="4"/>
  <c r="J4759" i="4"/>
  <c r="J4760" i="4"/>
  <c r="J4761" i="4"/>
  <c r="J4762" i="4"/>
  <c r="J4763" i="4"/>
  <c r="J4764" i="4"/>
  <c r="J4765" i="4"/>
  <c r="J4766" i="4"/>
  <c r="J4767" i="4"/>
  <c r="J4768" i="4"/>
  <c r="J4769" i="4"/>
  <c r="J4770" i="4"/>
  <c r="J4771" i="4"/>
  <c r="J4772" i="4"/>
  <c r="J4773" i="4"/>
  <c r="J4774" i="4"/>
  <c r="J4775" i="4"/>
  <c r="J4776" i="4"/>
  <c r="J4777" i="4"/>
  <c r="J4778" i="4"/>
  <c r="J4779" i="4"/>
  <c r="J4780" i="4"/>
  <c r="J4781" i="4"/>
  <c r="J4782" i="4"/>
  <c r="J4783" i="4"/>
  <c r="J4784" i="4"/>
  <c r="J4785" i="4"/>
  <c r="J4786" i="4"/>
  <c r="J4787" i="4"/>
  <c r="J4788" i="4"/>
  <c r="J4789" i="4"/>
  <c r="J4790" i="4"/>
  <c r="J4791" i="4"/>
  <c r="J4792" i="4"/>
  <c r="J4793" i="4"/>
  <c r="J4794" i="4"/>
  <c r="J4795" i="4"/>
  <c r="J4796" i="4"/>
  <c r="J4797" i="4"/>
  <c r="J4798" i="4"/>
  <c r="J4799" i="4"/>
  <c r="J4800" i="4"/>
  <c r="J4801" i="4"/>
  <c r="J4802" i="4"/>
  <c r="J4803" i="4"/>
  <c r="J4804" i="4"/>
  <c r="J4805" i="4"/>
  <c r="J4806" i="4"/>
  <c r="J4807" i="4"/>
  <c r="J4808" i="4"/>
  <c r="J4809" i="4"/>
  <c r="J4810" i="4"/>
  <c r="J4811" i="4"/>
  <c r="J4812" i="4"/>
  <c r="J4813" i="4"/>
  <c r="J4814" i="4"/>
  <c r="J4815" i="4"/>
  <c r="J4816" i="4"/>
  <c r="J4817" i="4"/>
  <c r="J4818" i="4"/>
  <c r="J4819" i="4"/>
  <c r="J4820" i="4"/>
  <c r="J4821" i="4"/>
  <c r="J4822" i="4"/>
  <c r="J4823" i="4"/>
  <c r="J4824" i="4"/>
  <c r="J4825" i="4"/>
  <c r="J4826" i="4"/>
  <c r="J4827" i="4"/>
  <c r="J4828" i="4"/>
  <c r="J4829" i="4"/>
  <c r="J4830" i="4"/>
  <c r="J4831" i="4"/>
  <c r="J4832" i="4"/>
  <c r="J4833" i="4"/>
  <c r="J4834" i="4"/>
  <c r="J4835" i="4"/>
  <c r="J4836" i="4"/>
  <c r="J4837" i="4"/>
  <c r="J4838" i="4"/>
  <c r="J4839" i="4"/>
  <c r="J4840" i="4"/>
  <c r="J4841" i="4"/>
  <c r="J4842" i="4"/>
  <c r="J4843" i="4"/>
  <c r="J4844" i="4"/>
  <c r="J4845" i="4"/>
  <c r="J4846" i="4"/>
  <c r="J4847" i="4"/>
  <c r="J4848" i="4"/>
  <c r="J4849" i="4"/>
  <c r="J4850" i="4"/>
  <c r="J4851" i="4"/>
  <c r="J4852" i="4"/>
  <c r="J4853" i="4"/>
  <c r="J4854" i="4"/>
  <c r="J4855" i="4"/>
  <c r="J4856" i="4"/>
  <c r="J4857" i="4"/>
  <c r="J4858" i="4"/>
  <c r="J4859" i="4"/>
  <c r="J4860" i="4"/>
  <c r="J4861" i="4"/>
  <c r="J4862" i="4"/>
  <c r="J4863" i="4"/>
  <c r="J4864" i="4"/>
  <c r="J4865" i="4"/>
  <c r="J4866" i="4"/>
  <c r="J4867" i="4"/>
  <c r="J4868" i="4"/>
  <c r="J4869" i="4"/>
  <c r="J4870" i="4"/>
  <c r="J4871" i="4"/>
  <c r="J4872" i="4"/>
  <c r="J4873" i="4"/>
  <c r="J4874" i="4"/>
  <c r="J4875" i="4"/>
  <c r="J4876" i="4"/>
  <c r="J4877" i="4"/>
  <c r="J4878" i="4"/>
  <c r="J4879" i="4"/>
  <c r="J4880" i="4"/>
  <c r="J4881" i="4"/>
  <c r="J4882" i="4"/>
  <c r="J4883" i="4"/>
  <c r="J4884" i="4"/>
  <c r="J4885" i="4"/>
  <c r="J4886" i="4"/>
  <c r="J4887" i="4"/>
  <c r="J4888" i="4"/>
  <c r="J4889" i="4"/>
  <c r="J4890" i="4"/>
  <c r="J4891" i="4"/>
  <c r="J4892" i="4"/>
  <c r="J4893" i="4"/>
  <c r="J4894" i="4"/>
  <c r="J4895" i="4"/>
  <c r="J4896" i="4"/>
  <c r="J4897" i="4"/>
  <c r="J4898" i="4"/>
  <c r="J4899" i="4"/>
  <c r="J4900" i="4"/>
  <c r="J4901" i="4"/>
  <c r="J4902" i="4"/>
  <c r="J4903" i="4"/>
  <c r="J4904" i="4"/>
  <c r="J4905" i="4"/>
  <c r="J4906" i="4"/>
  <c r="J4907" i="4"/>
  <c r="J4908" i="4"/>
  <c r="J4909" i="4"/>
  <c r="J4910" i="4"/>
  <c r="J4911" i="4"/>
  <c r="J4912" i="4"/>
  <c r="J4913" i="4"/>
  <c r="J4914" i="4"/>
  <c r="J4915" i="4"/>
  <c r="J4916" i="4"/>
  <c r="J4917" i="4"/>
  <c r="J4918" i="4"/>
  <c r="J4919" i="4"/>
  <c r="J4920" i="4"/>
  <c r="J4921" i="4"/>
  <c r="J4922" i="4"/>
  <c r="J4923" i="4"/>
  <c r="J4924" i="4"/>
  <c r="J4925" i="4"/>
  <c r="J4926" i="4"/>
  <c r="J4927" i="4"/>
  <c r="J4928" i="4"/>
  <c r="J4929" i="4"/>
  <c r="J4930" i="4"/>
  <c r="J4931" i="4"/>
  <c r="J4932" i="4"/>
  <c r="J4933" i="4"/>
  <c r="J4934" i="4"/>
  <c r="J4935" i="4"/>
  <c r="J4936" i="4"/>
  <c r="J4937" i="4"/>
  <c r="J4938" i="4"/>
  <c r="J4939" i="4"/>
  <c r="J4940" i="4"/>
  <c r="J4941" i="4"/>
  <c r="J4942" i="4"/>
  <c r="J4943" i="4"/>
  <c r="J4944" i="4"/>
  <c r="J4945" i="4"/>
  <c r="J4946" i="4"/>
  <c r="J4947" i="4"/>
  <c r="J4948" i="4"/>
  <c r="J4949" i="4"/>
  <c r="J4950" i="4"/>
  <c r="J4951" i="4"/>
  <c r="J4952" i="4"/>
  <c r="J4953" i="4"/>
  <c r="J4954" i="4"/>
  <c r="J4955" i="4"/>
  <c r="J4956" i="4"/>
  <c r="J4957" i="4"/>
  <c r="J4958" i="4"/>
  <c r="J4959" i="4"/>
  <c r="J4960" i="4"/>
  <c r="J4961" i="4"/>
  <c r="J4962" i="4"/>
  <c r="J4963" i="4"/>
  <c r="J4964" i="4"/>
  <c r="J4965" i="4"/>
  <c r="J4966" i="4"/>
  <c r="J4967" i="4"/>
  <c r="J4968" i="4"/>
  <c r="J4969" i="4"/>
  <c r="J4970" i="4"/>
  <c r="J4971" i="4"/>
  <c r="J4972" i="4"/>
  <c r="J4973" i="4"/>
  <c r="J4974" i="4"/>
  <c r="J4975" i="4"/>
  <c r="J4976" i="4"/>
  <c r="J4977" i="4"/>
  <c r="J4978" i="4"/>
  <c r="J4979" i="4"/>
  <c r="J4980" i="4"/>
  <c r="J4981" i="4"/>
  <c r="J4982" i="4"/>
  <c r="J4983" i="4"/>
  <c r="J4984" i="4"/>
  <c r="J4985" i="4"/>
  <c r="J4986" i="4"/>
  <c r="J4987" i="4"/>
  <c r="J4988" i="4"/>
  <c r="J4989" i="4"/>
  <c r="J4990" i="4"/>
  <c r="J4991" i="4"/>
  <c r="J4992" i="4"/>
  <c r="J4993" i="4"/>
  <c r="J4994" i="4"/>
  <c r="J4995" i="4"/>
  <c r="J4996" i="4"/>
  <c r="J4997" i="4"/>
  <c r="J4998" i="4"/>
  <c r="J4999" i="4"/>
  <c r="J5000" i="4"/>
  <c r="J5001" i="4"/>
  <c r="J5002" i="4"/>
  <c r="J5003" i="4"/>
  <c r="J5004" i="4"/>
  <c r="J5005" i="4"/>
  <c r="J5006" i="4"/>
  <c r="J5007" i="4"/>
  <c r="J5008" i="4"/>
  <c r="J5009" i="4"/>
  <c r="J5010" i="4"/>
  <c r="J5011" i="4"/>
  <c r="J5012" i="4"/>
  <c r="J5013" i="4"/>
  <c r="J5014" i="4"/>
  <c r="J5015" i="4"/>
  <c r="J5016" i="4"/>
  <c r="J5017" i="4"/>
  <c r="J5018" i="4"/>
  <c r="J5019" i="4"/>
  <c r="J5020" i="4"/>
  <c r="J5021" i="4"/>
  <c r="J5022" i="4"/>
  <c r="J5023" i="4"/>
  <c r="J5024" i="4"/>
  <c r="J5025" i="4"/>
  <c r="J5026" i="4"/>
  <c r="J5027" i="4"/>
  <c r="J5028" i="4"/>
  <c r="J5029" i="4"/>
  <c r="J5030" i="4"/>
  <c r="J5031" i="4"/>
  <c r="J5032" i="4"/>
  <c r="J5033" i="4"/>
  <c r="J5034" i="4"/>
  <c r="J5035" i="4"/>
  <c r="J5036" i="4"/>
  <c r="J5037" i="4"/>
  <c r="J5038" i="4"/>
  <c r="J5039" i="4"/>
  <c r="J5040" i="4"/>
  <c r="J5041" i="4"/>
  <c r="J5042" i="4"/>
  <c r="J5043" i="4"/>
  <c r="J5044" i="4"/>
  <c r="J5045" i="4"/>
  <c r="J5046" i="4"/>
  <c r="J5047" i="4"/>
  <c r="J5048" i="4"/>
  <c r="J5049" i="4"/>
  <c r="J5050" i="4"/>
  <c r="J5051" i="4"/>
  <c r="J5052" i="4"/>
  <c r="J5053" i="4"/>
  <c r="J5054" i="4"/>
  <c r="J5055" i="4"/>
  <c r="J5056" i="4"/>
  <c r="J5057" i="4"/>
  <c r="J5058" i="4"/>
  <c r="J5059" i="4"/>
  <c r="J5060" i="4"/>
  <c r="J5061" i="4"/>
  <c r="J5062" i="4"/>
  <c r="J5063" i="4"/>
  <c r="J5064" i="4"/>
  <c r="J5065" i="4"/>
  <c r="J5066" i="4"/>
  <c r="J5067" i="4"/>
  <c r="J5068" i="4"/>
  <c r="J5069" i="4"/>
  <c r="J5070" i="4"/>
  <c r="J5071" i="4"/>
  <c r="J5072" i="4"/>
  <c r="J5073" i="4"/>
  <c r="J5074" i="4"/>
  <c r="J5075" i="4"/>
  <c r="J5076" i="4"/>
  <c r="J5077" i="4"/>
  <c r="J5078" i="4"/>
  <c r="J5079" i="4"/>
  <c r="J5080" i="4"/>
  <c r="J5081" i="4"/>
  <c r="J5082" i="4"/>
  <c r="J5083" i="4"/>
  <c r="J5084" i="4"/>
  <c r="J5085" i="4"/>
  <c r="J5086" i="4"/>
  <c r="J5087" i="4"/>
  <c r="J5088" i="4"/>
  <c r="J5089" i="4"/>
  <c r="J5090" i="4"/>
  <c r="J5091" i="4"/>
  <c r="J5092" i="4"/>
  <c r="J5093" i="4"/>
  <c r="J5094" i="4"/>
  <c r="J5095" i="4"/>
  <c r="J5096" i="4"/>
  <c r="J5097" i="4"/>
  <c r="J5098" i="4"/>
  <c r="J5099" i="4"/>
  <c r="J5100" i="4"/>
  <c r="J5101" i="4"/>
  <c r="J5102" i="4"/>
  <c r="J5103" i="4"/>
  <c r="J5104" i="4"/>
  <c r="J5105" i="4"/>
  <c r="J5106" i="4"/>
  <c r="J5107" i="4"/>
  <c r="J5108" i="4"/>
  <c r="J5109" i="4"/>
  <c r="J5110" i="4"/>
  <c r="J5111" i="4"/>
  <c r="J5112" i="4"/>
  <c r="J5113" i="4"/>
  <c r="J5114" i="4"/>
  <c r="J5115" i="4"/>
  <c r="J5116" i="4"/>
  <c r="J5117" i="4"/>
  <c r="J5118" i="4"/>
  <c r="J5119" i="4"/>
  <c r="J5120" i="4"/>
  <c r="J5121" i="4"/>
  <c r="J5122" i="4"/>
  <c r="J5123" i="4"/>
  <c r="J5124" i="4"/>
  <c r="J5125" i="4"/>
  <c r="J5126" i="4"/>
  <c r="J5127" i="4"/>
  <c r="J5128" i="4"/>
  <c r="J5129" i="4"/>
  <c r="J5130" i="4"/>
  <c r="J5131" i="4"/>
  <c r="J5132" i="4"/>
  <c r="J5133" i="4"/>
  <c r="J5134" i="4"/>
  <c r="J5135" i="4"/>
  <c r="J5136" i="4"/>
  <c r="J5137" i="4"/>
  <c r="J5138" i="4"/>
  <c r="J5139" i="4"/>
  <c r="J5140" i="4"/>
  <c r="J5141" i="4"/>
  <c r="J5142" i="4"/>
  <c r="J5143" i="4"/>
  <c r="J5144" i="4"/>
  <c r="J5145" i="4"/>
  <c r="J5146" i="4"/>
  <c r="J5147" i="4"/>
  <c r="J5148" i="4"/>
  <c r="J5149" i="4"/>
  <c r="J5150" i="4"/>
  <c r="J5151" i="4"/>
  <c r="J5152" i="4"/>
  <c r="J5153" i="4"/>
  <c r="J5154" i="4"/>
  <c r="J5155" i="4"/>
  <c r="J5156" i="4"/>
  <c r="J5157" i="4"/>
  <c r="J5158" i="4"/>
  <c r="J5159" i="4"/>
  <c r="J5160" i="4"/>
  <c r="J5161" i="4"/>
  <c r="J5162" i="4"/>
  <c r="J5163" i="4"/>
  <c r="J5164" i="4"/>
  <c r="J5165" i="4"/>
  <c r="J5166" i="4"/>
  <c r="J5167" i="4"/>
  <c r="J5168" i="4"/>
  <c r="J5169" i="4"/>
  <c r="J5170" i="4"/>
  <c r="J5171" i="4"/>
  <c r="J5172" i="4"/>
  <c r="J5173" i="4"/>
  <c r="J5174" i="4"/>
  <c r="J5175" i="4"/>
  <c r="J5176" i="4"/>
  <c r="J5177" i="4"/>
  <c r="J5178" i="4"/>
  <c r="J5179" i="4"/>
  <c r="J5180" i="4"/>
  <c r="J5181" i="4"/>
  <c r="J5182" i="4"/>
  <c r="J5183" i="4"/>
  <c r="J5184" i="4"/>
  <c r="J5185" i="4"/>
  <c r="J5186" i="4"/>
  <c r="J5187" i="4"/>
  <c r="J5188" i="4"/>
  <c r="J5189" i="4"/>
  <c r="J5190" i="4"/>
  <c r="J5191" i="4"/>
  <c r="J5192" i="4"/>
  <c r="J5193" i="4"/>
  <c r="J5194" i="4"/>
  <c r="J5195" i="4"/>
  <c r="J5196" i="4"/>
  <c r="J5197" i="4"/>
  <c r="J5198" i="4"/>
  <c r="J5199" i="4"/>
  <c r="J5200" i="4"/>
  <c r="J5201" i="4"/>
  <c r="J5202" i="4"/>
  <c r="J5203" i="4"/>
  <c r="J5204" i="4"/>
  <c r="J5205" i="4"/>
  <c r="J5206" i="4"/>
  <c r="J5207" i="4"/>
  <c r="J5208" i="4"/>
  <c r="J5209" i="4"/>
  <c r="J5210" i="4"/>
  <c r="J5211" i="4"/>
  <c r="J5212" i="4"/>
  <c r="J5213" i="4"/>
  <c r="J5214" i="4"/>
  <c r="J5215" i="4"/>
  <c r="J5216" i="4"/>
  <c r="J5217" i="4"/>
  <c r="J5218" i="4"/>
  <c r="J5219" i="4"/>
  <c r="J5220" i="4"/>
  <c r="J5221" i="4"/>
  <c r="J5222" i="4"/>
  <c r="J5223" i="4"/>
  <c r="J5224" i="4"/>
  <c r="J5225" i="4"/>
  <c r="J5226" i="4"/>
  <c r="J5227" i="4"/>
  <c r="J5228" i="4"/>
  <c r="J5229" i="4"/>
  <c r="J5230" i="4"/>
  <c r="J5231" i="4"/>
  <c r="J5232" i="4"/>
  <c r="J5233" i="4"/>
  <c r="J5234" i="4"/>
  <c r="J5235" i="4"/>
  <c r="J5236" i="4"/>
  <c r="J5237" i="4"/>
  <c r="J5238" i="4"/>
  <c r="J5239" i="4"/>
  <c r="J5240" i="4"/>
  <c r="J5241" i="4"/>
  <c r="J5242" i="4"/>
  <c r="J5243" i="4"/>
  <c r="J5244" i="4"/>
  <c r="J5245" i="4"/>
  <c r="J5246" i="4"/>
  <c r="J5247" i="4"/>
  <c r="J5248" i="4"/>
  <c r="J5249" i="4"/>
  <c r="J5250" i="4"/>
  <c r="J5251" i="4"/>
  <c r="J5252" i="4"/>
  <c r="J5253" i="4"/>
  <c r="J5254" i="4"/>
  <c r="J5255" i="4"/>
  <c r="J5256" i="4"/>
  <c r="J5257" i="4"/>
  <c r="J5258" i="4"/>
  <c r="J5259" i="4"/>
  <c r="J5260" i="4"/>
  <c r="J5261" i="4"/>
  <c r="J5262" i="4"/>
  <c r="J5263" i="4"/>
  <c r="J5264" i="4"/>
  <c r="J5265" i="4"/>
  <c r="J5266" i="4"/>
  <c r="J5267" i="4"/>
  <c r="J5268" i="4"/>
  <c r="J5269" i="4"/>
  <c r="J5270" i="4"/>
  <c r="J5271" i="4"/>
  <c r="J5272" i="4"/>
  <c r="J5273" i="4"/>
  <c r="J5274" i="4"/>
  <c r="J5275" i="4"/>
  <c r="J5276" i="4"/>
  <c r="J5277" i="4"/>
  <c r="J5278" i="4"/>
  <c r="J5279" i="4"/>
  <c r="J5280" i="4"/>
  <c r="J5281" i="4"/>
  <c r="J5282" i="4"/>
  <c r="J5283" i="4"/>
  <c r="J5284" i="4"/>
  <c r="J5285" i="4"/>
  <c r="J5286" i="4"/>
  <c r="J5287" i="4"/>
  <c r="J5288" i="4"/>
  <c r="J5289" i="4"/>
  <c r="J5290" i="4"/>
  <c r="J5291" i="4"/>
  <c r="J5292" i="4"/>
  <c r="J5293" i="4"/>
  <c r="J5294" i="4"/>
  <c r="J5295" i="4"/>
  <c r="J5296" i="4"/>
  <c r="J5297" i="4"/>
  <c r="J5298" i="4"/>
  <c r="J5299" i="4"/>
  <c r="J5300" i="4"/>
  <c r="J5301" i="4"/>
  <c r="J5302" i="4"/>
  <c r="J5303" i="4"/>
  <c r="J5304" i="4"/>
  <c r="J5305" i="4"/>
  <c r="J5306" i="4"/>
  <c r="J5307" i="4"/>
  <c r="J5308" i="4"/>
  <c r="J5309" i="4"/>
  <c r="J5310" i="4"/>
  <c r="J5311" i="4"/>
  <c r="J5312" i="4"/>
  <c r="J5313" i="4"/>
  <c r="J5314" i="4"/>
  <c r="J5315" i="4"/>
  <c r="J5316" i="4"/>
  <c r="J5317" i="4"/>
  <c r="J5318" i="4"/>
  <c r="J5319" i="4"/>
  <c r="J5320" i="4"/>
  <c r="J5321" i="4"/>
  <c r="J5322" i="4"/>
  <c r="J5323" i="4"/>
  <c r="J5324" i="4"/>
  <c r="J5325" i="4"/>
  <c r="J5326" i="4"/>
  <c r="J5327" i="4"/>
  <c r="J5328" i="4"/>
  <c r="J5329" i="4"/>
  <c r="J5330" i="4"/>
  <c r="J5331" i="4"/>
  <c r="J5332" i="4"/>
  <c r="J5333" i="4"/>
  <c r="J5334" i="4"/>
  <c r="J5335" i="4"/>
  <c r="J5336" i="4"/>
  <c r="J5337" i="4"/>
  <c r="J5338" i="4"/>
  <c r="J5339" i="4"/>
  <c r="J5340" i="4"/>
  <c r="J5341" i="4"/>
  <c r="J5342" i="4"/>
  <c r="J5343" i="4"/>
  <c r="J5344" i="4"/>
  <c r="J5345" i="4"/>
  <c r="J5346" i="4"/>
  <c r="J5347" i="4"/>
  <c r="J5348" i="4"/>
  <c r="J5349" i="4"/>
  <c r="J5350" i="4"/>
  <c r="J5351" i="4"/>
  <c r="J5352" i="4"/>
  <c r="J5353" i="4"/>
  <c r="J5354" i="4"/>
  <c r="J5355" i="4"/>
  <c r="J5356" i="4"/>
  <c r="J5357" i="4"/>
  <c r="J5358" i="4"/>
  <c r="J5359" i="4"/>
  <c r="J5360" i="4"/>
  <c r="J5361" i="4"/>
  <c r="J5362" i="4"/>
  <c r="J5363" i="4"/>
  <c r="J5364" i="4"/>
  <c r="J5365" i="4"/>
  <c r="J5366" i="4"/>
  <c r="J5367" i="4"/>
  <c r="J5368" i="4"/>
  <c r="J5369" i="4"/>
  <c r="J5370" i="4"/>
  <c r="J5371" i="4"/>
  <c r="J5372" i="4"/>
  <c r="J5373" i="4"/>
  <c r="J5374" i="4"/>
  <c r="J5375" i="4"/>
  <c r="J5376" i="4"/>
  <c r="J5377" i="4"/>
  <c r="J5378" i="4"/>
  <c r="J5379" i="4"/>
  <c r="J5380" i="4"/>
  <c r="J5381" i="4"/>
  <c r="J5382" i="4"/>
  <c r="J5383" i="4"/>
  <c r="J5384" i="4"/>
  <c r="J5385" i="4"/>
  <c r="J5386" i="4"/>
  <c r="J5387" i="4"/>
  <c r="J5388" i="4"/>
  <c r="J5389" i="4"/>
  <c r="J5390" i="4"/>
  <c r="J5391" i="4"/>
  <c r="J5392" i="4"/>
  <c r="J5393" i="4"/>
  <c r="J5394" i="4"/>
  <c r="J5395" i="4"/>
  <c r="J5396" i="4"/>
  <c r="J5397" i="4"/>
  <c r="J5398" i="4"/>
  <c r="J5399" i="4"/>
  <c r="J5400" i="4"/>
  <c r="J5401" i="4"/>
  <c r="J5402" i="4"/>
  <c r="J5403" i="4"/>
  <c r="J5404" i="4"/>
  <c r="J5405" i="4"/>
  <c r="J5406" i="4"/>
  <c r="J5407" i="4"/>
  <c r="J5408" i="4"/>
  <c r="J5409" i="4"/>
  <c r="J5410" i="4"/>
  <c r="J5411" i="4"/>
  <c r="J5412" i="4"/>
  <c r="J5413" i="4"/>
  <c r="J5414" i="4"/>
  <c r="J5415" i="4"/>
  <c r="J5416" i="4"/>
  <c r="J5417" i="4"/>
  <c r="J5418" i="4"/>
  <c r="J5419" i="4"/>
  <c r="J5420" i="4"/>
  <c r="J5421" i="4"/>
  <c r="J5422" i="4"/>
  <c r="J5423" i="4"/>
  <c r="J5424" i="4"/>
  <c r="J5425" i="4"/>
  <c r="J5426" i="4"/>
  <c r="J5427" i="4"/>
  <c r="J5428" i="4"/>
  <c r="J5429" i="4"/>
  <c r="J5430" i="4"/>
  <c r="J5431" i="4"/>
  <c r="J5432" i="4"/>
  <c r="J5433" i="4"/>
  <c r="J5434" i="4"/>
  <c r="J5435" i="4"/>
  <c r="J5436" i="4"/>
  <c r="J5437" i="4"/>
  <c r="J5438" i="4"/>
  <c r="J5439" i="4"/>
  <c r="J5440" i="4"/>
  <c r="J5441" i="4"/>
  <c r="J5442" i="4"/>
  <c r="J5443" i="4"/>
  <c r="J5444" i="4"/>
  <c r="J5445" i="4"/>
  <c r="J5446" i="4"/>
  <c r="J5447" i="4"/>
  <c r="J5448" i="4"/>
  <c r="J5449" i="4"/>
  <c r="J5450" i="4"/>
  <c r="J5451" i="4"/>
  <c r="J5452" i="4"/>
  <c r="J5453" i="4"/>
  <c r="J5454" i="4"/>
  <c r="J5455" i="4"/>
  <c r="J5456" i="4"/>
  <c r="J5457" i="4"/>
  <c r="J5458" i="4"/>
  <c r="J5459" i="4"/>
  <c r="J5460" i="4"/>
  <c r="J5461" i="4"/>
  <c r="J5462" i="4"/>
  <c r="J5463" i="4"/>
  <c r="J5464" i="4"/>
  <c r="J5465" i="4"/>
  <c r="J5466" i="4"/>
  <c r="J5467" i="4"/>
  <c r="J5468" i="4"/>
  <c r="J5469" i="4"/>
  <c r="J5470" i="4"/>
  <c r="J5471" i="4"/>
  <c r="J5472" i="4"/>
  <c r="J5473" i="4"/>
  <c r="J5474" i="4"/>
  <c r="J5475" i="4"/>
  <c r="J5476" i="4"/>
  <c r="J5477" i="4"/>
  <c r="J5478" i="4"/>
  <c r="J5479" i="4"/>
  <c r="J5480" i="4"/>
  <c r="J5481" i="4"/>
  <c r="J5482" i="4"/>
  <c r="J5483" i="4"/>
  <c r="J5484" i="4"/>
  <c r="J5485" i="4"/>
  <c r="J5486" i="4"/>
  <c r="J5487" i="4"/>
  <c r="J5488" i="4"/>
  <c r="J5489" i="4"/>
  <c r="J5490" i="4"/>
  <c r="J5491" i="4"/>
  <c r="J5492" i="4"/>
  <c r="J5493" i="4"/>
  <c r="J5494" i="4"/>
  <c r="J5495" i="4"/>
  <c r="J5496" i="4"/>
  <c r="J5497" i="4"/>
  <c r="J5498" i="4"/>
  <c r="J5499" i="4"/>
  <c r="J5500" i="4"/>
  <c r="J5501" i="4"/>
  <c r="J5502" i="4"/>
  <c r="J5503" i="4"/>
  <c r="J5504" i="4"/>
  <c r="J5505" i="4"/>
  <c r="J5506" i="4"/>
  <c r="J5507" i="4"/>
  <c r="J5508" i="4"/>
  <c r="J5509" i="4"/>
  <c r="J5510" i="4"/>
  <c r="J5511" i="4"/>
  <c r="J5512" i="4"/>
  <c r="J5513" i="4"/>
  <c r="J5514" i="4"/>
  <c r="J5515" i="4"/>
  <c r="J5516" i="4"/>
  <c r="J5517" i="4"/>
  <c r="J5518" i="4"/>
  <c r="J5519" i="4"/>
  <c r="J5520" i="4"/>
  <c r="J5521" i="4"/>
  <c r="J5522" i="4"/>
  <c r="J5523" i="4"/>
  <c r="J5524" i="4"/>
  <c r="J5525" i="4"/>
  <c r="J5526" i="4"/>
  <c r="J5527" i="4"/>
  <c r="J5528" i="4"/>
  <c r="J5529" i="4"/>
  <c r="J5530" i="4"/>
  <c r="J5531" i="4"/>
  <c r="J5532" i="4"/>
  <c r="J5533" i="4"/>
  <c r="J5534" i="4"/>
  <c r="J5535" i="4"/>
  <c r="J5536" i="4"/>
  <c r="J5537" i="4"/>
  <c r="J5538" i="4"/>
  <c r="J5539" i="4"/>
  <c r="J5540" i="4"/>
  <c r="J5541" i="4"/>
  <c r="J5542" i="4"/>
  <c r="J5543" i="4"/>
  <c r="J5544" i="4"/>
  <c r="J5545" i="4"/>
  <c r="J5546" i="4"/>
  <c r="J5547" i="4"/>
  <c r="J5548" i="4"/>
  <c r="J5549" i="4"/>
  <c r="J5550" i="4"/>
  <c r="J5551" i="4"/>
  <c r="J5552" i="4"/>
  <c r="J5553" i="4"/>
  <c r="J5554" i="4"/>
  <c r="J5555" i="4"/>
  <c r="J5556" i="4"/>
  <c r="J5557" i="4"/>
  <c r="J5558" i="4"/>
  <c r="J5559" i="4"/>
  <c r="J5560" i="4"/>
  <c r="J5561" i="4"/>
  <c r="J5562" i="4"/>
  <c r="J5563" i="4"/>
  <c r="J5564" i="4"/>
  <c r="J5565" i="4"/>
  <c r="J5566" i="4"/>
  <c r="J5567" i="4"/>
  <c r="J5568" i="4"/>
  <c r="J5569" i="4"/>
  <c r="J5570" i="4"/>
  <c r="J5571" i="4"/>
  <c r="J5572" i="4"/>
  <c r="J5573" i="4"/>
  <c r="J5574" i="4"/>
  <c r="J5575" i="4"/>
  <c r="J5576" i="4"/>
  <c r="J5577" i="4"/>
  <c r="J5578" i="4"/>
  <c r="J5579" i="4"/>
  <c r="J5580" i="4"/>
  <c r="J5581" i="4"/>
  <c r="J5582" i="4"/>
  <c r="J5583" i="4"/>
  <c r="J5584" i="4"/>
  <c r="J5585" i="4"/>
  <c r="J5586" i="4"/>
  <c r="J5587" i="4"/>
  <c r="J5588" i="4"/>
  <c r="J5589" i="4"/>
  <c r="J5590" i="4"/>
  <c r="J5591" i="4"/>
  <c r="J5592" i="4"/>
  <c r="J5593" i="4"/>
  <c r="J5594" i="4"/>
  <c r="J5595" i="4"/>
  <c r="J5596" i="4"/>
  <c r="J5597" i="4"/>
  <c r="J5598" i="4"/>
  <c r="J5599" i="4"/>
  <c r="J5600" i="4"/>
  <c r="J5601" i="4"/>
  <c r="J5602" i="4"/>
  <c r="J5603" i="4"/>
  <c r="J5604" i="4"/>
  <c r="J5605" i="4"/>
  <c r="J5606" i="4"/>
  <c r="J5607" i="4"/>
  <c r="J5608" i="4"/>
  <c r="J5609" i="4"/>
  <c r="J5610" i="4"/>
  <c r="J5611" i="4"/>
  <c r="J5612" i="4"/>
  <c r="J5613" i="4"/>
  <c r="J5614" i="4"/>
  <c r="J5615" i="4"/>
  <c r="J5616" i="4"/>
  <c r="J5617" i="4"/>
  <c r="J5618" i="4"/>
  <c r="J5619" i="4"/>
  <c r="J5620" i="4"/>
  <c r="J5621" i="4"/>
  <c r="J5622" i="4"/>
  <c r="J5623" i="4"/>
  <c r="J5624" i="4"/>
  <c r="J5625" i="4"/>
  <c r="J5626" i="4"/>
  <c r="J5627" i="4"/>
  <c r="J5628" i="4"/>
  <c r="J5629" i="4"/>
  <c r="J5630" i="4"/>
  <c r="J5631" i="4"/>
  <c r="J5632" i="4"/>
  <c r="J5633" i="4"/>
  <c r="J5634" i="4"/>
  <c r="J5635" i="4"/>
  <c r="J5636" i="4"/>
  <c r="J5637" i="4"/>
  <c r="J5638" i="4"/>
  <c r="J5639" i="4"/>
  <c r="J5640" i="4"/>
  <c r="J5641" i="4"/>
  <c r="J5642" i="4"/>
  <c r="J5643" i="4"/>
  <c r="J5644" i="4"/>
  <c r="J5645" i="4"/>
  <c r="J5646" i="4"/>
  <c r="J5647" i="4"/>
  <c r="J5648" i="4"/>
  <c r="J5649" i="4"/>
  <c r="J5650" i="4"/>
  <c r="J5651" i="4"/>
  <c r="J5652" i="4"/>
  <c r="J5653" i="4"/>
  <c r="J5654" i="4"/>
  <c r="J5655" i="4"/>
  <c r="J5656" i="4"/>
  <c r="J5657" i="4"/>
  <c r="J5658" i="4"/>
  <c r="J5659" i="4"/>
  <c r="J5660" i="4"/>
  <c r="J5661" i="4"/>
  <c r="J5662" i="4"/>
  <c r="J5663" i="4"/>
  <c r="J5664" i="4"/>
  <c r="J5665" i="4"/>
  <c r="J5666" i="4"/>
  <c r="J5667" i="4"/>
  <c r="J5668" i="4"/>
  <c r="J5669" i="4"/>
  <c r="J5670" i="4"/>
  <c r="J5671" i="4"/>
  <c r="J5672" i="4"/>
  <c r="J5673" i="4"/>
  <c r="J5674" i="4"/>
  <c r="J5675" i="4"/>
  <c r="J5676" i="4"/>
  <c r="J5677" i="4"/>
  <c r="J5678" i="4"/>
  <c r="J5679" i="4"/>
  <c r="J5680" i="4"/>
  <c r="J5681" i="4"/>
  <c r="J5682" i="4"/>
  <c r="J5683" i="4"/>
  <c r="J5684" i="4"/>
  <c r="J5685" i="4"/>
  <c r="J5686" i="4"/>
  <c r="J5687" i="4"/>
  <c r="J5688" i="4"/>
  <c r="J5689" i="4"/>
  <c r="J5690" i="4"/>
  <c r="J5691" i="4"/>
  <c r="J5692" i="4"/>
  <c r="J5693" i="4"/>
  <c r="J5694" i="4"/>
  <c r="J5695" i="4"/>
  <c r="J5696" i="4"/>
  <c r="J5697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1594" i="4"/>
  <c r="I1595" i="4"/>
  <c r="I1596" i="4"/>
  <c r="I1597" i="4"/>
  <c r="I1598" i="4"/>
  <c r="I1599" i="4"/>
  <c r="I1600" i="4"/>
  <c r="I1601" i="4"/>
  <c r="I1602" i="4"/>
  <c r="I1603" i="4"/>
  <c r="I1604" i="4"/>
  <c r="I1605" i="4"/>
  <c r="I1606" i="4"/>
  <c r="I1607" i="4"/>
  <c r="I1608" i="4"/>
  <c r="I1609" i="4"/>
  <c r="I1610" i="4"/>
  <c r="I1611" i="4"/>
  <c r="I1612" i="4"/>
  <c r="I1613" i="4"/>
  <c r="I1614" i="4"/>
  <c r="I1615" i="4"/>
  <c r="I1616" i="4"/>
  <c r="I1617" i="4"/>
  <c r="I1618" i="4"/>
  <c r="I1619" i="4"/>
  <c r="I1620" i="4"/>
  <c r="I1621" i="4"/>
  <c r="I1622" i="4"/>
  <c r="I1623" i="4"/>
  <c r="I1624" i="4"/>
  <c r="I1625" i="4"/>
  <c r="I1626" i="4"/>
  <c r="I1627" i="4"/>
  <c r="I1628" i="4"/>
  <c r="I1629" i="4"/>
  <c r="I1630" i="4"/>
  <c r="I1631" i="4"/>
  <c r="I1632" i="4"/>
  <c r="I1633" i="4"/>
  <c r="I1634" i="4"/>
  <c r="I1635" i="4"/>
  <c r="I1636" i="4"/>
  <c r="I1637" i="4"/>
  <c r="I1638" i="4"/>
  <c r="I1639" i="4"/>
  <c r="I1640" i="4"/>
  <c r="I1641" i="4"/>
  <c r="I1642" i="4"/>
  <c r="I1643" i="4"/>
  <c r="I1644" i="4"/>
  <c r="I1645" i="4"/>
  <c r="I1646" i="4"/>
  <c r="I1647" i="4"/>
  <c r="I1648" i="4"/>
  <c r="I1649" i="4"/>
  <c r="I1650" i="4"/>
  <c r="I1651" i="4"/>
  <c r="I1652" i="4"/>
  <c r="I1653" i="4"/>
  <c r="I1654" i="4"/>
  <c r="I1655" i="4"/>
  <c r="I1656" i="4"/>
  <c r="I1657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2108" i="4"/>
  <c r="I2109" i="4"/>
  <c r="I2110" i="4"/>
  <c r="I2111" i="4"/>
  <c r="I2112" i="4"/>
  <c r="I2113" i="4"/>
  <c r="I2114" i="4"/>
  <c r="I2115" i="4"/>
  <c r="I2116" i="4"/>
  <c r="I2117" i="4"/>
  <c r="I2118" i="4"/>
  <c r="I2119" i="4"/>
  <c r="I2120" i="4"/>
  <c r="I2121" i="4"/>
  <c r="I2122" i="4"/>
  <c r="I2123" i="4"/>
  <c r="I2124" i="4"/>
  <c r="I2125" i="4"/>
  <c r="I2126" i="4"/>
  <c r="I2127" i="4"/>
  <c r="I2128" i="4"/>
  <c r="I2129" i="4"/>
  <c r="I2130" i="4"/>
  <c r="I2131" i="4"/>
  <c r="I2132" i="4"/>
  <c r="I2133" i="4"/>
  <c r="I2134" i="4"/>
  <c r="I2135" i="4"/>
  <c r="I2136" i="4"/>
  <c r="I2137" i="4"/>
  <c r="I2138" i="4"/>
  <c r="I2139" i="4"/>
  <c r="I2140" i="4"/>
  <c r="I2141" i="4"/>
  <c r="I2142" i="4"/>
  <c r="I2143" i="4"/>
  <c r="I2144" i="4"/>
  <c r="I2145" i="4"/>
  <c r="I2146" i="4"/>
  <c r="I2147" i="4"/>
  <c r="I2148" i="4"/>
  <c r="I2149" i="4"/>
  <c r="I2150" i="4"/>
  <c r="I2151" i="4"/>
  <c r="I2152" i="4"/>
  <c r="I2153" i="4"/>
  <c r="I2154" i="4"/>
  <c r="I2155" i="4"/>
  <c r="I2156" i="4"/>
  <c r="I2157" i="4"/>
  <c r="I2158" i="4"/>
  <c r="I2159" i="4"/>
  <c r="I2160" i="4"/>
  <c r="I2161" i="4"/>
  <c r="I2162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250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337" i="4"/>
  <c r="I2338" i="4"/>
  <c r="I2339" i="4"/>
  <c r="I2340" i="4"/>
  <c r="I2341" i="4"/>
  <c r="I2342" i="4"/>
  <c r="I2343" i="4"/>
  <c r="I2344" i="4"/>
  <c r="I2345" i="4"/>
  <c r="I2346" i="4"/>
  <c r="I2347" i="4"/>
  <c r="I2348" i="4"/>
  <c r="I2349" i="4"/>
  <c r="I2350" i="4"/>
  <c r="I2351" i="4"/>
  <c r="I2352" i="4"/>
  <c r="I2353" i="4"/>
  <c r="I2354" i="4"/>
  <c r="I2355" i="4"/>
  <c r="I2356" i="4"/>
  <c r="I2357" i="4"/>
  <c r="I2358" i="4"/>
  <c r="I2359" i="4"/>
  <c r="I2360" i="4"/>
  <c r="I2361" i="4"/>
  <c r="I2362" i="4"/>
  <c r="I2363" i="4"/>
  <c r="I2364" i="4"/>
  <c r="I2365" i="4"/>
  <c r="I2366" i="4"/>
  <c r="I2367" i="4"/>
  <c r="I2368" i="4"/>
  <c r="I2369" i="4"/>
  <c r="I2370" i="4"/>
  <c r="I2371" i="4"/>
  <c r="I2372" i="4"/>
  <c r="I2373" i="4"/>
  <c r="I2374" i="4"/>
  <c r="I2375" i="4"/>
  <c r="I2376" i="4"/>
  <c r="I2377" i="4"/>
  <c r="I2378" i="4"/>
  <c r="I2379" i="4"/>
  <c r="I2380" i="4"/>
  <c r="I2381" i="4"/>
  <c r="I2382" i="4"/>
  <c r="I2383" i="4"/>
  <c r="I2384" i="4"/>
  <c r="I2385" i="4"/>
  <c r="I2386" i="4"/>
  <c r="I2387" i="4"/>
  <c r="I2388" i="4"/>
  <c r="I2389" i="4"/>
  <c r="I2390" i="4"/>
  <c r="I2391" i="4"/>
  <c r="I2392" i="4"/>
  <c r="I2393" i="4"/>
  <c r="I2394" i="4"/>
  <c r="I2395" i="4"/>
  <c r="I2396" i="4"/>
  <c r="I2397" i="4"/>
  <c r="I2398" i="4"/>
  <c r="I2399" i="4"/>
  <c r="I2400" i="4"/>
  <c r="I2401" i="4"/>
  <c r="I2402" i="4"/>
  <c r="I2403" i="4"/>
  <c r="I2404" i="4"/>
  <c r="I2405" i="4"/>
  <c r="I2406" i="4"/>
  <c r="I2407" i="4"/>
  <c r="I2408" i="4"/>
  <c r="I2409" i="4"/>
  <c r="I2410" i="4"/>
  <c r="I2411" i="4"/>
  <c r="I2412" i="4"/>
  <c r="I2413" i="4"/>
  <c r="I2414" i="4"/>
  <c r="I2415" i="4"/>
  <c r="I2416" i="4"/>
  <c r="I2417" i="4"/>
  <c r="I2418" i="4"/>
  <c r="I2419" i="4"/>
  <c r="I2420" i="4"/>
  <c r="I2421" i="4"/>
  <c r="I2422" i="4"/>
  <c r="I2423" i="4"/>
  <c r="I2424" i="4"/>
  <c r="I2425" i="4"/>
  <c r="I2426" i="4"/>
  <c r="I2427" i="4"/>
  <c r="I2428" i="4"/>
  <c r="I2429" i="4"/>
  <c r="I2430" i="4"/>
  <c r="I2431" i="4"/>
  <c r="I2432" i="4"/>
  <c r="I2433" i="4"/>
  <c r="I2434" i="4"/>
  <c r="I2435" i="4"/>
  <c r="I2436" i="4"/>
  <c r="I2437" i="4"/>
  <c r="I2438" i="4"/>
  <c r="I2439" i="4"/>
  <c r="I2440" i="4"/>
  <c r="I2441" i="4"/>
  <c r="I2442" i="4"/>
  <c r="I2443" i="4"/>
  <c r="I2444" i="4"/>
  <c r="I2445" i="4"/>
  <c r="I2446" i="4"/>
  <c r="I2447" i="4"/>
  <c r="I2448" i="4"/>
  <c r="I2449" i="4"/>
  <c r="I2450" i="4"/>
  <c r="I2451" i="4"/>
  <c r="I2452" i="4"/>
  <c r="I2453" i="4"/>
  <c r="I2454" i="4"/>
  <c r="I2455" i="4"/>
  <c r="I2456" i="4"/>
  <c r="I2457" i="4"/>
  <c r="I2458" i="4"/>
  <c r="I2459" i="4"/>
  <c r="I2460" i="4"/>
  <c r="I2461" i="4"/>
  <c r="I2462" i="4"/>
  <c r="I2463" i="4"/>
  <c r="I2464" i="4"/>
  <c r="I2465" i="4"/>
  <c r="I2466" i="4"/>
  <c r="I2467" i="4"/>
  <c r="I2468" i="4"/>
  <c r="I2469" i="4"/>
  <c r="I2470" i="4"/>
  <c r="I2471" i="4"/>
  <c r="I2472" i="4"/>
  <c r="I2473" i="4"/>
  <c r="I2474" i="4"/>
  <c r="I2475" i="4"/>
  <c r="I2476" i="4"/>
  <c r="I2477" i="4"/>
  <c r="I2478" i="4"/>
  <c r="I2479" i="4"/>
  <c r="I2480" i="4"/>
  <c r="I2481" i="4"/>
  <c r="I2482" i="4"/>
  <c r="I2483" i="4"/>
  <c r="I2484" i="4"/>
  <c r="I2485" i="4"/>
  <c r="I2486" i="4"/>
  <c r="I2487" i="4"/>
  <c r="I2488" i="4"/>
  <c r="I2489" i="4"/>
  <c r="I2490" i="4"/>
  <c r="I2491" i="4"/>
  <c r="I2492" i="4"/>
  <c r="I2493" i="4"/>
  <c r="I2494" i="4"/>
  <c r="I2495" i="4"/>
  <c r="I2496" i="4"/>
  <c r="I2497" i="4"/>
  <c r="I2498" i="4"/>
  <c r="I2499" i="4"/>
  <c r="I2500" i="4"/>
  <c r="I2501" i="4"/>
  <c r="I2502" i="4"/>
  <c r="I2503" i="4"/>
  <c r="I2504" i="4"/>
  <c r="I2505" i="4"/>
  <c r="I2506" i="4"/>
  <c r="I2507" i="4"/>
  <c r="I2508" i="4"/>
  <c r="I2509" i="4"/>
  <c r="I2510" i="4"/>
  <c r="I2511" i="4"/>
  <c r="I2512" i="4"/>
  <c r="I2513" i="4"/>
  <c r="I2514" i="4"/>
  <c r="I2515" i="4"/>
  <c r="I2516" i="4"/>
  <c r="I2517" i="4"/>
  <c r="I2518" i="4"/>
  <c r="I2519" i="4"/>
  <c r="I2520" i="4"/>
  <c r="I2521" i="4"/>
  <c r="I2522" i="4"/>
  <c r="I2523" i="4"/>
  <c r="I2524" i="4"/>
  <c r="I2525" i="4"/>
  <c r="I2526" i="4"/>
  <c r="I2527" i="4"/>
  <c r="I2528" i="4"/>
  <c r="I2529" i="4"/>
  <c r="I2530" i="4"/>
  <c r="I2531" i="4"/>
  <c r="I2532" i="4"/>
  <c r="I2533" i="4"/>
  <c r="I2534" i="4"/>
  <c r="I2535" i="4"/>
  <c r="I2536" i="4"/>
  <c r="I2537" i="4"/>
  <c r="I2538" i="4"/>
  <c r="I2539" i="4"/>
  <c r="I2540" i="4"/>
  <c r="I2541" i="4"/>
  <c r="I2542" i="4"/>
  <c r="I2543" i="4"/>
  <c r="I2544" i="4"/>
  <c r="I2545" i="4"/>
  <c r="I2546" i="4"/>
  <c r="I2547" i="4"/>
  <c r="I2548" i="4"/>
  <c r="I2549" i="4"/>
  <c r="I2550" i="4"/>
  <c r="I2551" i="4"/>
  <c r="I2552" i="4"/>
  <c r="I2553" i="4"/>
  <c r="I2554" i="4"/>
  <c r="I2555" i="4"/>
  <c r="I2556" i="4"/>
  <c r="I2557" i="4"/>
  <c r="I2558" i="4"/>
  <c r="I2559" i="4"/>
  <c r="I2560" i="4"/>
  <c r="I2561" i="4"/>
  <c r="I2562" i="4"/>
  <c r="I2563" i="4"/>
  <c r="I2564" i="4"/>
  <c r="I2565" i="4"/>
  <c r="I2566" i="4"/>
  <c r="I2567" i="4"/>
  <c r="I2568" i="4"/>
  <c r="I2569" i="4"/>
  <c r="I2570" i="4"/>
  <c r="I2571" i="4"/>
  <c r="I2572" i="4"/>
  <c r="I2573" i="4"/>
  <c r="I2574" i="4"/>
  <c r="I2575" i="4"/>
  <c r="I2576" i="4"/>
  <c r="I2577" i="4"/>
  <c r="I2578" i="4"/>
  <c r="I2579" i="4"/>
  <c r="I2580" i="4"/>
  <c r="I2581" i="4"/>
  <c r="I2582" i="4"/>
  <c r="I2583" i="4"/>
  <c r="I2584" i="4"/>
  <c r="I2585" i="4"/>
  <c r="I2586" i="4"/>
  <c r="I2587" i="4"/>
  <c r="I2588" i="4"/>
  <c r="I2589" i="4"/>
  <c r="I2590" i="4"/>
  <c r="I2591" i="4"/>
  <c r="I2592" i="4"/>
  <c r="I2593" i="4"/>
  <c r="I2594" i="4"/>
  <c r="I2595" i="4"/>
  <c r="I2596" i="4"/>
  <c r="I2597" i="4"/>
  <c r="I2598" i="4"/>
  <c r="I2599" i="4"/>
  <c r="I2600" i="4"/>
  <c r="I2601" i="4"/>
  <c r="I2602" i="4"/>
  <c r="I2603" i="4"/>
  <c r="I2604" i="4"/>
  <c r="I2605" i="4"/>
  <c r="I2606" i="4"/>
  <c r="I2607" i="4"/>
  <c r="I2608" i="4"/>
  <c r="I2609" i="4"/>
  <c r="I2610" i="4"/>
  <c r="I2611" i="4"/>
  <c r="I2612" i="4"/>
  <c r="I2613" i="4"/>
  <c r="I2614" i="4"/>
  <c r="I2615" i="4"/>
  <c r="I2616" i="4"/>
  <c r="I2617" i="4"/>
  <c r="I2618" i="4"/>
  <c r="I2619" i="4"/>
  <c r="I2620" i="4"/>
  <c r="I2621" i="4"/>
  <c r="I2622" i="4"/>
  <c r="I2623" i="4"/>
  <c r="I2624" i="4"/>
  <c r="I2625" i="4"/>
  <c r="I2626" i="4"/>
  <c r="I2627" i="4"/>
  <c r="I2628" i="4"/>
  <c r="I2629" i="4"/>
  <c r="I2630" i="4"/>
  <c r="I2631" i="4"/>
  <c r="I2632" i="4"/>
  <c r="I2633" i="4"/>
  <c r="I2634" i="4"/>
  <c r="I2635" i="4"/>
  <c r="I2636" i="4"/>
  <c r="I2637" i="4"/>
  <c r="I2638" i="4"/>
  <c r="I2639" i="4"/>
  <c r="I2640" i="4"/>
  <c r="I2641" i="4"/>
  <c r="I2642" i="4"/>
  <c r="I2643" i="4"/>
  <c r="I2644" i="4"/>
  <c r="I2645" i="4"/>
  <c r="I2646" i="4"/>
  <c r="I2647" i="4"/>
  <c r="I2648" i="4"/>
  <c r="I2649" i="4"/>
  <c r="I2650" i="4"/>
  <c r="I2651" i="4"/>
  <c r="I2652" i="4"/>
  <c r="I2653" i="4"/>
  <c r="I2654" i="4"/>
  <c r="I2655" i="4"/>
  <c r="I2656" i="4"/>
  <c r="I2657" i="4"/>
  <c r="I2658" i="4"/>
  <c r="I2659" i="4"/>
  <c r="I2660" i="4"/>
  <c r="I2661" i="4"/>
  <c r="I2662" i="4"/>
  <c r="I2663" i="4"/>
  <c r="I2664" i="4"/>
  <c r="I2665" i="4"/>
  <c r="I2666" i="4"/>
  <c r="I2667" i="4"/>
  <c r="I2668" i="4"/>
  <c r="I2669" i="4"/>
  <c r="I2670" i="4"/>
  <c r="I2671" i="4"/>
  <c r="I2672" i="4"/>
  <c r="I2673" i="4"/>
  <c r="I2674" i="4"/>
  <c r="I2675" i="4"/>
  <c r="I2676" i="4"/>
  <c r="I2677" i="4"/>
  <c r="I2678" i="4"/>
  <c r="I2679" i="4"/>
  <c r="I2680" i="4"/>
  <c r="I2681" i="4"/>
  <c r="I2682" i="4"/>
  <c r="I2683" i="4"/>
  <c r="I2684" i="4"/>
  <c r="I2685" i="4"/>
  <c r="I2686" i="4"/>
  <c r="I2687" i="4"/>
  <c r="I2688" i="4"/>
  <c r="I2689" i="4"/>
  <c r="I2690" i="4"/>
  <c r="I2691" i="4"/>
  <c r="I2692" i="4"/>
  <c r="I2693" i="4"/>
  <c r="I2694" i="4"/>
  <c r="I2695" i="4"/>
  <c r="I2696" i="4"/>
  <c r="I2697" i="4"/>
  <c r="I2698" i="4"/>
  <c r="I2699" i="4"/>
  <c r="I2700" i="4"/>
  <c r="I2701" i="4"/>
  <c r="I2702" i="4"/>
  <c r="I2703" i="4"/>
  <c r="I2704" i="4"/>
  <c r="I2705" i="4"/>
  <c r="I2706" i="4"/>
  <c r="I2707" i="4"/>
  <c r="I2708" i="4"/>
  <c r="I2709" i="4"/>
  <c r="I2710" i="4"/>
  <c r="I2711" i="4"/>
  <c r="I2712" i="4"/>
  <c r="I2713" i="4"/>
  <c r="I2714" i="4"/>
  <c r="I2715" i="4"/>
  <c r="I2716" i="4"/>
  <c r="I2717" i="4"/>
  <c r="I2718" i="4"/>
  <c r="I2719" i="4"/>
  <c r="I2720" i="4"/>
  <c r="I2721" i="4"/>
  <c r="I2722" i="4"/>
  <c r="I2723" i="4"/>
  <c r="I2724" i="4"/>
  <c r="I2725" i="4"/>
  <c r="I2726" i="4"/>
  <c r="I2727" i="4"/>
  <c r="I2728" i="4"/>
  <c r="I2729" i="4"/>
  <c r="I2730" i="4"/>
  <c r="I2731" i="4"/>
  <c r="I2732" i="4"/>
  <c r="I2733" i="4"/>
  <c r="I2734" i="4"/>
  <c r="I2735" i="4"/>
  <c r="I2736" i="4"/>
  <c r="I2737" i="4"/>
  <c r="I2738" i="4"/>
  <c r="I2739" i="4"/>
  <c r="I2740" i="4"/>
  <c r="I2741" i="4"/>
  <c r="I2742" i="4"/>
  <c r="I2743" i="4"/>
  <c r="I2744" i="4"/>
  <c r="I2745" i="4"/>
  <c r="I2746" i="4"/>
  <c r="I2747" i="4"/>
  <c r="I2748" i="4"/>
  <c r="I2749" i="4"/>
  <c r="I2750" i="4"/>
  <c r="I2751" i="4"/>
  <c r="I2752" i="4"/>
  <c r="I2753" i="4"/>
  <c r="I2754" i="4"/>
  <c r="I2755" i="4"/>
  <c r="I2756" i="4"/>
  <c r="I2757" i="4"/>
  <c r="I2758" i="4"/>
  <c r="I2759" i="4"/>
  <c r="I2760" i="4"/>
  <c r="I2761" i="4"/>
  <c r="I2762" i="4"/>
  <c r="I2763" i="4"/>
  <c r="I2764" i="4"/>
  <c r="I2765" i="4"/>
  <c r="I2766" i="4"/>
  <c r="I2767" i="4"/>
  <c r="I2768" i="4"/>
  <c r="I2769" i="4"/>
  <c r="I2770" i="4"/>
  <c r="I2771" i="4"/>
  <c r="I2772" i="4"/>
  <c r="I2773" i="4"/>
  <c r="I2774" i="4"/>
  <c r="I2775" i="4"/>
  <c r="I2776" i="4"/>
  <c r="I2777" i="4"/>
  <c r="I2778" i="4"/>
  <c r="I2779" i="4"/>
  <c r="I2780" i="4"/>
  <c r="I2781" i="4"/>
  <c r="I2782" i="4"/>
  <c r="I2783" i="4"/>
  <c r="I2784" i="4"/>
  <c r="I2785" i="4"/>
  <c r="I2786" i="4"/>
  <c r="I2787" i="4"/>
  <c r="I2788" i="4"/>
  <c r="I2789" i="4"/>
  <c r="I2790" i="4"/>
  <c r="I2791" i="4"/>
  <c r="I2792" i="4"/>
  <c r="I2793" i="4"/>
  <c r="I2794" i="4"/>
  <c r="I2795" i="4"/>
  <c r="I2796" i="4"/>
  <c r="I2797" i="4"/>
  <c r="I2798" i="4"/>
  <c r="I2799" i="4"/>
  <c r="I2800" i="4"/>
  <c r="I2801" i="4"/>
  <c r="I2802" i="4"/>
  <c r="I2803" i="4"/>
  <c r="I2804" i="4"/>
  <c r="I2805" i="4"/>
  <c r="I2806" i="4"/>
  <c r="I2807" i="4"/>
  <c r="I2808" i="4"/>
  <c r="I2809" i="4"/>
  <c r="I2810" i="4"/>
  <c r="I2811" i="4"/>
  <c r="I2812" i="4"/>
  <c r="I2813" i="4"/>
  <c r="I2814" i="4"/>
  <c r="I2815" i="4"/>
  <c r="I2816" i="4"/>
  <c r="I2817" i="4"/>
  <c r="I2818" i="4"/>
  <c r="I2819" i="4"/>
  <c r="I2820" i="4"/>
  <c r="I2821" i="4"/>
  <c r="I2822" i="4"/>
  <c r="I2823" i="4"/>
  <c r="I2824" i="4"/>
  <c r="I2825" i="4"/>
  <c r="I2826" i="4"/>
  <c r="I2827" i="4"/>
  <c r="I2828" i="4"/>
  <c r="I2829" i="4"/>
  <c r="I2830" i="4"/>
  <c r="I2831" i="4"/>
  <c r="I2832" i="4"/>
  <c r="I2833" i="4"/>
  <c r="I2834" i="4"/>
  <c r="I2835" i="4"/>
  <c r="I2836" i="4"/>
  <c r="I2837" i="4"/>
  <c r="I2838" i="4"/>
  <c r="I2839" i="4"/>
  <c r="I2840" i="4"/>
  <c r="I2841" i="4"/>
  <c r="I2842" i="4"/>
  <c r="I2843" i="4"/>
  <c r="I2844" i="4"/>
  <c r="I2845" i="4"/>
  <c r="I2846" i="4"/>
  <c r="I2847" i="4"/>
  <c r="I2848" i="4"/>
  <c r="I2849" i="4"/>
  <c r="I2850" i="4"/>
  <c r="I2851" i="4"/>
  <c r="I2852" i="4"/>
  <c r="I2853" i="4"/>
  <c r="I2854" i="4"/>
  <c r="I2855" i="4"/>
  <c r="I2856" i="4"/>
  <c r="I2857" i="4"/>
  <c r="I2858" i="4"/>
  <c r="I2859" i="4"/>
  <c r="I2860" i="4"/>
  <c r="I2861" i="4"/>
  <c r="I2862" i="4"/>
  <c r="I2863" i="4"/>
  <c r="I2864" i="4"/>
  <c r="I2865" i="4"/>
  <c r="I2866" i="4"/>
  <c r="I2867" i="4"/>
  <c r="I2868" i="4"/>
  <c r="I2869" i="4"/>
  <c r="I2870" i="4"/>
  <c r="I2871" i="4"/>
  <c r="I2872" i="4"/>
  <c r="I2873" i="4"/>
  <c r="I2874" i="4"/>
  <c r="I2875" i="4"/>
  <c r="I2876" i="4"/>
  <c r="I2877" i="4"/>
  <c r="I2878" i="4"/>
  <c r="I2879" i="4"/>
  <c r="I2880" i="4"/>
  <c r="I2881" i="4"/>
  <c r="I2882" i="4"/>
  <c r="I2883" i="4"/>
  <c r="I2884" i="4"/>
  <c r="I2885" i="4"/>
  <c r="I2886" i="4"/>
  <c r="I2887" i="4"/>
  <c r="I2888" i="4"/>
  <c r="I2889" i="4"/>
  <c r="I2890" i="4"/>
  <c r="I2891" i="4"/>
  <c r="I2892" i="4"/>
  <c r="I2893" i="4"/>
  <c r="I2894" i="4"/>
  <c r="I2895" i="4"/>
  <c r="I2896" i="4"/>
  <c r="I2897" i="4"/>
  <c r="I2898" i="4"/>
  <c r="I2899" i="4"/>
  <c r="I2900" i="4"/>
  <c r="I2901" i="4"/>
  <c r="I2902" i="4"/>
  <c r="I2903" i="4"/>
  <c r="I2904" i="4"/>
  <c r="I2905" i="4"/>
  <c r="I2906" i="4"/>
  <c r="I2907" i="4"/>
  <c r="I2908" i="4"/>
  <c r="I2909" i="4"/>
  <c r="I2910" i="4"/>
  <c r="I2911" i="4"/>
  <c r="I2912" i="4"/>
  <c r="I2913" i="4"/>
  <c r="I2914" i="4"/>
  <c r="I2915" i="4"/>
  <c r="I2916" i="4"/>
  <c r="I2917" i="4"/>
  <c r="I2918" i="4"/>
  <c r="I2919" i="4"/>
  <c r="I2920" i="4"/>
  <c r="I2921" i="4"/>
  <c r="I2922" i="4"/>
  <c r="I2923" i="4"/>
  <c r="I2924" i="4"/>
  <c r="I2925" i="4"/>
  <c r="I2926" i="4"/>
  <c r="I2927" i="4"/>
  <c r="I2928" i="4"/>
  <c r="I2929" i="4"/>
  <c r="I2930" i="4"/>
  <c r="I2931" i="4"/>
  <c r="I2932" i="4"/>
  <c r="I2933" i="4"/>
  <c r="I2934" i="4"/>
  <c r="I2935" i="4"/>
  <c r="I2936" i="4"/>
  <c r="I2937" i="4"/>
  <c r="I2938" i="4"/>
  <c r="I2939" i="4"/>
  <c r="I2940" i="4"/>
  <c r="I2941" i="4"/>
  <c r="I2942" i="4"/>
  <c r="I2943" i="4"/>
  <c r="I2944" i="4"/>
  <c r="I2945" i="4"/>
  <c r="I2946" i="4"/>
  <c r="I2947" i="4"/>
  <c r="I2948" i="4"/>
  <c r="I2949" i="4"/>
  <c r="I2950" i="4"/>
  <c r="I2951" i="4"/>
  <c r="I2952" i="4"/>
  <c r="I2953" i="4"/>
  <c r="I2954" i="4"/>
  <c r="I2955" i="4"/>
  <c r="I2956" i="4"/>
  <c r="I2957" i="4"/>
  <c r="I2958" i="4"/>
  <c r="I2959" i="4"/>
  <c r="I2960" i="4"/>
  <c r="I2961" i="4"/>
  <c r="I2962" i="4"/>
  <c r="I2963" i="4"/>
  <c r="I2964" i="4"/>
  <c r="I2965" i="4"/>
  <c r="I2966" i="4"/>
  <c r="I2967" i="4"/>
  <c r="I2968" i="4"/>
  <c r="I2969" i="4"/>
  <c r="I2970" i="4"/>
  <c r="I2971" i="4"/>
  <c r="I2972" i="4"/>
  <c r="I2973" i="4"/>
  <c r="I2974" i="4"/>
  <c r="I2975" i="4"/>
  <c r="I2976" i="4"/>
  <c r="I2977" i="4"/>
  <c r="I2978" i="4"/>
  <c r="I2979" i="4"/>
  <c r="I2980" i="4"/>
  <c r="I2981" i="4"/>
  <c r="I2982" i="4"/>
  <c r="I2983" i="4"/>
  <c r="I2984" i="4"/>
  <c r="I2985" i="4"/>
  <c r="I2986" i="4"/>
  <c r="I2987" i="4"/>
  <c r="I2988" i="4"/>
  <c r="I2989" i="4"/>
  <c r="I2990" i="4"/>
  <c r="I2991" i="4"/>
  <c r="I2992" i="4"/>
  <c r="I2993" i="4"/>
  <c r="I2994" i="4"/>
  <c r="I2995" i="4"/>
  <c r="I2996" i="4"/>
  <c r="I2997" i="4"/>
  <c r="I2998" i="4"/>
  <c r="I2999" i="4"/>
  <c r="I3000" i="4"/>
  <c r="I3001" i="4"/>
  <c r="I3002" i="4"/>
  <c r="I3003" i="4"/>
  <c r="I3004" i="4"/>
  <c r="I3005" i="4"/>
  <c r="I3006" i="4"/>
  <c r="I3007" i="4"/>
  <c r="I3008" i="4"/>
  <c r="I3009" i="4"/>
  <c r="I3010" i="4"/>
  <c r="I3011" i="4"/>
  <c r="I3012" i="4"/>
  <c r="I3013" i="4"/>
  <c r="I3014" i="4"/>
  <c r="I3015" i="4"/>
  <c r="I3016" i="4"/>
  <c r="I3017" i="4"/>
  <c r="I3018" i="4"/>
  <c r="I3019" i="4"/>
  <c r="I3020" i="4"/>
  <c r="I3021" i="4"/>
  <c r="I3022" i="4"/>
  <c r="I3023" i="4"/>
  <c r="I3024" i="4"/>
  <c r="I3025" i="4"/>
  <c r="I3026" i="4"/>
  <c r="I3027" i="4"/>
  <c r="I3028" i="4"/>
  <c r="I3029" i="4"/>
  <c r="I3030" i="4"/>
  <c r="I3031" i="4"/>
  <c r="I3032" i="4"/>
  <c r="I3033" i="4"/>
  <c r="I3034" i="4"/>
  <c r="I3035" i="4"/>
  <c r="I3036" i="4"/>
  <c r="I3037" i="4"/>
  <c r="I3038" i="4"/>
  <c r="I3039" i="4"/>
  <c r="I3040" i="4"/>
  <c r="I3041" i="4"/>
  <c r="I3042" i="4"/>
  <c r="I3043" i="4"/>
  <c r="I3044" i="4"/>
  <c r="I3045" i="4"/>
  <c r="I3046" i="4"/>
  <c r="I3047" i="4"/>
  <c r="I3048" i="4"/>
  <c r="I3049" i="4"/>
  <c r="I3050" i="4"/>
  <c r="I3051" i="4"/>
  <c r="I3052" i="4"/>
  <c r="I3053" i="4"/>
  <c r="I3054" i="4"/>
  <c r="I3055" i="4"/>
  <c r="I3056" i="4"/>
  <c r="I3057" i="4"/>
  <c r="I3058" i="4"/>
  <c r="I3059" i="4"/>
  <c r="I3060" i="4"/>
  <c r="I3061" i="4"/>
  <c r="I3062" i="4"/>
  <c r="I3063" i="4"/>
  <c r="I3064" i="4"/>
  <c r="I3065" i="4"/>
  <c r="I3066" i="4"/>
  <c r="I3067" i="4"/>
  <c r="I3068" i="4"/>
  <c r="I3069" i="4"/>
  <c r="I3070" i="4"/>
  <c r="I3071" i="4"/>
  <c r="I3072" i="4"/>
  <c r="I3073" i="4"/>
  <c r="I3074" i="4"/>
  <c r="I3075" i="4"/>
  <c r="I3076" i="4"/>
  <c r="I3077" i="4"/>
  <c r="I3078" i="4"/>
  <c r="I3079" i="4"/>
  <c r="I3080" i="4"/>
  <c r="I3081" i="4"/>
  <c r="I3082" i="4"/>
  <c r="I3083" i="4"/>
  <c r="I3084" i="4"/>
  <c r="I3085" i="4"/>
  <c r="I3086" i="4"/>
  <c r="I3087" i="4"/>
  <c r="I3088" i="4"/>
  <c r="I3089" i="4"/>
  <c r="I3090" i="4"/>
  <c r="I3091" i="4"/>
  <c r="I3092" i="4"/>
  <c r="I3093" i="4"/>
  <c r="I3094" i="4"/>
  <c r="I3095" i="4"/>
  <c r="I3096" i="4"/>
  <c r="I3097" i="4"/>
  <c r="I3098" i="4"/>
  <c r="I3099" i="4"/>
  <c r="I3100" i="4"/>
  <c r="I3101" i="4"/>
  <c r="I3102" i="4"/>
  <c r="I3103" i="4"/>
  <c r="I3104" i="4"/>
  <c r="I3105" i="4"/>
  <c r="I3106" i="4"/>
  <c r="I3107" i="4"/>
  <c r="I3108" i="4"/>
  <c r="I3109" i="4"/>
  <c r="I3110" i="4"/>
  <c r="I3111" i="4"/>
  <c r="I3112" i="4"/>
  <c r="I3113" i="4"/>
  <c r="I3114" i="4"/>
  <c r="I3115" i="4"/>
  <c r="I3116" i="4"/>
  <c r="I3117" i="4"/>
  <c r="I3118" i="4"/>
  <c r="I3119" i="4"/>
  <c r="I3120" i="4"/>
  <c r="I3121" i="4"/>
  <c r="I3122" i="4"/>
  <c r="I3123" i="4"/>
  <c r="I3124" i="4"/>
  <c r="I3125" i="4"/>
  <c r="I3126" i="4"/>
  <c r="I3127" i="4"/>
  <c r="I3128" i="4"/>
  <c r="I3129" i="4"/>
  <c r="I3130" i="4"/>
  <c r="I3131" i="4"/>
  <c r="I3132" i="4"/>
  <c r="I3133" i="4"/>
  <c r="I3134" i="4"/>
  <c r="I3135" i="4"/>
  <c r="I3136" i="4"/>
  <c r="I3137" i="4"/>
  <c r="I3138" i="4"/>
  <c r="I3139" i="4"/>
  <c r="I3140" i="4"/>
  <c r="I3141" i="4"/>
  <c r="I3142" i="4"/>
  <c r="I3143" i="4"/>
  <c r="I3144" i="4"/>
  <c r="I3145" i="4"/>
  <c r="I3146" i="4"/>
  <c r="I3147" i="4"/>
  <c r="I3148" i="4"/>
  <c r="I3149" i="4"/>
  <c r="I3150" i="4"/>
  <c r="I3151" i="4"/>
  <c r="I3152" i="4"/>
  <c r="I3153" i="4"/>
  <c r="I3154" i="4"/>
  <c r="I3155" i="4"/>
  <c r="I3156" i="4"/>
  <c r="I3157" i="4"/>
  <c r="I3158" i="4"/>
  <c r="I3159" i="4"/>
  <c r="I3160" i="4"/>
  <c r="I3161" i="4"/>
  <c r="I3162" i="4"/>
  <c r="I3163" i="4"/>
  <c r="I3164" i="4"/>
  <c r="I3165" i="4"/>
  <c r="I3166" i="4"/>
  <c r="I3167" i="4"/>
  <c r="I3168" i="4"/>
  <c r="I3169" i="4"/>
  <c r="I3170" i="4"/>
  <c r="I3171" i="4"/>
  <c r="I3172" i="4"/>
  <c r="I3173" i="4"/>
  <c r="I3174" i="4"/>
  <c r="I3175" i="4"/>
  <c r="I3176" i="4"/>
  <c r="I3177" i="4"/>
  <c r="I3178" i="4"/>
  <c r="I3179" i="4"/>
  <c r="I3180" i="4"/>
  <c r="I3181" i="4"/>
  <c r="I3182" i="4"/>
  <c r="I3183" i="4"/>
  <c r="I3184" i="4"/>
  <c r="I3185" i="4"/>
  <c r="I3186" i="4"/>
  <c r="I3187" i="4"/>
  <c r="I3188" i="4"/>
  <c r="I3189" i="4"/>
  <c r="I3190" i="4"/>
  <c r="I3191" i="4"/>
  <c r="I3192" i="4"/>
  <c r="I3193" i="4"/>
  <c r="I3194" i="4"/>
  <c r="I3195" i="4"/>
  <c r="I3196" i="4"/>
  <c r="I3197" i="4"/>
  <c r="I3198" i="4"/>
  <c r="I3199" i="4"/>
  <c r="I3200" i="4"/>
  <c r="I3201" i="4"/>
  <c r="I3202" i="4"/>
  <c r="I3203" i="4"/>
  <c r="I3204" i="4"/>
  <c r="I3205" i="4"/>
  <c r="I3206" i="4"/>
  <c r="I3207" i="4"/>
  <c r="I3208" i="4"/>
  <c r="I3209" i="4"/>
  <c r="I3210" i="4"/>
  <c r="I3211" i="4"/>
  <c r="I3212" i="4"/>
  <c r="I3213" i="4"/>
  <c r="I3214" i="4"/>
  <c r="I3215" i="4"/>
  <c r="I3216" i="4"/>
  <c r="I3217" i="4"/>
  <c r="I3218" i="4"/>
  <c r="I3219" i="4"/>
  <c r="I3220" i="4"/>
  <c r="I3221" i="4"/>
  <c r="I3222" i="4"/>
  <c r="I3223" i="4"/>
  <c r="I3224" i="4"/>
  <c r="I3225" i="4"/>
  <c r="I3226" i="4"/>
  <c r="I3227" i="4"/>
  <c r="I3228" i="4"/>
  <c r="I3229" i="4"/>
  <c r="I3230" i="4"/>
  <c r="I3231" i="4"/>
  <c r="I3232" i="4"/>
  <c r="I3233" i="4"/>
  <c r="I3234" i="4"/>
  <c r="I3235" i="4"/>
  <c r="I3236" i="4"/>
  <c r="I3237" i="4"/>
  <c r="I3238" i="4"/>
  <c r="I3239" i="4"/>
  <c r="I3240" i="4"/>
  <c r="I3241" i="4"/>
  <c r="I3242" i="4"/>
  <c r="I3243" i="4"/>
  <c r="I3244" i="4"/>
  <c r="I3245" i="4"/>
  <c r="I3246" i="4"/>
  <c r="I3247" i="4"/>
  <c r="I3248" i="4"/>
  <c r="I3249" i="4"/>
  <c r="I3250" i="4"/>
  <c r="I3251" i="4"/>
  <c r="I3252" i="4"/>
  <c r="I3253" i="4"/>
  <c r="I3254" i="4"/>
  <c r="I3255" i="4"/>
  <c r="I3256" i="4"/>
  <c r="I3257" i="4"/>
  <c r="I3258" i="4"/>
  <c r="I3259" i="4"/>
  <c r="I3260" i="4"/>
  <c r="I3261" i="4"/>
  <c r="I3262" i="4"/>
  <c r="I3263" i="4"/>
  <c r="I3264" i="4"/>
  <c r="I3265" i="4"/>
  <c r="I3266" i="4"/>
  <c r="I3267" i="4"/>
  <c r="I3268" i="4"/>
  <c r="I3269" i="4"/>
  <c r="I3270" i="4"/>
  <c r="I3271" i="4"/>
  <c r="I3272" i="4"/>
  <c r="I3273" i="4"/>
  <c r="I3274" i="4"/>
  <c r="I3275" i="4"/>
  <c r="I3276" i="4"/>
  <c r="I3277" i="4"/>
  <c r="I3278" i="4"/>
  <c r="I3279" i="4"/>
  <c r="I3280" i="4"/>
  <c r="I3281" i="4"/>
  <c r="I3282" i="4"/>
  <c r="I3283" i="4"/>
  <c r="I3284" i="4"/>
  <c r="I3285" i="4"/>
  <c r="I3286" i="4"/>
  <c r="I3287" i="4"/>
  <c r="I3288" i="4"/>
  <c r="I3289" i="4"/>
  <c r="I3290" i="4"/>
  <c r="I3291" i="4"/>
  <c r="I3292" i="4"/>
  <c r="I3293" i="4"/>
  <c r="I3294" i="4"/>
  <c r="I3295" i="4"/>
  <c r="I3296" i="4"/>
  <c r="I3297" i="4"/>
  <c r="I3298" i="4"/>
  <c r="I3299" i="4"/>
  <c r="I3300" i="4"/>
  <c r="I3301" i="4"/>
  <c r="I3302" i="4"/>
  <c r="I3303" i="4"/>
  <c r="I3304" i="4"/>
  <c r="I3305" i="4"/>
  <c r="I3306" i="4"/>
  <c r="I3307" i="4"/>
  <c r="I3308" i="4"/>
  <c r="I3309" i="4"/>
  <c r="I3310" i="4"/>
  <c r="I3311" i="4"/>
  <c r="I3312" i="4"/>
  <c r="I3313" i="4"/>
  <c r="I3314" i="4"/>
  <c r="I3315" i="4"/>
  <c r="I3316" i="4"/>
  <c r="I3317" i="4"/>
  <c r="I3318" i="4"/>
  <c r="I3319" i="4"/>
  <c r="I3320" i="4"/>
  <c r="I3321" i="4"/>
  <c r="I3322" i="4"/>
  <c r="I3323" i="4"/>
  <c r="I3324" i="4"/>
  <c r="I3325" i="4"/>
  <c r="I3326" i="4"/>
  <c r="I3327" i="4"/>
  <c r="I3328" i="4"/>
  <c r="I3329" i="4"/>
  <c r="I3330" i="4"/>
  <c r="I3331" i="4"/>
  <c r="I3332" i="4"/>
  <c r="I3333" i="4"/>
  <c r="I3334" i="4"/>
  <c r="I3335" i="4"/>
  <c r="I3336" i="4"/>
  <c r="I3337" i="4"/>
  <c r="I3338" i="4"/>
  <c r="I3339" i="4"/>
  <c r="I3340" i="4"/>
  <c r="I3341" i="4"/>
  <c r="I3342" i="4"/>
  <c r="I3343" i="4"/>
  <c r="I3344" i="4"/>
  <c r="I3345" i="4"/>
  <c r="I3346" i="4"/>
  <c r="I3347" i="4"/>
  <c r="I3348" i="4"/>
  <c r="I3349" i="4"/>
  <c r="I3350" i="4"/>
  <c r="I3351" i="4"/>
  <c r="I3352" i="4"/>
  <c r="I3353" i="4"/>
  <c r="I3354" i="4"/>
  <c r="I3355" i="4"/>
  <c r="I3356" i="4"/>
  <c r="I3357" i="4"/>
  <c r="I3358" i="4"/>
  <c r="I3359" i="4"/>
  <c r="I3360" i="4"/>
  <c r="I3361" i="4"/>
  <c r="I3362" i="4"/>
  <c r="I3363" i="4"/>
  <c r="I3364" i="4"/>
  <c r="I3365" i="4"/>
  <c r="I3366" i="4"/>
  <c r="I3367" i="4"/>
  <c r="I3368" i="4"/>
  <c r="I3369" i="4"/>
  <c r="I3370" i="4"/>
  <c r="I3371" i="4"/>
  <c r="I3372" i="4"/>
  <c r="I3373" i="4"/>
  <c r="I3374" i="4"/>
  <c r="I3375" i="4"/>
  <c r="I3376" i="4"/>
  <c r="I3377" i="4"/>
  <c r="I3378" i="4"/>
  <c r="I3379" i="4"/>
  <c r="I3380" i="4"/>
  <c r="I3381" i="4"/>
  <c r="I3382" i="4"/>
  <c r="I3383" i="4"/>
  <c r="I3384" i="4"/>
  <c r="I3385" i="4"/>
  <c r="I3386" i="4"/>
  <c r="I3387" i="4"/>
  <c r="I3388" i="4"/>
  <c r="I3389" i="4"/>
  <c r="I3390" i="4"/>
  <c r="I3391" i="4"/>
  <c r="I3392" i="4"/>
  <c r="I3393" i="4"/>
  <c r="I3394" i="4"/>
  <c r="I3395" i="4"/>
  <c r="I3396" i="4"/>
  <c r="I3397" i="4"/>
  <c r="I3398" i="4"/>
  <c r="I3399" i="4"/>
  <c r="I3400" i="4"/>
  <c r="I3401" i="4"/>
  <c r="I3402" i="4"/>
  <c r="I3403" i="4"/>
  <c r="I3404" i="4"/>
  <c r="I3405" i="4"/>
  <c r="I3406" i="4"/>
  <c r="I3407" i="4"/>
  <c r="I3408" i="4"/>
  <c r="I3409" i="4"/>
  <c r="I3410" i="4"/>
  <c r="I3411" i="4"/>
  <c r="I3412" i="4"/>
  <c r="I3413" i="4"/>
  <c r="I3414" i="4"/>
  <c r="I3415" i="4"/>
  <c r="I3416" i="4"/>
  <c r="I3417" i="4"/>
  <c r="I3418" i="4"/>
  <c r="I3419" i="4"/>
  <c r="I3420" i="4"/>
  <c r="I3421" i="4"/>
  <c r="I3422" i="4"/>
  <c r="I3423" i="4"/>
  <c r="I3424" i="4"/>
  <c r="I3425" i="4"/>
  <c r="I3426" i="4"/>
  <c r="I3427" i="4"/>
  <c r="I3428" i="4"/>
  <c r="I3429" i="4"/>
  <c r="I3430" i="4"/>
  <c r="I3431" i="4"/>
  <c r="I3432" i="4"/>
  <c r="I3433" i="4"/>
  <c r="I3434" i="4"/>
  <c r="I3435" i="4"/>
  <c r="I3436" i="4"/>
  <c r="I3437" i="4"/>
  <c r="I3438" i="4"/>
  <c r="I3439" i="4"/>
  <c r="I3440" i="4"/>
  <c r="I3441" i="4"/>
  <c r="I3442" i="4"/>
  <c r="I3443" i="4"/>
  <c r="I3444" i="4"/>
  <c r="I3445" i="4"/>
  <c r="I3446" i="4"/>
  <c r="I3447" i="4"/>
  <c r="I3448" i="4"/>
  <c r="I3449" i="4"/>
  <c r="I3450" i="4"/>
  <c r="I3451" i="4"/>
  <c r="I3452" i="4"/>
  <c r="I3453" i="4"/>
  <c r="I3454" i="4"/>
  <c r="I3455" i="4"/>
  <c r="I3456" i="4"/>
  <c r="I3457" i="4"/>
  <c r="I3458" i="4"/>
  <c r="I3459" i="4"/>
  <c r="I3460" i="4"/>
  <c r="I3461" i="4"/>
  <c r="I3462" i="4"/>
  <c r="I3463" i="4"/>
  <c r="I3464" i="4"/>
  <c r="I3465" i="4"/>
  <c r="I3466" i="4"/>
  <c r="I3467" i="4"/>
  <c r="I3468" i="4"/>
  <c r="I3469" i="4"/>
  <c r="I3470" i="4"/>
  <c r="I3471" i="4"/>
  <c r="I3472" i="4"/>
  <c r="I3473" i="4"/>
  <c r="I3474" i="4"/>
  <c r="I3475" i="4"/>
  <c r="I3476" i="4"/>
  <c r="I3477" i="4"/>
  <c r="I3478" i="4"/>
  <c r="I3479" i="4"/>
  <c r="I3480" i="4"/>
  <c r="I3481" i="4"/>
  <c r="I3482" i="4"/>
  <c r="I3483" i="4"/>
  <c r="I3484" i="4"/>
  <c r="I3485" i="4"/>
  <c r="I3486" i="4"/>
  <c r="I3487" i="4"/>
  <c r="I3488" i="4"/>
  <c r="I3489" i="4"/>
  <c r="I3490" i="4"/>
  <c r="I3491" i="4"/>
  <c r="I3492" i="4"/>
  <c r="I3493" i="4"/>
  <c r="I3494" i="4"/>
  <c r="I3495" i="4"/>
  <c r="I3496" i="4"/>
  <c r="I3497" i="4"/>
  <c r="I3498" i="4"/>
  <c r="I3499" i="4"/>
  <c r="I3500" i="4"/>
  <c r="I3501" i="4"/>
  <c r="I3502" i="4"/>
  <c r="I3503" i="4"/>
  <c r="I3504" i="4"/>
  <c r="I3505" i="4"/>
  <c r="I3506" i="4"/>
  <c r="I3507" i="4"/>
  <c r="I3508" i="4"/>
  <c r="I3509" i="4"/>
  <c r="I3510" i="4"/>
  <c r="I3511" i="4"/>
  <c r="I3512" i="4"/>
  <c r="I3513" i="4"/>
  <c r="I3514" i="4"/>
  <c r="I3515" i="4"/>
  <c r="I3516" i="4"/>
  <c r="I3517" i="4"/>
  <c r="I3518" i="4"/>
  <c r="I3519" i="4"/>
  <c r="I3520" i="4"/>
  <c r="I3521" i="4"/>
  <c r="I3522" i="4"/>
  <c r="I3523" i="4"/>
  <c r="I3524" i="4"/>
  <c r="I3525" i="4"/>
  <c r="I3526" i="4"/>
  <c r="I3527" i="4"/>
  <c r="I3528" i="4"/>
  <c r="I3529" i="4"/>
  <c r="I3530" i="4"/>
  <c r="I3531" i="4"/>
  <c r="I3532" i="4"/>
  <c r="I3533" i="4"/>
  <c r="I3534" i="4"/>
  <c r="I3535" i="4"/>
  <c r="I3536" i="4"/>
  <c r="I3537" i="4"/>
  <c r="I3538" i="4"/>
  <c r="I3539" i="4"/>
  <c r="I3540" i="4"/>
  <c r="I3541" i="4"/>
  <c r="I3542" i="4"/>
  <c r="I3543" i="4"/>
  <c r="I3544" i="4"/>
  <c r="I3545" i="4"/>
  <c r="I3546" i="4"/>
  <c r="I3547" i="4"/>
  <c r="I3548" i="4"/>
  <c r="I3549" i="4"/>
  <c r="I3550" i="4"/>
  <c r="I3551" i="4"/>
  <c r="I3552" i="4"/>
  <c r="I3553" i="4"/>
  <c r="I3554" i="4"/>
  <c r="I3555" i="4"/>
  <c r="I3556" i="4"/>
  <c r="I3557" i="4"/>
  <c r="I3558" i="4"/>
  <c r="I3559" i="4"/>
  <c r="I3560" i="4"/>
  <c r="I3561" i="4"/>
  <c r="I3562" i="4"/>
  <c r="I3563" i="4"/>
  <c r="I3564" i="4"/>
  <c r="I3565" i="4"/>
  <c r="I3566" i="4"/>
  <c r="I3567" i="4"/>
  <c r="I3568" i="4"/>
  <c r="I3569" i="4"/>
  <c r="I3570" i="4"/>
  <c r="I3571" i="4"/>
  <c r="I3572" i="4"/>
  <c r="I3573" i="4"/>
  <c r="I3574" i="4"/>
  <c r="I3575" i="4"/>
  <c r="I3576" i="4"/>
  <c r="I3577" i="4"/>
  <c r="I3578" i="4"/>
  <c r="I3579" i="4"/>
  <c r="I3580" i="4"/>
  <c r="I3581" i="4"/>
  <c r="I3582" i="4"/>
  <c r="I3583" i="4"/>
  <c r="I3584" i="4"/>
  <c r="I3585" i="4"/>
  <c r="I3586" i="4"/>
  <c r="I3587" i="4"/>
  <c r="I3588" i="4"/>
  <c r="I3589" i="4"/>
  <c r="I3590" i="4"/>
  <c r="I3591" i="4"/>
  <c r="I3592" i="4"/>
  <c r="I3593" i="4"/>
  <c r="I3594" i="4"/>
  <c r="I3595" i="4"/>
  <c r="I3596" i="4"/>
  <c r="I3597" i="4"/>
  <c r="I3598" i="4"/>
  <c r="I3599" i="4"/>
  <c r="I3600" i="4"/>
  <c r="I3601" i="4"/>
  <c r="I3602" i="4"/>
  <c r="I3603" i="4"/>
  <c r="I3604" i="4"/>
  <c r="I3605" i="4"/>
  <c r="I3606" i="4"/>
  <c r="I3607" i="4"/>
  <c r="I3608" i="4"/>
  <c r="I3609" i="4"/>
  <c r="I3610" i="4"/>
  <c r="I3611" i="4"/>
  <c r="I3612" i="4"/>
  <c r="I3613" i="4"/>
  <c r="I3614" i="4"/>
  <c r="I3615" i="4"/>
  <c r="I3616" i="4"/>
  <c r="I3617" i="4"/>
  <c r="I3618" i="4"/>
  <c r="I3619" i="4"/>
  <c r="I3620" i="4"/>
  <c r="I3621" i="4"/>
  <c r="I3622" i="4"/>
  <c r="I3623" i="4"/>
  <c r="I3624" i="4"/>
  <c r="I3625" i="4"/>
  <c r="I3626" i="4"/>
  <c r="I3627" i="4"/>
  <c r="I3628" i="4"/>
  <c r="I3629" i="4"/>
  <c r="I3630" i="4"/>
  <c r="I3631" i="4"/>
  <c r="I3632" i="4"/>
  <c r="I3633" i="4"/>
  <c r="I3634" i="4"/>
  <c r="I3635" i="4"/>
  <c r="I3636" i="4"/>
  <c r="I3637" i="4"/>
  <c r="I3638" i="4"/>
  <c r="I3639" i="4"/>
  <c r="I3640" i="4"/>
  <c r="I3641" i="4"/>
  <c r="I3642" i="4"/>
  <c r="I3643" i="4"/>
  <c r="I3644" i="4"/>
  <c r="I3645" i="4"/>
  <c r="I3646" i="4"/>
  <c r="I3647" i="4"/>
  <c r="I3648" i="4"/>
  <c r="I3649" i="4"/>
  <c r="I3650" i="4"/>
  <c r="I3651" i="4"/>
  <c r="I3652" i="4"/>
  <c r="I3653" i="4"/>
  <c r="I3654" i="4"/>
  <c r="I3655" i="4"/>
  <c r="I3656" i="4"/>
  <c r="I3657" i="4"/>
  <c r="I3658" i="4"/>
  <c r="I3659" i="4"/>
  <c r="I3660" i="4"/>
  <c r="I3661" i="4"/>
  <c r="I3662" i="4"/>
  <c r="I3663" i="4"/>
  <c r="I3664" i="4"/>
  <c r="I3665" i="4"/>
  <c r="I3666" i="4"/>
  <c r="I3667" i="4"/>
  <c r="I3668" i="4"/>
  <c r="I3669" i="4"/>
  <c r="I3670" i="4"/>
  <c r="I3671" i="4"/>
  <c r="I3672" i="4"/>
  <c r="I3673" i="4"/>
  <c r="I3674" i="4"/>
  <c r="I3675" i="4"/>
  <c r="I3676" i="4"/>
  <c r="I3677" i="4"/>
  <c r="I3678" i="4"/>
  <c r="I3679" i="4"/>
  <c r="I3680" i="4"/>
  <c r="I3681" i="4"/>
  <c r="I3682" i="4"/>
  <c r="I3683" i="4"/>
  <c r="I3684" i="4"/>
  <c r="I3685" i="4"/>
  <c r="I3686" i="4"/>
  <c r="I3687" i="4"/>
  <c r="I3688" i="4"/>
  <c r="I3689" i="4"/>
  <c r="I3690" i="4"/>
  <c r="I3691" i="4"/>
  <c r="I3692" i="4"/>
  <c r="I3693" i="4"/>
  <c r="I3694" i="4"/>
  <c r="I3695" i="4"/>
  <c r="I3696" i="4"/>
  <c r="I3697" i="4"/>
  <c r="I3698" i="4"/>
  <c r="I3699" i="4"/>
  <c r="I3700" i="4"/>
  <c r="I3701" i="4"/>
  <c r="I3702" i="4"/>
  <c r="I3703" i="4"/>
  <c r="I3704" i="4"/>
  <c r="I3705" i="4"/>
  <c r="I3706" i="4"/>
  <c r="I3707" i="4"/>
  <c r="I3708" i="4"/>
  <c r="I3709" i="4"/>
  <c r="I3710" i="4"/>
  <c r="I3711" i="4"/>
  <c r="I3712" i="4"/>
  <c r="I3713" i="4"/>
  <c r="I3714" i="4"/>
  <c r="I3715" i="4"/>
  <c r="I3716" i="4"/>
  <c r="I3717" i="4"/>
  <c r="I3718" i="4"/>
  <c r="I3719" i="4"/>
  <c r="I3720" i="4"/>
  <c r="I3721" i="4"/>
  <c r="I3722" i="4"/>
  <c r="I3723" i="4"/>
  <c r="I3724" i="4"/>
  <c r="I3725" i="4"/>
  <c r="I3726" i="4"/>
  <c r="I3727" i="4"/>
  <c r="I3728" i="4"/>
  <c r="I3729" i="4"/>
  <c r="I3730" i="4"/>
  <c r="I3731" i="4"/>
  <c r="I3732" i="4"/>
  <c r="I3733" i="4"/>
  <c r="I3734" i="4"/>
  <c r="I3735" i="4"/>
  <c r="I3736" i="4"/>
  <c r="I3737" i="4"/>
  <c r="I3738" i="4"/>
  <c r="I3739" i="4"/>
  <c r="I3740" i="4"/>
  <c r="I3741" i="4"/>
  <c r="I3742" i="4"/>
  <c r="I3743" i="4"/>
  <c r="I3744" i="4"/>
  <c r="I3745" i="4"/>
  <c r="I3746" i="4"/>
  <c r="I3747" i="4"/>
  <c r="I3748" i="4"/>
  <c r="I3749" i="4"/>
  <c r="I3750" i="4"/>
  <c r="I3751" i="4"/>
  <c r="I3752" i="4"/>
  <c r="I3753" i="4"/>
  <c r="I3754" i="4"/>
  <c r="I3755" i="4"/>
  <c r="I3756" i="4"/>
  <c r="I3757" i="4"/>
  <c r="I3758" i="4"/>
  <c r="I3759" i="4"/>
  <c r="I3760" i="4"/>
  <c r="I3761" i="4"/>
  <c r="I3762" i="4"/>
  <c r="I3763" i="4"/>
  <c r="I3764" i="4"/>
  <c r="I3765" i="4"/>
  <c r="I3766" i="4"/>
  <c r="I3767" i="4"/>
  <c r="I3768" i="4"/>
  <c r="I3769" i="4"/>
  <c r="I3770" i="4"/>
  <c r="I3771" i="4"/>
  <c r="I3772" i="4"/>
  <c r="I3773" i="4"/>
  <c r="I3774" i="4"/>
  <c r="I3775" i="4"/>
  <c r="I3776" i="4"/>
  <c r="I3777" i="4"/>
  <c r="I3778" i="4"/>
  <c r="I3779" i="4"/>
  <c r="I3780" i="4"/>
  <c r="I3781" i="4"/>
  <c r="I3782" i="4"/>
  <c r="I3783" i="4"/>
  <c r="I3784" i="4"/>
  <c r="I3785" i="4"/>
  <c r="I3786" i="4"/>
  <c r="I3787" i="4"/>
  <c r="I3788" i="4"/>
  <c r="I3789" i="4"/>
  <c r="I3790" i="4"/>
  <c r="I3791" i="4"/>
  <c r="I3792" i="4"/>
  <c r="I3793" i="4"/>
  <c r="I3794" i="4"/>
  <c r="I3795" i="4"/>
  <c r="I3796" i="4"/>
  <c r="I3797" i="4"/>
  <c r="I3798" i="4"/>
  <c r="I3799" i="4"/>
  <c r="I3800" i="4"/>
  <c r="I3801" i="4"/>
  <c r="I3802" i="4"/>
  <c r="I3803" i="4"/>
  <c r="I3804" i="4"/>
  <c r="I3805" i="4"/>
  <c r="I3806" i="4"/>
  <c r="I3807" i="4"/>
  <c r="I3808" i="4"/>
  <c r="I3809" i="4"/>
  <c r="I3810" i="4"/>
  <c r="I3811" i="4"/>
  <c r="I3812" i="4"/>
  <c r="I3813" i="4"/>
  <c r="I3814" i="4"/>
  <c r="I3815" i="4"/>
  <c r="I3816" i="4"/>
  <c r="I3817" i="4"/>
  <c r="I3818" i="4"/>
  <c r="I3819" i="4"/>
  <c r="I3820" i="4"/>
  <c r="I3821" i="4"/>
  <c r="I3822" i="4"/>
  <c r="I3823" i="4"/>
  <c r="I3824" i="4"/>
  <c r="I3825" i="4"/>
  <c r="I3826" i="4"/>
  <c r="I3827" i="4"/>
  <c r="I3828" i="4"/>
  <c r="I3829" i="4"/>
  <c r="I3830" i="4"/>
  <c r="I3831" i="4"/>
  <c r="I3832" i="4"/>
  <c r="I3833" i="4"/>
  <c r="I3834" i="4"/>
  <c r="I3835" i="4"/>
  <c r="I3836" i="4"/>
  <c r="I3837" i="4"/>
  <c r="I3838" i="4"/>
  <c r="I3839" i="4"/>
  <c r="I3840" i="4"/>
  <c r="I3841" i="4"/>
  <c r="I3842" i="4"/>
  <c r="I3843" i="4"/>
  <c r="I3844" i="4"/>
  <c r="I3845" i="4"/>
  <c r="I3846" i="4"/>
  <c r="I3847" i="4"/>
  <c r="I3848" i="4"/>
  <c r="I3849" i="4"/>
  <c r="I3850" i="4"/>
  <c r="I3851" i="4"/>
  <c r="I3852" i="4"/>
  <c r="I3853" i="4"/>
  <c r="I3854" i="4"/>
  <c r="I3855" i="4"/>
  <c r="I3856" i="4"/>
  <c r="I3857" i="4"/>
  <c r="I3858" i="4"/>
  <c r="I3859" i="4"/>
  <c r="I3860" i="4"/>
  <c r="I3861" i="4"/>
  <c r="I3862" i="4"/>
  <c r="I3863" i="4"/>
  <c r="I3864" i="4"/>
  <c r="I3865" i="4"/>
  <c r="I3866" i="4"/>
  <c r="I3867" i="4"/>
  <c r="I3868" i="4"/>
  <c r="I3869" i="4"/>
  <c r="I3870" i="4"/>
  <c r="I3871" i="4"/>
  <c r="I3872" i="4"/>
  <c r="I3873" i="4"/>
  <c r="I3874" i="4"/>
  <c r="I3875" i="4"/>
  <c r="I3876" i="4"/>
  <c r="I3877" i="4"/>
  <c r="I3878" i="4"/>
  <c r="I3879" i="4"/>
  <c r="I3880" i="4"/>
  <c r="I3881" i="4"/>
  <c r="I3882" i="4"/>
  <c r="I3883" i="4"/>
  <c r="I3884" i="4"/>
  <c r="I3885" i="4"/>
  <c r="I3886" i="4"/>
  <c r="I3887" i="4"/>
  <c r="I3888" i="4"/>
  <c r="I3889" i="4"/>
  <c r="I3890" i="4"/>
  <c r="I3891" i="4"/>
  <c r="I3892" i="4"/>
  <c r="I3893" i="4"/>
  <c r="I3894" i="4"/>
  <c r="I3895" i="4"/>
  <c r="I3896" i="4"/>
  <c r="I3897" i="4"/>
  <c r="I3898" i="4"/>
  <c r="I3899" i="4"/>
  <c r="I3900" i="4"/>
  <c r="I3901" i="4"/>
  <c r="I3902" i="4"/>
  <c r="I3903" i="4"/>
  <c r="I3904" i="4"/>
  <c r="I3905" i="4"/>
  <c r="I3906" i="4"/>
  <c r="I3907" i="4"/>
  <c r="I3908" i="4"/>
  <c r="I3909" i="4"/>
  <c r="I3910" i="4"/>
  <c r="I3911" i="4"/>
  <c r="I3912" i="4"/>
  <c r="I3913" i="4"/>
  <c r="I3914" i="4"/>
  <c r="I3915" i="4"/>
  <c r="I3916" i="4"/>
  <c r="I3917" i="4"/>
  <c r="I3918" i="4"/>
  <c r="I3919" i="4"/>
  <c r="I3920" i="4"/>
  <c r="I3921" i="4"/>
  <c r="I3922" i="4"/>
  <c r="I3923" i="4"/>
  <c r="I3924" i="4"/>
  <c r="I3925" i="4"/>
  <c r="I3926" i="4"/>
  <c r="I3927" i="4"/>
  <c r="I3928" i="4"/>
  <c r="I3929" i="4"/>
  <c r="I3930" i="4"/>
  <c r="I3931" i="4"/>
  <c r="I3932" i="4"/>
  <c r="I3933" i="4"/>
  <c r="I3934" i="4"/>
  <c r="I3935" i="4"/>
  <c r="I3936" i="4"/>
  <c r="I3937" i="4"/>
  <c r="I3938" i="4"/>
  <c r="I3939" i="4"/>
  <c r="I3940" i="4"/>
  <c r="I3941" i="4"/>
  <c r="I3942" i="4"/>
  <c r="I3943" i="4"/>
  <c r="I3944" i="4"/>
  <c r="I3945" i="4"/>
  <c r="I3946" i="4"/>
  <c r="I3947" i="4"/>
  <c r="I3948" i="4"/>
  <c r="I3949" i="4"/>
  <c r="I3950" i="4"/>
  <c r="I3951" i="4"/>
  <c r="I3952" i="4"/>
  <c r="I3953" i="4"/>
  <c r="I3954" i="4"/>
  <c r="I3955" i="4"/>
  <c r="I3956" i="4"/>
  <c r="I3957" i="4"/>
  <c r="I3958" i="4"/>
  <c r="I3959" i="4"/>
  <c r="I3960" i="4"/>
  <c r="I3961" i="4"/>
  <c r="I3962" i="4"/>
  <c r="I3963" i="4"/>
  <c r="I3964" i="4"/>
  <c r="I3965" i="4"/>
  <c r="I3966" i="4"/>
  <c r="I3967" i="4"/>
  <c r="I3968" i="4"/>
  <c r="I3969" i="4"/>
  <c r="I3970" i="4"/>
  <c r="I3971" i="4"/>
  <c r="I3972" i="4"/>
  <c r="I3973" i="4"/>
  <c r="I3974" i="4"/>
  <c r="I3975" i="4"/>
  <c r="I3976" i="4"/>
  <c r="I3977" i="4"/>
  <c r="I3978" i="4"/>
  <c r="I3979" i="4"/>
  <c r="I3980" i="4"/>
  <c r="I3981" i="4"/>
  <c r="I3982" i="4"/>
  <c r="I3983" i="4"/>
  <c r="I3984" i="4"/>
  <c r="I3985" i="4"/>
  <c r="I3986" i="4"/>
  <c r="I3987" i="4"/>
  <c r="I3988" i="4"/>
  <c r="I3989" i="4"/>
  <c r="I3990" i="4"/>
  <c r="I3991" i="4"/>
  <c r="I3992" i="4"/>
  <c r="I3993" i="4"/>
  <c r="I3994" i="4"/>
  <c r="I3995" i="4"/>
  <c r="I3996" i="4"/>
  <c r="I3997" i="4"/>
  <c r="I3998" i="4"/>
  <c r="I3999" i="4"/>
  <c r="I4000" i="4"/>
  <c r="I4001" i="4"/>
  <c r="I4002" i="4"/>
  <c r="I4003" i="4"/>
  <c r="I4004" i="4"/>
  <c r="I4005" i="4"/>
  <c r="I4006" i="4"/>
  <c r="I4007" i="4"/>
  <c r="I4008" i="4"/>
  <c r="I4009" i="4"/>
  <c r="I4010" i="4"/>
  <c r="I4011" i="4"/>
  <c r="I4012" i="4"/>
  <c r="I4013" i="4"/>
  <c r="I4014" i="4"/>
  <c r="I4015" i="4"/>
  <c r="I4016" i="4"/>
  <c r="I4017" i="4"/>
  <c r="I4018" i="4"/>
  <c r="I4019" i="4"/>
  <c r="I4020" i="4"/>
  <c r="I4021" i="4"/>
  <c r="I4022" i="4"/>
  <c r="I4023" i="4"/>
  <c r="I4024" i="4"/>
  <c r="I4025" i="4"/>
  <c r="I4026" i="4"/>
  <c r="I4027" i="4"/>
  <c r="I4028" i="4"/>
  <c r="I4029" i="4"/>
  <c r="I4030" i="4"/>
  <c r="I4031" i="4"/>
  <c r="I4032" i="4"/>
  <c r="I4033" i="4"/>
  <c r="I4034" i="4"/>
  <c r="I4035" i="4"/>
  <c r="I4036" i="4"/>
  <c r="I4037" i="4"/>
  <c r="I4038" i="4"/>
  <c r="I4039" i="4"/>
  <c r="I4040" i="4"/>
  <c r="I4041" i="4"/>
  <c r="I4042" i="4"/>
  <c r="I4043" i="4"/>
  <c r="I4044" i="4"/>
  <c r="I4045" i="4"/>
  <c r="I4046" i="4"/>
  <c r="I4047" i="4"/>
  <c r="I4048" i="4"/>
  <c r="I4049" i="4"/>
  <c r="I4050" i="4"/>
  <c r="I4051" i="4"/>
  <c r="I4052" i="4"/>
  <c r="I4053" i="4"/>
  <c r="I4054" i="4"/>
  <c r="I4055" i="4"/>
  <c r="I4056" i="4"/>
  <c r="I4057" i="4"/>
  <c r="I4058" i="4"/>
  <c r="I4059" i="4"/>
  <c r="I4060" i="4"/>
  <c r="I4061" i="4"/>
  <c r="I4062" i="4"/>
  <c r="I4063" i="4"/>
  <c r="I4064" i="4"/>
  <c r="I4065" i="4"/>
  <c r="I4066" i="4"/>
  <c r="I4067" i="4"/>
  <c r="I4068" i="4"/>
  <c r="I4069" i="4"/>
  <c r="I4070" i="4"/>
  <c r="I4071" i="4"/>
  <c r="I4072" i="4"/>
  <c r="I4073" i="4"/>
  <c r="I4074" i="4"/>
  <c r="I4075" i="4"/>
  <c r="I4076" i="4"/>
  <c r="I4077" i="4"/>
  <c r="I4078" i="4"/>
  <c r="I4079" i="4"/>
  <c r="I4080" i="4"/>
  <c r="I4081" i="4"/>
  <c r="I4082" i="4"/>
  <c r="I4083" i="4"/>
  <c r="I4084" i="4"/>
  <c r="I4085" i="4"/>
  <c r="I4086" i="4"/>
  <c r="I4087" i="4"/>
  <c r="I4088" i="4"/>
  <c r="I4089" i="4"/>
  <c r="I4090" i="4"/>
  <c r="I4091" i="4"/>
  <c r="I4092" i="4"/>
  <c r="I4093" i="4"/>
  <c r="I4094" i="4"/>
  <c r="I4095" i="4"/>
  <c r="I4096" i="4"/>
  <c r="I4097" i="4"/>
  <c r="I4098" i="4"/>
  <c r="I4099" i="4"/>
  <c r="I4100" i="4"/>
  <c r="I4101" i="4"/>
  <c r="I4102" i="4"/>
  <c r="I4103" i="4"/>
  <c r="I4104" i="4"/>
  <c r="I4105" i="4"/>
  <c r="I4106" i="4"/>
  <c r="I4107" i="4"/>
  <c r="I4108" i="4"/>
  <c r="I4109" i="4"/>
  <c r="I4110" i="4"/>
  <c r="I4111" i="4"/>
  <c r="I4112" i="4"/>
  <c r="I4113" i="4"/>
  <c r="I4114" i="4"/>
  <c r="I4115" i="4"/>
  <c r="I4116" i="4"/>
  <c r="I4117" i="4"/>
  <c r="I4118" i="4"/>
  <c r="I4119" i="4"/>
  <c r="I4120" i="4"/>
  <c r="I4121" i="4"/>
  <c r="I4122" i="4"/>
  <c r="I4123" i="4"/>
  <c r="I4124" i="4"/>
  <c r="I4125" i="4"/>
  <c r="I4126" i="4"/>
  <c r="I4127" i="4"/>
  <c r="I4128" i="4"/>
  <c r="I4129" i="4"/>
  <c r="I4130" i="4"/>
  <c r="I4131" i="4"/>
  <c r="I4132" i="4"/>
  <c r="I4133" i="4"/>
  <c r="I4134" i="4"/>
  <c r="I4135" i="4"/>
  <c r="I4136" i="4"/>
  <c r="I4137" i="4"/>
  <c r="I4138" i="4"/>
  <c r="I4139" i="4"/>
  <c r="I4140" i="4"/>
  <c r="I4141" i="4"/>
  <c r="I4142" i="4"/>
  <c r="I4143" i="4"/>
  <c r="I4144" i="4"/>
  <c r="I4145" i="4"/>
  <c r="I4146" i="4"/>
  <c r="I4147" i="4"/>
  <c r="I4148" i="4"/>
  <c r="I4149" i="4"/>
  <c r="I4150" i="4"/>
  <c r="I4151" i="4"/>
  <c r="I4152" i="4"/>
  <c r="I4153" i="4"/>
  <c r="I4154" i="4"/>
  <c r="I4155" i="4"/>
  <c r="I4156" i="4"/>
  <c r="I4157" i="4"/>
  <c r="I4158" i="4"/>
  <c r="I4159" i="4"/>
  <c r="I4160" i="4"/>
  <c r="I4161" i="4"/>
  <c r="I4162" i="4"/>
  <c r="I4163" i="4"/>
  <c r="I4164" i="4"/>
  <c r="I4165" i="4"/>
  <c r="I4166" i="4"/>
  <c r="I4167" i="4"/>
  <c r="I4168" i="4"/>
  <c r="I4169" i="4"/>
  <c r="I4170" i="4"/>
  <c r="I4171" i="4"/>
  <c r="I4172" i="4"/>
  <c r="I4173" i="4"/>
  <c r="I4174" i="4"/>
  <c r="I4175" i="4"/>
  <c r="I4176" i="4"/>
  <c r="I4177" i="4"/>
  <c r="I4178" i="4"/>
  <c r="I4179" i="4"/>
  <c r="I4180" i="4"/>
  <c r="I4181" i="4"/>
  <c r="I4182" i="4"/>
  <c r="I4183" i="4"/>
  <c r="I4184" i="4"/>
  <c r="I4185" i="4"/>
  <c r="I4186" i="4"/>
  <c r="I4187" i="4"/>
  <c r="I4188" i="4"/>
  <c r="I4189" i="4"/>
  <c r="I4190" i="4"/>
  <c r="I4191" i="4"/>
  <c r="I4192" i="4"/>
  <c r="I4193" i="4"/>
  <c r="I4194" i="4"/>
  <c r="I4195" i="4"/>
  <c r="I4196" i="4"/>
  <c r="I4197" i="4"/>
  <c r="I4198" i="4"/>
  <c r="I4199" i="4"/>
  <c r="I4200" i="4"/>
  <c r="I4201" i="4"/>
  <c r="I4202" i="4"/>
  <c r="I4203" i="4"/>
  <c r="I4204" i="4"/>
  <c r="I4205" i="4"/>
  <c r="I4206" i="4"/>
  <c r="I4207" i="4"/>
  <c r="I4208" i="4"/>
  <c r="I4209" i="4"/>
  <c r="I4210" i="4"/>
  <c r="I4211" i="4"/>
  <c r="I4212" i="4"/>
  <c r="I4213" i="4"/>
  <c r="I4214" i="4"/>
  <c r="I4215" i="4"/>
  <c r="I4216" i="4"/>
  <c r="I4217" i="4"/>
  <c r="I4218" i="4"/>
  <c r="I4219" i="4"/>
  <c r="I4220" i="4"/>
  <c r="I4221" i="4"/>
  <c r="I4222" i="4"/>
  <c r="I4223" i="4"/>
  <c r="I4224" i="4"/>
  <c r="I4225" i="4"/>
  <c r="I4226" i="4"/>
  <c r="I4227" i="4"/>
  <c r="I4228" i="4"/>
  <c r="I4229" i="4"/>
  <c r="I4230" i="4"/>
  <c r="I4231" i="4"/>
  <c r="I4232" i="4"/>
  <c r="I4233" i="4"/>
  <c r="I4234" i="4"/>
  <c r="I4235" i="4"/>
  <c r="I4236" i="4"/>
  <c r="I4237" i="4"/>
  <c r="I4238" i="4"/>
  <c r="I4239" i="4"/>
  <c r="I4240" i="4"/>
  <c r="I4241" i="4"/>
  <c r="I4242" i="4"/>
  <c r="I4243" i="4"/>
  <c r="I4244" i="4"/>
  <c r="I4245" i="4"/>
  <c r="I4246" i="4"/>
  <c r="I4247" i="4"/>
  <c r="I4248" i="4"/>
  <c r="I4249" i="4"/>
  <c r="I4250" i="4"/>
  <c r="I4251" i="4"/>
  <c r="I4252" i="4"/>
  <c r="I4253" i="4"/>
  <c r="I4254" i="4"/>
  <c r="I4255" i="4"/>
  <c r="I4256" i="4"/>
  <c r="I4257" i="4"/>
  <c r="I4258" i="4"/>
  <c r="I4259" i="4"/>
  <c r="I4260" i="4"/>
  <c r="I4261" i="4"/>
  <c r="I4262" i="4"/>
  <c r="I4263" i="4"/>
  <c r="I4264" i="4"/>
  <c r="I4265" i="4"/>
  <c r="I4266" i="4"/>
  <c r="I4267" i="4"/>
  <c r="I4268" i="4"/>
  <c r="I4269" i="4"/>
  <c r="I4270" i="4"/>
  <c r="I4271" i="4"/>
  <c r="I4272" i="4"/>
  <c r="I4273" i="4"/>
  <c r="I4274" i="4"/>
  <c r="I4275" i="4"/>
  <c r="I4276" i="4"/>
  <c r="I4277" i="4"/>
  <c r="I4278" i="4"/>
  <c r="I4279" i="4"/>
  <c r="I4280" i="4"/>
  <c r="I4281" i="4"/>
  <c r="I4282" i="4"/>
  <c r="I4283" i="4"/>
  <c r="I4284" i="4"/>
  <c r="I4285" i="4"/>
  <c r="I4286" i="4"/>
  <c r="I4287" i="4"/>
  <c r="I4288" i="4"/>
  <c r="I4289" i="4"/>
  <c r="I4290" i="4"/>
  <c r="I4291" i="4"/>
  <c r="I4292" i="4"/>
  <c r="I4293" i="4"/>
  <c r="I4294" i="4"/>
  <c r="I4295" i="4"/>
  <c r="I4296" i="4"/>
  <c r="I4297" i="4"/>
  <c r="I4298" i="4"/>
  <c r="I4299" i="4"/>
  <c r="I4300" i="4"/>
  <c r="I4301" i="4"/>
  <c r="I4302" i="4"/>
  <c r="I4303" i="4"/>
  <c r="I4304" i="4"/>
  <c r="I4305" i="4"/>
  <c r="I4306" i="4"/>
  <c r="I4307" i="4"/>
  <c r="I4308" i="4"/>
  <c r="I4309" i="4"/>
  <c r="I4310" i="4"/>
  <c r="I4311" i="4"/>
  <c r="I4312" i="4"/>
  <c r="I4313" i="4"/>
  <c r="I4314" i="4"/>
  <c r="I4315" i="4"/>
  <c r="I4316" i="4"/>
  <c r="I4317" i="4"/>
  <c r="I4318" i="4"/>
  <c r="I4319" i="4"/>
  <c r="I4320" i="4"/>
  <c r="I4321" i="4"/>
  <c r="I4322" i="4"/>
  <c r="I4323" i="4"/>
  <c r="I4324" i="4"/>
  <c r="I4325" i="4"/>
  <c r="I4326" i="4"/>
  <c r="I4327" i="4"/>
  <c r="I4328" i="4"/>
  <c r="I4329" i="4"/>
  <c r="I4330" i="4"/>
  <c r="I4331" i="4"/>
  <c r="I4332" i="4"/>
  <c r="I4333" i="4"/>
  <c r="I4334" i="4"/>
  <c r="I4335" i="4"/>
  <c r="I4336" i="4"/>
  <c r="I4337" i="4"/>
  <c r="I4338" i="4"/>
  <c r="I4339" i="4"/>
  <c r="I4340" i="4"/>
  <c r="I4341" i="4"/>
  <c r="I4342" i="4"/>
  <c r="I4343" i="4"/>
  <c r="I4344" i="4"/>
  <c r="I4345" i="4"/>
  <c r="I4346" i="4"/>
  <c r="I4347" i="4"/>
  <c r="I4348" i="4"/>
  <c r="I4349" i="4"/>
  <c r="I4350" i="4"/>
  <c r="I4351" i="4"/>
  <c r="I4352" i="4"/>
  <c r="I4353" i="4"/>
  <c r="I4354" i="4"/>
  <c r="I4355" i="4"/>
  <c r="I4356" i="4"/>
  <c r="I4357" i="4"/>
  <c r="I4358" i="4"/>
  <c r="I4359" i="4"/>
  <c r="I4360" i="4"/>
  <c r="I4361" i="4"/>
  <c r="I4362" i="4"/>
  <c r="I4363" i="4"/>
  <c r="I4364" i="4"/>
  <c r="I4365" i="4"/>
  <c r="I4366" i="4"/>
  <c r="I4367" i="4"/>
  <c r="I4368" i="4"/>
  <c r="I4369" i="4"/>
  <c r="I4370" i="4"/>
  <c r="I4371" i="4"/>
  <c r="I4372" i="4"/>
  <c r="I4373" i="4"/>
  <c r="I4374" i="4"/>
  <c r="I4375" i="4"/>
  <c r="I4376" i="4"/>
  <c r="I4377" i="4"/>
  <c r="I4378" i="4"/>
  <c r="I4379" i="4"/>
  <c r="I4380" i="4"/>
  <c r="I4381" i="4"/>
  <c r="I4382" i="4"/>
  <c r="I4383" i="4"/>
  <c r="I4384" i="4"/>
  <c r="I4385" i="4"/>
  <c r="I4386" i="4"/>
  <c r="I4387" i="4"/>
  <c r="I4388" i="4"/>
  <c r="I4389" i="4"/>
  <c r="I4390" i="4"/>
  <c r="I4391" i="4"/>
  <c r="I4392" i="4"/>
  <c r="I4393" i="4"/>
  <c r="I4394" i="4"/>
  <c r="I4395" i="4"/>
  <c r="I4396" i="4"/>
  <c r="I4397" i="4"/>
  <c r="I4398" i="4"/>
  <c r="I4399" i="4"/>
  <c r="I4400" i="4"/>
  <c r="I4401" i="4"/>
  <c r="I4402" i="4"/>
  <c r="I4403" i="4"/>
  <c r="I4404" i="4"/>
  <c r="I4405" i="4"/>
  <c r="I4406" i="4"/>
  <c r="I4407" i="4"/>
  <c r="I4408" i="4"/>
  <c r="I4409" i="4"/>
  <c r="I4410" i="4"/>
  <c r="I4411" i="4"/>
  <c r="I4412" i="4"/>
  <c r="I4413" i="4"/>
  <c r="I4414" i="4"/>
  <c r="I4415" i="4"/>
  <c r="I4416" i="4"/>
  <c r="I4417" i="4"/>
  <c r="I4418" i="4"/>
  <c r="I4419" i="4"/>
  <c r="I4420" i="4"/>
  <c r="I4421" i="4"/>
  <c r="I4422" i="4"/>
  <c r="I4423" i="4"/>
  <c r="I4424" i="4"/>
  <c r="I4425" i="4"/>
  <c r="I4426" i="4"/>
  <c r="I4427" i="4"/>
  <c r="I4428" i="4"/>
  <c r="I4429" i="4"/>
  <c r="I4430" i="4"/>
  <c r="I4431" i="4"/>
  <c r="I4432" i="4"/>
  <c r="I4433" i="4"/>
  <c r="I4434" i="4"/>
  <c r="I4435" i="4"/>
  <c r="I4436" i="4"/>
  <c r="I4437" i="4"/>
  <c r="I4438" i="4"/>
  <c r="I4439" i="4"/>
  <c r="I4440" i="4"/>
  <c r="I4441" i="4"/>
  <c r="I4442" i="4"/>
  <c r="I4443" i="4"/>
  <c r="I4444" i="4"/>
  <c r="I4445" i="4"/>
  <c r="I4446" i="4"/>
  <c r="I4447" i="4"/>
  <c r="I4448" i="4"/>
  <c r="I4449" i="4"/>
  <c r="I4450" i="4"/>
  <c r="I4451" i="4"/>
  <c r="I4452" i="4"/>
  <c r="I4453" i="4"/>
  <c r="I4454" i="4"/>
  <c r="I4455" i="4"/>
  <c r="I4456" i="4"/>
  <c r="I4457" i="4"/>
  <c r="I4458" i="4"/>
  <c r="I4459" i="4"/>
  <c r="I4460" i="4"/>
  <c r="I4461" i="4"/>
  <c r="I4462" i="4"/>
  <c r="I4463" i="4"/>
  <c r="I4464" i="4"/>
  <c r="I4465" i="4"/>
  <c r="I4466" i="4"/>
  <c r="I4467" i="4"/>
  <c r="I4468" i="4"/>
  <c r="I4469" i="4"/>
  <c r="I4470" i="4"/>
  <c r="I4471" i="4"/>
  <c r="I4472" i="4"/>
  <c r="I4473" i="4"/>
  <c r="I4474" i="4"/>
  <c r="I4475" i="4"/>
  <c r="I4476" i="4"/>
  <c r="I4477" i="4"/>
  <c r="I4478" i="4"/>
  <c r="I4479" i="4"/>
  <c r="I4480" i="4"/>
  <c r="I4481" i="4"/>
  <c r="I4482" i="4"/>
  <c r="I4483" i="4"/>
  <c r="I4484" i="4"/>
  <c r="I4485" i="4"/>
  <c r="I4486" i="4"/>
  <c r="I4487" i="4"/>
  <c r="I4488" i="4"/>
  <c r="I4489" i="4"/>
  <c r="I4490" i="4"/>
  <c r="I4491" i="4"/>
  <c r="I4492" i="4"/>
  <c r="I4493" i="4"/>
  <c r="I4494" i="4"/>
  <c r="I4495" i="4"/>
  <c r="I4496" i="4"/>
  <c r="I4497" i="4"/>
  <c r="I4498" i="4"/>
  <c r="I4499" i="4"/>
  <c r="I4500" i="4"/>
  <c r="I4501" i="4"/>
  <c r="I4502" i="4"/>
  <c r="I4503" i="4"/>
  <c r="I4504" i="4"/>
  <c r="I4505" i="4"/>
  <c r="I4506" i="4"/>
  <c r="I4507" i="4"/>
  <c r="I4508" i="4"/>
  <c r="I4509" i="4"/>
  <c r="I4510" i="4"/>
  <c r="I4511" i="4"/>
  <c r="I4512" i="4"/>
  <c r="I4513" i="4"/>
  <c r="I4514" i="4"/>
  <c r="I4515" i="4"/>
  <c r="I4516" i="4"/>
  <c r="I4517" i="4"/>
  <c r="I4518" i="4"/>
  <c r="I4519" i="4"/>
  <c r="I4520" i="4"/>
  <c r="I4521" i="4"/>
  <c r="I4522" i="4"/>
  <c r="I4523" i="4"/>
  <c r="I4524" i="4"/>
  <c r="I4525" i="4"/>
  <c r="I4526" i="4"/>
  <c r="I4527" i="4"/>
  <c r="I4528" i="4"/>
  <c r="I4529" i="4"/>
  <c r="I4530" i="4"/>
  <c r="I4531" i="4"/>
  <c r="I4532" i="4"/>
  <c r="I4533" i="4"/>
  <c r="I4534" i="4"/>
  <c r="I4535" i="4"/>
  <c r="I4536" i="4"/>
  <c r="I4537" i="4"/>
  <c r="I4538" i="4"/>
  <c r="I4539" i="4"/>
  <c r="I4540" i="4"/>
  <c r="I4541" i="4"/>
  <c r="I4542" i="4"/>
  <c r="I4543" i="4"/>
  <c r="I4544" i="4"/>
  <c r="I4545" i="4"/>
  <c r="I4546" i="4"/>
  <c r="I4547" i="4"/>
  <c r="I4548" i="4"/>
  <c r="I4549" i="4"/>
  <c r="I4550" i="4"/>
  <c r="I4551" i="4"/>
  <c r="I4552" i="4"/>
  <c r="I4553" i="4"/>
  <c r="I4554" i="4"/>
  <c r="I4555" i="4"/>
  <c r="I4556" i="4"/>
  <c r="I4557" i="4"/>
  <c r="I4558" i="4"/>
  <c r="I4559" i="4"/>
  <c r="I4560" i="4"/>
  <c r="I4561" i="4"/>
  <c r="I4562" i="4"/>
  <c r="I4563" i="4"/>
  <c r="I4564" i="4"/>
  <c r="I4565" i="4"/>
  <c r="I4566" i="4"/>
  <c r="I4567" i="4"/>
  <c r="I4568" i="4"/>
  <c r="I4569" i="4"/>
  <c r="I4570" i="4"/>
  <c r="I4571" i="4"/>
  <c r="I4572" i="4"/>
  <c r="I4573" i="4"/>
  <c r="I4574" i="4"/>
  <c r="I4575" i="4"/>
  <c r="I4576" i="4"/>
  <c r="I4577" i="4"/>
  <c r="I4578" i="4"/>
  <c r="I4579" i="4"/>
  <c r="I4580" i="4"/>
  <c r="I4581" i="4"/>
  <c r="I4582" i="4"/>
  <c r="I4583" i="4"/>
  <c r="I4584" i="4"/>
  <c r="I4585" i="4"/>
  <c r="I4586" i="4"/>
  <c r="I4587" i="4"/>
  <c r="I4588" i="4"/>
  <c r="I4589" i="4"/>
  <c r="I4590" i="4"/>
  <c r="I4591" i="4"/>
  <c r="I4592" i="4"/>
  <c r="I4593" i="4"/>
  <c r="I4594" i="4"/>
  <c r="I4595" i="4"/>
  <c r="I4596" i="4"/>
  <c r="I4597" i="4"/>
  <c r="I4598" i="4"/>
  <c r="I4599" i="4"/>
  <c r="I4600" i="4"/>
  <c r="I4601" i="4"/>
  <c r="I4602" i="4"/>
  <c r="I4603" i="4"/>
  <c r="I4604" i="4"/>
  <c r="I4605" i="4"/>
  <c r="I4606" i="4"/>
  <c r="I4607" i="4"/>
  <c r="I4608" i="4"/>
  <c r="I4609" i="4"/>
  <c r="I4610" i="4"/>
  <c r="I4611" i="4"/>
  <c r="I4612" i="4"/>
  <c r="I4613" i="4"/>
  <c r="I4614" i="4"/>
  <c r="I4615" i="4"/>
  <c r="I4616" i="4"/>
  <c r="I4617" i="4"/>
  <c r="I4618" i="4"/>
  <c r="I4619" i="4"/>
  <c r="I4620" i="4"/>
  <c r="I4621" i="4"/>
  <c r="I4622" i="4"/>
  <c r="I4623" i="4"/>
  <c r="I4624" i="4"/>
  <c r="I4625" i="4"/>
  <c r="I4626" i="4"/>
  <c r="I4627" i="4"/>
  <c r="I4628" i="4"/>
  <c r="I4629" i="4"/>
  <c r="I4630" i="4"/>
  <c r="I4631" i="4"/>
  <c r="I4632" i="4"/>
  <c r="I4633" i="4"/>
  <c r="I4634" i="4"/>
  <c r="I4635" i="4"/>
  <c r="I4636" i="4"/>
  <c r="I4637" i="4"/>
  <c r="I4638" i="4"/>
  <c r="I4639" i="4"/>
  <c r="I4640" i="4"/>
  <c r="I4641" i="4"/>
  <c r="I4642" i="4"/>
  <c r="I4643" i="4"/>
  <c r="I4644" i="4"/>
  <c r="I4645" i="4"/>
  <c r="I4646" i="4"/>
  <c r="I4647" i="4"/>
  <c r="I4648" i="4"/>
  <c r="I4649" i="4"/>
  <c r="I4650" i="4"/>
  <c r="I4651" i="4"/>
  <c r="I4652" i="4"/>
  <c r="I4653" i="4"/>
  <c r="I4654" i="4"/>
  <c r="I4655" i="4"/>
  <c r="I4656" i="4"/>
  <c r="I4657" i="4"/>
  <c r="I4658" i="4"/>
  <c r="I4659" i="4"/>
  <c r="I4660" i="4"/>
  <c r="I4661" i="4"/>
  <c r="I4662" i="4"/>
  <c r="I4663" i="4"/>
  <c r="I4664" i="4"/>
  <c r="I4665" i="4"/>
  <c r="I4666" i="4"/>
  <c r="I4667" i="4"/>
  <c r="I4668" i="4"/>
  <c r="I4669" i="4"/>
  <c r="I4670" i="4"/>
  <c r="I4671" i="4"/>
  <c r="I4672" i="4"/>
  <c r="I4673" i="4"/>
  <c r="I4674" i="4"/>
  <c r="I4675" i="4"/>
  <c r="I4676" i="4"/>
  <c r="I4677" i="4"/>
  <c r="I4678" i="4"/>
  <c r="I4679" i="4"/>
  <c r="I4680" i="4"/>
  <c r="I4681" i="4"/>
  <c r="I4682" i="4"/>
  <c r="I4683" i="4"/>
  <c r="I4684" i="4"/>
  <c r="I4685" i="4"/>
  <c r="I4686" i="4"/>
  <c r="I4687" i="4"/>
  <c r="I4688" i="4"/>
  <c r="I4689" i="4"/>
  <c r="I4690" i="4"/>
  <c r="I4691" i="4"/>
  <c r="I4692" i="4"/>
  <c r="I4693" i="4"/>
  <c r="I4694" i="4"/>
  <c r="I4695" i="4"/>
  <c r="I4696" i="4"/>
  <c r="I4697" i="4"/>
  <c r="I4698" i="4"/>
  <c r="I4699" i="4"/>
  <c r="I4700" i="4"/>
  <c r="I4701" i="4"/>
  <c r="I4702" i="4"/>
  <c r="I4703" i="4"/>
  <c r="I4704" i="4"/>
  <c r="I4705" i="4"/>
  <c r="I4706" i="4"/>
  <c r="I4707" i="4"/>
  <c r="I4708" i="4"/>
  <c r="I4709" i="4"/>
  <c r="I4710" i="4"/>
  <c r="I4711" i="4"/>
  <c r="I4712" i="4"/>
  <c r="I4713" i="4"/>
  <c r="I4714" i="4"/>
  <c r="I4715" i="4"/>
  <c r="I4716" i="4"/>
  <c r="I4717" i="4"/>
  <c r="I4718" i="4"/>
  <c r="I4719" i="4"/>
  <c r="I4720" i="4"/>
  <c r="I4721" i="4"/>
  <c r="I4722" i="4"/>
  <c r="I4723" i="4"/>
  <c r="I4724" i="4"/>
  <c r="I4725" i="4"/>
  <c r="I4726" i="4"/>
  <c r="I4727" i="4"/>
  <c r="I4728" i="4"/>
  <c r="I4729" i="4"/>
  <c r="I4730" i="4"/>
  <c r="I4731" i="4"/>
  <c r="I4732" i="4"/>
  <c r="I4733" i="4"/>
  <c r="I4734" i="4"/>
  <c r="I4735" i="4"/>
  <c r="I4736" i="4"/>
  <c r="I4737" i="4"/>
  <c r="I4738" i="4"/>
  <c r="I4739" i="4"/>
  <c r="I4740" i="4"/>
  <c r="I4741" i="4"/>
  <c r="I4742" i="4"/>
  <c r="I4743" i="4"/>
  <c r="I4744" i="4"/>
  <c r="I4745" i="4"/>
  <c r="I4746" i="4"/>
  <c r="I4747" i="4"/>
  <c r="I4748" i="4"/>
  <c r="I4749" i="4"/>
  <c r="I4750" i="4"/>
  <c r="I4751" i="4"/>
  <c r="I4752" i="4"/>
  <c r="I4753" i="4"/>
  <c r="I4754" i="4"/>
  <c r="I4755" i="4"/>
  <c r="I4756" i="4"/>
  <c r="I4757" i="4"/>
  <c r="I4758" i="4"/>
  <c r="I4759" i="4"/>
  <c r="I4760" i="4"/>
  <c r="I4761" i="4"/>
  <c r="I4762" i="4"/>
  <c r="I4763" i="4"/>
  <c r="I4764" i="4"/>
  <c r="I4765" i="4"/>
  <c r="I4766" i="4"/>
  <c r="I4767" i="4"/>
  <c r="I4768" i="4"/>
  <c r="I4769" i="4"/>
  <c r="I4770" i="4"/>
  <c r="I4771" i="4"/>
  <c r="I4772" i="4"/>
  <c r="I4773" i="4"/>
  <c r="I4774" i="4"/>
  <c r="I4775" i="4"/>
  <c r="I4776" i="4"/>
  <c r="I4777" i="4"/>
  <c r="I4778" i="4"/>
  <c r="I4779" i="4"/>
  <c r="I4780" i="4"/>
  <c r="I4781" i="4"/>
  <c r="I4782" i="4"/>
  <c r="I4783" i="4"/>
  <c r="I4784" i="4"/>
  <c r="I4785" i="4"/>
  <c r="I4786" i="4"/>
  <c r="I4787" i="4"/>
  <c r="I4788" i="4"/>
  <c r="I4789" i="4"/>
  <c r="I4790" i="4"/>
  <c r="I4791" i="4"/>
  <c r="I4792" i="4"/>
  <c r="I4793" i="4"/>
  <c r="I4794" i="4"/>
  <c r="I4795" i="4"/>
  <c r="I4796" i="4"/>
  <c r="I4797" i="4"/>
  <c r="I4798" i="4"/>
  <c r="I4799" i="4"/>
  <c r="I4800" i="4"/>
  <c r="I4801" i="4"/>
  <c r="I4802" i="4"/>
  <c r="I4803" i="4"/>
  <c r="I4804" i="4"/>
  <c r="I4805" i="4"/>
  <c r="I4806" i="4"/>
  <c r="I4807" i="4"/>
  <c r="I4808" i="4"/>
  <c r="I4809" i="4"/>
  <c r="I4810" i="4"/>
  <c r="I4811" i="4"/>
  <c r="I4812" i="4"/>
  <c r="I4813" i="4"/>
  <c r="I4814" i="4"/>
  <c r="I4815" i="4"/>
  <c r="I4816" i="4"/>
  <c r="I4817" i="4"/>
  <c r="I4818" i="4"/>
  <c r="I4819" i="4"/>
  <c r="I4820" i="4"/>
  <c r="I4821" i="4"/>
  <c r="I4822" i="4"/>
  <c r="I4823" i="4"/>
  <c r="I4824" i="4"/>
  <c r="I4825" i="4"/>
  <c r="I4826" i="4"/>
  <c r="I4827" i="4"/>
  <c r="I4828" i="4"/>
  <c r="I4829" i="4"/>
  <c r="I4830" i="4"/>
  <c r="I4831" i="4"/>
  <c r="I4832" i="4"/>
  <c r="I4833" i="4"/>
  <c r="I4834" i="4"/>
  <c r="I4835" i="4"/>
  <c r="I4836" i="4"/>
  <c r="I4837" i="4"/>
  <c r="I4838" i="4"/>
  <c r="I4839" i="4"/>
  <c r="I4840" i="4"/>
  <c r="I4841" i="4"/>
  <c r="I4842" i="4"/>
  <c r="I4843" i="4"/>
  <c r="I4844" i="4"/>
  <c r="I4845" i="4"/>
  <c r="I4846" i="4"/>
  <c r="I4847" i="4"/>
  <c r="I4848" i="4"/>
  <c r="I4849" i="4"/>
  <c r="I4850" i="4"/>
  <c r="I4851" i="4"/>
  <c r="I4852" i="4"/>
  <c r="I4853" i="4"/>
  <c r="I4854" i="4"/>
  <c r="I4855" i="4"/>
  <c r="I4856" i="4"/>
  <c r="I4857" i="4"/>
  <c r="I4858" i="4"/>
  <c r="I4859" i="4"/>
  <c r="I4860" i="4"/>
  <c r="I4861" i="4"/>
  <c r="I4862" i="4"/>
  <c r="I4863" i="4"/>
  <c r="I4864" i="4"/>
  <c r="I4865" i="4"/>
  <c r="I4866" i="4"/>
  <c r="I4867" i="4"/>
  <c r="I4868" i="4"/>
  <c r="I4869" i="4"/>
  <c r="I4870" i="4"/>
  <c r="I4871" i="4"/>
  <c r="I4872" i="4"/>
  <c r="I4873" i="4"/>
  <c r="I4874" i="4"/>
  <c r="I4875" i="4"/>
  <c r="I4876" i="4"/>
  <c r="I4877" i="4"/>
  <c r="I4878" i="4"/>
  <c r="I4879" i="4"/>
  <c r="I4880" i="4"/>
  <c r="I4881" i="4"/>
  <c r="I4882" i="4"/>
  <c r="I4883" i="4"/>
  <c r="I4884" i="4"/>
  <c r="I4885" i="4"/>
  <c r="I4886" i="4"/>
  <c r="I4887" i="4"/>
  <c r="I4888" i="4"/>
  <c r="I4889" i="4"/>
  <c r="I4890" i="4"/>
  <c r="I4891" i="4"/>
  <c r="I4892" i="4"/>
  <c r="I4893" i="4"/>
  <c r="I4894" i="4"/>
  <c r="I4895" i="4"/>
  <c r="I4896" i="4"/>
  <c r="I4897" i="4"/>
  <c r="I4898" i="4"/>
  <c r="I4899" i="4"/>
  <c r="I4900" i="4"/>
  <c r="I4901" i="4"/>
  <c r="I4902" i="4"/>
  <c r="I4903" i="4"/>
  <c r="I4904" i="4"/>
  <c r="I4905" i="4"/>
  <c r="I4906" i="4"/>
  <c r="I4907" i="4"/>
  <c r="I4908" i="4"/>
  <c r="I4909" i="4"/>
  <c r="I4910" i="4"/>
  <c r="I4911" i="4"/>
  <c r="I4912" i="4"/>
  <c r="I4913" i="4"/>
  <c r="I4914" i="4"/>
  <c r="I4915" i="4"/>
  <c r="I4916" i="4"/>
  <c r="I4917" i="4"/>
  <c r="I4918" i="4"/>
  <c r="I4919" i="4"/>
  <c r="I4920" i="4"/>
  <c r="I4921" i="4"/>
  <c r="I4922" i="4"/>
  <c r="I4923" i="4"/>
  <c r="I4924" i="4"/>
  <c r="I4925" i="4"/>
  <c r="I4926" i="4"/>
  <c r="I4927" i="4"/>
  <c r="I4928" i="4"/>
  <c r="I4929" i="4"/>
  <c r="I4930" i="4"/>
  <c r="I4931" i="4"/>
  <c r="I4932" i="4"/>
  <c r="I4933" i="4"/>
  <c r="I4934" i="4"/>
  <c r="I4935" i="4"/>
  <c r="I4936" i="4"/>
  <c r="I4937" i="4"/>
  <c r="I4938" i="4"/>
  <c r="I4939" i="4"/>
  <c r="I4940" i="4"/>
  <c r="I4941" i="4"/>
  <c r="I4942" i="4"/>
  <c r="I4943" i="4"/>
  <c r="I4944" i="4"/>
  <c r="I4945" i="4"/>
  <c r="I4946" i="4"/>
  <c r="I4947" i="4"/>
  <c r="I4948" i="4"/>
  <c r="I4949" i="4"/>
  <c r="I4950" i="4"/>
  <c r="I4951" i="4"/>
  <c r="I4952" i="4"/>
  <c r="I4953" i="4"/>
  <c r="I4954" i="4"/>
  <c r="I4955" i="4"/>
  <c r="I4956" i="4"/>
  <c r="I4957" i="4"/>
  <c r="I4958" i="4"/>
  <c r="I4959" i="4"/>
  <c r="I4960" i="4"/>
  <c r="I4961" i="4"/>
  <c r="I4962" i="4"/>
  <c r="I4963" i="4"/>
  <c r="I4964" i="4"/>
  <c r="I4965" i="4"/>
  <c r="I4966" i="4"/>
  <c r="I4967" i="4"/>
  <c r="I4968" i="4"/>
  <c r="I4969" i="4"/>
  <c r="I4970" i="4"/>
  <c r="I4971" i="4"/>
  <c r="I4972" i="4"/>
  <c r="I4973" i="4"/>
  <c r="I4974" i="4"/>
  <c r="I4975" i="4"/>
  <c r="I4976" i="4"/>
  <c r="I4977" i="4"/>
  <c r="I4978" i="4"/>
  <c r="I4979" i="4"/>
  <c r="I4980" i="4"/>
  <c r="I4981" i="4"/>
  <c r="I4982" i="4"/>
  <c r="I4983" i="4"/>
  <c r="I4984" i="4"/>
  <c r="I4985" i="4"/>
  <c r="I4986" i="4"/>
  <c r="I4987" i="4"/>
  <c r="I4988" i="4"/>
  <c r="I4989" i="4"/>
  <c r="I4990" i="4"/>
  <c r="I4991" i="4"/>
  <c r="I4992" i="4"/>
  <c r="I4993" i="4"/>
  <c r="I4994" i="4"/>
  <c r="I4995" i="4"/>
  <c r="I4996" i="4"/>
  <c r="I4997" i="4"/>
  <c r="I4998" i="4"/>
  <c r="I4999" i="4"/>
  <c r="I5000" i="4"/>
  <c r="I5001" i="4"/>
  <c r="I5002" i="4"/>
  <c r="I5003" i="4"/>
  <c r="I5004" i="4"/>
  <c r="I5005" i="4"/>
  <c r="I5006" i="4"/>
  <c r="I5007" i="4"/>
  <c r="I5008" i="4"/>
  <c r="I5009" i="4"/>
  <c r="I5010" i="4"/>
  <c r="I5011" i="4"/>
  <c r="I5012" i="4"/>
  <c r="I5013" i="4"/>
  <c r="I5014" i="4"/>
  <c r="I5015" i="4"/>
  <c r="I5016" i="4"/>
  <c r="I5017" i="4"/>
  <c r="I5018" i="4"/>
  <c r="I5019" i="4"/>
  <c r="I5020" i="4"/>
  <c r="I5021" i="4"/>
  <c r="I5022" i="4"/>
  <c r="I5023" i="4"/>
  <c r="I5024" i="4"/>
  <c r="I5025" i="4"/>
  <c r="I5026" i="4"/>
  <c r="I5027" i="4"/>
  <c r="I5028" i="4"/>
  <c r="I5029" i="4"/>
  <c r="I5030" i="4"/>
  <c r="I5031" i="4"/>
  <c r="I5032" i="4"/>
  <c r="I5033" i="4"/>
  <c r="I5034" i="4"/>
  <c r="I5035" i="4"/>
  <c r="I5036" i="4"/>
  <c r="I5037" i="4"/>
  <c r="I5038" i="4"/>
  <c r="I5039" i="4"/>
  <c r="I5040" i="4"/>
  <c r="I5041" i="4"/>
  <c r="I5042" i="4"/>
  <c r="I5043" i="4"/>
  <c r="I5044" i="4"/>
  <c r="I5045" i="4"/>
  <c r="I5046" i="4"/>
  <c r="I5047" i="4"/>
  <c r="I5048" i="4"/>
  <c r="I5049" i="4"/>
  <c r="I5050" i="4"/>
  <c r="I5051" i="4"/>
  <c r="I5052" i="4"/>
  <c r="I5053" i="4"/>
  <c r="I5054" i="4"/>
  <c r="I5055" i="4"/>
  <c r="I5056" i="4"/>
  <c r="I5057" i="4"/>
  <c r="I5058" i="4"/>
  <c r="I5059" i="4"/>
  <c r="I5060" i="4"/>
  <c r="I5061" i="4"/>
  <c r="I5062" i="4"/>
  <c r="I5063" i="4"/>
  <c r="I5064" i="4"/>
  <c r="I5065" i="4"/>
  <c r="I5066" i="4"/>
  <c r="I5067" i="4"/>
  <c r="I5068" i="4"/>
  <c r="I5069" i="4"/>
  <c r="I5070" i="4"/>
  <c r="I5071" i="4"/>
  <c r="I5072" i="4"/>
  <c r="I5073" i="4"/>
  <c r="I5074" i="4"/>
  <c r="I5075" i="4"/>
  <c r="I5076" i="4"/>
  <c r="I5077" i="4"/>
  <c r="I5078" i="4"/>
  <c r="I5079" i="4"/>
  <c r="I5080" i="4"/>
  <c r="I5081" i="4"/>
  <c r="I5082" i="4"/>
  <c r="I5083" i="4"/>
  <c r="I5084" i="4"/>
  <c r="I5085" i="4"/>
  <c r="I5086" i="4"/>
  <c r="I5087" i="4"/>
  <c r="I5088" i="4"/>
  <c r="I5089" i="4"/>
  <c r="I5090" i="4"/>
  <c r="I5091" i="4"/>
  <c r="I5092" i="4"/>
  <c r="I5093" i="4"/>
  <c r="I5094" i="4"/>
  <c r="I5095" i="4"/>
  <c r="I5096" i="4"/>
  <c r="I5097" i="4"/>
  <c r="I5098" i="4"/>
  <c r="I5099" i="4"/>
  <c r="I5100" i="4"/>
  <c r="I5101" i="4"/>
  <c r="I5102" i="4"/>
  <c r="I5103" i="4"/>
  <c r="I5104" i="4"/>
  <c r="I5105" i="4"/>
  <c r="I5106" i="4"/>
  <c r="I5107" i="4"/>
  <c r="I5108" i="4"/>
  <c r="I5109" i="4"/>
  <c r="I5110" i="4"/>
  <c r="I5111" i="4"/>
  <c r="I5112" i="4"/>
  <c r="I5113" i="4"/>
  <c r="I5114" i="4"/>
  <c r="I5115" i="4"/>
  <c r="I5116" i="4"/>
  <c r="I5117" i="4"/>
  <c r="I5118" i="4"/>
  <c r="I5119" i="4"/>
  <c r="I5120" i="4"/>
  <c r="I5121" i="4"/>
  <c r="I5122" i="4"/>
  <c r="I5123" i="4"/>
  <c r="I5124" i="4"/>
  <c r="I5125" i="4"/>
  <c r="I5126" i="4"/>
  <c r="I5127" i="4"/>
  <c r="I5128" i="4"/>
  <c r="I5129" i="4"/>
  <c r="I5130" i="4"/>
  <c r="I5131" i="4"/>
  <c r="I5132" i="4"/>
  <c r="I5133" i="4"/>
  <c r="I5134" i="4"/>
  <c r="I5135" i="4"/>
  <c r="I5136" i="4"/>
  <c r="I5137" i="4"/>
  <c r="I5138" i="4"/>
  <c r="I5139" i="4"/>
  <c r="I5140" i="4"/>
  <c r="I5141" i="4"/>
  <c r="I5142" i="4"/>
  <c r="I5143" i="4"/>
  <c r="I5144" i="4"/>
  <c r="I5145" i="4"/>
  <c r="I5146" i="4"/>
  <c r="I5147" i="4"/>
  <c r="I5148" i="4"/>
  <c r="I5149" i="4"/>
  <c r="I5150" i="4"/>
  <c r="I5151" i="4"/>
  <c r="I5152" i="4"/>
  <c r="I5153" i="4"/>
  <c r="I5154" i="4"/>
  <c r="I5155" i="4"/>
  <c r="I5156" i="4"/>
  <c r="I5157" i="4"/>
  <c r="I5158" i="4"/>
  <c r="I5159" i="4"/>
  <c r="I5160" i="4"/>
  <c r="I5161" i="4"/>
  <c r="I5162" i="4"/>
  <c r="I5163" i="4"/>
  <c r="I5164" i="4"/>
  <c r="I5165" i="4"/>
  <c r="I5166" i="4"/>
  <c r="I5167" i="4"/>
  <c r="I5168" i="4"/>
  <c r="I5169" i="4"/>
  <c r="I5170" i="4"/>
  <c r="I5171" i="4"/>
  <c r="I5172" i="4"/>
  <c r="I5173" i="4"/>
  <c r="I5174" i="4"/>
  <c r="I5175" i="4"/>
  <c r="I5176" i="4"/>
  <c r="I5177" i="4"/>
  <c r="I5178" i="4"/>
  <c r="I5179" i="4"/>
  <c r="I5180" i="4"/>
  <c r="I5181" i="4"/>
  <c r="I5182" i="4"/>
  <c r="I5183" i="4"/>
  <c r="I5184" i="4"/>
  <c r="I5185" i="4"/>
  <c r="I5186" i="4"/>
  <c r="I5187" i="4"/>
  <c r="I5188" i="4"/>
  <c r="I5189" i="4"/>
  <c r="I5190" i="4"/>
  <c r="I5191" i="4"/>
  <c r="I5192" i="4"/>
  <c r="I5193" i="4"/>
  <c r="I5194" i="4"/>
  <c r="I5195" i="4"/>
  <c r="I5196" i="4"/>
  <c r="I5197" i="4"/>
  <c r="I5198" i="4"/>
  <c r="I5199" i="4"/>
  <c r="I5200" i="4"/>
  <c r="I5201" i="4"/>
  <c r="I5202" i="4"/>
  <c r="I5203" i="4"/>
  <c r="I5204" i="4"/>
  <c r="I5205" i="4"/>
  <c r="I5206" i="4"/>
  <c r="I5207" i="4"/>
  <c r="I5208" i="4"/>
  <c r="I5209" i="4"/>
  <c r="I5210" i="4"/>
  <c r="I5211" i="4"/>
  <c r="I5212" i="4"/>
  <c r="I5213" i="4"/>
  <c r="I5214" i="4"/>
  <c r="I5215" i="4"/>
  <c r="I5216" i="4"/>
  <c r="I5217" i="4"/>
  <c r="I5218" i="4"/>
  <c r="I5219" i="4"/>
  <c r="I5220" i="4"/>
  <c r="I5221" i="4"/>
  <c r="I5222" i="4"/>
  <c r="I5223" i="4"/>
  <c r="I5224" i="4"/>
  <c r="I5225" i="4"/>
  <c r="I5226" i="4"/>
  <c r="I5227" i="4"/>
  <c r="I5228" i="4"/>
  <c r="I5229" i="4"/>
  <c r="I5230" i="4"/>
  <c r="I5231" i="4"/>
  <c r="I5232" i="4"/>
  <c r="I5233" i="4"/>
  <c r="I5234" i="4"/>
  <c r="I5235" i="4"/>
  <c r="I5236" i="4"/>
  <c r="I5237" i="4"/>
  <c r="I5238" i="4"/>
  <c r="I5239" i="4"/>
  <c r="I5240" i="4"/>
  <c r="I5241" i="4"/>
  <c r="I5242" i="4"/>
  <c r="I5243" i="4"/>
  <c r="I5244" i="4"/>
  <c r="I5245" i="4"/>
  <c r="I5246" i="4"/>
  <c r="I5247" i="4"/>
  <c r="I5248" i="4"/>
  <c r="I5249" i="4"/>
  <c r="I5250" i="4"/>
  <c r="I5251" i="4"/>
  <c r="I5252" i="4"/>
  <c r="I5253" i="4"/>
  <c r="I5254" i="4"/>
  <c r="I5255" i="4"/>
  <c r="I5256" i="4"/>
  <c r="I5257" i="4"/>
  <c r="I5258" i="4"/>
  <c r="I5259" i="4"/>
  <c r="I5260" i="4"/>
  <c r="I5261" i="4"/>
  <c r="I5262" i="4"/>
  <c r="I5263" i="4"/>
  <c r="I5264" i="4"/>
  <c r="I5265" i="4"/>
  <c r="I5266" i="4"/>
  <c r="I5267" i="4"/>
  <c r="I5268" i="4"/>
  <c r="I5269" i="4"/>
  <c r="I5270" i="4"/>
  <c r="I5271" i="4"/>
  <c r="I5272" i="4"/>
  <c r="I5273" i="4"/>
  <c r="I5274" i="4"/>
  <c r="I5275" i="4"/>
  <c r="I5276" i="4"/>
  <c r="I5277" i="4"/>
  <c r="I5278" i="4"/>
  <c r="I5279" i="4"/>
  <c r="I5280" i="4"/>
  <c r="I5281" i="4"/>
  <c r="I5282" i="4"/>
  <c r="I5283" i="4"/>
  <c r="I5284" i="4"/>
  <c r="I5285" i="4"/>
  <c r="I5286" i="4"/>
  <c r="I5287" i="4"/>
  <c r="I5288" i="4"/>
  <c r="I5289" i="4"/>
  <c r="I5290" i="4"/>
  <c r="I5291" i="4"/>
  <c r="I5292" i="4"/>
  <c r="I5293" i="4"/>
  <c r="I5294" i="4"/>
  <c r="I5295" i="4"/>
  <c r="I5296" i="4"/>
  <c r="I5297" i="4"/>
  <c r="I5298" i="4"/>
  <c r="I5299" i="4"/>
  <c r="I5300" i="4"/>
  <c r="I5301" i="4"/>
  <c r="I5302" i="4"/>
  <c r="I5303" i="4"/>
  <c r="I5304" i="4"/>
  <c r="I5305" i="4"/>
  <c r="I5306" i="4"/>
  <c r="I5307" i="4"/>
  <c r="I5308" i="4"/>
  <c r="I5309" i="4"/>
  <c r="I5310" i="4"/>
  <c r="I5311" i="4"/>
  <c r="I5312" i="4"/>
  <c r="I5313" i="4"/>
  <c r="I5314" i="4"/>
  <c r="I5315" i="4"/>
  <c r="I5316" i="4"/>
  <c r="I5317" i="4"/>
  <c r="I5318" i="4"/>
  <c r="I5319" i="4"/>
  <c r="I5320" i="4"/>
  <c r="I5321" i="4"/>
  <c r="I5322" i="4"/>
  <c r="I5323" i="4"/>
  <c r="I5324" i="4"/>
  <c r="I5325" i="4"/>
  <c r="I5326" i="4"/>
  <c r="I5327" i="4"/>
  <c r="I5328" i="4"/>
  <c r="I5329" i="4"/>
  <c r="I5330" i="4"/>
  <c r="I5331" i="4"/>
  <c r="I5332" i="4"/>
  <c r="I5333" i="4"/>
  <c r="I5334" i="4"/>
  <c r="I5335" i="4"/>
  <c r="I5336" i="4"/>
  <c r="I5337" i="4"/>
  <c r="I5338" i="4"/>
  <c r="I5339" i="4"/>
  <c r="I5340" i="4"/>
  <c r="I5341" i="4"/>
  <c r="I5342" i="4"/>
  <c r="I5343" i="4"/>
  <c r="I5344" i="4"/>
  <c r="I5345" i="4"/>
  <c r="I5346" i="4"/>
  <c r="I5347" i="4"/>
  <c r="I5348" i="4"/>
  <c r="I5349" i="4"/>
  <c r="I5350" i="4"/>
  <c r="I5351" i="4"/>
  <c r="I5352" i="4"/>
  <c r="I5353" i="4"/>
  <c r="I5354" i="4"/>
  <c r="I5355" i="4"/>
  <c r="I5356" i="4"/>
  <c r="I5357" i="4"/>
  <c r="I5358" i="4"/>
  <c r="I5359" i="4"/>
  <c r="I5360" i="4"/>
  <c r="I5361" i="4"/>
  <c r="I5362" i="4"/>
  <c r="I5363" i="4"/>
  <c r="I5364" i="4"/>
  <c r="I5365" i="4"/>
  <c r="I5366" i="4"/>
  <c r="I5367" i="4"/>
  <c r="I5368" i="4"/>
  <c r="I5369" i="4"/>
  <c r="I5370" i="4"/>
  <c r="I5371" i="4"/>
  <c r="I5372" i="4"/>
  <c r="I5373" i="4"/>
  <c r="I5374" i="4"/>
  <c r="I5375" i="4"/>
  <c r="I5376" i="4"/>
  <c r="I5377" i="4"/>
  <c r="I5378" i="4"/>
  <c r="I5379" i="4"/>
  <c r="I5380" i="4"/>
  <c r="I5381" i="4"/>
  <c r="I5382" i="4"/>
  <c r="I5383" i="4"/>
  <c r="I5384" i="4"/>
  <c r="I5385" i="4"/>
  <c r="I5386" i="4"/>
  <c r="I5387" i="4"/>
  <c r="I5388" i="4"/>
  <c r="I5389" i="4"/>
  <c r="I5390" i="4"/>
  <c r="I5391" i="4"/>
  <c r="I5392" i="4"/>
  <c r="I5393" i="4"/>
  <c r="I5394" i="4"/>
  <c r="I5395" i="4"/>
  <c r="I5396" i="4"/>
  <c r="I5397" i="4"/>
  <c r="I5398" i="4"/>
  <c r="I5399" i="4"/>
  <c r="I5400" i="4"/>
  <c r="I5401" i="4"/>
  <c r="I5402" i="4"/>
  <c r="I5403" i="4"/>
  <c r="I5404" i="4"/>
  <c r="I5405" i="4"/>
  <c r="I5406" i="4"/>
  <c r="I5407" i="4"/>
  <c r="I5408" i="4"/>
  <c r="I5409" i="4"/>
  <c r="I5410" i="4"/>
  <c r="I5411" i="4"/>
  <c r="I5412" i="4"/>
  <c r="I5413" i="4"/>
  <c r="I5414" i="4"/>
  <c r="I5415" i="4"/>
  <c r="I5416" i="4"/>
  <c r="I5417" i="4"/>
  <c r="I5418" i="4"/>
  <c r="I5419" i="4"/>
  <c r="I5420" i="4"/>
  <c r="I5421" i="4"/>
  <c r="I5422" i="4"/>
  <c r="I5423" i="4"/>
  <c r="I5424" i="4"/>
  <c r="I5425" i="4"/>
  <c r="I5426" i="4"/>
  <c r="I5427" i="4"/>
  <c r="I5428" i="4"/>
  <c r="I5429" i="4"/>
  <c r="I5430" i="4"/>
  <c r="I5431" i="4"/>
  <c r="I5432" i="4"/>
  <c r="I5433" i="4"/>
  <c r="I5434" i="4"/>
  <c r="I5435" i="4"/>
  <c r="I5436" i="4"/>
  <c r="I5437" i="4"/>
  <c r="I5438" i="4"/>
  <c r="I5439" i="4"/>
  <c r="I5440" i="4"/>
  <c r="I5441" i="4"/>
  <c r="I5442" i="4"/>
  <c r="I5443" i="4"/>
  <c r="I5444" i="4"/>
  <c r="I5445" i="4"/>
  <c r="I5446" i="4"/>
  <c r="I5447" i="4"/>
  <c r="I5448" i="4"/>
  <c r="I5449" i="4"/>
  <c r="I5450" i="4"/>
  <c r="I5451" i="4"/>
  <c r="I5452" i="4"/>
  <c r="I5453" i="4"/>
  <c r="I5454" i="4"/>
  <c r="I5455" i="4"/>
  <c r="I5456" i="4"/>
  <c r="I5457" i="4"/>
  <c r="I5458" i="4"/>
  <c r="I5459" i="4"/>
  <c r="I5460" i="4"/>
  <c r="I5461" i="4"/>
  <c r="I5462" i="4"/>
  <c r="I5463" i="4"/>
  <c r="I5464" i="4"/>
  <c r="I5465" i="4"/>
  <c r="I5466" i="4"/>
  <c r="I5467" i="4"/>
  <c r="I5468" i="4"/>
  <c r="I5469" i="4"/>
  <c r="I5470" i="4"/>
  <c r="I5471" i="4"/>
  <c r="I5472" i="4"/>
  <c r="I5473" i="4"/>
  <c r="I5474" i="4"/>
  <c r="I5475" i="4"/>
  <c r="I5476" i="4"/>
  <c r="I5477" i="4"/>
  <c r="I5478" i="4"/>
  <c r="I5479" i="4"/>
  <c r="I5480" i="4"/>
  <c r="I5481" i="4"/>
  <c r="I5482" i="4"/>
  <c r="I5483" i="4"/>
  <c r="I5484" i="4"/>
  <c r="I5485" i="4"/>
  <c r="I5486" i="4"/>
  <c r="I5487" i="4"/>
  <c r="I5488" i="4"/>
  <c r="I5489" i="4"/>
  <c r="I5490" i="4"/>
  <c r="I5491" i="4"/>
  <c r="I5492" i="4"/>
  <c r="I5493" i="4"/>
  <c r="I5494" i="4"/>
  <c r="I5495" i="4"/>
  <c r="I5496" i="4"/>
  <c r="I5497" i="4"/>
  <c r="I5498" i="4"/>
  <c r="I5499" i="4"/>
  <c r="I5500" i="4"/>
  <c r="I5501" i="4"/>
  <c r="I5502" i="4"/>
  <c r="I5503" i="4"/>
  <c r="I5504" i="4"/>
  <c r="I5505" i="4"/>
  <c r="I5506" i="4"/>
  <c r="I5507" i="4"/>
  <c r="I5508" i="4"/>
  <c r="I5509" i="4"/>
  <c r="I5510" i="4"/>
  <c r="I5511" i="4"/>
  <c r="I5512" i="4"/>
  <c r="I5513" i="4"/>
  <c r="I5514" i="4"/>
  <c r="I5515" i="4"/>
  <c r="I5516" i="4"/>
  <c r="I5517" i="4"/>
  <c r="I5518" i="4"/>
  <c r="I5519" i="4"/>
  <c r="I5520" i="4"/>
  <c r="I5521" i="4"/>
  <c r="I5522" i="4"/>
  <c r="I5523" i="4"/>
  <c r="I5524" i="4"/>
  <c r="I5525" i="4"/>
  <c r="I5526" i="4"/>
  <c r="I5527" i="4"/>
  <c r="I5528" i="4"/>
  <c r="I5529" i="4"/>
  <c r="I5530" i="4"/>
  <c r="I5531" i="4"/>
  <c r="I5532" i="4"/>
  <c r="I5533" i="4"/>
  <c r="I5534" i="4"/>
  <c r="I5535" i="4"/>
  <c r="I5536" i="4"/>
  <c r="I5537" i="4"/>
  <c r="I5538" i="4"/>
  <c r="I5539" i="4"/>
  <c r="I5540" i="4"/>
  <c r="I5541" i="4"/>
  <c r="I5542" i="4"/>
  <c r="I5543" i="4"/>
  <c r="I5544" i="4"/>
  <c r="I5545" i="4"/>
  <c r="I5546" i="4"/>
  <c r="I5547" i="4"/>
  <c r="I5548" i="4"/>
  <c r="I5549" i="4"/>
  <c r="I5550" i="4"/>
  <c r="I5551" i="4"/>
  <c r="I5552" i="4"/>
  <c r="I5553" i="4"/>
  <c r="I5554" i="4"/>
  <c r="I5555" i="4"/>
  <c r="I5556" i="4"/>
  <c r="I5557" i="4"/>
  <c r="I5558" i="4"/>
  <c r="I5559" i="4"/>
  <c r="I5560" i="4"/>
  <c r="I5561" i="4"/>
  <c r="I5562" i="4"/>
  <c r="I5563" i="4"/>
  <c r="I5564" i="4"/>
  <c r="I5565" i="4"/>
  <c r="I5566" i="4"/>
  <c r="I5567" i="4"/>
  <c r="I5568" i="4"/>
  <c r="I5569" i="4"/>
  <c r="I5570" i="4"/>
  <c r="I5571" i="4"/>
  <c r="I5572" i="4"/>
  <c r="I5573" i="4"/>
  <c r="I5574" i="4"/>
  <c r="I5575" i="4"/>
  <c r="I5576" i="4"/>
  <c r="I5577" i="4"/>
  <c r="I5578" i="4"/>
  <c r="I5579" i="4"/>
  <c r="I5580" i="4"/>
  <c r="I5581" i="4"/>
  <c r="I5582" i="4"/>
  <c r="I5583" i="4"/>
  <c r="I5584" i="4"/>
  <c r="I5585" i="4"/>
  <c r="I5586" i="4"/>
  <c r="I5587" i="4"/>
  <c r="I5588" i="4"/>
  <c r="I5589" i="4"/>
  <c r="I5590" i="4"/>
  <c r="I5591" i="4"/>
  <c r="I5592" i="4"/>
  <c r="I5593" i="4"/>
  <c r="I5594" i="4"/>
  <c r="I5595" i="4"/>
  <c r="I5596" i="4"/>
  <c r="I5597" i="4"/>
  <c r="I5598" i="4"/>
  <c r="I5599" i="4"/>
  <c r="I5600" i="4"/>
  <c r="I5601" i="4"/>
  <c r="I5602" i="4"/>
  <c r="I5603" i="4"/>
  <c r="I5604" i="4"/>
  <c r="I5605" i="4"/>
  <c r="I5606" i="4"/>
  <c r="I5607" i="4"/>
  <c r="I5608" i="4"/>
  <c r="I5609" i="4"/>
  <c r="I5610" i="4"/>
  <c r="I5611" i="4"/>
  <c r="I5612" i="4"/>
  <c r="I5613" i="4"/>
  <c r="I5614" i="4"/>
  <c r="I5615" i="4"/>
  <c r="I5616" i="4"/>
  <c r="I5617" i="4"/>
  <c r="I5618" i="4"/>
  <c r="I5619" i="4"/>
  <c r="I5620" i="4"/>
  <c r="I5621" i="4"/>
  <c r="I5622" i="4"/>
  <c r="I5623" i="4"/>
  <c r="I5624" i="4"/>
  <c r="I5625" i="4"/>
  <c r="I5626" i="4"/>
  <c r="I5627" i="4"/>
  <c r="I5628" i="4"/>
  <c r="I5629" i="4"/>
  <c r="I5630" i="4"/>
  <c r="I5631" i="4"/>
  <c r="I5632" i="4"/>
  <c r="I5633" i="4"/>
  <c r="I5634" i="4"/>
  <c r="I5635" i="4"/>
  <c r="I5636" i="4"/>
  <c r="I5637" i="4"/>
  <c r="I5638" i="4"/>
  <c r="I5639" i="4"/>
  <c r="I5640" i="4"/>
  <c r="I5641" i="4"/>
  <c r="I5642" i="4"/>
  <c r="I5643" i="4"/>
  <c r="I5644" i="4"/>
  <c r="I5645" i="4"/>
  <c r="I5646" i="4"/>
  <c r="I5647" i="4"/>
  <c r="I5648" i="4"/>
  <c r="I5649" i="4"/>
  <c r="I5650" i="4"/>
  <c r="I5651" i="4"/>
  <c r="I5652" i="4"/>
  <c r="I5653" i="4"/>
  <c r="I5654" i="4"/>
  <c r="I5655" i="4"/>
  <c r="I5656" i="4"/>
  <c r="I5657" i="4"/>
  <c r="I5658" i="4"/>
  <c r="I5659" i="4"/>
  <c r="I5660" i="4"/>
  <c r="I5661" i="4"/>
  <c r="I5662" i="4"/>
  <c r="I5663" i="4"/>
  <c r="I5664" i="4"/>
  <c r="I5665" i="4"/>
  <c r="I5666" i="4"/>
  <c r="I5667" i="4"/>
  <c r="I5668" i="4"/>
  <c r="I5669" i="4"/>
  <c r="I5670" i="4"/>
  <c r="I5671" i="4"/>
  <c r="I5672" i="4"/>
  <c r="I5673" i="4"/>
  <c r="I5674" i="4"/>
  <c r="I5675" i="4"/>
  <c r="I5676" i="4"/>
  <c r="I5677" i="4"/>
  <c r="I5678" i="4"/>
  <c r="I5679" i="4"/>
  <c r="I5680" i="4"/>
  <c r="I5681" i="4"/>
  <c r="I5682" i="4"/>
  <c r="I5683" i="4"/>
  <c r="I5684" i="4"/>
  <c r="I5685" i="4"/>
  <c r="I5686" i="4"/>
  <c r="I5687" i="4"/>
  <c r="I5688" i="4"/>
  <c r="I5689" i="4"/>
  <c r="I5690" i="4"/>
  <c r="I5691" i="4"/>
  <c r="I5692" i="4"/>
  <c r="I5693" i="4"/>
  <c r="I5694" i="4"/>
  <c r="I5695" i="4"/>
  <c r="I5696" i="4"/>
  <c r="I5697" i="4"/>
  <c r="K11" i="5"/>
  <c r="I2" i="4" l="1"/>
  <c r="G2" i="4" l="1"/>
  <c r="H2" i="4"/>
  <c r="K5" i="5" l="1"/>
  <c r="K3" i="5"/>
  <c r="W36" i="5" l="1"/>
  <c r="K8" i="5" l="1"/>
  <c r="K7" i="5" l="1"/>
  <c r="D12" i="5"/>
  <c r="B12" i="5" l="1"/>
  <c r="D11" i="5"/>
  <c r="D10" i="5"/>
  <c r="B10" i="5"/>
  <c r="B11" i="5"/>
  <c r="I3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G2285" i="4"/>
  <c r="G2286" i="4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G2299" i="4"/>
  <c r="G2300" i="4"/>
  <c r="G2301" i="4"/>
  <c r="G2302" i="4"/>
  <c r="G2303" i="4"/>
  <c r="G2304" i="4"/>
  <c r="G2305" i="4"/>
  <c r="G2306" i="4"/>
  <c r="G2307" i="4"/>
  <c r="G2308" i="4"/>
  <c r="G2309" i="4"/>
  <c r="G2310" i="4"/>
  <c r="G2311" i="4"/>
  <c r="G2312" i="4"/>
  <c r="G2313" i="4"/>
  <c r="G2314" i="4"/>
  <c r="G2315" i="4"/>
  <c r="G2316" i="4"/>
  <c r="G2317" i="4"/>
  <c r="G2318" i="4"/>
  <c r="G2319" i="4"/>
  <c r="G2320" i="4"/>
  <c r="G2321" i="4"/>
  <c r="G2322" i="4"/>
  <c r="G2323" i="4"/>
  <c r="G2324" i="4"/>
  <c r="G2325" i="4"/>
  <c r="G2326" i="4"/>
  <c r="G2327" i="4"/>
  <c r="G2328" i="4"/>
  <c r="G2329" i="4"/>
  <c r="G2330" i="4"/>
  <c r="G2331" i="4"/>
  <c r="G2332" i="4"/>
  <c r="G2333" i="4"/>
  <c r="G2334" i="4"/>
  <c r="G2335" i="4"/>
  <c r="G2336" i="4"/>
  <c r="G2337" i="4"/>
  <c r="G2338" i="4"/>
  <c r="G2339" i="4"/>
  <c r="G2340" i="4"/>
  <c r="G2341" i="4"/>
  <c r="G2342" i="4"/>
  <c r="G2343" i="4"/>
  <c r="G2344" i="4"/>
  <c r="G2345" i="4"/>
  <c r="G2346" i="4"/>
  <c r="G2347" i="4"/>
  <c r="G2348" i="4"/>
  <c r="G2349" i="4"/>
  <c r="G2350" i="4"/>
  <c r="G2351" i="4"/>
  <c r="G2352" i="4"/>
  <c r="G2353" i="4"/>
  <c r="G2354" i="4"/>
  <c r="G2355" i="4"/>
  <c r="G2356" i="4"/>
  <c r="G2357" i="4"/>
  <c r="G2358" i="4"/>
  <c r="G2359" i="4"/>
  <c r="G2360" i="4"/>
  <c r="G2361" i="4"/>
  <c r="G2362" i="4"/>
  <c r="G2363" i="4"/>
  <c r="G2364" i="4"/>
  <c r="G2365" i="4"/>
  <c r="G2366" i="4"/>
  <c r="G2367" i="4"/>
  <c r="G2368" i="4"/>
  <c r="G2369" i="4"/>
  <c r="G2370" i="4"/>
  <c r="G2371" i="4"/>
  <c r="G2372" i="4"/>
  <c r="G2373" i="4"/>
  <c r="G2374" i="4"/>
  <c r="G2375" i="4"/>
  <c r="G2376" i="4"/>
  <c r="G2377" i="4"/>
  <c r="G2378" i="4"/>
  <c r="G2379" i="4"/>
  <c r="G2380" i="4"/>
  <c r="G2381" i="4"/>
  <c r="G2382" i="4"/>
  <c r="G2383" i="4"/>
  <c r="G2384" i="4"/>
  <c r="G2385" i="4"/>
  <c r="G2386" i="4"/>
  <c r="G2387" i="4"/>
  <c r="G2388" i="4"/>
  <c r="G2389" i="4"/>
  <c r="G2390" i="4"/>
  <c r="G2391" i="4"/>
  <c r="G2392" i="4"/>
  <c r="G2393" i="4"/>
  <c r="G2394" i="4"/>
  <c r="G2395" i="4"/>
  <c r="G2396" i="4"/>
  <c r="G2397" i="4"/>
  <c r="G2398" i="4"/>
  <c r="G2399" i="4"/>
  <c r="G2400" i="4"/>
  <c r="G2401" i="4"/>
  <c r="G2402" i="4"/>
  <c r="G2403" i="4"/>
  <c r="G2404" i="4"/>
  <c r="G2405" i="4"/>
  <c r="G2406" i="4"/>
  <c r="G2407" i="4"/>
  <c r="G2408" i="4"/>
  <c r="G2409" i="4"/>
  <c r="G2410" i="4"/>
  <c r="G2411" i="4"/>
  <c r="G2412" i="4"/>
  <c r="G2413" i="4"/>
  <c r="G2414" i="4"/>
  <c r="G2415" i="4"/>
  <c r="G2416" i="4"/>
  <c r="G2417" i="4"/>
  <c r="G2418" i="4"/>
  <c r="G2419" i="4"/>
  <c r="G2420" i="4"/>
  <c r="G2421" i="4"/>
  <c r="G2422" i="4"/>
  <c r="G2423" i="4"/>
  <c r="G2424" i="4"/>
  <c r="G2425" i="4"/>
  <c r="G2426" i="4"/>
  <c r="G2427" i="4"/>
  <c r="G2428" i="4"/>
  <c r="G2429" i="4"/>
  <c r="G2430" i="4"/>
  <c r="G2431" i="4"/>
  <c r="G2432" i="4"/>
  <c r="G2433" i="4"/>
  <c r="G2434" i="4"/>
  <c r="G2435" i="4"/>
  <c r="G2436" i="4"/>
  <c r="G2437" i="4"/>
  <c r="G2438" i="4"/>
  <c r="G2439" i="4"/>
  <c r="G2440" i="4"/>
  <c r="G2441" i="4"/>
  <c r="G2442" i="4"/>
  <c r="G2443" i="4"/>
  <c r="G2444" i="4"/>
  <c r="G2445" i="4"/>
  <c r="G2446" i="4"/>
  <c r="G2447" i="4"/>
  <c r="G2448" i="4"/>
  <c r="G2449" i="4"/>
  <c r="G2450" i="4"/>
  <c r="G2451" i="4"/>
  <c r="G2452" i="4"/>
  <c r="G2453" i="4"/>
  <c r="G2454" i="4"/>
  <c r="G2455" i="4"/>
  <c r="G2456" i="4"/>
  <c r="G2457" i="4"/>
  <c r="G2458" i="4"/>
  <c r="G2459" i="4"/>
  <c r="G2460" i="4"/>
  <c r="G2461" i="4"/>
  <c r="G2462" i="4"/>
  <c r="G2463" i="4"/>
  <c r="G2464" i="4"/>
  <c r="G2465" i="4"/>
  <c r="G2466" i="4"/>
  <c r="G2467" i="4"/>
  <c r="G2468" i="4"/>
  <c r="G2469" i="4"/>
  <c r="G2470" i="4"/>
  <c r="G2471" i="4"/>
  <c r="G2472" i="4"/>
  <c r="G2473" i="4"/>
  <c r="G2474" i="4"/>
  <c r="G2475" i="4"/>
  <c r="G2476" i="4"/>
  <c r="G2477" i="4"/>
  <c r="G2478" i="4"/>
  <c r="G2479" i="4"/>
  <c r="G2480" i="4"/>
  <c r="G2481" i="4"/>
  <c r="G2482" i="4"/>
  <c r="G2483" i="4"/>
  <c r="G2484" i="4"/>
  <c r="G2485" i="4"/>
  <c r="G2486" i="4"/>
  <c r="G2487" i="4"/>
  <c r="G2488" i="4"/>
  <c r="G2489" i="4"/>
  <c r="G2490" i="4"/>
  <c r="G2491" i="4"/>
  <c r="G2492" i="4"/>
  <c r="G2493" i="4"/>
  <c r="G2494" i="4"/>
  <c r="G2495" i="4"/>
  <c r="G2496" i="4"/>
  <c r="G2497" i="4"/>
  <c r="G2498" i="4"/>
  <c r="G2499" i="4"/>
  <c r="G2500" i="4"/>
  <c r="G2501" i="4"/>
  <c r="G2502" i="4"/>
  <c r="G2503" i="4"/>
  <c r="G2504" i="4"/>
  <c r="G2505" i="4"/>
  <c r="G2506" i="4"/>
  <c r="G2507" i="4"/>
  <c r="G2508" i="4"/>
  <c r="G2509" i="4"/>
  <c r="G2510" i="4"/>
  <c r="G2511" i="4"/>
  <c r="G2512" i="4"/>
  <c r="G2513" i="4"/>
  <c r="G2514" i="4"/>
  <c r="G2515" i="4"/>
  <c r="G2516" i="4"/>
  <c r="G2517" i="4"/>
  <c r="G2518" i="4"/>
  <c r="G2519" i="4"/>
  <c r="G2520" i="4"/>
  <c r="G2521" i="4"/>
  <c r="G2522" i="4"/>
  <c r="G2523" i="4"/>
  <c r="G2524" i="4"/>
  <c r="G2525" i="4"/>
  <c r="G2526" i="4"/>
  <c r="G2527" i="4"/>
  <c r="G2528" i="4"/>
  <c r="G2529" i="4"/>
  <c r="G2530" i="4"/>
  <c r="G2531" i="4"/>
  <c r="G2532" i="4"/>
  <c r="G2533" i="4"/>
  <c r="G2534" i="4"/>
  <c r="G2535" i="4"/>
  <c r="G2536" i="4"/>
  <c r="G2537" i="4"/>
  <c r="G2538" i="4"/>
  <c r="G2539" i="4"/>
  <c r="G2540" i="4"/>
  <c r="G2541" i="4"/>
  <c r="G2542" i="4"/>
  <c r="G2543" i="4"/>
  <c r="G2544" i="4"/>
  <c r="G2545" i="4"/>
  <c r="G2546" i="4"/>
  <c r="G2547" i="4"/>
  <c r="G2548" i="4"/>
  <c r="G2549" i="4"/>
  <c r="G2550" i="4"/>
  <c r="G2551" i="4"/>
  <c r="G2552" i="4"/>
  <c r="G2553" i="4"/>
  <c r="G2554" i="4"/>
  <c r="G2555" i="4"/>
  <c r="G2556" i="4"/>
  <c r="G2557" i="4"/>
  <c r="G2558" i="4"/>
  <c r="G2559" i="4"/>
  <c r="G2560" i="4"/>
  <c r="G2561" i="4"/>
  <c r="G2562" i="4"/>
  <c r="G2563" i="4"/>
  <c r="G2564" i="4"/>
  <c r="G2565" i="4"/>
  <c r="G2566" i="4"/>
  <c r="G2567" i="4"/>
  <c r="G2568" i="4"/>
  <c r="G2569" i="4"/>
  <c r="G2570" i="4"/>
  <c r="G2571" i="4"/>
  <c r="G2572" i="4"/>
  <c r="G2573" i="4"/>
  <c r="G2574" i="4"/>
  <c r="G2575" i="4"/>
  <c r="G2576" i="4"/>
  <c r="G2577" i="4"/>
  <c r="G2578" i="4"/>
  <c r="G2579" i="4"/>
  <c r="G2580" i="4"/>
  <c r="G2581" i="4"/>
  <c r="G2582" i="4"/>
  <c r="G2583" i="4"/>
  <c r="G2584" i="4"/>
  <c r="G2585" i="4"/>
  <c r="G2586" i="4"/>
  <c r="G2587" i="4"/>
  <c r="G2588" i="4"/>
  <c r="G2589" i="4"/>
  <c r="G2590" i="4"/>
  <c r="G2591" i="4"/>
  <c r="G2592" i="4"/>
  <c r="G2593" i="4"/>
  <c r="G2594" i="4"/>
  <c r="G2595" i="4"/>
  <c r="G2596" i="4"/>
  <c r="G2597" i="4"/>
  <c r="G2598" i="4"/>
  <c r="G2599" i="4"/>
  <c r="G2600" i="4"/>
  <c r="G2601" i="4"/>
  <c r="G2602" i="4"/>
  <c r="G2603" i="4"/>
  <c r="G2604" i="4"/>
  <c r="G2605" i="4"/>
  <c r="G2606" i="4"/>
  <c r="G2607" i="4"/>
  <c r="G2608" i="4"/>
  <c r="G2609" i="4"/>
  <c r="G2610" i="4"/>
  <c r="G2611" i="4"/>
  <c r="G2612" i="4"/>
  <c r="G2613" i="4"/>
  <c r="G2614" i="4"/>
  <c r="G2615" i="4"/>
  <c r="G2616" i="4"/>
  <c r="G2617" i="4"/>
  <c r="G2618" i="4"/>
  <c r="G2619" i="4"/>
  <c r="G2620" i="4"/>
  <c r="G2621" i="4"/>
  <c r="G2622" i="4"/>
  <c r="G2623" i="4"/>
  <c r="G2624" i="4"/>
  <c r="G2625" i="4"/>
  <c r="G2626" i="4"/>
  <c r="G2627" i="4"/>
  <c r="G2628" i="4"/>
  <c r="G2629" i="4"/>
  <c r="G2630" i="4"/>
  <c r="G2631" i="4"/>
  <c r="G2632" i="4"/>
  <c r="G2633" i="4"/>
  <c r="G2634" i="4"/>
  <c r="G2635" i="4"/>
  <c r="G2636" i="4"/>
  <c r="G2637" i="4"/>
  <c r="G2638" i="4"/>
  <c r="G2639" i="4"/>
  <c r="G2640" i="4"/>
  <c r="G2641" i="4"/>
  <c r="G2642" i="4"/>
  <c r="G2643" i="4"/>
  <c r="G2644" i="4"/>
  <c r="G2645" i="4"/>
  <c r="G2646" i="4"/>
  <c r="G2647" i="4"/>
  <c r="G2648" i="4"/>
  <c r="G2649" i="4"/>
  <c r="G2650" i="4"/>
  <c r="G2651" i="4"/>
  <c r="G2652" i="4"/>
  <c r="G2653" i="4"/>
  <c r="G2654" i="4"/>
  <c r="G2655" i="4"/>
  <c r="G2656" i="4"/>
  <c r="G2657" i="4"/>
  <c r="G2658" i="4"/>
  <c r="G2659" i="4"/>
  <c r="G2660" i="4"/>
  <c r="G2661" i="4"/>
  <c r="G2662" i="4"/>
  <c r="G2663" i="4"/>
  <c r="G2664" i="4"/>
  <c r="G2665" i="4"/>
  <c r="G2666" i="4"/>
  <c r="G2667" i="4"/>
  <c r="G2668" i="4"/>
  <c r="G2669" i="4"/>
  <c r="G2670" i="4"/>
  <c r="G2671" i="4"/>
  <c r="G2672" i="4"/>
  <c r="G2673" i="4"/>
  <c r="G2674" i="4"/>
  <c r="G2675" i="4"/>
  <c r="G2676" i="4"/>
  <c r="G2677" i="4"/>
  <c r="G2678" i="4"/>
  <c r="G2679" i="4"/>
  <c r="G2680" i="4"/>
  <c r="G2681" i="4"/>
  <c r="G2682" i="4"/>
  <c r="G2683" i="4"/>
  <c r="G2684" i="4"/>
  <c r="G2685" i="4"/>
  <c r="G2686" i="4"/>
  <c r="G2687" i="4"/>
  <c r="G2688" i="4"/>
  <c r="G2689" i="4"/>
  <c r="G2690" i="4"/>
  <c r="G2691" i="4"/>
  <c r="G2692" i="4"/>
  <c r="G2693" i="4"/>
  <c r="G2694" i="4"/>
  <c r="G2695" i="4"/>
  <c r="G2696" i="4"/>
  <c r="G2697" i="4"/>
  <c r="G2698" i="4"/>
  <c r="G2699" i="4"/>
  <c r="G2700" i="4"/>
  <c r="G2701" i="4"/>
  <c r="G2702" i="4"/>
  <c r="G2703" i="4"/>
  <c r="G2704" i="4"/>
  <c r="G2705" i="4"/>
  <c r="G2706" i="4"/>
  <c r="G2707" i="4"/>
  <c r="G2708" i="4"/>
  <c r="G2709" i="4"/>
  <c r="G2710" i="4"/>
  <c r="G2711" i="4"/>
  <c r="G2712" i="4"/>
  <c r="G2713" i="4"/>
  <c r="G2714" i="4"/>
  <c r="G2715" i="4"/>
  <c r="G2716" i="4"/>
  <c r="G2717" i="4"/>
  <c r="G2718" i="4"/>
  <c r="G2719" i="4"/>
  <c r="G2720" i="4"/>
  <c r="G2721" i="4"/>
  <c r="G2722" i="4"/>
  <c r="G2723" i="4"/>
  <c r="G2724" i="4"/>
  <c r="G2725" i="4"/>
  <c r="G2726" i="4"/>
  <c r="G2727" i="4"/>
  <c r="G2728" i="4"/>
  <c r="G2729" i="4"/>
  <c r="G2730" i="4"/>
  <c r="G2731" i="4"/>
  <c r="G2732" i="4"/>
  <c r="G2733" i="4"/>
  <c r="G2734" i="4"/>
  <c r="G2735" i="4"/>
  <c r="G2736" i="4"/>
  <c r="G2737" i="4"/>
  <c r="G2738" i="4"/>
  <c r="G2739" i="4"/>
  <c r="G2740" i="4"/>
  <c r="G2741" i="4"/>
  <c r="G2742" i="4"/>
  <c r="G2743" i="4"/>
  <c r="G2744" i="4"/>
  <c r="G2745" i="4"/>
  <c r="G2746" i="4"/>
  <c r="G2747" i="4"/>
  <c r="G2748" i="4"/>
  <c r="G2749" i="4"/>
  <c r="G2750" i="4"/>
  <c r="G2751" i="4"/>
  <c r="G2752" i="4"/>
  <c r="G2753" i="4"/>
  <c r="G2754" i="4"/>
  <c r="G2755" i="4"/>
  <c r="G2756" i="4"/>
  <c r="G2757" i="4"/>
  <c r="G2758" i="4"/>
  <c r="G2759" i="4"/>
  <c r="G2760" i="4"/>
  <c r="G2761" i="4"/>
  <c r="G2762" i="4"/>
  <c r="G2763" i="4"/>
  <c r="G2764" i="4"/>
  <c r="G2765" i="4"/>
  <c r="G2766" i="4"/>
  <c r="G2767" i="4"/>
  <c r="G2768" i="4"/>
  <c r="G2769" i="4"/>
  <c r="G2770" i="4"/>
  <c r="G2771" i="4"/>
  <c r="G2772" i="4"/>
  <c r="G2773" i="4"/>
  <c r="G2774" i="4"/>
  <c r="G2775" i="4"/>
  <c r="G2776" i="4"/>
  <c r="G2777" i="4"/>
  <c r="G2778" i="4"/>
  <c r="G2779" i="4"/>
  <c r="G2780" i="4"/>
  <c r="G2781" i="4"/>
  <c r="G2782" i="4"/>
  <c r="G2783" i="4"/>
  <c r="G2784" i="4"/>
  <c r="G2785" i="4"/>
  <c r="G2786" i="4"/>
  <c r="G2787" i="4"/>
  <c r="G2788" i="4"/>
  <c r="G2789" i="4"/>
  <c r="G2790" i="4"/>
  <c r="G2791" i="4"/>
  <c r="G2792" i="4"/>
  <c r="G2793" i="4"/>
  <c r="G2794" i="4"/>
  <c r="G2795" i="4"/>
  <c r="G2796" i="4"/>
  <c r="G2797" i="4"/>
  <c r="G2798" i="4"/>
  <c r="G2799" i="4"/>
  <c r="G2800" i="4"/>
  <c r="G2801" i="4"/>
  <c r="G2802" i="4"/>
  <c r="G2803" i="4"/>
  <c r="G2804" i="4"/>
  <c r="G2805" i="4"/>
  <c r="G2806" i="4"/>
  <c r="G2807" i="4"/>
  <c r="G2808" i="4"/>
  <c r="G2809" i="4"/>
  <c r="G2810" i="4"/>
  <c r="G2811" i="4"/>
  <c r="G2812" i="4"/>
  <c r="G2813" i="4"/>
  <c r="G2814" i="4"/>
  <c r="G2815" i="4"/>
  <c r="G2816" i="4"/>
  <c r="G2817" i="4"/>
  <c r="G2818" i="4"/>
  <c r="G2819" i="4"/>
  <c r="G2820" i="4"/>
  <c r="G2821" i="4"/>
  <c r="G2822" i="4"/>
  <c r="G2823" i="4"/>
  <c r="G2824" i="4"/>
  <c r="G2825" i="4"/>
  <c r="G2826" i="4"/>
  <c r="G2827" i="4"/>
  <c r="G2828" i="4"/>
  <c r="G2829" i="4"/>
  <c r="G2830" i="4"/>
  <c r="G2831" i="4"/>
  <c r="G2832" i="4"/>
  <c r="G2833" i="4"/>
  <c r="G2834" i="4"/>
  <c r="G2835" i="4"/>
  <c r="G2836" i="4"/>
  <c r="G2837" i="4"/>
  <c r="G2838" i="4"/>
  <c r="G2839" i="4"/>
  <c r="G2840" i="4"/>
  <c r="G2841" i="4"/>
  <c r="G2842" i="4"/>
  <c r="G2843" i="4"/>
  <c r="G2844" i="4"/>
  <c r="G2845" i="4"/>
  <c r="G2846" i="4"/>
  <c r="G2847" i="4"/>
  <c r="G2848" i="4"/>
  <c r="G2849" i="4"/>
  <c r="G2850" i="4"/>
  <c r="G2851" i="4"/>
  <c r="G2852" i="4"/>
  <c r="G2853" i="4"/>
  <c r="G2854" i="4"/>
  <c r="G2855" i="4"/>
  <c r="G2856" i="4"/>
  <c r="G2857" i="4"/>
  <c r="G2858" i="4"/>
  <c r="G2859" i="4"/>
  <c r="G2860" i="4"/>
  <c r="G2861" i="4"/>
  <c r="G2862" i="4"/>
  <c r="G2863" i="4"/>
  <c r="G2864" i="4"/>
  <c r="G2865" i="4"/>
  <c r="G2866" i="4"/>
  <c r="G2867" i="4"/>
  <c r="G2868" i="4"/>
  <c r="G2869" i="4"/>
  <c r="G2870" i="4"/>
  <c r="G2871" i="4"/>
  <c r="G2872" i="4"/>
  <c r="G2873" i="4"/>
  <c r="G2874" i="4"/>
  <c r="G2875" i="4"/>
  <c r="G2876" i="4"/>
  <c r="G2877" i="4"/>
  <c r="G2878" i="4"/>
  <c r="G2879" i="4"/>
  <c r="G2880" i="4"/>
  <c r="G2881" i="4"/>
  <c r="G2882" i="4"/>
  <c r="G2883" i="4"/>
  <c r="G2884" i="4"/>
  <c r="G2885" i="4"/>
  <c r="G2886" i="4"/>
  <c r="G2887" i="4"/>
  <c r="G2888" i="4"/>
  <c r="G2889" i="4"/>
  <c r="G2890" i="4"/>
  <c r="G2891" i="4"/>
  <c r="G2892" i="4"/>
  <c r="G2893" i="4"/>
  <c r="G2894" i="4"/>
  <c r="G2895" i="4"/>
  <c r="G2896" i="4"/>
  <c r="G2897" i="4"/>
  <c r="G2898" i="4"/>
  <c r="G2899" i="4"/>
  <c r="G2900" i="4"/>
  <c r="G2901" i="4"/>
  <c r="G2902" i="4"/>
  <c r="G2903" i="4"/>
  <c r="G2904" i="4"/>
  <c r="G2905" i="4"/>
  <c r="G2906" i="4"/>
  <c r="G2907" i="4"/>
  <c r="G2908" i="4"/>
  <c r="G2909" i="4"/>
  <c r="G2910" i="4"/>
  <c r="G2911" i="4"/>
  <c r="G2912" i="4"/>
  <c r="G2913" i="4"/>
  <c r="G2914" i="4"/>
  <c r="G2915" i="4"/>
  <c r="G2916" i="4"/>
  <c r="G2917" i="4"/>
  <c r="G2918" i="4"/>
  <c r="G2919" i="4"/>
  <c r="G2920" i="4"/>
  <c r="G2921" i="4"/>
  <c r="G2922" i="4"/>
  <c r="G2923" i="4"/>
  <c r="G2924" i="4"/>
  <c r="G2925" i="4"/>
  <c r="G2926" i="4"/>
  <c r="G2927" i="4"/>
  <c r="G2928" i="4"/>
  <c r="G2929" i="4"/>
  <c r="G2930" i="4"/>
  <c r="G2931" i="4"/>
  <c r="G2932" i="4"/>
  <c r="G2933" i="4"/>
  <c r="G2934" i="4"/>
  <c r="G2935" i="4"/>
  <c r="G2936" i="4"/>
  <c r="G2937" i="4"/>
  <c r="G2938" i="4"/>
  <c r="G2939" i="4"/>
  <c r="G2940" i="4"/>
  <c r="G2941" i="4"/>
  <c r="G2942" i="4"/>
  <c r="G2943" i="4"/>
  <c r="G2944" i="4"/>
  <c r="G2945" i="4"/>
  <c r="G2946" i="4"/>
  <c r="G2947" i="4"/>
  <c r="G2948" i="4"/>
  <c r="G2949" i="4"/>
  <c r="G2950" i="4"/>
  <c r="G2951" i="4"/>
  <c r="G2952" i="4"/>
  <c r="G2953" i="4"/>
  <c r="G2954" i="4"/>
  <c r="G2955" i="4"/>
  <c r="G2956" i="4"/>
  <c r="G2957" i="4"/>
  <c r="G2958" i="4"/>
  <c r="G2959" i="4"/>
  <c r="G2960" i="4"/>
  <c r="G2961" i="4"/>
  <c r="G2962" i="4"/>
  <c r="G2963" i="4"/>
  <c r="G2964" i="4"/>
  <c r="G2965" i="4"/>
  <c r="G2966" i="4"/>
  <c r="G2967" i="4"/>
  <c r="G2968" i="4"/>
  <c r="G2969" i="4"/>
  <c r="G2970" i="4"/>
  <c r="G2971" i="4"/>
  <c r="G2972" i="4"/>
  <c r="G2973" i="4"/>
  <c r="G2974" i="4"/>
  <c r="G2975" i="4"/>
  <c r="G2976" i="4"/>
  <c r="G2977" i="4"/>
  <c r="G2978" i="4"/>
  <c r="G2979" i="4"/>
  <c r="G2980" i="4"/>
  <c r="G2981" i="4"/>
  <c r="G2982" i="4"/>
  <c r="G2983" i="4"/>
  <c r="G2984" i="4"/>
  <c r="G2985" i="4"/>
  <c r="G2986" i="4"/>
  <c r="G2987" i="4"/>
  <c r="G2988" i="4"/>
  <c r="G2989" i="4"/>
  <c r="G2990" i="4"/>
  <c r="G2991" i="4"/>
  <c r="G2992" i="4"/>
  <c r="G2993" i="4"/>
  <c r="G2994" i="4"/>
  <c r="G2995" i="4"/>
  <c r="G2996" i="4"/>
  <c r="G2997" i="4"/>
  <c r="G2998" i="4"/>
  <c r="G2999" i="4"/>
  <c r="G3000" i="4"/>
  <c r="G3001" i="4"/>
  <c r="G3002" i="4"/>
  <c r="G3003" i="4"/>
  <c r="G3004" i="4"/>
  <c r="G3005" i="4"/>
  <c r="G3006" i="4"/>
  <c r="G3007" i="4"/>
  <c r="G3008" i="4"/>
  <c r="G3009" i="4"/>
  <c r="G3010" i="4"/>
  <c r="G3011" i="4"/>
  <c r="G3012" i="4"/>
  <c r="G3013" i="4"/>
  <c r="G3014" i="4"/>
  <c r="G3015" i="4"/>
  <c r="G3016" i="4"/>
  <c r="G3017" i="4"/>
  <c r="G3018" i="4"/>
  <c r="G3019" i="4"/>
  <c r="G3020" i="4"/>
  <c r="G3021" i="4"/>
  <c r="G3022" i="4"/>
  <c r="G3023" i="4"/>
  <c r="G3024" i="4"/>
  <c r="G3025" i="4"/>
  <c r="G3026" i="4"/>
  <c r="G3027" i="4"/>
  <c r="G3028" i="4"/>
  <c r="G3029" i="4"/>
  <c r="G3030" i="4"/>
  <c r="G3031" i="4"/>
  <c r="G3032" i="4"/>
  <c r="G3033" i="4"/>
  <c r="G3034" i="4"/>
  <c r="G3035" i="4"/>
  <c r="G3036" i="4"/>
  <c r="G3037" i="4"/>
  <c r="G3038" i="4"/>
  <c r="G3039" i="4"/>
  <c r="G3040" i="4"/>
  <c r="G3041" i="4"/>
  <c r="G3042" i="4"/>
  <c r="G3043" i="4"/>
  <c r="G3044" i="4"/>
  <c r="G3045" i="4"/>
  <c r="G3046" i="4"/>
  <c r="G3047" i="4"/>
  <c r="G3048" i="4"/>
  <c r="G3049" i="4"/>
  <c r="G3050" i="4"/>
  <c r="G3051" i="4"/>
  <c r="G3052" i="4"/>
  <c r="G3053" i="4"/>
  <c r="G3054" i="4"/>
  <c r="G3055" i="4"/>
  <c r="G3056" i="4"/>
  <c r="G3057" i="4"/>
  <c r="G3058" i="4"/>
  <c r="G3059" i="4"/>
  <c r="G3060" i="4"/>
  <c r="G3061" i="4"/>
  <c r="G3062" i="4"/>
  <c r="G3063" i="4"/>
  <c r="G3064" i="4"/>
  <c r="G3065" i="4"/>
  <c r="G3066" i="4"/>
  <c r="G3067" i="4"/>
  <c r="G3068" i="4"/>
  <c r="G3069" i="4"/>
  <c r="G3070" i="4"/>
  <c r="G3071" i="4"/>
  <c r="G3072" i="4"/>
  <c r="G3073" i="4"/>
  <c r="G3074" i="4"/>
  <c r="G3075" i="4"/>
  <c r="G3076" i="4"/>
  <c r="G3077" i="4"/>
  <c r="G3078" i="4"/>
  <c r="G3079" i="4"/>
  <c r="G3080" i="4"/>
  <c r="G3081" i="4"/>
  <c r="G3082" i="4"/>
  <c r="G3083" i="4"/>
  <c r="G3084" i="4"/>
  <c r="G3085" i="4"/>
  <c r="G3086" i="4"/>
  <c r="G3087" i="4"/>
  <c r="G3088" i="4"/>
  <c r="G3089" i="4"/>
  <c r="G3090" i="4"/>
  <c r="G3091" i="4"/>
  <c r="G3092" i="4"/>
  <c r="G3093" i="4"/>
  <c r="G3094" i="4"/>
  <c r="G3095" i="4"/>
  <c r="G3096" i="4"/>
  <c r="G3097" i="4"/>
  <c r="G3098" i="4"/>
  <c r="G3099" i="4"/>
  <c r="G3100" i="4"/>
  <c r="G3101" i="4"/>
  <c r="G3102" i="4"/>
  <c r="G3103" i="4"/>
  <c r="G3104" i="4"/>
  <c r="G3105" i="4"/>
  <c r="G3106" i="4"/>
  <c r="G3107" i="4"/>
  <c r="G3108" i="4"/>
  <c r="G3109" i="4"/>
  <c r="G3110" i="4"/>
  <c r="G3111" i="4"/>
  <c r="G3112" i="4"/>
  <c r="G3113" i="4"/>
  <c r="G3114" i="4"/>
  <c r="G3115" i="4"/>
  <c r="G3116" i="4"/>
  <c r="G3117" i="4"/>
  <c r="G3118" i="4"/>
  <c r="G3119" i="4"/>
  <c r="G3120" i="4"/>
  <c r="G3121" i="4"/>
  <c r="G3122" i="4"/>
  <c r="G3123" i="4"/>
  <c r="G3124" i="4"/>
  <c r="G3125" i="4"/>
  <c r="G3126" i="4"/>
  <c r="G3127" i="4"/>
  <c r="G3128" i="4"/>
  <c r="G3129" i="4"/>
  <c r="G3130" i="4"/>
  <c r="G3131" i="4"/>
  <c r="G3132" i="4"/>
  <c r="G3133" i="4"/>
  <c r="G3134" i="4"/>
  <c r="G3135" i="4"/>
  <c r="G3136" i="4"/>
  <c r="G3137" i="4"/>
  <c r="G3138" i="4"/>
  <c r="G3139" i="4"/>
  <c r="G3140" i="4"/>
  <c r="G3141" i="4"/>
  <c r="G3142" i="4"/>
  <c r="G3143" i="4"/>
  <c r="G3144" i="4"/>
  <c r="G3145" i="4"/>
  <c r="G3146" i="4"/>
  <c r="G3147" i="4"/>
  <c r="G3148" i="4"/>
  <c r="G3149" i="4"/>
  <c r="G3150" i="4"/>
  <c r="G3151" i="4"/>
  <c r="G3152" i="4"/>
  <c r="G3153" i="4"/>
  <c r="G3154" i="4"/>
  <c r="G3155" i="4"/>
  <c r="G3156" i="4"/>
  <c r="G3157" i="4"/>
  <c r="G3158" i="4"/>
  <c r="G3159" i="4"/>
  <c r="G3160" i="4"/>
  <c r="G3161" i="4"/>
  <c r="G3162" i="4"/>
  <c r="G3163" i="4"/>
  <c r="G3164" i="4"/>
  <c r="G3165" i="4"/>
  <c r="G3166" i="4"/>
  <c r="G3167" i="4"/>
  <c r="G3168" i="4"/>
  <c r="G3169" i="4"/>
  <c r="G3170" i="4"/>
  <c r="G3171" i="4"/>
  <c r="G3172" i="4"/>
  <c r="G3173" i="4"/>
  <c r="G3174" i="4"/>
  <c r="G3175" i="4"/>
  <c r="G3176" i="4"/>
  <c r="G3177" i="4"/>
  <c r="G3178" i="4"/>
  <c r="G3179" i="4"/>
  <c r="G3180" i="4"/>
  <c r="G3181" i="4"/>
  <c r="G3182" i="4"/>
  <c r="G3183" i="4"/>
  <c r="G3184" i="4"/>
  <c r="G3185" i="4"/>
  <c r="G3186" i="4"/>
  <c r="G3187" i="4"/>
  <c r="G3188" i="4"/>
  <c r="G3189" i="4"/>
  <c r="G3190" i="4"/>
  <c r="G3191" i="4"/>
  <c r="G3192" i="4"/>
  <c r="G3193" i="4"/>
  <c r="G3194" i="4"/>
  <c r="G3195" i="4"/>
  <c r="G3196" i="4"/>
  <c r="G3197" i="4"/>
  <c r="G3198" i="4"/>
  <c r="G3199" i="4"/>
  <c r="G3200" i="4"/>
  <c r="G3201" i="4"/>
  <c r="G3202" i="4"/>
  <c r="G3203" i="4"/>
  <c r="G3204" i="4"/>
  <c r="G3205" i="4"/>
  <c r="G3206" i="4"/>
  <c r="G3207" i="4"/>
  <c r="G3208" i="4"/>
  <c r="G3209" i="4"/>
  <c r="G3210" i="4"/>
  <c r="G3211" i="4"/>
  <c r="G3212" i="4"/>
  <c r="G3213" i="4"/>
  <c r="G3214" i="4"/>
  <c r="G3215" i="4"/>
  <c r="G3216" i="4"/>
  <c r="G3217" i="4"/>
  <c r="G3218" i="4"/>
  <c r="G3219" i="4"/>
  <c r="G3220" i="4"/>
  <c r="G3221" i="4"/>
  <c r="G3222" i="4"/>
  <c r="G3223" i="4"/>
  <c r="G3224" i="4"/>
  <c r="G3225" i="4"/>
  <c r="G3226" i="4"/>
  <c r="G3227" i="4"/>
  <c r="G3228" i="4"/>
  <c r="G3229" i="4"/>
  <c r="G3230" i="4"/>
  <c r="G3231" i="4"/>
  <c r="G3232" i="4"/>
  <c r="G3233" i="4"/>
  <c r="G3234" i="4"/>
  <c r="G3235" i="4"/>
  <c r="G3236" i="4"/>
  <c r="G3237" i="4"/>
  <c r="G3238" i="4"/>
  <c r="G3239" i="4"/>
  <c r="G3240" i="4"/>
  <c r="G3241" i="4"/>
  <c r="G3242" i="4"/>
  <c r="G3243" i="4"/>
  <c r="G3244" i="4"/>
  <c r="G3245" i="4"/>
  <c r="G3246" i="4"/>
  <c r="G3247" i="4"/>
  <c r="G3248" i="4"/>
  <c r="G3249" i="4"/>
  <c r="G3250" i="4"/>
  <c r="G3251" i="4"/>
  <c r="G3252" i="4"/>
  <c r="G3253" i="4"/>
  <c r="G3254" i="4"/>
  <c r="G3255" i="4"/>
  <c r="G3256" i="4"/>
  <c r="G3257" i="4"/>
  <c r="G3258" i="4"/>
  <c r="G3259" i="4"/>
  <c r="G3260" i="4"/>
  <c r="G3261" i="4"/>
  <c r="G3262" i="4"/>
  <c r="G3263" i="4"/>
  <c r="G3264" i="4"/>
  <c r="G3265" i="4"/>
  <c r="G3266" i="4"/>
  <c r="G3267" i="4"/>
  <c r="G3268" i="4"/>
  <c r="G3269" i="4"/>
  <c r="G3270" i="4"/>
  <c r="G3271" i="4"/>
  <c r="G3272" i="4"/>
  <c r="G3273" i="4"/>
  <c r="G3274" i="4"/>
  <c r="G3275" i="4"/>
  <c r="G3276" i="4"/>
  <c r="G3277" i="4"/>
  <c r="G3278" i="4"/>
  <c r="G3279" i="4"/>
  <c r="G3280" i="4"/>
  <c r="G3281" i="4"/>
  <c r="G3282" i="4"/>
  <c r="G3283" i="4"/>
  <c r="G3284" i="4"/>
  <c r="G3285" i="4"/>
  <c r="G3286" i="4"/>
  <c r="G3287" i="4"/>
  <c r="G3288" i="4"/>
  <c r="G3289" i="4"/>
  <c r="G3290" i="4"/>
  <c r="G3291" i="4"/>
  <c r="G3292" i="4"/>
  <c r="G3293" i="4"/>
  <c r="G3294" i="4"/>
  <c r="G3295" i="4"/>
  <c r="G3296" i="4"/>
  <c r="G3297" i="4"/>
  <c r="G3298" i="4"/>
  <c r="G3299" i="4"/>
  <c r="G3300" i="4"/>
  <c r="G3301" i="4"/>
  <c r="G3302" i="4"/>
  <c r="G3303" i="4"/>
  <c r="G3304" i="4"/>
  <c r="G3305" i="4"/>
  <c r="G3306" i="4"/>
  <c r="G3307" i="4"/>
  <c r="G3308" i="4"/>
  <c r="G3309" i="4"/>
  <c r="G3310" i="4"/>
  <c r="G3311" i="4"/>
  <c r="G3312" i="4"/>
  <c r="G3313" i="4"/>
  <c r="G3314" i="4"/>
  <c r="G3315" i="4"/>
  <c r="G3316" i="4"/>
  <c r="G3317" i="4"/>
  <c r="G3318" i="4"/>
  <c r="G3319" i="4"/>
  <c r="G3320" i="4"/>
  <c r="G3321" i="4"/>
  <c r="G3322" i="4"/>
  <c r="G3323" i="4"/>
  <c r="G3324" i="4"/>
  <c r="G3325" i="4"/>
  <c r="G3326" i="4"/>
  <c r="G3327" i="4"/>
  <c r="G3328" i="4"/>
  <c r="G3329" i="4"/>
  <c r="G3330" i="4"/>
  <c r="G3331" i="4"/>
  <c r="G3332" i="4"/>
  <c r="G3333" i="4"/>
  <c r="G3334" i="4"/>
  <c r="G3335" i="4"/>
  <c r="G3336" i="4"/>
  <c r="G3337" i="4"/>
  <c r="G3338" i="4"/>
  <c r="G3339" i="4"/>
  <c r="G3340" i="4"/>
  <c r="G3341" i="4"/>
  <c r="G3342" i="4"/>
  <c r="G3343" i="4"/>
  <c r="G3344" i="4"/>
  <c r="G3345" i="4"/>
  <c r="G3346" i="4"/>
  <c r="G3347" i="4"/>
  <c r="G3348" i="4"/>
  <c r="G3349" i="4"/>
  <c r="G3350" i="4"/>
  <c r="G3351" i="4"/>
  <c r="G3352" i="4"/>
  <c r="G3353" i="4"/>
  <c r="G3354" i="4"/>
  <c r="G3355" i="4"/>
  <c r="G3356" i="4"/>
  <c r="G3357" i="4"/>
  <c r="G3358" i="4"/>
  <c r="G3359" i="4"/>
  <c r="G3360" i="4"/>
  <c r="G3361" i="4"/>
  <c r="G3362" i="4"/>
  <c r="G3363" i="4"/>
  <c r="G3364" i="4"/>
  <c r="G3365" i="4"/>
  <c r="G3366" i="4"/>
  <c r="G3367" i="4"/>
  <c r="G3368" i="4"/>
  <c r="G3369" i="4"/>
  <c r="G3370" i="4"/>
  <c r="G3371" i="4"/>
  <c r="G3372" i="4"/>
  <c r="G3373" i="4"/>
  <c r="G3374" i="4"/>
  <c r="G3375" i="4"/>
  <c r="G3376" i="4"/>
  <c r="G3377" i="4"/>
  <c r="G3378" i="4"/>
  <c r="G3379" i="4"/>
  <c r="G3380" i="4"/>
  <c r="G3381" i="4"/>
  <c r="G3382" i="4"/>
  <c r="G3383" i="4"/>
  <c r="G3384" i="4"/>
  <c r="G3385" i="4"/>
  <c r="G3386" i="4"/>
  <c r="G3387" i="4"/>
  <c r="G3388" i="4"/>
  <c r="G3389" i="4"/>
  <c r="G3390" i="4"/>
  <c r="G3391" i="4"/>
  <c r="G3392" i="4"/>
  <c r="G3393" i="4"/>
  <c r="G3394" i="4"/>
  <c r="G3395" i="4"/>
  <c r="G3396" i="4"/>
  <c r="G3397" i="4"/>
  <c r="G3398" i="4"/>
  <c r="G3399" i="4"/>
  <c r="G3400" i="4"/>
  <c r="G3401" i="4"/>
  <c r="G3402" i="4"/>
  <c r="G3403" i="4"/>
  <c r="G3404" i="4"/>
  <c r="G3405" i="4"/>
  <c r="G3406" i="4"/>
  <c r="G3407" i="4"/>
  <c r="G3408" i="4"/>
  <c r="G3409" i="4"/>
  <c r="G3410" i="4"/>
  <c r="G3411" i="4"/>
  <c r="G3412" i="4"/>
  <c r="G3413" i="4"/>
  <c r="G3414" i="4"/>
  <c r="G3415" i="4"/>
  <c r="G3416" i="4"/>
  <c r="G3417" i="4"/>
  <c r="G3418" i="4"/>
  <c r="G3419" i="4"/>
  <c r="G3420" i="4"/>
  <c r="G3421" i="4"/>
  <c r="G3422" i="4"/>
  <c r="G3423" i="4"/>
  <c r="G3424" i="4"/>
  <c r="G3425" i="4"/>
  <c r="G3426" i="4"/>
  <c r="G3427" i="4"/>
  <c r="G3428" i="4"/>
  <c r="G3429" i="4"/>
  <c r="G3430" i="4"/>
  <c r="G3431" i="4"/>
  <c r="G3432" i="4"/>
  <c r="G3433" i="4"/>
  <c r="G3434" i="4"/>
  <c r="G3435" i="4"/>
  <c r="G3436" i="4"/>
  <c r="G3437" i="4"/>
  <c r="G3438" i="4"/>
  <c r="G3439" i="4"/>
  <c r="G3440" i="4"/>
  <c r="G3441" i="4"/>
  <c r="G3442" i="4"/>
  <c r="G3443" i="4"/>
  <c r="G3444" i="4"/>
  <c r="G3445" i="4"/>
  <c r="G3446" i="4"/>
  <c r="G3447" i="4"/>
  <c r="G3448" i="4"/>
  <c r="G3449" i="4"/>
  <c r="G3450" i="4"/>
  <c r="G3451" i="4"/>
  <c r="G3452" i="4"/>
  <c r="G3453" i="4"/>
  <c r="G3454" i="4"/>
  <c r="G3455" i="4"/>
  <c r="G3456" i="4"/>
  <c r="G3457" i="4"/>
  <c r="G3458" i="4"/>
  <c r="G3459" i="4"/>
  <c r="G3460" i="4"/>
  <c r="G3461" i="4"/>
  <c r="G3462" i="4"/>
  <c r="G3463" i="4"/>
  <c r="G3464" i="4"/>
  <c r="G3465" i="4"/>
  <c r="G3466" i="4"/>
  <c r="G3467" i="4"/>
  <c r="G3468" i="4"/>
  <c r="G3469" i="4"/>
  <c r="G3470" i="4"/>
  <c r="G3471" i="4"/>
  <c r="G3472" i="4"/>
  <c r="G3473" i="4"/>
  <c r="G3474" i="4"/>
  <c r="G3475" i="4"/>
  <c r="G3476" i="4"/>
  <c r="G3477" i="4"/>
  <c r="G3478" i="4"/>
  <c r="G3479" i="4"/>
  <c r="G3480" i="4"/>
  <c r="G3481" i="4"/>
  <c r="G3482" i="4"/>
  <c r="G3483" i="4"/>
  <c r="G3484" i="4"/>
  <c r="G3485" i="4"/>
  <c r="G3486" i="4"/>
  <c r="G3487" i="4"/>
  <c r="G3488" i="4"/>
  <c r="G3489" i="4"/>
  <c r="G3490" i="4"/>
  <c r="G3491" i="4"/>
  <c r="G3492" i="4"/>
  <c r="G3493" i="4"/>
  <c r="G3494" i="4"/>
  <c r="G3495" i="4"/>
  <c r="G3496" i="4"/>
  <c r="G3497" i="4"/>
  <c r="G3498" i="4"/>
  <c r="G3499" i="4"/>
  <c r="G3500" i="4"/>
  <c r="G3501" i="4"/>
  <c r="G3502" i="4"/>
  <c r="G3503" i="4"/>
  <c r="G3504" i="4"/>
  <c r="G3505" i="4"/>
  <c r="G3506" i="4"/>
  <c r="G3507" i="4"/>
  <c r="G3508" i="4"/>
  <c r="G3509" i="4"/>
  <c r="G3510" i="4"/>
  <c r="G3511" i="4"/>
  <c r="G3512" i="4"/>
  <c r="G3513" i="4"/>
  <c r="G3514" i="4"/>
  <c r="G3515" i="4"/>
  <c r="G3516" i="4"/>
  <c r="G3517" i="4"/>
  <c r="G3518" i="4"/>
  <c r="G3519" i="4"/>
  <c r="G3520" i="4"/>
  <c r="G3521" i="4"/>
  <c r="G3522" i="4"/>
  <c r="G3523" i="4"/>
  <c r="G3524" i="4"/>
  <c r="G3525" i="4"/>
  <c r="G3526" i="4"/>
  <c r="G3527" i="4"/>
  <c r="G3528" i="4"/>
  <c r="G3529" i="4"/>
  <c r="G3530" i="4"/>
  <c r="G3531" i="4"/>
  <c r="G3532" i="4"/>
  <c r="G3533" i="4"/>
  <c r="G3534" i="4"/>
  <c r="G3535" i="4"/>
  <c r="G3536" i="4"/>
  <c r="G3537" i="4"/>
  <c r="G3538" i="4"/>
  <c r="G3539" i="4"/>
  <c r="G3540" i="4"/>
  <c r="G3541" i="4"/>
  <c r="G3542" i="4"/>
  <c r="G3543" i="4"/>
  <c r="G3544" i="4"/>
  <c r="G3545" i="4"/>
  <c r="G3546" i="4"/>
  <c r="G3547" i="4"/>
  <c r="G3548" i="4"/>
  <c r="G3549" i="4"/>
  <c r="G3550" i="4"/>
  <c r="G3551" i="4"/>
  <c r="G3552" i="4"/>
  <c r="G3553" i="4"/>
  <c r="G3554" i="4"/>
  <c r="G3555" i="4"/>
  <c r="G3556" i="4"/>
  <c r="G3557" i="4"/>
  <c r="G3558" i="4"/>
  <c r="G3559" i="4"/>
  <c r="G3560" i="4"/>
  <c r="G3561" i="4"/>
  <c r="G3562" i="4"/>
  <c r="G3563" i="4"/>
  <c r="G3564" i="4"/>
  <c r="G3565" i="4"/>
  <c r="G3566" i="4"/>
  <c r="G3567" i="4"/>
  <c r="G3568" i="4"/>
  <c r="G3569" i="4"/>
  <c r="G3570" i="4"/>
  <c r="G3571" i="4"/>
  <c r="G3572" i="4"/>
  <c r="G3573" i="4"/>
  <c r="G3574" i="4"/>
  <c r="G3575" i="4"/>
  <c r="G3576" i="4"/>
  <c r="G3577" i="4"/>
  <c r="G3578" i="4"/>
  <c r="G3579" i="4"/>
  <c r="G3580" i="4"/>
  <c r="G3581" i="4"/>
  <c r="G3582" i="4"/>
  <c r="G3583" i="4"/>
  <c r="G3584" i="4"/>
  <c r="G3585" i="4"/>
  <c r="G3586" i="4"/>
  <c r="G3587" i="4"/>
  <c r="G3588" i="4"/>
  <c r="G3589" i="4"/>
  <c r="G3590" i="4"/>
  <c r="G3591" i="4"/>
  <c r="G3592" i="4"/>
  <c r="G3593" i="4"/>
  <c r="G3594" i="4"/>
  <c r="G3595" i="4"/>
  <c r="G3596" i="4"/>
  <c r="G3597" i="4"/>
  <c r="G3598" i="4"/>
  <c r="G3599" i="4"/>
  <c r="G3600" i="4"/>
  <c r="G3601" i="4"/>
  <c r="G3602" i="4"/>
  <c r="G3603" i="4"/>
  <c r="G3604" i="4"/>
  <c r="G3605" i="4"/>
  <c r="G3606" i="4"/>
  <c r="G3607" i="4"/>
  <c r="G3608" i="4"/>
  <c r="G3609" i="4"/>
  <c r="G3610" i="4"/>
  <c r="G3611" i="4"/>
  <c r="G3612" i="4"/>
  <c r="G3613" i="4"/>
  <c r="G3614" i="4"/>
  <c r="G3615" i="4"/>
  <c r="G3616" i="4"/>
  <c r="G3617" i="4"/>
  <c r="G3618" i="4"/>
  <c r="G3619" i="4"/>
  <c r="G3620" i="4"/>
  <c r="G3621" i="4"/>
  <c r="G3622" i="4"/>
  <c r="G3623" i="4"/>
  <c r="G3624" i="4"/>
  <c r="G3625" i="4"/>
  <c r="G3626" i="4"/>
  <c r="G3627" i="4"/>
  <c r="G3628" i="4"/>
  <c r="G3629" i="4"/>
  <c r="G3630" i="4"/>
  <c r="G3631" i="4"/>
  <c r="G3632" i="4"/>
  <c r="G3633" i="4"/>
  <c r="G3634" i="4"/>
  <c r="G3635" i="4"/>
  <c r="G3636" i="4"/>
  <c r="G3637" i="4"/>
  <c r="G3638" i="4"/>
  <c r="G3639" i="4"/>
  <c r="G3640" i="4"/>
  <c r="G3641" i="4"/>
  <c r="G3642" i="4"/>
  <c r="G3643" i="4"/>
  <c r="G3644" i="4"/>
  <c r="G3645" i="4"/>
  <c r="G3646" i="4"/>
  <c r="G3647" i="4"/>
  <c r="G3648" i="4"/>
  <c r="G3649" i="4"/>
  <c r="G3650" i="4"/>
  <c r="G3651" i="4"/>
  <c r="G3652" i="4"/>
  <c r="G3653" i="4"/>
  <c r="G3654" i="4"/>
  <c r="G3655" i="4"/>
  <c r="G3656" i="4"/>
  <c r="G3657" i="4"/>
  <c r="G3658" i="4"/>
  <c r="G3659" i="4"/>
  <c r="G3660" i="4"/>
  <c r="G3661" i="4"/>
  <c r="G3662" i="4"/>
  <c r="G3663" i="4"/>
  <c r="G3664" i="4"/>
  <c r="G3665" i="4"/>
  <c r="G3666" i="4"/>
  <c r="G3667" i="4"/>
  <c r="G3668" i="4"/>
  <c r="G3669" i="4"/>
  <c r="G3670" i="4"/>
  <c r="G3671" i="4"/>
  <c r="G3672" i="4"/>
  <c r="G3673" i="4"/>
  <c r="G3674" i="4"/>
  <c r="G3675" i="4"/>
  <c r="G3676" i="4"/>
  <c r="G3677" i="4"/>
  <c r="G3678" i="4"/>
  <c r="G3679" i="4"/>
  <c r="G3680" i="4"/>
  <c r="G3681" i="4"/>
  <c r="G3682" i="4"/>
  <c r="G3683" i="4"/>
  <c r="G3684" i="4"/>
  <c r="G3685" i="4"/>
  <c r="G3686" i="4"/>
  <c r="G3687" i="4"/>
  <c r="G3688" i="4"/>
  <c r="G3689" i="4"/>
  <c r="G3690" i="4"/>
  <c r="G3691" i="4"/>
  <c r="G3692" i="4"/>
  <c r="G3693" i="4"/>
  <c r="G3694" i="4"/>
  <c r="G3695" i="4"/>
  <c r="G3696" i="4"/>
  <c r="G3697" i="4"/>
  <c r="G3698" i="4"/>
  <c r="G3699" i="4"/>
  <c r="G3700" i="4"/>
  <c r="G3701" i="4"/>
  <c r="G3702" i="4"/>
  <c r="G3703" i="4"/>
  <c r="G3704" i="4"/>
  <c r="G3705" i="4"/>
  <c r="G3706" i="4"/>
  <c r="G3707" i="4"/>
  <c r="G3708" i="4"/>
  <c r="G3709" i="4"/>
  <c r="G3710" i="4"/>
  <c r="G3711" i="4"/>
  <c r="G3712" i="4"/>
  <c r="G3713" i="4"/>
  <c r="G3714" i="4"/>
  <c r="G3715" i="4"/>
  <c r="G3716" i="4"/>
  <c r="G3717" i="4"/>
  <c r="G3718" i="4"/>
  <c r="G3719" i="4"/>
  <c r="G3720" i="4"/>
  <c r="G3721" i="4"/>
  <c r="G3722" i="4"/>
  <c r="G3723" i="4"/>
  <c r="G3724" i="4"/>
  <c r="G3725" i="4"/>
  <c r="G3726" i="4"/>
  <c r="G3727" i="4"/>
  <c r="G3728" i="4"/>
  <c r="G3729" i="4"/>
  <c r="G3730" i="4"/>
  <c r="G3731" i="4"/>
  <c r="G3732" i="4"/>
  <c r="G3733" i="4"/>
  <c r="G3734" i="4"/>
  <c r="G3735" i="4"/>
  <c r="G3736" i="4"/>
  <c r="G3737" i="4"/>
  <c r="G3738" i="4"/>
  <c r="G3739" i="4"/>
  <c r="G3740" i="4"/>
  <c r="G3741" i="4"/>
  <c r="G3742" i="4"/>
  <c r="G3743" i="4"/>
  <c r="G3744" i="4"/>
  <c r="G3745" i="4"/>
  <c r="G3746" i="4"/>
  <c r="G3747" i="4"/>
  <c r="G3748" i="4"/>
  <c r="G3749" i="4"/>
  <c r="G3750" i="4"/>
  <c r="G3751" i="4"/>
  <c r="G3752" i="4"/>
  <c r="G3753" i="4"/>
  <c r="G3754" i="4"/>
  <c r="G3755" i="4"/>
  <c r="G3756" i="4"/>
  <c r="G3757" i="4"/>
  <c r="G3758" i="4"/>
  <c r="G3759" i="4"/>
  <c r="G3760" i="4"/>
  <c r="G3761" i="4"/>
  <c r="G3762" i="4"/>
  <c r="G3763" i="4"/>
  <c r="G3764" i="4"/>
  <c r="G3765" i="4"/>
  <c r="G3766" i="4"/>
  <c r="G3767" i="4"/>
  <c r="G3768" i="4"/>
  <c r="G3769" i="4"/>
  <c r="G3770" i="4"/>
  <c r="G3771" i="4"/>
  <c r="G3772" i="4"/>
  <c r="G3773" i="4"/>
  <c r="G3774" i="4"/>
  <c r="G3775" i="4"/>
  <c r="G3776" i="4"/>
  <c r="G3777" i="4"/>
  <c r="G3778" i="4"/>
  <c r="G3779" i="4"/>
  <c r="G3780" i="4"/>
  <c r="G3781" i="4"/>
  <c r="G3782" i="4"/>
  <c r="G3783" i="4"/>
  <c r="G3784" i="4"/>
  <c r="G3785" i="4"/>
  <c r="G3786" i="4"/>
  <c r="G3787" i="4"/>
  <c r="G3788" i="4"/>
  <c r="G3789" i="4"/>
  <c r="G3790" i="4"/>
  <c r="G3791" i="4"/>
  <c r="G3792" i="4"/>
  <c r="G3793" i="4"/>
  <c r="G3794" i="4"/>
  <c r="G3795" i="4"/>
  <c r="G3796" i="4"/>
  <c r="G3797" i="4"/>
  <c r="G3798" i="4"/>
  <c r="G3799" i="4"/>
  <c r="G3800" i="4"/>
  <c r="G3801" i="4"/>
  <c r="G3802" i="4"/>
  <c r="G3803" i="4"/>
  <c r="G3804" i="4"/>
  <c r="G3805" i="4"/>
  <c r="G3806" i="4"/>
  <c r="G3807" i="4"/>
  <c r="G3808" i="4"/>
  <c r="G3809" i="4"/>
  <c r="G3810" i="4"/>
  <c r="G3811" i="4"/>
  <c r="G3812" i="4"/>
  <c r="G3813" i="4"/>
  <c r="G3814" i="4"/>
  <c r="G3815" i="4"/>
  <c r="G3816" i="4"/>
  <c r="G3817" i="4"/>
  <c r="G3818" i="4"/>
  <c r="G3819" i="4"/>
  <c r="G3820" i="4"/>
  <c r="G3821" i="4"/>
  <c r="G3822" i="4"/>
  <c r="G3823" i="4"/>
  <c r="G3824" i="4"/>
  <c r="G3825" i="4"/>
  <c r="G3826" i="4"/>
  <c r="G3827" i="4"/>
  <c r="G3828" i="4"/>
  <c r="G3829" i="4"/>
  <c r="G3830" i="4"/>
  <c r="G3831" i="4"/>
  <c r="G3832" i="4"/>
  <c r="G3833" i="4"/>
  <c r="G3834" i="4"/>
  <c r="G3835" i="4"/>
  <c r="G3836" i="4"/>
  <c r="G3837" i="4"/>
  <c r="G3838" i="4"/>
  <c r="G3839" i="4"/>
  <c r="G3840" i="4"/>
  <c r="G3841" i="4"/>
  <c r="G3842" i="4"/>
  <c r="G3843" i="4"/>
  <c r="G3844" i="4"/>
  <c r="G3845" i="4"/>
  <c r="G3846" i="4"/>
  <c r="G3847" i="4"/>
  <c r="G3848" i="4"/>
  <c r="G3849" i="4"/>
  <c r="G3850" i="4"/>
  <c r="G3851" i="4"/>
  <c r="G3852" i="4"/>
  <c r="G3853" i="4"/>
  <c r="G3854" i="4"/>
  <c r="G3855" i="4"/>
  <c r="G3856" i="4"/>
  <c r="G3857" i="4"/>
  <c r="G3858" i="4"/>
  <c r="G3859" i="4"/>
  <c r="G3860" i="4"/>
  <c r="G3861" i="4"/>
  <c r="G3862" i="4"/>
  <c r="G3863" i="4"/>
  <c r="G3864" i="4"/>
  <c r="G3865" i="4"/>
  <c r="G3866" i="4"/>
  <c r="G3867" i="4"/>
  <c r="G3868" i="4"/>
  <c r="G3869" i="4"/>
  <c r="G3870" i="4"/>
  <c r="G3871" i="4"/>
  <c r="G3872" i="4"/>
  <c r="G3873" i="4"/>
  <c r="G3874" i="4"/>
  <c r="G3875" i="4"/>
  <c r="G3876" i="4"/>
  <c r="G3877" i="4"/>
  <c r="G3878" i="4"/>
  <c r="G3879" i="4"/>
  <c r="G3880" i="4"/>
  <c r="G3881" i="4"/>
  <c r="G3882" i="4"/>
  <c r="G3883" i="4"/>
  <c r="G3884" i="4"/>
  <c r="G3885" i="4"/>
  <c r="G3886" i="4"/>
  <c r="G3887" i="4"/>
  <c r="G3888" i="4"/>
  <c r="G3889" i="4"/>
  <c r="G3890" i="4"/>
  <c r="G3891" i="4"/>
  <c r="G3892" i="4"/>
  <c r="G3893" i="4"/>
  <c r="G3894" i="4"/>
  <c r="G3895" i="4"/>
  <c r="G3896" i="4"/>
  <c r="G3897" i="4"/>
  <c r="G3898" i="4"/>
  <c r="G3899" i="4"/>
  <c r="G3900" i="4"/>
  <c r="G3901" i="4"/>
  <c r="G3902" i="4"/>
  <c r="G3903" i="4"/>
  <c r="G3904" i="4"/>
  <c r="G3905" i="4"/>
  <c r="G3906" i="4"/>
  <c r="G3907" i="4"/>
  <c r="G3908" i="4"/>
  <c r="G3909" i="4"/>
  <c r="G3910" i="4"/>
  <c r="G3911" i="4"/>
  <c r="G3912" i="4"/>
  <c r="G3913" i="4"/>
  <c r="G3914" i="4"/>
  <c r="G3915" i="4"/>
  <c r="G3916" i="4"/>
  <c r="G3917" i="4"/>
  <c r="G3918" i="4"/>
  <c r="G3919" i="4"/>
  <c r="G3920" i="4"/>
  <c r="G3921" i="4"/>
  <c r="G3922" i="4"/>
  <c r="G3923" i="4"/>
  <c r="G3924" i="4"/>
  <c r="G3925" i="4"/>
  <c r="G3926" i="4"/>
  <c r="G3927" i="4"/>
  <c r="G3928" i="4"/>
  <c r="G3929" i="4"/>
  <c r="G3930" i="4"/>
  <c r="G3931" i="4"/>
  <c r="G3932" i="4"/>
  <c r="G3933" i="4"/>
  <c r="G3934" i="4"/>
  <c r="G3935" i="4"/>
  <c r="G3936" i="4"/>
  <c r="G3937" i="4"/>
  <c r="G3938" i="4"/>
  <c r="G3939" i="4"/>
  <c r="G3940" i="4"/>
  <c r="G3941" i="4"/>
  <c r="G3942" i="4"/>
  <c r="G3943" i="4"/>
  <c r="G3944" i="4"/>
  <c r="G3945" i="4"/>
  <c r="G3946" i="4"/>
  <c r="G3947" i="4"/>
  <c r="G3948" i="4"/>
  <c r="G3949" i="4"/>
  <c r="G3950" i="4"/>
  <c r="G3951" i="4"/>
  <c r="G3952" i="4"/>
  <c r="G3953" i="4"/>
  <c r="G3954" i="4"/>
  <c r="G3955" i="4"/>
  <c r="G3956" i="4"/>
  <c r="G3957" i="4"/>
  <c r="G3958" i="4"/>
  <c r="G3959" i="4"/>
  <c r="G3960" i="4"/>
  <c r="G3961" i="4"/>
  <c r="G3962" i="4"/>
  <c r="G3963" i="4"/>
  <c r="G3964" i="4"/>
  <c r="G3965" i="4"/>
  <c r="G3966" i="4"/>
  <c r="G3967" i="4"/>
  <c r="G3968" i="4"/>
  <c r="G3969" i="4"/>
  <c r="G3970" i="4"/>
  <c r="G3971" i="4"/>
  <c r="G3972" i="4"/>
  <c r="G3973" i="4"/>
  <c r="G3974" i="4"/>
  <c r="G3975" i="4"/>
  <c r="G3976" i="4"/>
  <c r="G3977" i="4"/>
  <c r="G3978" i="4"/>
  <c r="G3979" i="4"/>
  <c r="G3980" i="4"/>
  <c r="G3981" i="4"/>
  <c r="G3982" i="4"/>
  <c r="G3983" i="4"/>
  <c r="G3984" i="4"/>
  <c r="G3985" i="4"/>
  <c r="G3986" i="4"/>
  <c r="G3987" i="4"/>
  <c r="G3988" i="4"/>
  <c r="G3989" i="4"/>
  <c r="G3990" i="4"/>
  <c r="G3991" i="4"/>
  <c r="G3992" i="4"/>
  <c r="G3993" i="4"/>
  <c r="G3994" i="4"/>
  <c r="G3995" i="4"/>
  <c r="G3996" i="4"/>
  <c r="G3997" i="4"/>
  <c r="G3998" i="4"/>
  <c r="G3999" i="4"/>
  <c r="G4000" i="4"/>
  <c r="G4001" i="4"/>
  <c r="G4002" i="4"/>
  <c r="G4003" i="4"/>
  <c r="G4004" i="4"/>
  <c r="G4005" i="4"/>
  <c r="G4006" i="4"/>
  <c r="G4007" i="4"/>
  <c r="G4008" i="4"/>
  <c r="G4009" i="4"/>
  <c r="G4010" i="4"/>
  <c r="G4011" i="4"/>
  <c r="G4012" i="4"/>
  <c r="G4013" i="4"/>
  <c r="G4014" i="4"/>
  <c r="G4015" i="4"/>
  <c r="G4016" i="4"/>
  <c r="G4017" i="4"/>
  <c r="G4018" i="4"/>
  <c r="G4019" i="4"/>
  <c r="G4020" i="4"/>
  <c r="G4021" i="4"/>
  <c r="G4022" i="4"/>
  <c r="G4023" i="4"/>
  <c r="G4024" i="4"/>
  <c r="G4025" i="4"/>
  <c r="G4026" i="4"/>
  <c r="G4027" i="4"/>
  <c r="G4028" i="4"/>
  <c r="G4029" i="4"/>
  <c r="G4030" i="4"/>
  <c r="G4031" i="4"/>
  <c r="G4032" i="4"/>
  <c r="G4033" i="4"/>
  <c r="G4034" i="4"/>
  <c r="G4035" i="4"/>
  <c r="G4036" i="4"/>
  <c r="G4037" i="4"/>
  <c r="G4038" i="4"/>
  <c r="G4039" i="4"/>
  <c r="G4040" i="4"/>
  <c r="G4041" i="4"/>
  <c r="G4042" i="4"/>
  <c r="G4043" i="4"/>
  <c r="G4044" i="4"/>
  <c r="G4045" i="4"/>
  <c r="G4046" i="4"/>
  <c r="G4047" i="4"/>
  <c r="G4048" i="4"/>
  <c r="G4049" i="4"/>
  <c r="G4050" i="4"/>
  <c r="G4051" i="4"/>
  <c r="G4052" i="4"/>
  <c r="G4053" i="4"/>
  <c r="G4054" i="4"/>
  <c r="G4055" i="4"/>
  <c r="G4056" i="4"/>
  <c r="G4057" i="4"/>
  <c r="G4058" i="4"/>
  <c r="G4059" i="4"/>
  <c r="G4060" i="4"/>
  <c r="G4061" i="4"/>
  <c r="G4062" i="4"/>
  <c r="G4063" i="4"/>
  <c r="G4064" i="4"/>
  <c r="G4065" i="4"/>
  <c r="G4066" i="4"/>
  <c r="G4067" i="4"/>
  <c r="G4068" i="4"/>
  <c r="G4069" i="4"/>
  <c r="G4070" i="4"/>
  <c r="G4071" i="4"/>
  <c r="G4072" i="4"/>
  <c r="G4073" i="4"/>
  <c r="G4074" i="4"/>
  <c r="G4075" i="4"/>
  <c r="G4076" i="4"/>
  <c r="G4077" i="4"/>
  <c r="G4078" i="4"/>
  <c r="G4079" i="4"/>
  <c r="G4080" i="4"/>
  <c r="G4081" i="4"/>
  <c r="G4082" i="4"/>
  <c r="G4083" i="4"/>
  <c r="G4084" i="4"/>
  <c r="G4085" i="4"/>
  <c r="G4086" i="4"/>
  <c r="G4087" i="4"/>
  <c r="G4088" i="4"/>
  <c r="G4089" i="4"/>
  <c r="G4090" i="4"/>
  <c r="G4091" i="4"/>
  <c r="G4092" i="4"/>
  <c r="G4093" i="4"/>
  <c r="G4094" i="4"/>
  <c r="G4095" i="4"/>
  <c r="G4096" i="4"/>
  <c r="G4097" i="4"/>
  <c r="G4098" i="4"/>
  <c r="G4099" i="4"/>
  <c r="G4100" i="4"/>
  <c r="G4101" i="4"/>
  <c r="G4102" i="4"/>
  <c r="G4103" i="4"/>
  <c r="G4104" i="4"/>
  <c r="G4105" i="4"/>
  <c r="G4106" i="4"/>
  <c r="G4107" i="4"/>
  <c r="G4108" i="4"/>
  <c r="G4109" i="4"/>
  <c r="G4110" i="4"/>
  <c r="G4111" i="4"/>
  <c r="G4112" i="4"/>
  <c r="G4113" i="4"/>
  <c r="G4114" i="4"/>
  <c r="G4115" i="4"/>
  <c r="G4116" i="4"/>
  <c r="G4117" i="4"/>
  <c r="G4118" i="4"/>
  <c r="G4119" i="4"/>
  <c r="G4120" i="4"/>
  <c r="G4121" i="4"/>
  <c r="G4122" i="4"/>
  <c r="G4123" i="4"/>
  <c r="G4124" i="4"/>
  <c r="G4125" i="4"/>
  <c r="G4126" i="4"/>
  <c r="G4127" i="4"/>
  <c r="G4128" i="4"/>
  <c r="G4129" i="4"/>
  <c r="G4130" i="4"/>
  <c r="G4131" i="4"/>
  <c r="G4132" i="4"/>
  <c r="G4133" i="4"/>
  <c r="G4134" i="4"/>
  <c r="G4135" i="4"/>
  <c r="G4136" i="4"/>
  <c r="G4137" i="4"/>
  <c r="G4138" i="4"/>
  <c r="G4139" i="4"/>
  <c r="G4140" i="4"/>
  <c r="G4141" i="4"/>
  <c r="G4142" i="4"/>
  <c r="G4143" i="4"/>
  <c r="G4144" i="4"/>
  <c r="G4145" i="4"/>
  <c r="G4146" i="4"/>
  <c r="G4147" i="4"/>
  <c r="G4148" i="4"/>
  <c r="G4149" i="4"/>
  <c r="G4150" i="4"/>
  <c r="G4151" i="4"/>
  <c r="G4152" i="4"/>
  <c r="G4153" i="4"/>
  <c r="G4154" i="4"/>
  <c r="G4155" i="4"/>
  <c r="G4156" i="4"/>
  <c r="G4157" i="4"/>
  <c r="G4158" i="4"/>
  <c r="G4159" i="4"/>
  <c r="G4160" i="4"/>
  <c r="G4161" i="4"/>
  <c r="G4162" i="4"/>
  <c r="G4163" i="4"/>
  <c r="G4164" i="4"/>
  <c r="G4165" i="4"/>
  <c r="G4166" i="4"/>
  <c r="G4167" i="4"/>
  <c r="G4168" i="4"/>
  <c r="G4169" i="4"/>
  <c r="G4170" i="4"/>
  <c r="G4171" i="4"/>
  <c r="G4172" i="4"/>
  <c r="G4173" i="4"/>
  <c r="G4174" i="4"/>
  <c r="G4175" i="4"/>
  <c r="G4176" i="4"/>
  <c r="G4177" i="4"/>
  <c r="G4178" i="4"/>
  <c r="G4179" i="4"/>
  <c r="G4180" i="4"/>
  <c r="G4181" i="4"/>
  <c r="G4182" i="4"/>
  <c r="G4183" i="4"/>
  <c r="G4184" i="4"/>
  <c r="G4185" i="4"/>
  <c r="G4186" i="4"/>
  <c r="G4187" i="4"/>
  <c r="G4188" i="4"/>
  <c r="G4189" i="4"/>
  <c r="G4190" i="4"/>
  <c r="G4191" i="4"/>
  <c r="G4192" i="4"/>
  <c r="G4193" i="4"/>
  <c r="G4194" i="4"/>
  <c r="G4195" i="4"/>
  <c r="G4196" i="4"/>
  <c r="G4197" i="4"/>
  <c r="G4198" i="4"/>
  <c r="G4199" i="4"/>
  <c r="G4200" i="4"/>
  <c r="G4201" i="4"/>
  <c r="G4202" i="4"/>
  <c r="G4203" i="4"/>
  <c r="G4204" i="4"/>
  <c r="G4205" i="4"/>
  <c r="G4206" i="4"/>
  <c r="G4207" i="4"/>
  <c r="G4208" i="4"/>
  <c r="G4209" i="4"/>
  <c r="G4210" i="4"/>
  <c r="G4211" i="4"/>
  <c r="G4212" i="4"/>
  <c r="G4213" i="4"/>
  <c r="G4214" i="4"/>
  <c r="G4215" i="4"/>
  <c r="G4216" i="4"/>
  <c r="G4217" i="4"/>
  <c r="G4218" i="4"/>
  <c r="G4219" i="4"/>
  <c r="G4220" i="4"/>
  <c r="G4221" i="4"/>
  <c r="G4222" i="4"/>
  <c r="G4223" i="4"/>
  <c r="G4224" i="4"/>
  <c r="G4225" i="4"/>
  <c r="G4226" i="4"/>
  <c r="G4227" i="4"/>
  <c r="G4228" i="4"/>
  <c r="G4229" i="4"/>
  <c r="G4230" i="4"/>
  <c r="G4231" i="4"/>
  <c r="G4232" i="4"/>
  <c r="G4233" i="4"/>
  <c r="G4234" i="4"/>
  <c r="G4235" i="4"/>
  <c r="G4236" i="4"/>
  <c r="G4237" i="4"/>
  <c r="G4238" i="4"/>
  <c r="G4239" i="4"/>
  <c r="G4240" i="4"/>
  <c r="G4241" i="4"/>
  <c r="G4242" i="4"/>
  <c r="G4243" i="4"/>
  <c r="G4244" i="4"/>
  <c r="G4245" i="4"/>
  <c r="G4246" i="4"/>
  <c r="G4247" i="4"/>
  <c r="G4248" i="4"/>
  <c r="G4249" i="4"/>
  <c r="G4250" i="4"/>
  <c r="G4251" i="4"/>
  <c r="G4252" i="4"/>
  <c r="G4253" i="4"/>
  <c r="G4254" i="4"/>
  <c r="G4255" i="4"/>
  <c r="G4256" i="4"/>
  <c r="G4257" i="4"/>
  <c r="G4258" i="4"/>
  <c r="G4259" i="4"/>
  <c r="G4260" i="4"/>
  <c r="G4261" i="4"/>
  <c r="G4262" i="4"/>
  <c r="G4263" i="4"/>
  <c r="G4264" i="4"/>
  <c r="G4265" i="4"/>
  <c r="G4266" i="4"/>
  <c r="G4267" i="4"/>
  <c r="G4268" i="4"/>
  <c r="G4269" i="4"/>
  <c r="G4270" i="4"/>
  <c r="G4271" i="4"/>
  <c r="G4272" i="4"/>
  <c r="G4273" i="4"/>
  <c r="G4274" i="4"/>
  <c r="G4275" i="4"/>
  <c r="G4276" i="4"/>
  <c r="G4277" i="4"/>
  <c r="G4278" i="4"/>
  <c r="G4279" i="4"/>
  <c r="G4280" i="4"/>
  <c r="G4281" i="4"/>
  <c r="G4282" i="4"/>
  <c r="G4283" i="4"/>
  <c r="G4284" i="4"/>
  <c r="G4285" i="4"/>
  <c r="G4286" i="4"/>
  <c r="G4287" i="4"/>
  <c r="G4288" i="4"/>
  <c r="G4289" i="4"/>
  <c r="G4290" i="4"/>
  <c r="G4291" i="4"/>
  <c r="G4292" i="4"/>
  <c r="G4293" i="4"/>
  <c r="G4294" i="4"/>
  <c r="G4295" i="4"/>
  <c r="G4296" i="4"/>
  <c r="G4297" i="4"/>
  <c r="G4298" i="4"/>
  <c r="G4299" i="4"/>
  <c r="G4300" i="4"/>
  <c r="G4301" i="4"/>
  <c r="G4302" i="4"/>
  <c r="G4303" i="4"/>
  <c r="G4304" i="4"/>
  <c r="G4305" i="4"/>
  <c r="G4306" i="4"/>
  <c r="G4307" i="4"/>
  <c r="G4308" i="4"/>
  <c r="G4309" i="4"/>
  <c r="G4310" i="4"/>
  <c r="G4311" i="4"/>
  <c r="G4312" i="4"/>
  <c r="G4313" i="4"/>
  <c r="G4314" i="4"/>
  <c r="G4315" i="4"/>
  <c r="G4316" i="4"/>
  <c r="G4317" i="4"/>
  <c r="G4318" i="4"/>
  <c r="G4319" i="4"/>
  <c r="G4320" i="4"/>
  <c r="G4321" i="4"/>
  <c r="G4322" i="4"/>
  <c r="G4323" i="4"/>
  <c r="G4324" i="4"/>
  <c r="G4325" i="4"/>
  <c r="G4326" i="4"/>
  <c r="G4327" i="4"/>
  <c r="G4328" i="4"/>
  <c r="G4329" i="4"/>
  <c r="G4330" i="4"/>
  <c r="G4331" i="4"/>
  <c r="G4332" i="4"/>
  <c r="G4333" i="4"/>
  <c r="G4334" i="4"/>
  <c r="G4335" i="4"/>
  <c r="G4336" i="4"/>
  <c r="G4337" i="4"/>
  <c r="G4338" i="4"/>
  <c r="G4339" i="4"/>
  <c r="G4340" i="4"/>
  <c r="G4341" i="4"/>
  <c r="G4342" i="4"/>
  <c r="G4343" i="4"/>
  <c r="G4344" i="4"/>
  <c r="G4345" i="4"/>
  <c r="G4346" i="4"/>
  <c r="G4347" i="4"/>
  <c r="G4348" i="4"/>
  <c r="G4349" i="4"/>
  <c r="G4350" i="4"/>
  <c r="G4351" i="4"/>
  <c r="G4352" i="4"/>
  <c r="G4353" i="4"/>
  <c r="G4354" i="4"/>
  <c r="G4355" i="4"/>
  <c r="G4356" i="4"/>
  <c r="G4357" i="4"/>
  <c r="G4358" i="4"/>
  <c r="G4359" i="4"/>
  <c r="G4360" i="4"/>
  <c r="G4361" i="4"/>
  <c r="G4362" i="4"/>
  <c r="G4363" i="4"/>
  <c r="G4364" i="4"/>
  <c r="G4365" i="4"/>
  <c r="G4366" i="4"/>
  <c r="G4367" i="4"/>
  <c r="G4368" i="4"/>
  <c r="G4369" i="4"/>
  <c r="G4370" i="4"/>
  <c r="G4371" i="4"/>
  <c r="G4372" i="4"/>
  <c r="G4373" i="4"/>
  <c r="G4374" i="4"/>
  <c r="G4375" i="4"/>
  <c r="G4376" i="4"/>
  <c r="G4377" i="4"/>
  <c r="G4378" i="4"/>
  <c r="G4379" i="4"/>
  <c r="G4380" i="4"/>
  <c r="G4381" i="4"/>
  <c r="G4382" i="4"/>
  <c r="G4383" i="4"/>
  <c r="G4384" i="4"/>
  <c r="G4385" i="4"/>
  <c r="G4386" i="4"/>
  <c r="G4387" i="4"/>
  <c r="G4388" i="4"/>
  <c r="G4389" i="4"/>
  <c r="G4390" i="4"/>
  <c r="G4391" i="4"/>
  <c r="G4392" i="4"/>
  <c r="G4393" i="4"/>
  <c r="G4394" i="4"/>
  <c r="G4395" i="4"/>
  <c r="G4396" i="4"/>
  <c r="G4397" i="4"/>
  <c r="G4398" i="4"/>
  <c r="G4399" i="4"/>
  <c r="G4400" i="4"/>
  <c r="G4401" i="4"/>
  <c r="G4402" i="4"/>
  <c r="G4403" i="4"/>
  <c r="G4404" i="4"/>
  <c r="G4405" i="4"/>
  <c r="G4406" i="4"/>
  <c r="G4407" i="4"/>
  <c r="G4408" i="4"/>
  <c r="G4409" i="4"/>
  <c r="G4410" i="4"/>
  <c r="G4411" i="4"/>
  <c r="G4412" i="4"/>
  <c r="G4413" i="4"/>
  <c r="G4414" i="4"/>
  <c r="G4415" i="4"/>
  <c r="G4416" i="4"/>
  <c r="G4417" i="4"/>
  <c r="G4418" i="4"/>
  <c r="G4419" i="4"/>
  <c r="G4420" i="4"/>
  <c r="G4421" i="4"/>
  <c r="G4422" i="4"/>
  <c r="G4423" i="4"/>
  <c r="G4424" i="4"/>
  <c r="G4425" i="4"/>
  <c r="G4426" i="4"/>
  <c r="G4427" i="4"/>
  <c r="G4428" i="4"/>
  <c r="G4429" i="4"/>
  <c r="G4430" i="4"/>
  <c r="G4431" i="4"/>
  <c r="G4432" i="4"/>
  <c r="G4433" i="4"/>
  <c r="G4434" i="4"/>
  <c r="G4435" i="4"/>
  <c r="G4436" i="4"/>
  <c r="G4437" i="4"/>
  <c r="G4438" i="4"/>
  <c r="G4439" i="4"/>
  <c r="G4440" i="4"/>
  <c r="G4441" i="4"/>
  <c r="G4442" i="4"/>
  <c r="G4443" i="4"/>
  <c r="G4444" i="4"/>
  <c r="G4445" i="4"/>
  <c r="G4446" i="4"/>
  <c r="G4447" i="4"/>
  <c r="G4448" i="4"/>
  <c r="G4449" i="4"/>
  <c r="G4450" i="4"/>
  <c r="G4451" i="4"/>
  <c r="G4452" i="4"/>
  <c r="G4453" i="4"/>
  <c r="G4454" i="4"/>
  <c r="G4455" i="4"/>
  <c r="G4456" i="4"/>
  <c r="G4457" i="4"/>
  <c r="G4458" i="4"/>
  <c r="G4459" i="4"/>
  <c r="G4460" i="4"/>
  <c r="G4461" i="4"/>
  <c r="G4462" i="4"/>
  <c r="G4463" i="4"/>
  <c r="G4464" i="4"/>
  <c r="G4465" i="4"/>
  <c r="G4466" i="4"/>
  <c r="G4467" i="4"/>
  <c r="G4468" i="4"/>
  <c r="G4469" i="4"/>
  <c r="G4470" i="4"/>
  <c r="G4471" i="4"/>
  <c r="G4472" i="4"/>
  <c r="G4473" i="4"/>
  <c r="G4474" i="4"/>
  <c r="G4475" i="4"/>
  <c r="G4476" i="4"/>
  <c r="G4477" i="4"/>
  <c r="G4478" i="4"/>
  <c r="G4479" i="4"/>
  <c r="G4480" i="4"/>
  <c r="G4481" i="4"/>
  <c r="G4482" i="4"/>
  <c r="G4483" i="4"/>
  <c r="G4484" i="4"/>
  <c r="G4485" i="4"/>
  <c r="G4486" i="4"/>
  <c r="G4487" i="4"/>
  <c r="G4488" i="4"/>
  <c r="G4489" i="4"/>
  <c r="G4490" i="4"/>
  <c r="G4491" i="4"/>
  <c r="G4492" i="4"/>
  <c r="G4493" i="4"/>
  <c r="G4494" i="4"/>
  <c r="G4495" i="4"/>
  <c r="G4496" i="4"/>
  <c r="G4497" i="4"/>
  <c r="G4498" i="4"/>
  <c r="G4499" i="4"/>
  <c r="G4500" i="4"/>
  <c r="G4501" i="4"/>
  <c r="G4502" i="4"/>
  <c r="G4503" i="4"/>
  <c r="G4504" i="4"/>
  <c r="G4505" i="4"/>
  <c r="G4506" i="4"/>
  <c r="G4507" i="4"/>
  <c r="G4508" i="4"/>
  <c r="G4509" i="4"/>
  <c r="G4510" i="4"/>
  <c r="G4511" i="4"/>
  <c r="G4512" i="4"/>
  <c r="G4513" i="4"/>
  <c r="G4514" i="4"/>
  <c r="G4515" i="4"/>
  <c r="G4516" i="4"/>
  <c r="G4517" i="4"/>
  <c r="G4518" i="4"/>
  <c r="G4519" i="4"/>
  <c r="G4520" i="4"/>
  <c r="G4521" i="4"/>
  <c r="G4522" i="4"/>
  <c r="G4523" i="4"/>
  <c r="G4524" i="4"/>
  <c r="G4525" i="4"/>
  <c r="G4526" i="4"/>
  <c r="G4527" i="4"/>
  <c r="G4528" i="4"/>
  <c r="G4529" i="4"/>
  <c r="G4530" i="4"/>
  <c r="G4531" i="4"/>
  <c r="G4532" i="4"/>
  <c r="G4533" i="4"/>
  <c r="G4534" i="4"/>
  <c r="G4535" i="4"/>
  <c r="G4536" i="4"/>
  <c r="G4537" i="4"/>
  <c r="G4538" i="4"/>
  <c r="G4539" i="4"/>
  <c r="G4540" i="4"/>
  <c r="G4541" i="4"/>
  <c r="G4542" i="4"/>
  <c r="G4543" i="4"/>
  <c r="G4544" i="4"/>
  <c r="G4545" i="4"/>
  <c r="G4546" i="4"/>
  <c r="G4547" i="4"/>
  <c r="G4548" i="4"/>
  <c r="G4549" i="4"/>
  <c r="G4550" i="4"/>
  <c r="G4551" i="4"/>
  <c r="G4552" i="4"/>
  <c r="G4553" i="4"/>
  <c r="G4554" i="4"/>
  <c r="G4555" i="4"/>
  <c r="G4556" i="4"/>
  <c r="G4557" i="4"/>
  <c r="G4558" i="4"/>
  <c r="G4559" i="4"/>
  <c r="G4560" i="4"/>
  <c r="G4561" i="4"/>
  <c r="G4562" i="4"/>
  <c r="G4563" i="4"/>
  <c r="G4564" i="4"/>
  <c r="G4565" i="4"/>
  <c r="G4566" i="4"/>
  <c r="G4567" i="4"/>
  <c r="G4568" i="4"/>
  <c r="G4569" i="4"/>
  <c r="G4570" i="4"/>
  <c r="G4571" i="4"/>
  <c r="G4572" i="4"/>
  <c r="G4573" i="4"/>
  <c r="G4574" i="4"/>
  <c r="G4575" i="4"/>
  <c r="G4576" i="4"/>
  <c r="G4577" i="4"/>
  <c r="G4578" i="4"/>
  <c r="G4579" i="4"/>
  <c r="G4580" i="4"/>
  <c r="G4581" i="4"/>
  <c r="G4582" i="4"/>
  <c r="G4583" i="4"/>
  <c r="G4584" i="4"/>
  <c r="G4585" i="4"/>
  <c r="G4586" i="4"/>
  <c r="G4587" i="4"/>
  <c r="G4588" i="4"/>
  <c r="G4589" i="4"/>
  <c r="G4590" i="4"/>
  <c r="G4591" i="4"/>
  <c r="G4592" i="4"/>
  <c r="G4593" i="4"/>
  <c r="G4594" i="4"/>
  <c r="G4595" i="4"/>
  <c r="G4596" i="4"/>
  <c r="G4597" i="4"/>
  <c r="G4598" i="4"/>
  <c r="G4599" i="4"/>
  <c r="G4600" i="4"/>
  <c r="G4601" i="4"/>
  <c r="G4602" i="4"/>
  <c r="G4603" i="4"/>
  <c r="G4604" i="4"/>
  <c r="G4605" i="4"/>
  <c r="G4606" i="4"/>
  <c r="G4607" i="4"/>
  <c r="G4608" i="4"/>
  <c r="G4609" i="4"/>
  <c r="G4610" i="4"/>
  <c r="G4611" i="4"/>
  <c r="G4612" i="4"/>
  <c r="G4613" i="4"/>
  <c r="G4614" i="4"/>
  <c r="G4615" i="4"/>
  <c r="G4616" i="4"/>
  <c r="G4617" i="4"/>
  <c r="G4618" i="4"/>
  <c r="G4619" i="4"/>
  <c r="G4620" i="4"/>
  <c r="G4621" i="4"/>
  <c r="G4622" i="4"/>
  <c r="G4623" i="4"/>
  <c r="G4624" i="4"/>
  <c r="G4625" i="4"/>
  <c r="G4626" i="4"/>
  <c r="G4627" i="4"/>
  <c r="G4628" i="4"/>
  <c r="G4629" i="4"/>
  <c r="G4630" i="4"/>
  <c r="G4631" i="4"/>
  <c r="G4632" i="4"/>
  <c r="G4633" i="4"/>
  <c r="G4634" i="4"/>
  <c r="G4635" i="4"/>
  <c r="G4636" i="4"/>
  <c r="G4637" i="4"/>
  <c r="G4638" i="4"/>
  <c r="G4639" i="4"/>
  <c r="G4640" i="4"/>
  <c r="G4641" i="4"/>
  <c r="G4642" i="4"/>
  <c r="G4643" i="4"/>
  <c r="G4644" i="4"/>
  <c r="G4645" i="4"/>
  <c r="G4646" i="4"/>
  <c r="G4647" i="4"/>
  <c r="G4648" i="4"/>
  <c r="G4649" i="4"/>
  <c r="G4650" i="4"/>
  <c r="G4651" i="4"/>
  <c r="G4652" i="4"/>
  <c r="G4653" i="4"/>
  <c r="G4654" i="4"/>
  <c r="G4655" i="4"/>
  <c r="G4656" i="4"/>
  <c r="G4657" i="4"/>
  <c r="G4658" i="4"/>
  <c r="G4659" i="4"/>
  <c r="G4660" i="4"/>
  <c r="G4661" i="4"/>
  <c r="G4662" i="4"/>
  <c r="G4663" i="4"/>
  <c r="G4664" i="4"/>
  <c r="G4665" i="4"/>
  <c r="G4666" i="4"/>
  <c r="G4667" i="4"/>
  <c r="G4668" i="4"/>
  <c r="G4669" i="4"/>
  <c r="G4670" i="4"/>
  <c r="G4671" i="4"/>
  <c r="G4672" i="4"/>
  <c r="G4673" i="4"/>
  <c r="G4674" i="4"/>
  <c r="G4675" i="4"/>
  <c r="G4676" i="4"/>
  <c r="G4677" i="4"/>
  <c r="G4678" i="4"/>
  <c r="G4679" i="4"/>
  <c r="G4680" i="4"/>
  <c r="G4681" i="4"/>
  <c r="G4682" i="4"/>
  <c r="G4683" i="4"/>
  <c r="G4684" i="4"/>
  <c r="G4685" i="4"/>
  <c r="G4686" i="4"/>
  <c r="G4687" i="4"/>
  <c r="G4688" i="4"/>
  <c r="G4689" i="4"/>
  <c r="G4690" i="4"/>
  <c r="G4691" i="4"/>
  <c r="G4692" i="4"/>
  <c r="G4693" i="4"/>
  <c r="G4694" i="4"/>
  <c r="G4695" i="4"/>
  <c r="G4696" i="4"/>
  <c r="G4697" i="4"/>
  <c r="G4698" i="4"/>
  <c r="G4699" i="4"/>
  <c r="G4700" i="4"/>
  <c r="G4701" i="4"/>
  <c r="G4702" i="4"/>
  <c r="G4703" i="4"/>
  <c r="G4704" i="4"/>
  <c r="G4705" i="4"/>
  <c r="G4706" i="4"/>
  <c r="G4707" i="4"/>
  <c r="G4708" i="4"/>
  <c r="G4709" i="4"/>
  <c r="G4710" i="4"/>
  <c r="G4711" i="4"/>
  <c r="G4712" i="4"/>
  <c r="G4713" i="4"/>
  <c r="G4714" i="4"/>
  <c r="G4715" i="4"/>
  <c r="G4716" i="4"/>
  <c r="G4717" i="4"/>
  <c r="G4718" i="4"/>
  <c r="G4719" i="4"/>
  <c r="G4720" i="4"/>
  <c r="G4721" i="4"/>
  <c r="G4722" i="4"/>
  <c r="G4723" i="4"/>
  <c r="G4724" i="4"/>
  <c r="G4725" i="4"/>
  <c r="G4726" i="4"/>
  <c r="G4727" i="4"/>
  <c r="G4728" i="4"/>
  <c r="G4729" i="4"/>
  <c r="G4730" i="4"/>
  <c r="G4731" i="4"/>
  <c r="G4732" i="4"/>
  <c r="G4733" i="4"/>
  <c r="G4734" i="4"/>
  <c r="G4735" i="4"/>
  <c r="G4736" i="4"/>
  <c r="G4737" i="4"/>
  <c r="G4738" i="4"/>
  <c r="G4739" i="4"/>
  <c r="G4740" i="4"/>
  <c r="G4741" i="4"/>
  <c r="G4742" i="4"/>
  <c r="G4743" i="4"/>
  <c r="G4744" i="4"/>
  <c r="G4745" i="4"/>
  <c r="G4746" i="4"/>
  <c r="G4747" i="4"/>
  <c r="G4748" i="4"/>
  <c r="G4749" i="4"/>
  <c r="G4750" i="4"/>
  <c r="G4751" i="4"/>
  <c r="G4752" i="4"/>
  <c r="G4753" i="4"/>
  <c r="G4754" i="4"/>
  <c r="G4755" i="4"/>
  <c r="G4756" i="4"/>
  <c r="G4757" i="4"/>
  <c r="G4758" i="4"/>
  <c r="G4759" i="4"/>
  <c r="G4760" i="4"/>
  <c r="G4761" i="4"/>
  <c r="G4762" i="4"/>
  <c r="G4763" i="4"/>
  <c r="G4764" i="4"/>
  <c r="G4765" i="4"/>
  <c r="G4766" i="4"/>
  <c r="G4767" i="4"/>
  <c r="G4768" i="4"/>
  <c r="G4769" i="4"/>
  <c r="G4770" i="4"/>
  <c r="G4771" i="4"/>
  <c r="G4772" i="4"/>
  <c r="G4773" i="4"/>
  <c r="G4774" i="4"/>
  <c r="G4775" i="4"/>
  <c r="G4776" i="4"/>
  <c r="G4777" i="4"/>
  <c r="G4778" i="4"/>
  <c r="G4779" i="4"/>
  <c r="G4780" i="4"/>
  <c r="G4781" i="4"/>
  <c r="G4782" i="4"/>
  <c r="G4783" i="4"/>
  <c r="G4784" i="4"/>
  <c r="G4785" i="4"/>
  <c r="G4786" i="4"/>
  <c r="G4787" i="4"/>
  <c r="G4788" i="4"/>
  <c r="G4789" i="4"/>
  <c r="G4790" i="4"/>
  <c r="G4791" i="4"/>
  <c r="G4792" i="4"/>
  <c r="G4793" i="4"/>
  <c r="G4794" i="4"/>
  <c r="G4795" i="4"/>
  <c r="G4796" i="4"/>
  <c r="G4797" i="4"/>
  <c r="G4798" i="4"/>
  <c r="G4799" i="4"/>
  <c r="G4800" i="4"/>
  <c r="G4801" i="4"/>
  <c r="G4802" i="4"/>
  <c r="G4803" i="4"/>
  <c r="G4804" i="4"/>
  <c r="G4805" i="4"/>
  <c r="G4806" i="4"/>
  <c r="G4807" i="4"/>
  <c r="G4808" i="4"/>
  <c r="G4809" i="4"/>
  <c r="G4810" i="4"/>
  <c r="G4811" i="4"/>
  <c r="G4812" i="4"/>
  <c r="G4813" i="4"/>
  <c r="G4814" i="4"/>
  <c r="G4815" i="4"/>
  <c r="G4816" i="4"/>
  <c r="G4817" i="4"/>
  <c r="G4818" i="4"/>
  <c r="G4819" i="4"/>
  <c r="G4820" i="4"/>
  <c r="G4821" i="4"/>
  <c r="G4822" i="4"/>
  <c r="G4823" i="4"/>
  <c r="G4824" i="4"/>
  <c r="G4825" i="4"/>
  <c r="G4826" i="4"/>
  <c r="G4827" i="4"/>
  <c r="G4828" i="4"/>
  <c r="G4829" i="4"/>
  <c r="G4830" i="4"/>
  <c r="G4831" i="4"/>
  <c r="G4832" i="4"/>
  <c r="G4833" i="4"/>
  <c r="G4834" i="4"/>
  <c r="G4835" i="4"/>
  <c r="G4836" i="4"/>
  <c r="G4837" i="4"/>
  <c r="G4838" i="4"/>
  <c r="G4839" i="4"/>
  <c r="G4840" i="4"/>
  <c r="G4841" i="4"/>
  <c r="G4842" i="4"/>
  <c r="G4843" i="4"/>
  <c r="G4844" i="4"/>
  <c r="G4845" i="4"/>
  <c r="G4846" i="4"/>
  <c r="G4847" i="4"/>
  <c r="G4848" i="4"/>
  <c r="G4849" i="4"/>
  <c r="G4850" i="4"/>
  <c r="G4851" i="4"/>
  <c r="G4852" i="4"/>
  <c r="G4853" i="4"/>
  <c r="G4854" i="4"/>
  <c r="G4855" i="4"/>
  <c r="G4856" i="4"/>
  <c r="G4857" i="4"/>
  <c r="G4858" i="4"/>
  <c r="G4859" i="4"/>
  <c r="G4860" i="4"/>
  <c r="G4861" i="4"/>
  <c r="G4862" i="4"/>
  <c r="G4863" i="4"/>
  <c r="G4864" i="4"/>
  <c r="G4865" i="4"/>
  <c r="G4866" i="4"/>
  <c r="G4867" i="4"/>
  <c r="G4868" i="4"/>
  <c r="G4869" i="4"/>
  <c r="G4870" i="4"/>
  <c r="G4871" i="4"/>
  <c r="G4872" i="4"/>
  <c r="G4873" i="4"/>
  <c r="G4874" i="4"/>
  <c r="G4875" i="4"/>
  <c r="G4876" i="4"/>
  <c r="G4877" i="4"/>
  <c r="G4878" i="4"/>
  <c r="G4879" i="4"/>
  <c r="G4880" i="4"/>
  <c r="G4881" i="4"/>
  <c r="G4882" i="4"/>
  <c r="G4883" i="4"/>
  <c r="G4884" i="4"/>
  <c r="G4885" i="4"/>
  <c r="G4886" i="4"/>
  <c r="G4887" i="4"/>
  <c r="G4888" i="4"/>
  <c r="G4889" i="4"/>
  <c r="G4890" i="4"/>
  <c r="G4891" i="4"/>
  <c r="G4892" i="4"/>
  <c r="G4893" i="4"/>
  <c r="G4894" i="4"/>
  <c r="G4895" i="4"/>
  <c r="G4896" i="4"/>
  <c r="G4897" i="4"/>
  <c r="G4898" i="4"/>
  <c r="G4899" i="4"/>
  <c r="G4900" i="4"/>
  <c r="G4901" i="4"/>
  <c r="G4902" i="4"/>
  <c r="G4903" i="4"/>
  <c r="G4904" i="4"/>
  <c r="G4905" i="4"/>
  <c r="G4906" i="4"/>
  <c r="G4907" i="4"/>
  <c r="G4908" i="4"/>
  <c r="G4909" i="4"/>
  <c r="G4910" i="4"/>
  <c r="G4911" i="4"/>
  <c r="G4912" i="4"/>
  <c r="G4913" i="4"/>
  <c r="G4914" i="4"/>
  <c r="G4915" i="4"/>
  <c r="G4916" i="4"/>
  <c r="G4917" i="4"/>
  <c r="G4918" i="4"/>
  <c r="G4919" i="4"/>
  <c r="G4920" i="4"/>
  <c r="G4921" i="4"/>
  <c r="G4922" i="4"/>
  <c r="G4923" i="4"/>
  <c r="G4924" i="4"/>
  <c r="G4925" i="4"/>
  <c r="G4926" i="4"/>
  <c r="G4927" i="4"/>
  <c r="G4928" i="4"/>
  <c r="G4929" i="4"/>
  <c r="G4930" i="4"/>
  <c r="G4931" i="4"/>
  <c r="G4932" i="4"/>
  <c r="G4933" i="4"/>
  <c r="G4934" i="4"/>
  <c r="G4935" i="4"/>
  <c r="G4936" i="4"/>
  <c r="G4937" i="4"/>
  <c r="G4938" i="4"/>
  <c r="G4939" i="4"/>
  <c r="G4940" i="4"/>
  <c r="G4941" i="4"/>
  <c r="G4942" i="4"/>
  <c r="G4943" i="4"/>
  <c r="G4944" i="4"/>
  <c r="G4945" i="4"/>
  <c r="G4946" i="4"/>
  <c r="G4947" i="4"/>
  <c r="G4948" i="4"/>
  <c r="G4949" i="4"/>
  <c r="G4950" i="4"/>
  <c r="G4951" i="4"/>
  <c r="G4952" i="4"/>
  <c r="G4953" i="4"/>
  <c r="G4954" i="4"/>
  <c r="G4955" i="4"/>
  <c r="G4956" i="4"/>
  <c r="G4957" i="4"/>
  <c r="G4958" i="4"/>
  <c r="G4959" i="4"/>
  <c r="G4960" i="4"/>
  <c r="G4961" i="4"/>
  <c r="G4962" i="4"/>
  <c r="G4963" i="4"/>
  <c r="G4964" i="4"/>
  <c r="G4965" i="4"/>
  <c r="G4966" i="4"/>
  <c r="G4967" i="4"/>
  <c r="G4968" i="4"/>
  <c r="G4969" i="4"/>
  <c r="G4970" i="4"/>
  <c r="G4971" i="4"/>
  <c r="G4972" i="4"/>
  <c r="G4973" i="4"/>
  <c r="G4974" i="4"/>
  <c r="G4975" i="4"/>
  <c r="G4976" i="4"/>
  <c r="G4977" i="4"/>
  <c r="G4978" i="4"/>
  <c r="G4979" i="4"/>
  <c r="G4980" i="4"/>
  <c r="G4981" i="4"/>
  <c r="G4982" i="4"/>
  <c r="G4983" i="4"/>
  <c r="G4984" i="4"/>
  <c r="G4985" i="4"/>
  <c r="G4986" i="4"/>
  <c r="G4987" i="4"/>
  <c r="G4988" i="4"/>
  <c r="G4989" i="4"/>
  <c r="G4990" i="4"/>
  <c r="G4991" i="4"/>
  <c r="G4992" i="4"/>
  <c r="G4993" i="4"/>
  <c r="G4994" i="4"/>
  <c r="G4995" i="4"/>
  <c r="G4996" i="4"/>
  <c r="G4997" i="4"/>
  <c r="G4998" i="4"/>
  <c r="G4999" i="4"/>
  <c r="G5000" i="4"/>
  <c r="G5001" i="4"/>
  <c r="G5002" i="4"/>
  <c r="G5003" i="4"/>
  <c r="G5004" i="4"/>
  <c r="G5005" i="4"/>
  <c r="G5006" i="4"/>
  <c r="G5007" i="4"/>
  <c r="G5008" i="4"/>
  <c r="G5009" i="4"/>
  <c r="G5010" i="4"/>
  <c r="G5011" i="4"/>
  <c r="G5012" i="4"/>
  <c r="G5013" i="4"/>
  <c r="G5014" i="4"/>
  <c r="G5015" i="4"/>
  <c r="G5016" i="4"/>
  <c r="G5017" i="4"/>
  <c r="G5018" i="4"/>
  <c r="G5019" i="4"/>
  <c r="G5020" i="4"/>
  <c r="G5021" i="4"/>
  <c r="G5022" i="4"/>
  <c r="G5023" i="4"/>
  <c r="G5024" i="4"/>
  <c r="G5025" i="4"/>
  <c r="G5026" i="4"/>
  <c r="G5027" i="4"/>
  <c r="G5028" i="4"/>
  <c r="G5029" i="4"/>
  <c r="G5030" i="4"/>
  <c r="G5031" i="4"/>
  <c r="G5032" i="4"/>
  <c r="G5033" i="4"/>
  <c r="G5034" i="4"/>
  <c r="G5035" i="4"/>
  <c r="G5036" i="4"/>
  <c r="G5037" i="4"/>
  <c r="G5038" i="4"/>
  <c r="G5039" i="4"/>
  <c r="G5040" i="4"/>
  <c r="G5041" i="4"/>
  <c r="G5042" i="4"/>
  <c r="G5043" i="4"/>
  <c r="G5044" i="4"/>
  <c r="G5045" i="4"/>
  <c r="G5046" i="4"/>
  <c r="G5047" i="4"/>
  <c r="G5048" i="4"/>
  <c r="G5049" i="4"/>
  <c r="G5050" i="4"/>
  <c r="G5051" i="4"/>
  <c r="G5052" i="4"/>
  <c r="G5053" i="4"/>
  <c r="G5054" i="4"/>
  <c r="G5055" i="4"/>
  <c r="G5056" i="4"/>
  <c r="G5057" i="4"/>
  <c r="G5058" i="4"/>
  <c r="G5059" i="4"/>
  <c r="G5060" i="4"/>
  <c r="G5061" i="4"/>
  <c r="G5062" i="4"/>
  <c r="G5063" i="4"/>
  <c r="G5064" i="4"/>
  <c r="G5065" i="4"/>
  <c r="G5066" i="4"/>
  <c r="G5067" i="4"/>
  <c r="G5068" i="4"/>
  <c r="G5069" i="4"/>
  <c r="G5070" i="4"/>
  <c r="G5071" i="4"/>
  <c r="G5072" i="4"/>
  <c r="G5073" i="4"/>
  <c r="G5074" i="4"/>
  <c r="G5075" i="4"/>
  <c r="G5076" i="4"/>
  <c r="G5077" i="4"/>
  <c r="G5078" i="4"/>
  <c r="G5079" i="4"/>
  <c r="G5080" i="4"/>
  <c r="G5081" i="4"/>
  <c r="G5082" i="4"/>
  <c r="G5083" i="4"/>
  <c r="G5084" i="4"/>
  <c r="G5085" i="4"/>
  <c r="G5086" i="4"/>
  <c r="G5087" i="4"/>
  <c r="G5088" i="4"/>
  <c r="G5089" i="4"/>
  <c r="G5090" i="4"/>
  <c r="G5091" i="4"/>
  <c r="G5092" i="4"/>
  <c r="G5093" i="4"/>
  <c r="G5094" i="4"/>
  <c r="G5095" i="4"/>
  <c r="G5096" i="4"/>
  <c r="G5097" i="4"/>
  <c r="G5098" i="4"/>
  <c r="G5099" i="4"/>
  <c r="G5100" i="4"/>
  <c r="G5101" i="4"/>
  <c r="G5102" i="4"/>
  <c r="G5103" i="4"/>
  <c r="G5104" i="4"/>
  <c r="G5105" i="4"/>
  <c r="G5106" i="4"/>
  <c r="G5107" i="4"/>
  <c r="G5108" i="4"/>
  <c r="G5109" i="4"/>
  <c r="G5110" i="4"/>
  <c r="G5111" i="4"/>
  <c r="G5112" i="4"/>
  <c r="G5113" i="4"/>
  <c r="G5114" i="4"/>
  <c r="G5115" i="4"/>
  <c r="G5116" i="4"/>
  <c r="G5117" i="4"/>
  <c r="G5118" i="4"/>
  <c r="G5119" i="4"/>
  <c r="G5120" i="4"/>
  <c r="G5121" i="4"/>
  <c r="G5122" i="4"/>
  <c r="G5123" i="4"/>
  <c r="G5124" i="4"/>
  <c r="G5125" i="4"/>
  <c r="G5126" i="4"/>
  <c r="G5127" i="4"/>
  <c r="G5128" i="4"/>
  <c r="G5129" i="4"/>
  <c r="G5130" i="4"/>
  <c r="G5131" i="4"/>
  <c r="G5132" i="4"/>
  <c r="G5133" i="4"/>
  <c r="G5134" i="4"/>
  <c r="G5135" i="4"/>
  <c r="G5136" i="4"/>
  <c r="G5137" i="4"/>
  <c r="G5138" i="4"/>
  <c r="G5139" i="4"/>
  <c r="G5140" i="4"/>
  <c r="G5141" i="4"/>
  <c r="G5142" i="4"/>
  <c r="G5143" i="4"/>
  <c r="G5144" i="4"/>
  <c r="G5145" i="4"/>
  <c r="G5146" i="4"/>
  <c r="G5147" i="4"/>
  <c r="G5148" i="4"/>
  <c r="G5149" i="4"/>
  <c r="G5150" i="4"/>
  <c r="G5151" i="4"/>
  <c r="G5152" i="4"/>
  <c r="G5153" i="4"/>
  <c r="G5154" i="4"/>
  <c r="G5155" i="4"/>
  <c r="G5156" i="4"/>
  <c r="G5157" i="4"/>
  <c r="G5158" i="4"/>
  <c r="G5159" i="4"/>
  <c r="G5160" i="4"/>
  <c r="G5161" i="4"/>
  <c r="G5162" i="4"/>
  <c r="G5163" i="4"/>
  <c r="G5164" i="4"/>
  <c r="G5165" i="4"/>
  <c r="G5166" i="4"/>
  <c r="G5167" i="4"/>
  <c r="G5168" i="4"/>
  <c r="G5169" i="4"/>
  <c r="G5170" i="4"/>
  <c r="G5171" i="4"/>
  <c r="G5172" i="4"/>
  <c r="G5173" i="4"/>
  <c r="G5174" i="4"/>
  <c r="G5175" i="4"/>
  <c r="G5176" i="4"/>
  <c r="G5177" i="4"/>
  <c r="G5178" i="4"/>
  <c r="G5179" i="4"/>
  <c r="G5180" i="4"/>
  <c r="G5181" i="4"/>
  <c r="G5182" i="4"/>
  <c r="G5183" i="4"/>
  <c r="G5184" i="4"/>
  <c r="G5185" i="4"/>
  <c r="G5186" i="4"/>
  <c r="G5187" i="4"/>
  <c r="G5188" i="4"/>
  <c r="G5189" i="4"/>
  <c r="G5190" i="4"/>
  <c r="G5191" i="4"/>
  <c r="G5192" i="4"/>
  <c r="G5193" i="4"/>
  <c r="G5194" i="4"/>
  <c r="G5195" i="4"/>
  <c r="G5196" i="4"/>
  <c r="G5197" i="4"/>
  <c r="G5198" i="4"/>
  <c r="G5199" i="4"/>
  <c r="G5200" i="4"/>
  <c r="G5201" i="4"/>
  <c r="G5202" i="4"/>
  <c r="G5203" i="4"/>
  <c r="G5204" i="4"/>
  <c r="G5205" i="4"/>
  <c r="G5206" i="4"/>
  <c r="G5207" i="4"/>
  <c r="G5208" i="4"/>
  <c r="G5209" i="4"/>
  <c r="G5210" i="4"/>
  <c r="G5211" i="4"/>
  <c r="G5212" i="4"/>
  <c r="G5213" i="4"/>
  <c r="G5214" i="4"/>
  <c r="G5215" i="4"/>
  <c r="G5216" i="4"/>
  <c r="G5217" i="4"/>
  <c r="G5218" i="4"/>
  <c r="G5219" i="4"/>
  <c r="G5220" i="4"/>
  <c r="G5221" i="4"/>
  <c r="G5222" i="4"/>
  <c r="G5223" i="4"/>
  <c r="G5224" i="4"/>
  <c r="G5225" i="4"/>
  <c r="G5226" i="4"/>
  <c r="G5227" i="4"/>
  <c r="G5228" i="4"/>
  <c r="G5229" i="4"/>
  <c r="G5230" i="4"/>
  <c r="G5231" i="4"/>
  <c r="G5232" i="4"/>
  <c r="G5233" i="4"/>
  <c r="G5234" i="4"/>
  <c r="G5235" i="4"/>
  <c r="G5236" i="4"/>
  <c r="G5237" i="4"/>
  <c r="G5238" i="4"/>
  <c r="G5239" i="4"/>
  <c r="G5240" i="4"/>
  <c r="G5241" i="4"/>
  <c r="G5242" i="4"/>
  <c r="G5243" i="4"/>
  <c r="G5244" i="4"/>
  <c r="G5245" i="4"/>
  <c r="G5246" i="4"/>
  <c r="G5247" i="4"/>
  <c r="G5248" i="4"/>
  <c r="G5249" i="4"/>
  <c r="G5250" i="4"/>
  <c r="G5251" i="4"/>
  <c r="G5252" i="4"/>
  <c r="G5253" i="4"/>
  <c r="G5254" i="4"/>
  <c r="G5255" i="4"/>
  <c r="G5256" i="4"/>
  <c r="G5257" i="4"/>
  <c r="G5258" i="4"/>
  <c r="G5259" i="4"/>
  <c r="G5260" i="4"/>
  <c r="G5261" i="4"/>
  <c r="G5262" i="4"/>
  <c r="G5263" i="4"/>
  <c r="G5264" i="4"/>
  <c r="G5265" i="4"/>
  <c r="G5266" i="4"/>
  <c r="G5267" i="4"/>
  <c r="G5268" i="4"/>
  <c r="G5269" i="4"/>
  <c r="G5270" i="4"/>
  <c r="G5271" i="4"/>
  <c r="G5272" i="4"/>
  <c r="G5273" i="4"/>
  <c r="G5274" i="4"/>
  <c r="G5275" i="4"/>
  <c r="G5276" i="4"/>
  <c r="G5277" i="4"/>
  <c r="G5278" i="4"/>
  <c r="G5279" i="4"/>
  <c r="G5280" i="4"/>
  <c r="G5281" i="4"/>
  <c r="G5282" i="4"/>
  <c r="G5283" i="4"/>
  <c r="G5284" i="4"/>
  <c r="G5285" i="4"/>
  <c r="G5286" i="4"/>
  <c r="G5287" i="4"/>
  <c r="G5288" i="4"/>
  <c r="G5289" i="4"/>
  <c r="G5290" i="4"/>
  <c r="G5291" i="4"/>
  <c r="G5292" i="4"/>
  <c r="G5293" i="4"/>
  <c r="G5294" i="4"/>
  <c r="G5295" i="4"/>
  <c r="G5296" i="4"/>
  <c r="G5297" i="4"/>
  <c r="G5298" i="4"/>
  <c r="G5299" i="4"/>
  <c r="G5300" i="4"/>
  <c r="G5301" i="4"/>
  <c r="G5302" i="4"/>
  <c r="G5303" i="4"/>
  <c r="G5304" i="4"/>
  <c r="G5305" i="4"/>
  <c r="G5306" i="4"/>
  <c r="G5307" i="4"/>
  <c r="G5308" i="4"/>
  <c r="G5309" i="4"/>
  <c r="G5310" i="4"/>
  <c r="G5311" i="4"/>
  <c r="G5312" i="4"/>
  <c r="G5313" i="4"/>
  <c r="G5314" i="4"/>
  <c r="G5315" i="4"/>
  <c r="G5316" i="4"/>
  <c r="G5317" i="4"/>
  <c r="G5318" i="4"/>
  <c r="G5319" i="4"/>
  <c r="G5320" i="4"/>
  <c r="G5321" i="4"/>
  <c r="G5322" i="4"/>
  <c r="G5323" i="4"/>
  <c r="G5324" i="4"/>
  <c r="G5325" i="4"/>
  <c r="G5326" i="4"/>
  <c r="G5327" i="4"/>
  <c r="G5328" i="4"/>
  <c r="G5329" i="4"/>
  <c r="G5330" i="4"/>
  <c r="G5331" i="4"/>
  <c r="G5332" i="4"/>
  <c r="G5333" i="4"/>
  <c r="G5334" i="4"/>
  <c r="G5335" i="4"/>
  <c r="G5336" i="4"/>
  <c r="G5337" i="4"/>
  <c r="G5338" i="4"/>
  <c r="G5339" i="4"/>
  <c r="G5340" i="4"/>
  <c r="G5341" i="4"/>
  <c r="G5342" i="4"/>
  <c r="G5343" i="4"/>
  <c r="G5344" i="4"/>
  <c r="G5345" i="4"/>
  <c r="G5346" i="4"/>
  <c r="G5347" i="4"/>
  <c r="G5348" i="4"/>
  <c r="G5349" i="4"/>
  <c r="G5350" i="4"/>
  <c r="G5351" i="4"/>
  <c r="G5352" i="4"/>
  <c r="G5353" i="4"/>
  <c r="G5354" i="4"/>
  <c r="G5355" i="4"/>
  <c r="G5356" i="4"/>
  <c r="G5357" i="4"/>
  <c r="G5358" i="4"/>
  <c r="G5359" i="4"/>
  <c r="G5360" i="4"/>
  <c r="G5361" i="4"/>
  <c r="G5362" i="4"/>
  <c r="G5363" i="4"/>
  <c r="G5364" i="4"/>
  <c r="G5365" i="4"/>
  <c r="G5366" i="4"/>
  <c r="G5367" i="4"/>
  <c r="G5368" i="4"/>
  <c r="G5369" i="4"/>
  <c r="G5370" i="4"/>
  <c r="G5371" i="4"/>
  <c r="G5372" i="4"/>
  <c r="G5373" i="4"/>
  <c r="G5374" i="4"/>
  <c r="G5375" i="4"/>
  <c r="G5376" i="4"/>
  <c r="G5377" i="4"/>
  <c r="G5378" i="4"/>
  <c r="G5379" i="4"/>
  <c r="G5380" i="4"/>
  <c r="G5381" i="4"/>
  <c r="G5382" i="4"/>
  <c r="G5383" i="4"/>
  <c r="G5384" i="4"/>
  <c r="G5385" i="4"/>
  <c r="G5386" i="4"/>
  <c r="G5387" i="4"/>
  <c r="G5388" i="4"/>
  <c r="G5389" i="4"/>
  <c r="G5390" i="4"/>
  <c r="G5391" i="4"/>
  <c r="G5392" i="4"/>
  <c r="G5393" i="4"/>
  <c r="G5394" i="4"/>
  <c r="G5395" i="4"/>
  <c r="G5396" i="4"/>
  <c r="G5397" i="4"/>
  <c r="G5398" i="4"/>
  <c r="G5399" i="4"/>
  <c r="G5400" i="4"/>
  <c r="G5401" i="4"/>
  <c r="G5402" i="4"/>
  <c r="G5403" i="4"/>
  <c r="G5404" i="4"/>
  <c r="G5405" i="4"/>
  <c r="G5406" i="4"/>
  <c r="G5407" i="4"/>
  <c r="G5408" i="4"/>
  <c r="G5409" i="4"/>
  <c r="G5410" i="4"/>
  <c r="G5411" i="4"/>
  <c r="G5412" i="4"/>
  <c r="G5413" i="4"/>
  <c r="G5414" i="4"/>
  <c r="G5415" i="4"/>
  <c r="G5416" i="4"/>
  <c r="G5417" i="4"/>
  <c r="G5418" i="4"/>
  <c r="G5419" i="4"/>
  <c r="G5420" i="4"/>
  <c r="G5421" i="4"/>
  <c r="G5422" i="4"/>
  <c r="G5423" i="4"/>
  <c r="G5424" i="4"/>
  <c r="G5425" i="4"/>
  <c r="G5426" i="4"/>
  <c r="G5427" i="4"/>
  <c r="G5428" i="4"/>
  <c r="G5429" i="4"/>
  <c r="G5430" i="4"/>
  <c r="G5431" i="4"/>
  <c r="G5432" i="4"/>
  <c r="G5433" i="4"/>
  <c r="G5434" i="4"/>
  <c r="G5435" i="4"/>
  <c r="G5436" i="4"/>
  <c r="G5437" i="4"/>
  <c r="G5438" i="4"/>
  <c r="G5439" i="4"/>
  <c r="G5440" i="4"/>
  <c r="G5441" i="4"/>
  <c r="G5442" i="4"/>
  <c r="G5443" i="4"/>
  <c r="G5444" i="4"/>
  <c r="G5445" i="4"/>
  <c r="G5446" i="4"/>
  <c r="G5447" i="4"/>
  <c r="G5448" i="4"/>
  <c r="G5449" i="4"/>
  <c r="G5450" i="4"/>
  <c r="G5451" i="4"/>
  <c r="G5452" i="4"/>
  <c r="G5453" i="4"/>
  <c r="G5454" i="4"/>
  <c r="G5455" i="4"/>
  <c r="G5456" i="4"/>
  <c r="G5457" i="4"/>
  <c r="G5458" i="4"/>
  <c r="G5459" i="4"/>
  <c r="G5460" i="4"/>
  <c r="G5461" i="4"/>
  <c r="G5462" i="4"/>
  <c r="G5463" i="4"/>
  <c r="G5464" i="4"/>
  <c r="G5465" i="4"/>
  <c r="G5466" i="4"/>
  <c r="G5467" i="4"/>
  <c r="G5468" i="4"/>
  <c r="G5469" i="4"/>
  <c r="G5470" i="4"/>
  <c r="G5471" i="4"/>
  <c r="G5472" i="4"/>
  <c r="G5473" i="4"/>
  <c r="G5474" i="4"/>
  <c r="G5475" i="4"/>
  <c r="G5476" i="4"/>
  <c r="G5477" i="4"/>
  <c r="G5478" i="4"/>
  <c r="G5479" i="4"/>
  <c r="G5480" i="4"/>
  <c r="G5481" i="4"/>
  <c r="G5482" i="4"/>
  <c r="G5483" i="4"/>
  <c r="G5484" i="4"/>
  <c r="G5485" i="4"/>
  <c r="G5486" i="4"/>
  <c r="G5487" i="4"/>
  <c r="G5488" i="4"/>
  <c r="G5489" i="4"/>
  <c r="G5490" i="4"/>
  <c r="G5491" i="4"/>
  <c r="G5492" i="4"/>
  <c r="G5493" i="4"/>
  <c r="G5494" i="4"/>
  <c r="G5495" i="4"/>
  <c r="G5496" i="4"/>
  <c r="G5497" i="4"/>
  <c r="G5498" i="4"/>
  <c r="G5499" i="4"/>
  <c r="G5500" i="4"/>
  <c r="G5501" i="4"/>
  <c r="G5502" i="4"/>
  <c r="G5503" i="4"/>
  <c r="G5504" i="4"/>
  <c r="G5505" i="4"/>
  <c r="G5506" i="4"/>
  <c r="G5507" i="4"/>
  <c r="G5508" i="4"/>
  <c r="G5509" i="4"/>
  <c r="G5510" i="4"/>
  <c r="G5511" i="4"/>
  <c r="G5512" i="4"/>
  <c r="G5513" i="4"/>
  <c r="G5514" i="4"/>
  <c r="G5515" i="4"/>
  <c r="G5516" i="4"/>
  <c r="G5517" i="4"/>
  <c r="G5518" i="4"/>
  <c r="G5519" i="4"/>
  <c r="G5520" i="4"/>
  <c r="G5521" i="4"/>
  <c r="G5522" i="4"/>
  <c r="G5523" i="4"/>
  <c r="G5524" i="4"/>
  <c r="G5525" i="4"/>
  <c r="G5526" i="4"/>
  <c r="G5527" i="4"/>
  <c r="G5528" i="4"/>
  <c r="G5529" i="4"/>
  <c r="G5530" i="4"/>
  <c r="G5531" i="4"/>
  <c r="G5532" i="4"/>
  <c r="G5533" i="4"/>
  <c r="G5534" i="4"/>
  <c r="G5535" i="4"/>
  <c r="G5536" i="4"/>
  <c r="G5537" i="4"/>
  <c r="G5538" i="4"/>
  <c r="G5539" i="4"/>
  <c r="G5540" i="4"/>
  <c r="G5541" i="4"/>
  <c r="G5542" i="4"/>
  <c r="G5543" i="4"/>
  <c r="G5544" i="4"/>
  <c r="G5545" i="4"/>
  <c r="G5546" i="4"/>
  <c r="G5547" i="4"/>
  <c r="G5548" i="4"/>
  <c r="G5549" i="4"/>
  <c r="G5550" i="4"/>
  <c r="G5551" i="4"/>
  <c r="G5552" i="4"/>
  <c r="G5553" i="4"/>
  <c r="G5554" i="4"/>
  <c r="G5555" i="4"/>
  <c r="G5556" i="4"/>
  <c r="G5557" i="4"/>
  <c r="G5558" i="4"/>
  <c r="G5559" i="4"/>
  <c r="G5560" i="4"/>
  <c r="G5561" i="4"/>
  <c r="G5562" i="4"/>
  <c r="G5563" i="4"/>
  <c r="G5564" i="4"/>
  <c r="G5565" i="4"/>
  <c r="G5566" i="4"/>
  <c r="G5567" i="4"/>
  <c r="G5568" i="4"/>
  <c r="G5569" i="4"/>
  <c r="G5570" i="4"/>
  <c r="G5571" i="4"/>
  <c r="G5572" i="4"/>
  <c r="G5573" i="4"/>
  <c r="G5574" i="4"/>
  <c r="G5575" i="4"/>
  <c r="G5576" i="4"/>
  <c r="G5577" i="4"/>
  <c r="G5578" i="4"/>
  <c r="G5579" i="4"/>
  <c r="G5580" i="4"/>
  <c r="G5581" i="4"/>
  <c r="G5582" i="4"/>
  <c r="G5583" i="4"/>
  <c r="G5584" i="4"/>
  <c r="G5585" i="4"/>
  <c r="G5586" i="4"/>
  <c r="G5587" i="4"/>
  <c r="G5588" i="4"/>
  <c r="G5589" i="4"/>
  <c r="G5590" i="4"/>
  <c r="G5591" i="4"/>
  <c r="G5592" i="4"/>
  <c r="G5593" i="4"/>
  <c r="G5594" i="4"/>
  <c r="G5595" i="4"/>
  <c r="G5596" i="4"/>
  <c r="G5597" i="4"/>
  <c r="G5598" i="4"/>
  <c r="G5599" i="4"/>
  <c r="G5600" i="4"/>
  <c r="G5601" i="4"/>
  <c r="G5602" i="4"/>
  <c r="G5603" i="4"/>
  <c r="G5604" i="4"/>
  <c r="G5605" i="4"/>
  <c r="G5606" i="4"/>
  <c r="G5607" i="4"/>
  <c r="G5608" i="4"/>
  <c r="G5609" i="4"/>
  <c r="G5610" i="4"/>
  <c r="G5611" i="4"/>
  <c r="G5612" i="4"/>
  <c r="G5613" i="4"/>
  <c r="G5614" i="4"/>
  <c r="G5615" i="4"/>
  <c r="G5616" i="4"/>
  <c r="G5617" i="4"/>
  <c r="G5618" i="4"/>
  <c r="G5619" i="4"/>
  <c r="G5620" i="4"/>
  <c r="G5621" i="4"/>
  <c r="G5622" i="4"/>
  <c r="G5623" i="4"/>
  <c r="G5624" i="4"/>
  <c r="G5625" i="4"/>
  <c r="G5626" i="4"/>
  <c r="G5627" i="4"/>
  <c r="G5628" i="4"/>
  <c r="G5629" i="4"/>
  <c r="G5630" i="4"/>
  <c r="G5631" i="4"/>
  <c r="G5632" i="4"/>
  <c r="G5633" i="4"/>
  <c r="G5634" i="4"/>
  <c r="G5635" i="4"/>
  <c r="G5636" i="4"/>
  <c r="G5637" i="4"/>
  <c r="G5638" i="4"/>
  <c r="G5639" i="4"/>
  <c r="G5640" i="4"/>
  <c r="G5641" i="4"/>
  <c r="G5642" i="4"/>
  <c r="G5643" i="4"/>
  <c r="G5644" i="4"/>
  <c r="G5645" i="4"/>
  <c r="G5646" i="4"/>
  <c r="G5647" i="4"/>
  <c r="G5648" i="4"/>
  <c r="G5649" i="4"/>
  <c r="G5650" i="4"/>
  <c r="G5651" i="4"/>
  <c r="G5652" i="4"/>
  <c r="G5653" i="4"/>
  <c r="G5654" i="4"/>
  <c r="G5655" i="4"/>
  <c r="G5656" i="4"/>
  <c r="G5657" i="4"/>
  <c r="G5658" i="4"/>
  <c r="G5659" i="4"/>
  <c r="G5660" i="4"/>
  <c r="G5661" i="4"/>
  <c r="G5662" i="4"/>
  <c r="G5663" i="4"/>
  <c r="G5664" i="4"/>
  <c r="G5665" i="4"/>
  <c r="G5666" i="4"/>
  <c r="G5667" i="4"/>
  <c r="G5668" i="4"/>
  <c r="G5669" i="4"/>
  <c r="G5670" i="4"/>
  <c r="G5671" i="4"/>
  <c r="G5672" i="4"/>
  <c r="G5673" i="4"/>
  <c r="G5674" i="4"/>
  <c r="G5675" i="4"/>
  <c r="G5676" i="4"/>
  <c r="G5677" i="4"/>
  <c r="G5678" i="4"/>
  <c r="G5679" i="4"/>
  <c r="G5680" i="4"/>
  <c r="G5681" i="4"/>
  <c r="G5682" i="4"/>
  <c r="G5683" i="4"/>
  <c r="G5684" i="4"/>
  <c r="G5685" i="4"/>
  <c r="G5686" i="4"/>
  <c r="G5687" i="4"/>
  <c r="G5688" i="4"/>
  <c r="G5689" i="4"/>
  <c r="G5690" i="4"/>
  <c r="G5691" i="4"/>
  <c r="G5692" i="4"/>
  <c r="G5693" i="4"/>
  <c r="G5694" i="4"/>
  <c r="G5695" i="4"/>
  <c r="G5696" i="4"/>
  <c r="G5697" i="4"/>
  <c r="K10" i="5" l="1"/>
  <c r="C6" i="5"/>
  <c r="C5" i="5"/>
  <c r="D9" i="5" l="1"/>
  <c r="K9" i="5" s="1"/>
  <c r="K29" i="6"/>
  <c r="B4" i="5"/>
  <c r="D3" i="5"/>
  <c r="K26" i="6" l="1"/>
  <c r="K25" i="6"/>
  <c r="K27" i="6" s="1"/>
  <c r="F3" i="6" l="1"/>
  <c r="F3" i="5" s="1"/>
  <c r="G3" i="6"/>
  <c r="G4" i="6"/>
  <c r="E4" i="5" s="1"/>
  <c r="G20" i="6"/>
  <c r="G36" i="6"/>
  <c r="G52" i="6"/>
  <c r="G68" i="6"/>
  <c r="G84" i="6"/>
  <c r="G100" i="6"/>
  <c r="G116" i="6"/>
  <c r="G132" i="6"/>
  <c r="G148" i="6"/>
  <c r="G164" i="6"/>
  <c r="G180" i="6"/>
  <c r="G196" i="6"/>
  <c r="G212" i="6"/>
  <c r="G228" i="6"/>
  <c r="G244" i="6"/>
  <c r="G260" i="6"/>
  <c r="G276" i="6"/>
  <c r="G292" i="6"/>
  <c r="G308" i="6"/>
  <c r="G324" i="6"/>
  <c r="G340" i="6"/>
  <c r="G356" i="6"/>
  <c r="G372" i="6"/>
  <c r="G388" i="6"/>
  <c r="G404" i="6"/>
  <c r="G420" i="6"/>
  <c r="G436" i="6"/>
  <c r="G452" i="6"/>
  <c r="G468" i="6"/>
  <c r="G484" i="6"/>
  <c r="G500" i="6"/>
  <c r="G516" i="6"/>
  <c r="G532" i="6"/>
  <c r="G548" i="6"/>
  <c r="G564" i="6"/>
  <c r="G580" i="6"/>
  <c r="G596" i="6"/>
  <c r="G612" i="6"/>
  <c r="G628" i="6"/>
  <c r="G644" i="6"/>
  <c r="G660" i="6"/>
  <c r="F4" i="6"/>
  <c r="F4" i="5" s="1"/>
  <c r="F20" i="6"/>
  <c r="F36" i="6"/>
  <c r="F52" i="6"/>
  <c r="F68" i="6"/>
  <c r="F84" i="6"/>
  <c r="F100" i="6"/>
  <c r="F116" i="6"/>
  <c r="F132" i="6"/>
  <c r="F148" i="6"/>
  <c r="F164" i="6"/>
  <c r="F180" i="6"/>
  <c r="F196" i="6"/>
  <c r="F212" i="6"/>
  <c r="F228" i="6"/>
  <c r="F244" i="6"/>
  <c r="F260" i="6"/>
  <c r="F276" i="6"/>
  <c r="F292" i="6"/>
  <c r="F308" i="6"/>
  <c r="F324" i="6"/>
  <c r="F340" i="6"/>
  <c r="F356" i="6"/>
  <c r="F372" i="6"/>
  <c r="F388" i="6"/>
  <c r="F404" i="6"/>
  <c r="F420" i="6"/>
  <c r="F436" i="6"/>
  <c r="F452" i="6"/>
  <c r="F468" i="6"/>
  <c r="F484" i="6"/>
  <c r="F500" i="6"/>
  <c r="F516" i="6"/>
  <c r="F532" i="6"/>
  <c r="F548" i="6"/>
  <c r="F564" i="6"/>
  <c r="F580" i="6"/>
  <c r="F596" i="6"/>
  <c r="F612" i="6"/>
  <c r="F628" i="6"/>
  <c r="F644" i="6"/>
  <c r="F660" i="6"/>
  <c r="G5" i="6"/>
  <c r="G21" i="6"/>
  <c r="G37" i="6"/>
  <c r="G53" i="6"/>
  <c r="G69" i="6"/>
  <c r="G85" i="6"/>
  <c r="G101" i="6"/>
  <c r="G117" i="6"/>
  <c r="G133" i="6"/>
  <c r="G149" i="6"/>
  <c r="G165" i="6"/>
  <c r="G181" i="6"/>
  <c r="G197" i="6"/>
  <c r="G213" i="6"/>
  <c r="G229" i="6"/>
  <c r="G245" i="6"/>
  <c r="G261" i="6"/>
  <c r="G277" i="6"/>
  <c r="G293" i="6"/>
  <c r="G309" i="6"/>
  <c r="G325" i="6"/>
  <c r="G341" i="6"/>
  <c r="G357" i="6"/>
  <c r="G373" i="6"/>
  <c r="G389" i="6"/>
  <c r="G405" i="6"/>
  <c r="G421" i="6"/>
  <c r="G437" i="6"/>
  <c r="G453" i="6"/>
  <c r="G469" i="6"/>
  <c r="G485" i="6"/>
  <c r="G501" i="6"/>
  <c r="G517" i="6"/>
  <c r="G533" i="6"/>
  <c r="G549" i="6"/>
  <c r="G565" i="6"/>
  <c r="G581" i="6"/>
  <c r="G597" i="6"/>
  <c r="G613" i="6"/>
  <c r="G629" i="6"/>
  <c r="G645" i="6"/>
  <c r="G661" i="6"/>
  <c r="F5" i="6"/>
  <c r="F21" i="6"/>
  <c r="F37" i="6"/>
  <c r="F53" i="6"/>
  <c r="F69" i="6"/>
  <c r="F85" i="6"/>
  <c r="F101" i="6"/>
  <c r="F117" i="6"/>
  <c r="F133" i="6"/>
  <c r="F149" i="6"/>
  <c r="F165" i="6"/>
  <c r="F181" i="6"/>
  <c r="F197" i="6"/>
  <c r="F213" i="6"/>
  <c r="F229" i="6"/>
  <c r="F245" i="6"/>
  <c r="F261" i="6"/>
  <c r="F277" i="6"/>
  <c r="F293" i="6"/>
  <c r="F309" i="6"/>
  <c r="F325" i="6"/>
  <c r="F341" i="6"/>
  <c r="F357" i="6"/>
  <c r="F373" i="6"/>
  <c r="F389" i="6"/>
  <c r="F405" i="6"/>
  <c r="F421" i="6"/>
  <c r="F437" i="6"/>
  <c r="F453" i="6"/>
  <c r="F469" i="6"/>
  <c r="F485" i="6"/>
  <c r="F501" i="6"/>
  <c r="F517" i="6"/>
  <c r="F533" i="6"/>
  <c r="F549" i="6"/>
  <c r="F565" i="6"/>
  <c r="F581" i="6"/>
  <c r="F597" i="6"/>
  <c r="F613" i="6"/>
  <c r="F629" i="6"/>
  <c r="F645" i="6"/>
  <c r="F661" i="6"/>
  <c r="G6" i="6"/>
  <c r="G22" i="6"/>
  <c r="G38" i="6"/>
  <c r="G54" i="6"/>
  <c r="G70" i="6"/>
  <c r="G86" i="6"/>
  <c r="G102" i="6"/>
  <c r="G118" i="6"/>
  <c r="G134" i="6"/>
  <c r="G150" i="6"/>
  <c r="G166" i="6"/>
  <c r="G182" i="6"/>
  <c r="G198" i="6"/>
  <c r="G214" i="6"/>
  <c r="G230" i="6"/>
  <c r="G246" i="6"/>
  <c r="G262" i="6"/>
  <c r="G278" i="6"/>
  <c r="G294" i="6"/>
  <c r="G310" i="6"/>
  <c r="G326" i="6"/>
  <c r="G342" i="6"/>
  <c r="G358" i="6"/>
  <c r="G374" i="6"/>
  <c r="G390" i="6"/>
  <c r="G406" i="6"/>
  <c r="G422" i="6"/>
  <c r="G438" i="6"/>
  <c r="G454" i="6"/>
  <c r="G470" i="6"/>
  <c r="G486" i="6"/>
  <c r="G502" i="6"/>
  <c r="G518" i="6"/>
  <c r="G534" i="6"/>
  <c r="G550" i="6"/>
  <c r="G566" i="6"/>
  <c r="G582" i="6"/>
  <c r="G598" i="6"/>
  <c r="G614" i="6"/>
  <c r="G630" i="6"/>
  <c r="G646" i="6"/>
  <c r="G662" i="6"/>
  <c r="F6" i="6"/>
  <c r="F22" i="6"/>
  <c r="F38" i="6"/>
  <c r="F54" i="6"/>
  <c r="F70" i="6"/>
  <c r="F86" i="6"/>
  <c r="F102" i="6"/>
  <c r="F118" i="6"/>
  <c r="F134" i="6"/>
  <c r="F150" i="6"/>
  <c r="F166" i="6"/>
  <c r="F182" i="6"/>
  <c r="F198" i="6"/>
  <c r="F214" i="6"/>
  <c r="F230" i="6"/>
  <c r="F246" i="6"/>
  <c r="F262" i="6"/>
  <c r="F278" i="6"/>
  <c r="F294" i="6"/>
  <c r="F310" i="6"/>
  <c r="F326" i="6"/>
  <c r="F342" i="6"/>
  <c r="F358" i="6"/>
  <c r="F374" i="6"/>
  <c r="F390" i="6"/>
  <c r="F406" i="6"/>
  <c r="F422" i="6"/>
  <c r="F438" i="6"/>
  <c r="F454" i="6"/>
  <c r="F470" i="6"/>
  <c r="F486" i="6"/>
  <c r="F502" i="6"/>
  <c r="F518" i="6"/>
  <c r="F534" i="6"/>
  <c r="F550" i="6"/>
  <c r="F566" i="6"/>
  <c r="F582" i="6"/>
  <c r="F598" i="6"/>
  <c r="F614" i="6"/>
  <c r="F630" i="6"/>
  <c r="F646" i="6"/>
  <c r="F662" i="6"/>
  <c r="G7" i="6"/>
  <c r="G23" i="6"/>
  <c r="G39" i="6"/>
  <c r="G55" i="6"/>
  <c r="G71" i="6"/>
  <c r="G87" i="6"/>
  <c r="G103" i="6"/>
  <c r="G119" i="6"/>
  <c r="G135" i="6"/>
  <c r="G151" i="6"/>
  <c r="G167" i="6"/>
  <c r="G183" i="6"/>
  <c r="G199" i="6"/>
  <c r="G215" i="6"/>
  <c r="G231" i="6"/>
  <c r="G247" i="6"/>
  <c r="G263" i="6"/>
  <c r="G279" i="6"/>
  <c r="G295" i="6"/>
  <c r="G311" i="6"/>
  <c r="G327" i="6"/>
  <c r="G343" i="6"/>
  <c r="G359" i="6"/>
  <c r="G375" i="6"/>
  <c r="G391" i="6"/>
  <c r="G407" i="6"/>
  <c r="G423" i="6"/>
  <c r="G439" i="6"/>
  <c r="G455" i="6"/>
  <c r="G471" i="6"/>
  <c r="G487" i="6"/>
  <c r="G8" i="6"/>
  <c r="G24" i="6"/>
  <c r="G40" i="6"/>
  <c r="G56" i="6"/>
  <c r="G72" i="6"/>
  <c r="G88" i="6"/>
  <c r="G104" i="6"/>
  <c r="G120" i="6"/>
  <c r="G136" i="6"/>
  <c r="G152" i="6"/>
  <c r="G168" i="6"/>
  <c r="G184" i="6"/>
  <c r="G200" i="6"/>
  <c r="G216" i="6"/>
  <c r="G232" i="6"/>
  <c r="G248" i="6"/>
  <c r="G264" i="6"/>
  <c r="G280" i="6"/>
  <c r="G296" i="6"/>
  <c r="G312" i="6"/>
  <c r="G328" i="6"/>
  <c r="G344" i="6"/>
  <c r="G360" i="6"/>
  <c r="G376" i="6"/>
  <c r="G392" i="6"/>
  <c r="G408" i="6"/>
  <c r="G424" i="6"/>
  <c r="G440" i="6"/>
  <c r="G456" i="6"/>
  <c r="G472" i="6"/>
  <c r="G488" i="6"/>
  <c r="G504" i="6"/>
  <c r="G520" i="6"/>
  <c r="G536" i="6"/>
  <c r="G552" i="6"/>
  <c r="G568" i="6"/>
  <c r="G9" i="6"/>
  <c r="E7" i="5" s="1"/>
  <c r="G25" i="6"/>
  <c r="G41" i="6"/>
  <c r="G57" i="6"/>
  <c r="G73" i="6"/>
  <c r="G89" i="6"/>
  <c r="G105" i="6"/>
  <c r="G121" i="6"/>
  <c r="G137" i="6"/>
  <c r="G153" i="6"/>
  <c r="G169" i="6"/>
  <c r="G185" i="6"/>
  <c r="G201" i="6"/>
  <c r="G217" i="6"/>
  <c r="G233" i="6"/>
  <c r="G249" i="6"/>
  <c r="G265" i="6"/>
  <c r="G281" i="6"/>
  <c r="G297" i="6"/>
  <c r="G313" i="6"/>
  <c r="G329" i="6"/>
  <c r="G345" i="6"/>
  <c r="G361" i="6"/>
  <c r="G377" i="6"/>
  <c r="G393" i="6"/>
  <c r="G409" i="6"/>
  <c r="G425" i="6"/>
  <c r="G441" i="6"/>
  <c r="G457" i="6"/>
  <c r="G473" i="6"/>
  <c r="G489" i="6"/>
  <c r="G505" i="6"/>
  <c r="G521" i="6"/>
  <c r="G537" i="6"/>
  <c r="G553" i="6"/>
  <c r="G569" i="6"/>
  <c r="G10" i="6"/>
  <c r="E8" i="5" s="1"/>
  <c r="G26" i="6"/>
  <c r="G42" i="6"/>
  <c r="G58" i="6"/>
  <c r="G74" i="6"/>
  <c r="G90" i="6"/>
  <c r="G106" i="6"/>
  <c r="G122" i="6"/>
  <c r="G138" i="6"/>
  <c r="G154" i="6"/>
  <c r="G170" i="6"/>
  <c r="G186" i="6"/>
  <c r="G202" i="6"/>
  <c r="G218" i="6"/>
  <c r="G234" i="6"/>
  <c r="G250" i="6"/>
  <c r="G266" i="6"/>
  <c r="G282" i="6"/>
  <c r="G298" i="6"/>
  <c r="G314" i="6"/>
  <c r="G330" i="6"/>
  <c r="G11" i="6"/>
  <c r="G27" i="6"/>
  <c r="G43" i="6"/>
  <c r="G59" i="6"/>
  <c r="G75" i="6"/>
  <c r="G91" i="6"/>
  <c r="G107" i="6"/>
  <c r="G123" i="6"/>
  <c r="G139" i="6"/>
  <c r="G155" i="6"/>
  <c r="G171" i="6"/>
  <c r="G187" i="6"/>
  <c r="G203" i="6"/>
  <c r="G219" i="6"/>
  <c r="G235" i="6"/>
  <c r="G251" i="6"/>
  <c r="G267" i="6"/>
  <c r="G283" i="6"/>
  <c r="G299" i="6"/>
  <c r="G315" i="6"/>
  <c r="G331" i="6"/>
  <c r="G347" i="6"/>
  <c r="G363" i="6"/>
  <c r="G379" i="6"/>
  <c r="G395" i="6"/>
  <c r="G411" i="6"/>
  <c r="G427" i="6"/>
  <c r="G443" i="6"/>
  <c r="G459" i="6"/>
  <c r="G475" i="6"/>
  <c r="G491" i="6"/>
  <c r="G507" i="6"/>
  <c r="G523" i="6"/>
  <c r="G539" i="6"/>
  <c r="G555" i="6"/>
  <c r="G571" i="6"/>
  <c r="G587" i="6"/>
  <c r="G603" i="6"/>
  <c r="G619" i="6"/>
  <c r="G635" i="6"/>
  <c r="G651" i="6"/>
  <c r="G667" i="6"/>
  <c r="F11" i="6"/>
  <c r="F27" i="6"/>
  <c r="F43" i="6"/>
  <c r="F59" i="6"/>
  <c r="F75" i="6"/>
  <c r="F91" i="6"/>
  <c r="F107" i="6"/>
  <c r="F123" i="6"/>
  <c r="F139" i="6"/>
  <c r="F155" i="6"/>
  <c r="F171" i="6"/>
  <c r="F187" i="6"/>
  <c r="F203" i="6"/>
  <c r="F219" i="6"/>
  <c r="F235" i="6"/>
  <c r="F251" i="6"/>
  <c r="F267" i="6"/>
  <c r="F283" i="6"/>
  <c r="F299" i="6"/>
  <c r="F315" i="6"/>
  <c r="F331" i="6"/>
  <c r="F347" i="6"/>
  <c r="F363" i="6"/>
  <c r="F379" i="6"/>
  <c r="F395" i="6"/>
  <c r="F411" i="6"/>
  <c r="F427" i="6"/>
  <c r="F443" i="6"/>
  <c r="F459" i="6"/>
  <c r="F475" i="6"/>
  <c r="F491" i="6"/>
  <c r="F507" i="6"/>
  <c r="F523" i="6"/>
  <c r="F539" i="6"/>
  <c r="F555" i="6"/>
  <c r="F571" i="6"/>
  <c r="F587" i="6"/>
  <c r="F603" i="6"/>
  <c r="F619" i="6"/>
  <c r="F635" i="6"/>
  <c r="F651" i="6"/>
  <c r="F667" i="6"/>
  <c r="G12" i="6"/>
  <c r="E9" i="5" s="1"/>
  <c r="G28" i="6"/>
  <c r="G44" i="6"/>
  <c r="G60" i="6"/>
  <c r="G76" i="6"/>
  <c r="G92" i="6"/>
  <c r="G108" i="6"/>
  <c r="G124" i="6"/>
  <c r="G140" i="6"/>
  <c r="G156" i="6"/>
  <c r="G172" i="6"/>
  <c r="G188" i="6"/>
  <c r="G204" i="6"/>
  <c r="G220" i="6"/>
  <c r="G236" i="6"/>
  <c r="G252" i="6"/>
  <c r="G268" i="6"/>
  <c r="G284" i="6"/>
  <c r="G300" i="6"/>
  <c r="G316" i="6"/>
  <c r="G332" i="6"/>
  <c r="G348" i="6"/>
  <c r="G364" i="6"/>
  <c r="G380" i="6"/>
  <c r="G396" i="6"/>
  <c r="G412" i="6"/>
  <c r="G428" i="6"/>
  <c r="G444" i="6"/>
  <c r="G460" i="6"/>
  <c r="G476" i="6"/>
  <c r="G492" i="6"/>
  <c r="G508" i="6"/>
  <c r="G524" i="6"/>
  <c r="G540" i="6"/>
  <c r="G556" i="6"/>
  <c r="G572" i="6"/>
  <c r="G588" i="6"/>
  <c r="G604" i="6"/>
  <c r="G620" i="6"/>
  <c r="G636" i="6"/>
  <c r="G652" i="6"/>
  <c r="G668" i="6"/>
  <c r="F12" i="6"/>
  <c r="F9" i="5" s="1"/>
  <c r="F28" i="6"/>
  <c r="F44" i="6"/>
  <c r="F60" i="6"/>
  <c r="F76" i="6"/>
  <c r="F92" i="6"/>
  <c r="F108" i="6"/>
  <c r="F124" i="6"/>
  <c r="F140" i="6"/>
  <c r="F156" i="6"/>
  <c r="F172" i="6"/>
  <c r="F188" i="6"/>
  <c r="F204" i="6"/>
  <c r="F220" i="6"/>
  <c r="F236" i="6"/>
  <c r="F252" i="6"/>
  <c r="F268" i="6"/>
  <c r="F284" i="6"/>
  <c r="F300" i="6"/>
  <c r="F316" i="6"/>
  <c r="F332" i="6"/>
  <c r="F348" i="6"/>
  <c r="F364" i="6"/>
  <c r="F380" i="6"/>
  <c r="F396" i="6"/>
  <c r="F412" i="6"/>
  <c r="F428" i="6"/>
  <c r="F444" i="6"/>
  <c r="F460" i="6"/>
  <c r="F476" i="6"/>
  <c r="F492" i="6"/>
  <c r="F508" i="6"/>
  <c r="F524" i="6"/>
  <c r="F540" i="6"/>
  <c r="F556" i="6"/>
  <c r="F572" i="6"/>
  <c r="F588" i="6"/>
  <c r="F604" i="6"/>
  <c r="F620" i="6"/>
  <c r="F636" i="6"/>
  <c r="F652" i="6"/>
  <c r="F668" i="6"/>
  <c r="G13" i="6"/>
  <c r="G29" i="6"/>
  <c r="G45" i="6"/>
  <c r="G61" i="6"/>
  <c r="G77" i="6"/>
  <c r="G93" i="6"/>
  <c r="G109" i="6"/>
  <c r="G125" i="6"/>
  <c r="G141" i="6"/>
  <c r="G157" i="6"/>
  <c r="G173" i="6"/>
  <c r="G189" i="6"/>
  <c r="G205" i="6"/>
  <c r="G221" i="6"/>
  <c r="G237" i="6"/>
  <c r="G253" i="6"/>
  <c r="G269" i="6"/>
  <c r="G285" i="6"/>
  <c r="G301" i="6"/>
  <c r="G317" i="6"/>
  <c r="G333" i="6"/>
  <c r="G349" i="6"/>
  <c r="G365" i="6"/>
  <c r="G381" i="6"/>
  <c r="G397" i="6"/>
  <c r="G413" i="6"/>
  <c r="G429" i="6"/>
  <c r="G445" i="6"/>
  <c r="G461" i="6"/>
  <c r="G477" i="6"/>
  <c r="G493" i="6"/>
  <c r="G509" i="6"/>
  <c r="G525" i="6"/>
  <c r="G541" i="6"/>
  <c r="G557" i="6"/>
  <c r="G573" i="6"/>
  <c r="G589" i="6"/>
  <c r="G605" i="6"/>
  <c r="G621" i="6"/>
  <c r="G637" i="6"/>
  <c r="G653" i="6"/>
  <c r="G669" i="6"/>
  <c r="F13" i="6"/>
  <c r="F29" i="6"/>
  <c r="F45" i="6"/>
  <c r="F61" i="6"/>
  <c r="F77" i="6"/>
  <c r="F93" i="6"/>
  <c r="F109" i="6"/>
  <c r="F125" i="6"/>
  <c r="F141" i="6"/>
  <c r="F157" i="6"/>
  <c r="F173" i="6"/>
  <c r="F189" i="6"/>
  <c r="F205" i="6"/>
  <c r="F221" i="6"/>
  <c r="F237" i="6"/>
  <c r="F253" i="6"/>
  <c r="F269" i="6"/>
  <c r="F285" i="6"/>
  <c r="F301" i="6"/>
  <c r="F317" i="6"/>
  <c r="F333" i="6"/>
  <c r="F349" i="6"/>
  <c r="F365" i="6"/>
  <c r="F381" i="6"/>
  <c r="F397" i="6"/>
  <c r="F413" i="6"/>
  <c r="F429" i="6"/>
  <c r="F445" i="6"/>
  <c r="F461" i="6"/>
  <c r="F477" i="6"/>
  <c r="F493" i="6"/>
  <c r="F509" i="6"/>
  <c r="F525" i="6"/>
  <c r="F541" i="6"/>
  <c r="F557" i="6"/>
  <c r="F573" i="6"/>
  <c r="F589" i="6"/>
  <c r="F605" i="6"/>
  <c r="F621" i="6"/>
  <c r="F637" i="6"/>
  <c r="F653" i="6"/>
  <c r="F669" i="6"/>
  <c r="G14" i="6"/>
  <c r="E10" i="5" s="1"/>
  <c r="G30" i="6"/>
  <c r="G46" i="6"/>
  <c r="G62" i="6"/>
  <c r="G78" i="6"/>
  <c r="G94" i="6"/>
  <c r="G110" i="6"/>
  <c r="G126" i="6"/>
  <c r="G142" i="6"/>
  <c r="G158" i="6"/>
  <c r="G174" i="6"/>
  <c r="G190" i="6"/>
  <c r="G206" i="6"/>
  <c r="G222" i="6"/>
  <c r="G238" i="6"/>
  <c r="G254" i="6"/>
  <c r="G270" i="6"/>
  <c r="G286" i="6"/>
  <c r="G302" i="6"/>
  <c r="G318" i="6"/>
  <c r="G334" i="6"/>
  <c r="G350" i="6"/>
  <c r="G366" i="6"/>
  <c r="G382" i="6"/>
  <c r="G398" i="6"/>
  <c r="G414" i="6"/>
  <c r="G430" i="6"/>
  <c r="G446" i="6"/>
  <c r="G462" i="6"/>
  <c r="G478" i="6"/>
  <c r="G494" i="6"/>
  <c r="G510" i="6"/>
  <c r="G526" i="6"/>
  <c r="G542" i="6"/>
  <c r="G558" i="6"/>
  <c r="G574" i="6"/>
  <c r="G590" i="6"/>
  <c r="G606" i="6"/>
  <c r="G622" i="6"/>
  <c r="G638" i="6"/>
  <c r="G654" i="6"/>
  <c r="G670" i="6"/>
  <c r="F14" i="6"/>
  <c r="F10" i="5" s="1"/>
  <c r="F30" i="6"/>
  <c r="F46" i="6"/>
  <c r="F62" i="6"/>
  <c r="F78" i="6"/>
  <c r="F94" i="6"/>
  <c r="F110" i="6"/>
  <c r="F126" i="6"/>
  <c r="F142" i="6"/>
  <c r="F158" i="6"/>
  <c r="F174" i="6"/>
  <c r="F190" i="6"/>
  <c r="F206" i="6"/>
  <c r="F222" i="6"/>
  <c r="F238" i="6"/>
  <c r="F254" i="6"/>
  <c r="F270" i="6"/>
  <c r="F286" i="6"/>
  <c r="F302" i="6"/>
  <c r="F318" i="6"/>
  <c r="F334" i="6"/>
  <c r="F350" i="6"/>
  <c r="F366" i="6"/>
  <c r="F382" i="6"/>
  <c r="F398" i="6"/>
  <c r="F414" i="6"/>
  <c r="F430" i="6"/>
  <c r="F446" i="6"/>
  <c r="F462" i="6"/>
  <c r="F478" i="6"/>
  <c r="F494" i="6"/>
  <c r="F510" i="6"/>
  <c r="F526" i="6"/>
  <c r="F542" i="6"/>
  <c r="F558" i="6"/>
  <c r="F574" i="6"/>
  <c r="F590" i="6"/>
  <c r="F606" i="6"/>
  <c r="F622" i="6"/>
  <c r="F638" i="6"/>
  <c r="F654" i="6"/>
  <c r="F670" i="6"/>
  <c r="G15" i="6"/>
  <c r="G31" i="6"/>
  <c r="G47" i="6"/>
  <c r="G63" i="6"/>
  <c r="G79" i="6"/>
  <c r="G95" i="6"/>
  <c r="G111" i="6"/>
  <c r="G127" i="6"/>
  <c r="G143" i="6"/>
  <c r="G159" i="6"/>
  <c r="G175" i="6"/>
  <c r="G191" i="6"/>
  <c r="G207" i="6"/>
  <c r="G223" i="6"/>
  <c r="G239" i="6"/>
  <c r="G255" i="6"/>
  <c r="G271" i="6"/>
  <c r="G287" i="6"/>
  <c r="G303" i="6"/>
  <c r="G319" i="6"/>
  <c r="G335" i="6"/>
  <c r="G351" i="6"/>
  <c r="G367" i="6"/>
  <c r="G383" i="6"/>
  <c r="G399" i="6"/>
  <c r="G415" i="6"/>
  <c r="G431" i="6"/>
  <c r="G447" i="6"/>
  <c r="G463" i="6"/>
  <c r="G479" i="6"/>
  <c r="G495" i="6"/>
  <c r="G511" i="6"/>
  <c r="G527" i="6"/>
  <c r="G543" i="6"/>
  <c r="G559" i="6"/>
  <c r="G575" i="6"/>
  <c r="G591" i="6"/>
  <c r="G607" i="6"/>
  <c r="G623" i="6"/>
  <c r="G639" i="6"/>
  <c r="G655" i="6"/>
  <c r="G671" i="6"/>
  <c r="F15" i="6"/>
  <c r="F31" i="6"/>
  <c r="F47" i="6"/>
  <c r="F63" i="6"/>
  <c r="F79" i="6"/>
  <c r="F95" i="6"/>
  <c r="F111" i="6"/>
  <c r="F127" i="6"/>
  <c r="F143" i="6"/>
  <c r="F159" i="6"/>
  <c r="F175" i="6"/>
  <c r="F191" i="6"/>
  <c r="F207" i="6"/>
  <c r="F223" i="6"/>
  <c r="F239" i="6"/>
  <c r="F255" i="6"/>
  <c r="F271" i="6"/>
  <c r="F287" i="6"/>
  <c r="F303" i="6"/>
  <c r="F319" i="6"/>
  <c r="F335" i="6"/>
  <c r="F351" i="6"/>
  <c r="F367" i="6"/>
  <c r="F383" i="6"/>
  <c r="F399" i="6"/>
  <c r="F415" i="6"/>
  <c r="F431" i="6"/>
  <c r="F447" i="6"/>
  <c r="F463" i="6"/>
  <c r="F479" i="6"/>
  <c r="F495" i="6"/>
  <c r="F511" i="6"/>
  <c r="F527" i="6"/>
  <c r="F543" i="6"/>
  <c r="F559" i="6"/>
  <c r="F575" i="6"/>
  <c r="F591" i="6"/>
  <c r="F607" i="6"/>
  <c r="F623" i="6"/>
  <c r="F639" i="6"/>
  <c r="F655" i="6"/>
  <c r="F671" i="6"/>
  <c r="G16" i="6"/>
  <c r="E11" i="5" s="1"/>
  <c r="G32" i="6"/>
  <c r="G48" i="6"/>
  <c r="G64" i="6"/>
  <c r="G80" i="6"/>
  <c r="G96" i="6"/>
  <c r="G112" i="6"/>
  <c r="G128" i="6"/>
  <c r="G144" i="6"/>
  <c r="G160" i="6"/>
  <c r="G176" i="6"/>
  <c r="G192" i="6"/>
  <c r="G208" i="6"/>
  <c r="G224" i="6"/>
  <c r="G240" i="6"/>
  <c r="G256" i="6"/>
  <c r="G272" i="6"/>
  <c r="G288" i="6"/>
  <c r="G304" i="6"/>
  <c r="G320" i="6"/>
  <c r="G336" i="6"/>
  <c r="G352" i="6"/>
  <c r="G368" i="6"/>
  <c r="G384" i="6"/>
  <c r="G400" i="6"/>
  <c r="G416" i="6"/>
  <c r="G432" i="6"/>
  <c r="G448" i="6"/>
  <c r="G464" i="6"/>
  <c r="G480" i="6"/>
  <c r="G496" i="6"/>
  <c r="G512" i="6"/>
  <c r="G528" i="6"/>
  <c r="G544" i="6"/>
  <c r="G560" i="6"/>
  <c r="G17" i="6"/>
  <c r="G33" i="6"/>
  <c r="G49" i="6"/>
  <c r="G65" i="6"/>
  <c r="G81" i="6"/>
  <c r="G97" i="6"/>
  <c r="G113" i="6"/>
  <c r="G129" i="6"/>
  <c r="G145" i="6"/>
  <c r="G161" i="6"/>
  <c r="G177" i="6"/>
  <c r="G193" i="6"/>
  <c r="G209" i="6"/>
  <c r="G225" i="6"/>
  <c r="G241" i="6"/>
  <c r="G257" i="6"/>
  <c r="G273" i="6"/>
  <c r="G289" i="6"/>
  <c r="G305" i="6"/>
  <c r="G321" i="6"/>
  <c r="G337" i="6"/>
  <c r="G353" i="6"/>
  <c r="G369" i="6"/>
  <c r="G385" i="6"/>
  <c r="G401" i="6"/>
  <c r="G417" i="6"/>
  <c r="G433" i="6"/>
  <c r="G449" i="6"/>
  <c r="G465" i="6"/>
  <c r="G481" i="6"/>
  <c r="G497" i="6"/>
  <c r="G513" i="6"/>
  <c r="G529" i="6"/>
  <c r="G545" i="6"/>
  <c r="G561" i="6"/>
  <c r="G577" i="6"/>
  <c r="G593" i="6"/>
  <c r="G18" i="6"/>
  <c r="G34" i="6"/>
  <c r="G50" i="6"/>
  <c r="G66" i="6"/>
  <c r="G82" i="6"/>
  <c r="G98" i="6"/>
  <c r="G114" i="6"/>
  <c r="G130" i="6"/>
  <c r="G146" i="6"/>
  <c r="G162" i="6"/>
  <c r="G178" i="6"/>
  <c r="G194" i="6"/>
  <c r="G210" i="6"/>
  <c r="G226" i="6"/>
  <c r="G242" i="6"/>
  <c r="G258" i="6"/>
  <c r="G274" i="6"/>
  <c r="G290" i="6"/>
  <c r="G306" i="6"/>
  <c r="G322" i="6"/>
  <c r="G338" i="6"/>
  <c r="G354" i="6"/>
  <c r="G370" i="6"/>
  <c r="G386" i="6"/>
  <c r="G402" i="6"/>
  <c r="G418" i="6"/>
  <c r="G434" i="6"/>
  <c r="G450" i="6"/>
  <c r="G466" i="6"/>
  <c r="G482" i="6"/>
  <c r="G498" i="6"/>
  <c r="G514" i="6"/>
  <c r="G530" i="6"/>
  <c r="G546" i="6"/>
  <c r="G562" i="6"/>
  <c r="G578" i="6"/>
  <c r="G594" i="6"/>
  <c r="G610" i="6"/>
  <c r="G626" i="6"/>
  <c r="G642" i="6"/>
  <c r="G658" i="6"/>
  <c r="G674" i="6"/>
  <c r="F18" i="6"/>
  <c r="F34" i="6"/>
  <c r="F50" i="6"/>
  <c r="F66" i="6"/>
  <c r="F82" i="6"/>
  <c r="F98" i="6"/>
  <c r="F114" i="6"/>
  <c r="F130" i="6"/>
  <c r="F146" i="6"/>
  <c r="F162" i="6"/>
  <c r="F178" i="6"/>
  <c r="F194" i="6"/>
  <c r="F210" i="6"/>
  <c r="F226" i="6"/>
  <c r="F242" i="6"/>
  <c r="F258" i="6"/>
  <c r="F274" i="6"/>
  <c r="F290" i="6"/>
  <c r="F306" i="6"/>
  <c r="F322" i="6"/>
  <c r="F338" i="6"/>
  <c r="F354" i="6"/>
  <c r="F370" i="6"/>
  <c r="F386" i="6"/>
  <c r="F402" i="6"/>
  <c r="F418" i="6"/>
  <c r="F434" i="6"/>
  <c r="F450" i="6"/>
  <c r="F466" i="6"/>
  <c r="F482" i="6"/>
  <c r="F498" i="6"/>
  <c r="F514" i="6"/>
  <c r="F530" i="6"/>
  <c r="F546" i="6"/>
  <c r="F562" i="6"/>
  <c r="F578" i="6"/>
  <c r="F594" i="6"/>
  <c r="F610" i="6"/>
  <c r="F626" i="6"/>
  <c r="F642" i="6"/>
  <c r="F658" i="6"/>
  <c r="F674" i="6"/>
  <c r="G19" i="6"/>
  <c r="G275" i="6"/>
  <c r="G435" i="6"/>
  <c r="G538" i="6"/>
  <c r="G600" i="6"/>
  <c r="G634" i="6"/>
  <c r="G673" i="6"/>
  <c r="F39" i="6"/>
  <c r="F73" i="6"/>
  <c r="F112" i="6"/>
  <c r="F147" i="6"/>
  <c r="F184" i="6"/>
  <c r="F218" i="6"/>
  <c r="F257" i="6"/>
  <c r="F295" i="6"/>
  <c r="F329" i="6"/>
  <c r="F368" i="6"/>
  <c r="F403" i="6"/>
  <c r="F440" i="6"/>
  <c r="F474" i="6"/>
  <c r="F513" i="6"/>
  <c r="F551" i="6"/>
  <c r="F585" i="6"/>
  <c r="F624" i="6"/>
  <c r="F659" i="6"/>
  <c r="G307" i="6"/>
  <c r="F186" i="6"/>
  <c r="F336" i="6"/>
  <c r="F442" i="6"/>
  <c r="F553" i="6"/>
  <c r="F664" i="6"/>
  <c r="F665" i="6"/>
  <c r="G35" i="6"/>
  <c r="G291" i="6"/>
  <c r="G442" i="6"/>
  <c r="G547" i="6"/>
  <c r="G601" i="6"/>
  <c r="G640" i="6"/>
  <c r="G675" i="6"/>
  <c r="F40" i="6"/>
  <c r="F74" i="6"/>
  <c r="F113" i="6"/>
  <c r="F151" i="6"/>
  <c r="F185" i="6"/>
  <c r="F224" i="6"/>
  <c r="F259" i="6"/>
  <c r="F296" i="6"/>
  <c r="F330" i="6"/>
  <c r="F369" i="6"/>
  <c r="F407" i="6"/>
  <c r="F441" i="6"/>
  <c r="F480" i="6"/>
  <c r="F515" i="6"/>
  <c r="F552" i="6"/>
  <c r="F586" i="6"/>
  <c r="F625" i="6"/>
  <c r="F663" i="6"/>
  <c r="G551" i="6"/>
  <c r="F225" i="6"/>
  <c r="F297" i="6"/>
  <c r="F408" i="6"/>
  <c r="F519" i="6"/>
  <c r="F627" i="6"/>
  <c r="F448" i="6"/>
  <c r="G51" i="6"/>
  <c r="G602" i="6"/>
  <c r="G641" i="6"/>
  <c r="F7" i="6"/>
  <c r="F41" i="6"/>
  <c r="F80" i="6"/>
  <c r="F115" i="6"/>
  <c r="F152" i="6"/>
  <c r="F263" i="6"/>
  <c r="F481" i="6"/>
  <c r="F593" i="6"/>
  <c r="G67" i="6"/>
  <c r="G323" i="6"/>
  <c r="G458" i="6"/>
  <c r="G554" i="6"/>
  <c r="G608" i="6"/>
  <c r="G643" i="6"/>
  <c r="F8" i="6"/>
  <c r="F42" i="6"/>
  <c r="F81" i="6"/>
  <c r="F119" i="6"/>
  <c r="F153" i="6"/>
  <c r="F192" i="6"/>
  <c r="F227" i="6"/>
  <c r="F264" i="6"/>
  <c r="F298" i="6"/>
  <c r="F337" i="6"/>
  <c r="F375" i="6"/>
  <c r="F554" i="6"/>
  <c r="G83" i="6"/>
  <c r="G339" i="6"/>
  <c r="G467" i="6"/>
  <c r="G563" i="6"/>
  <c r="G609" i="6"/>
  <c r="G647" i="6"/>
  <c r="F9" i="6"/>
  <c r="F7" i="5" s="1"/>
  <c r="F48" i="6"/>
  <c r="F83" i="6"/>
  <c r="F120" i="6"/>
  <c r="F154" i="6"/>
  <c r="F193" i="6"/>
  <c r="F231" i="6"/>
  <c r="F265" i="6"/>
  <c r="F304" i="6"/>
  <c r="F339" i="6"/>
  <c r="F376" i="6"/>
  <c r="F410" i="6"/>
  <c r="F449" i="6"/>
  <c r="F487" i="6"/>
  <c r="F521" i="6"/>
  <c r="F560" i="6"/>
  <c r="F595" i="6"/>
  <c r="F632" i="6"/>
  <c r="F666" i="6"/>
  <c r="G99" i="6"/>
  <c r="G346" i="6"/>
  <c r="G474" i="6"/>
  <c r="G567" i="6"/>
  <c r="G611" i="6"/>
  <c r="G648" i="6"/>
  <c r="F10" i="6"/>
  <c r="F8" i="5" s="1"/>
  <c r="F49" i="6"/>
  <c r="F87" i="6"/>
  <c r="F121" i="6"/>
  <c r="F160" i="6"/>
  <c r="F195" i="6"/>
  <c r="F232" i="6"/>
  <c r="F266" i="6"/>
  <c r="F305" i="6"/>
  <c r="F343" i="6"/>
  <c r="F377" i="6"/>
  <c r="F416" i="6"/>
  <c r="F451" i="6"/>
  <c r="F488" i="6"/>
  <c r="F522" i="6"/>
  <c r="F561" i="6"/>
  <c r="F599" i="6"/>
  <c r="F633" i="6"/>
  <c r="F672" i="6"/>
  <c r="G115" i="6"/>
  <c r="G355" i="6"/>
  <c r="G483" i="6"/>
  <c r="G570" i="6"/>
  <c r="G615" i="6"/>
  <c r="G649" i="6"/>
  <c r="F16" i="6"/>
  <c r="F11" i="5" s="1"/>
  <c r="F51" i="6"/>
  <c r="F88" i="6"/>
  <c r="F122" i="6"/>
  <c r="F161" i="6"/>
  <c r="F199" i="6"/>
  <c r="F233" i="6"/>
  <c r="F272" i="6"/>
  <c r="F307" i="6"/>
  <c r="F344" i="6"/>
  <c r="F378" i="6"/>
  <c r="F417" i="6"/>
  <c r="F455" i="6"/>
  <c r="F489" i="6"/>
  <c r="F528" i="6"/>
  <c r="F563" i="6"/>
  <c r="F600" i="6"/>
  <c r="F634" i="6"/>
  <c r="F673" i="6"/>
  <c r="G131" i="6"/>
  <c r="G362" i="6"/>
  <c r="G490" i="6"/>
  <c r="G576" i="6"/>
  <c r="G616" i="6"/>
  <c r="G650" i="6"/>
  <c r="F17" i="6"/>
  <c r="F55" i="6"/>
  <c r="F89" i="6"/>
  <c r="F128" i="6"/>
  <c r="F163" i="6"/>
  <c r="F200" i="6"/>
  <c r="F234" i="6"/>
  <c r="F273" i="6"/>
  <c r="F311" i="6"/>
  <c r="F345" i="6"/>
  <c r="F384" i="6"/>
  <c r="F419" i="6"/>
  <c r="F456" i="6"/>
  <c r="F490" i="6"/>
  <c r="F529" i="6"/>
  <c r="F567" i="6"/>
  <c r="F601" i="6"/>
  <c r="F640" i="6"/>
  <c r="F675" i="6"/>
  <c r="G665" i="6"/>
  <c r="F483" i="6"/>
  <c r="G147" i="6"/>
  <c r="G371" i="6"/>
  <c r="G499" i="6"/>
  <c r="G579" i="6"/>
  <c r="G617" i="6"/>
  <c r="G656" i="6"/>
  <c r="F19" i="6"/>
  <c r="F56" i="6"/>
  <c r="F90" i="6"/>
  <c r="F129" i="6"/>
  <c r="F167" i="6"/>
  <c r="F201" i="6"/>
  <c r="F240" i="6"/>
  <c r="F275" i="6"/>
  <c r="F312" i="6"/>
  <c r="F346" i="6"/>
  <c r="F385" i="6"/>
  <c r="F423" i="6"/>
  <c r="F457" i="6"/>
  <c r="F496" i="6"/>
  <c r="F531" i="6"/>
  <c r="F568" i="6"/>
  <c r="F602" i="6"/>
  <c r="F641" i="6"/>
  <c r="G592" i="6"/>
  <c r="F579" i="6"/>
  <c r="F631" i="6"/>
  <c r="G163" i="6"/>
  <c r="G378" i="6"/>
  <c r="G503" i="6"/>
  <c r="G583" i="6"/>
  <c r="G618" i="6"/>
  <c r="G657" i="6"/>
  <c r="F23" i="6"/>
  <c r="F57" i="6"/>
  <c r="F96" i="6"/>
  <c r="F131" i="6"/>
  <c r="F168" i="6"/>
  <c r="F202" i="6"/>
  <c r="F241" i="6"/>
  <c r="F279" i="6"/>
  <c r="F313" i="6"/>
  <c r="F352" i="6"/>
  <c r="F387" i="6"/>
  <c r="F424" i="6"/>
  <c r="F458" i="6"/>
  <c r="F497" i="6"/>
  <c r="F535" i="6"/>
  <c r="F569" i="6"/>
  <c r="F608" i="6"/>
  <c r="F643" i="6"/>
  <c r="G179" i="6"/>
  <c r="G387" i="6"/>
  <c r="G506" i="6"/>
  <c r="G584" i="6"/>
  <c r="G624" i="6"/>
  <c r="G659" i="6"/>
  <c r="F24" i="6"/>
  <c r="F58" i="6"/>
  <c r="F97" i="6"/>
  <c r="F135" i="6"/>
  <c r="F169" i="6"/>
  <c r="F208" i="6"/>
  <c r="F243" i="6"/>
  <c r="F280" i="6"/>
  <c r="F314" i="6"/>
  <c r="F353" i="6"/>
  <c r="F391" i="6"/>
  <c r="F425" i="6"/>
  <c r="F464" i="6"/>
  <c r="F499" i="6"/>
  <c r="F536" i="6"/>
  <c r="F570" i="6"/>
  <c r="F609" i="6"/>
  <c r="F647" i="6"/>
  <c r="G410" i="6"/>
  <c r="F67" i="6"/>
  <c r="F177" i="6"/>
  <c r="F288" i="6"/>
  <c r="F394" i="6"/>
  <c r="F471" i="6"/>
  <c r="F544" i="6"/>
  <c r="F650" i="6"/>
  <c r="F520" i="6"/>
  <c r="G195" i="6"/>
  <c r="G394" i="6"/>
  <c r="G515" i="6"/>
  <c r="G585" i="6"/>
  <c r="G625" i="6"/>
  <c r="G663" i="6"/>
  <c r="F25" i="6"/>
  <c r="F64" i="6"/>
  <c r="F99" i="6"/>
  <c r="F136" i="6"/>
  <c r="F170" i="6"/>
  <c r="F209" i="6"/>
  <c r="F247" i="6"/>
  <c r="F281" i="6"/>
  <c r="F320" i="6"/>
  <c r="F355" i="6"/>
  <c r="F392" i="6"/>
  <c r="F426" i="6"/>
  <c r="F465" i="6"/>
  <c r="F503" i="6"/>
  <c r="F537" i="6"/>
  <c r="F576" i="6"/>
  <c r="F611" i="6"/>
  <c r="F648" i="6"/>
  <c r="G211" i="6"/>
  <c r="G403" i="6"/>
  <c r="G519" i="6"/>
  <c r="G586" i="6"/>
  <c r="G627" i="6"/>
  <c r="G664" i="6"/>
  <c r="F26" i="6"/>
  <c r="F65" i="6"/>
  <c r="F103" i="6"/>
  <c r="F137" i="6"/>
  <c r="F176" i="6"/>
  <c r="F211" i="6"/>
  <c r="F248" i="6"/>
  <c r="F282" i="6"/>
  <c r="F321" i="6"/>
  <c r="F359" i="6"/>
  <c r="F393" i="6"/>
  <c r="F432" i="6"/>
  <c r="F467" i="6"/>
  <c r="F504" i="6"/>
  <c r="F538" i="6"/>
  <c r="F577" i="6"/>
  <c r="F615" i="6"/>
  <c r="F649" i="6"/>
  <c r="G227" i="6"/>
  <c r="G631" i="6"/>
  <c r="F32" i="6"/>
  <c r="F104" i="6"/>
  <c r="F138" i="6"/>
  <c r="F249" i="6"/>
  <c r="F323" i="6"/>
  <c r="F360" i="6"/>
  <c r="F433" i="6"/>
  <c r="F505" i="6"/>
  <c r="F616" i="6"/>
  <c r="F409" i="6"/>
  <c r="G522" i="6"/>
  <c r="F215" i="6"/>
  <c r="G243" i="6"/>
  <c r="G419" i="6"/>
  <c r="G531" i="6"/>
  <c r="G595" i="6"/>
  <c r="G632" i="6"/>
  <c r="G666" i="6"/>
  <c r="F33" i="6"/>
  <c r="F71" i="6"/>
  <c r="F105" i="6"/>
  <c r="F144" i="6"/>
  <c r="F179" i="6"/>
  <c r="F216" i="6"/>
  <c r="F250" i="6"/>
  <c r="F289" i="6"/>
  <c r="F327" i="6"/>
  <c r="F361" i="6"/>
  <c r="F400" i="6"/>
  <c r="F435" i="6"/>
  <c r="F472" i="6"/>
  <c r="F506" i="6"/>
  <c r="F545" i="6"/>
  <c r="F583" i="6"/>
  <c r="F617" i="6"/>
  <c r="F656" i="6"/>
  <c r="G259" i="6"/>
  <c r="G426" i="6"/>
  <c r="G535" i="6"/>
  <c r="G599" i="6"/>
  <c r="G633" i="6"/>
  <c r="G672" i="6"/>
  <c r="F35" i="6"/>
  <c r="F72" i="6"/>
  <c r="F106" i="6"/>
  <c r="F145" i="6"/>
  <c r="F183" i="6"/>
  <c r="F217" i="6"/>
  <c r="F256" i="6"/>
  <c r="F291" i="6"/>
  <c r="F328" i="6"/>
  <c r="F362" i="6"/>
  <c r="F401" i="6"/>
  <c r="F439" i="6"/>
  <c r="F473" i="6"/>
  <c r="F512" i="6"/>
  <c r="F547" i="6"/>
  <c r="F584" i="6"/>
  <c r="F618" i="6"/>
  <c r="F657" i="6"/>
  <c r="G451" i="6"/>
  <c r="F371" i="6"/>
  <c r="F592" i="6"/>
  <c r="J2" i="4"/>
  <c r="D8" i="5"/>
  <c r="D4" i="5"/>
  <c r="K4" i="5" s="1"/>
  <c r="D5" i="5"/>
  <c r="D6" i="5"/>
  <c r="D7" i="5"/>
  <c r="B8" i="5"/>
  <c r="B9" i="5"/>
  <c r="E5" i="5" l="1"/>
  <c r="F6" i="5"/>
  <c r="E6" i="5"/>
  <c r="F5" i="5"/>
  <c r="G4" i="5"/>
  <c r="G10" i="5"/>
  <c r="G9" i="5"/>
  <c r="G11" i="5"/>
  <c r="G8" i="5"/>
  <c r="G7" i="5"/>
  <c r="H187" i="4"/>
  <c r="H272" i="4"/>
  <c r="H384" i="4"/>
  <c r="H553" i="4"/>
  <c r="H651" i="4"/>
  <c r="H1047" i="4"/>
  <c r="H1836" i="4"/>
  <c r="K1836" i="4" s="1"/>
  <c r="H1925" i="4"/>
  <c r="H2002" i="4"/>
  <c r="H2342" i="4"/>
  <c r="K2342" i="4" s="1"/>
  <c r="H2513" i="4"/>
  <c r="K2513" i="4" s="1"/>
  <c r="H2603" i="4"/>
  <c r="H2746" i="4"/>
  <c r="K2746" i="4" s="1"/>
  <c r="H2976" i="4"/>
  <c r="H3734" i="4"/>
  <c r="H4042" i="4"/>
  <c r="H4238" i="4"/>
  <c r="H659" i="4"/>
  <c r="H708" i="4"/>
  <c r="H1545" i="4"/>
  <c r="H2283" i="4"/>
  <c r="H2343" i="4"/>
  <c r="K2343" i="4" s="1"/>
  <c r="H2514" i="4"/>
  <c r="K2514" i="4" s="1"/>
  <c r="H2804" i="4"/>
  <c r="H2977" i="4"/>
  <c r="H3184" i="4"/>
  <c r="H3236" i="4"/>
  <c r="K3236" i="4" s="1"/>
  <c r="H3446" i="4"/>
  <c r="H3497" i="4"/>
  <c r="H3735" i="4"/>
  <c r="H3941" i="4"/>
  <c r="K3941" i="4" s="1"/>
  <c r="H4044" i="4"/>
  <c r="H190" i="4"/>
  <c r="H1765" i="4"/>
  <c r="K1765" i="4" s="1"/>
  <c r="H2286" i="4"/>
  <c r="H2344" i="4"/>
  <c r="H2396" i="4"/>
  <c r="K2396" i="4" s="1"/>
  <c r="H2444" i="4"/>
  <c r="H2515" i="4"/>
  <c r="K2515" i="4" s="1"/>
  <c r="H2849" i="4"/>
  <c r="K2849" i="4" s="1"/>
  <c r="H3539" i="4"/>
  <c r="H3586" i="4"/>
  <c r="H3830" i="4"/>
  <c r="K3830" i="4" s="1"/>
  <c r="H4199" i="4"/>
  <c r="H4240" i="4"/>
  <c r="K4240" i="4" s="1"/>
  <c r="H96" i="4"/>
  <c r="K96" i="4" s="1"/>
  <c r="H772" i="4"/>
  <c r="H864" i="4"/>
  <c r="K864" i="4" s="1"/>
  <c r="H969" i="4"/>
  <c r="H2554" i="4"/>
  <c r="H2981" i="4"/>
  <c r="H3023" i="4"/>
  <c r="H3063" i="4"/>
  <c r="H3151" i="4"/>
  <c r="H3192" i="4"/>
  <c r="K3192" i="4" s="1"/>
  <c r="H3241" i="4"/>
  <c r="H3356" i="4"/>
  <c r="K3356" i="4" s="1"/>
  <c r="H3503" i="4"/>
  <c r="H3540" i="4"/>
  <c r="H3588" i="4"/>
  <c r="H3832" i="4"/>
  <c r="H4052" i="4"/>
  <c r="H4241" i="4"/>
  <c r="H347" i="4"/>
  <c r="H521" i="4"/>
  <c r="H629" i="4"/>
  <c r="K629" i="4" s="1"/>
  <c r="H970" i="4"/>
  <c r="H1170" i="4"/>
  <c r="H1494" i="4"/>
  <c r="H1736" i="4"/>
  <c r="H1890" i="4"/>
  <c r="H2121" i="4"/>
  <c r="H2288" i="4"/>
  <c r="H2982" i="4"/>
  <c r="H3064" i="4"/>
  <c r="H3362" i="4"/>
  <c r="H3543" i="4"/>
  <c r="H3833" i="4"/>
  <c r="K3833" i="4" s="1"/>
  <c r="H4053" i="4"/>
  <c r="H12" i="4"/>
  <c r="H203" i="4"/>
  <c r="K203" i="4" s="1"/>
  <c r="H973" i="4"/>
  <c r="K973" i="4" s="1"/>
  <c r="H1125" i="4"/>
  <c r="K1125" i="4" s="1"/>
  <c r="H1171" i="4"/>
  <c r="H1346" i="4"/>
  <c r="H1620" i="4"/>
  <c r="H2347" i="4"/>
  <c r="H2499" i="4"/>
  <c r="H3065" i="4"/>
  <c r="H3505" i="4"/>
  <c r="H3547" i="4"/>
  <c r="K3547" i="4" s="1"/>
  <c r="H3785" i="4"/>
  <c r="H4054" i="4"/>
  <c r="H4247" i="4"/>
  <c r="H115" i="4"/>
  <c r="H413" i="4"/>
  <c r="H634" i="4"/>
  <c r="H923" i="4"/>
  <c r="K923" i="4" s="1"/>
  <c r="H1289" i="4"/>
  <c r="H1507" i="4"/>
  <c r="H2081" i="4"/>
  <c r="H2251" i="4"/>
  <c r="H2758" i="4"/>
  <c r="H3310" i="4"/>
  <c r="H3507" i="4"/>
  <c r="H78" i="4"/>
  <c r="H168" i="4"/>
  <c r="H1454" i="4"/>
  <c r="H1747" i="4"/>
  <c r="H1980" i="4"/>
  <c r="H2373" i="4"/>
  <c r="H2462" i="4"/>
  <c r="H2813" i="4"/>
  <c r="H3067" i="4"/>
  <c r="H3246" i="4"/>
  <c r="K3246" i="4" s="1"/>
  <c r="H3317" i="4"/>
  <c r="H3457" i="4"/>
  <c r="H3508" i="4"/>
  <c r="K3508" i="4" s="1"/>
  <c r="H3963" i="4"/>
  <c r="H4254" i="4"/>
  <c r="H260" i="4"/>
  <c r="H533" i="4"/>
  <c r="H878" i="4"/>
  <c r="H925" i="4"/>
  <c r="H997" i="4"/>
  <c r="H1175" i="4"/>
  <c r="H1247" i="4"/>
  <c r="H1696" i="4"/>
  <c r="H2163" i="4"/>
  <c r="K2163" i="4" s="1"/>
  <c r="H2375" i="4"/>
  <c r="H2622" i="4"/>
  <c r="H2671" i="4"/>
  <c r="H3000" i="4"/>
  <c r="H3068" i="4"/>
  <c r="H3509" i="4"/>
  <c r="K3509" i="4" s="1"/>
  <c r="H4081" i="4"/>
  <c r="H4160" i="4"/>
  <c r="H26" i="4"/>
  <c r="H494" i="4"/>
  <c r="K494" i="4" s="1"/>
  <c r="H599" i="4"/>
  <c r="K599" i="4" s="1"/>
  <c r="H879" i="4"/>
  <c r="H1183" i="4"/>
  <c r="H1354" i="4"/>
  <c r="H1630" i="4"/>
  <c r="K1630" i="4" s="1"/>
  <c r="H1983" i="4"/>
  <c r="H2165" i="4"/>
  <c r="K2165" i="4" s="1"/>
  <c r="H2590" i="4"/>
  <c r="H3031" i="4"/>
  <c r="K3031" i="4" s="1"/>
  <c r="H3080" i="4"/>
  <c r="H3169" i="4"/>
  <c r="H3248" i="4"/>
  <c r="H3511" i="4"/>
  <c r="H3699" i="4"/>
  <c r="H3968" i="4"/>
  <c r="H4262" i="4"/>
  <c r="H86" i="4"/>
  <c r="H600" i="4"/>
  <c r="H784" i="4"/>
  <c r="H1355" i="4"/>
  <c r="H1407" i="4"/>
  <c r="H1805" i="4"/>
  <c r="H2086" i="4"/>
  <c r="H2384" i="4"/>
  <c r="H2719" i="4"/>
  <c r="H2773" i="4"/>
  <c r="K2773" i="4" s="1"/>
  <c r="H3006" i="4"/>
  <c r="H3032" i="4"/>
  <c r="K3032" i="4" s="1"/>
  <c r="H3206" i="4"/>
  <c r="H3252" i="4"/>
  <c r="H3323" i="4"/>
  <c r="H4269" i="4"/>
  <c r="H943" i="4"/>
  <c r="K943" i="4" s="1"/>
  <c r="H1253" i="4"/>
  <c r="H1303" i="4"/>
  <c r="H1359" i="4"/>
  <c r="H1462" i="4"/>
  <c r="H1531" i="4"/>
  <c r="H1753" i="4"/>
  <c r="H2388" i="4"/>
  <c r="H2593" i="4"/>
  <c r="H2633" i="4"/>
  <c r="H2837" i="4"/>
  <c r="H3034" i="4"/>
  <c r="H3091" i="4"/>
  <c r="H3227" i="4"/>
  <c r="K3227" i="4" s="1"/>
  <c r="H3416" i="4"/>
  <c r="H3464" i="4"/>
  <c r="H3561" i="4"/>
  <c r="H3817" i="4"/>
  <c r="H3919" i="4"/>
  <c r="H3970" i="4"/>
  <c r="H4276" i="4"/>
  <c r="H88" i="4"/>
  <c r="H218" i="4"/>
  <c r="H264" i="4"/>
  <c r="K264" i="4" s="1"/>
  <c r="H603" i="4"/>
  <c r="H647" i="4"/>
  <c r="H1254" i="4"/>
  <c r="K1254" i="4" s="1"/>
  <c r="H1532" i="4"/>
  <c r="H1589" i="4"/>
  <c r="H1638" i="4"/>
  <c r="H1875" i="4"/>
  <c r="K1875" i="4" s="1"/>
  <c r="H2090" i="4"/>
  <c r="H2171" i="4"/>
  <c r="H2330" i="4"/>
  <c r="H2434" i="4"/>
  <c r="K2434" i="4" s="1"/>
  <c r="H2508" i="4"/>
  <c r="H2595" i="4"/>
  <c r="H2636" i="4"/>
  <c r="H3229" i="4"/>
  <c r="H3330" i="4"/>
  <c r="H3465" i="4"/>
  <c r="K3465" i="4" s="1"/>
  <c r="H3516" i="4"/>
  <c r="K3516" i="4" s="1"/>
  <c r="H3562" i="4"/>
  <c r="K3562" i="4" s="1"/>
  <c r="H3920" i="4"/>
  <c r="H4277" i="4"/>
  <c r="H183" i="4"/>
  <c r="H266" i="4"/>
  <c r="K266" i="4" s="1"/>
  <c r="H444" i="4"/>
  <c r="H503" i="4"/>
  <c r="K503" i="4" s="1"/>
  <c r="H604" i="4"/>
  <c r="H1041" i="4"/>
  <c r="H1086" i="4"/>
  <c r="H1361" i="4"/>
  <c r="H1900" i="4"/>
  <c r="H2333" i="4"/>
  <c r="H2470" i="4"/>
  <c r="K2470" i="4" s="1"/>
  <c r="H2800" i="4"/>
  <c r="H3012" i="4"/>
  <c r="H3173" i="4"/>
  <c r="H3333" i="4"/>
  <c r="H3421" i="4"/>
  <c r="H3821" i="4"/>
  <c r="K3821" i="4" s="1"/>
  <c r="H4030" i="4"/>
  <c r="H4316" i="4"/>
  <c r="H1214" i="4"/>
  <c r="H3571" i="4"/>
  <c r="H4496" i="4"/>
  <c r="H4704" i="4"/>
  <c r="K4704" i="4" s="1"/>
  <c r="H4823" i="4"/>
  <c r="H4990" i="4"/>
  <c r="K4990" i="4" s="1"/>
  <c r="H5034" i="4"/>
  <c r="H5075" i="4"/>
  <c r="K5075" i="4" s="1"/>
  <c r="H5451" i="4"/>
  <c r="K5451" i="4" s="1"/>
  <c r="H5490" i="4"/>
  <c r="H5523" i="4"/>
  <c r="H2105" i="4"/>
  <c r="H2474" i="4"/>
  <c r="H2844" i="4"/>
  <c r="H3622" i="4"/>
  <c r="H4450" i="4"/>
  <c r="H4580" i="4"/>
  <c r="K4580" i="4" s="1"/>
  <c r="H4708" i="4"/>
  <c r="H4940" i="4"/>
  <c r="H5457" i="4"/>
  <c r="K5457" i="4" s="1"/>
  <c r="H5680" i="4"/>
  <c r="K5680" i="4" s="1"/>
  <c r="H2898" i="4"/>
  <c r="H3273" i="4"/>
  <c r="H4451" i="4"/>
  <c r="H4645" i="4"/>
  <c r="K4645" i="4" s="1"/>
  <c r="H4791" i="4"/>
  <c r="H5037" i="4"/>
  <c r="H5308" i="4"/>
  <c r="K5308" i="4" s="1"/>
  <c r="H5404" i="4"/>
  <c r="H5500" i="4"/>
  <c r="H5684" i="4"/>
  <c r="H2141" i="4"/>
  <c r="K2141" i="4" s="1"/>
  <c r="H2512" i="4"/>
  <c r="H2901" i="4"/>
  <c r="H4453" i="4"/>
  <c r="H5038" i="4"/>
  <c r="H5148" i="4"/>
  <c r="H5358" i="4"/>
  <c r="H5540" i="4"/>
  <c r="H5697" i="4"/>
  <c r="K5697" i="4" s="1"/>
  <c r="H91" i="4"/>
  <c r="H1367" i="4"/>
  <c r="H4529" i="4"/>
  <c r="H4656" i="4"/>
  <c r="H5152" i="4"/>
  <c r="H5256" i="4"/>
  <c r="H5464" i="4"/>
  <c r="H5503" i="4"/>
  <c r="K5503" i="4" s="1"/>
  <c r="H2599" i="4"/>
  <c r="K2599" i="4" s="1"/>
  <c r="H4234" i="4"/>
  <c r="H4953" i="4"/>
  <c r="H1422" i="4"/>
  <c r="H2600" i="4"/>
  <c r="H4236" i="4"/>
  <c r="H4660" i="4"/>
  <c r="H4954" i="4"/>
  <c r="H5059" i="4"/>
  <c r="H5505" i="4"/>
  <c r="H2639" i="4"/>
  <c r="K2639" i="4" s="1"/>
  <c r="H3822" i="4"/>
  <c r="K3822" i="4" s="1"/>
  <c r="H4282" i="4"/>
  <c r="K4282" i="4" s="1"/>
  <c r="H4539" i="4"/>
  <c r="K4539" i="4" s="1"/>
  <c r="H4861" i="4"/>
  <c r="H4956" i="4"/>
  <c r="H5061" i="4"/>
  <c r="K5061" i="4" s="1"/>
  <c r="H5164" i="4"/>
  <c r="K5164" i="4" s="1"/>
  <c r="H5206" i="4"/>
  <c r="H1922" i="4"/>
  <c r="H3047" i="4"/>
  <c r="H4290" i="4"/>
  <c r="H4755" i="4"/>
  <c r="H4806" i="4"/>
  <c r="H4911" i="4"/>
  <c r="H5209" i="4"/>
  <c r="H5270" i="4"/>
  <c r="H5376" i="4"/>
  <c r="H5507" i="4"/>
  <c r="H5658" i="4"/>
  <c r="H1105" i="4"/>
  <c r="K1105" i="4" s="1"/>
  <c r="H2334" i="4"/>
  <c r="H3875" i="4"/>
  <c r="K3875" i="4" s="1"/>
  <c r="H4808" i="4"/>
  <c r="H5023" i="4"/>
  <c r="H5063" i="4"/>
  <c r="H5210" i="4"/>
  <c r="H5274" i="4"/>
  <c r="H5659" i="4"/>
  <c r="H1964" i="4"/>
  <c r="H4559" i="4"/>
  <c r="H4811" i="4"/>
  <c r="H5172" i="4"/>
  <c r="K5172" i="4" s="1"/>
  <c r="H5275" i="4"/>
  <c r="H5439" i="4"/>
  <c r="K5439" i="4" s="1"/>
  <c r="H5509" i="4"/>
  <c r="H4565" i="4"/>
  <c r="H4814" i="4"/>
  <c r="H5481" i="4"/>
  <c r="H1642" i="4"/>
  <c r="K1642" i="4" s="1"/>
  <c r="H4614" i="4"/>
  <c r="K4614" i="4" s="1"/>
  <c r="H5669" i="4"/>
  <c r="K5669" i="4" s="1"/>
  <c r="H5678" i="4"/>
  <c r="H4916" i="4"/>
  <c r="H5511" i="4"/>
  <c r="H4917" i="4"/>
  <c r="K4917" i="4" s="1"/>
  <c r="H4447" i="4"/>
  <c r="H2393" i="4"/>
  <c r="H3930" i="4"/>
  <c r="H4493" i="4"/>
  <c r="H4767" i="4"/>
  <c r="K4767" i="4" s="1"/>
  <c r="H3982" i="4"/>
  <c r="H824" i="4"/>
  <c r="H4036" i="4"/>
  <c r="K4036" i="4" s="1"/>
  <c r="H4497" i="4"/>
  <c r="H5180" i="4"/>
  <c r="H5408" i="4"/>
  <c r="H5581" i="4"/>
  <c r="H4351" i="4"/>
  <c r="H4815" i="4"/>
  <c r="H5032" i="4"/>
  <c r="H5221" i="4"/>
  <c r="H1213" i="4"/>
  <c r="H4575" i="4"/>
  <c r="H1594" i="4"/>
  <c r="H5462" i="4"/>
  <c r="H5483" i="4"/>
  <c r="H4396" i="4"/>
  <c r="H5626" i="4"/>
  <c r="K5626" i="4" s="1"/>
  <c r="H2843" i="4"/>
  <c r="K6" i="5"/>
  <c r="J17" i="6"/>
  <c r="G5" i="5" l="1"/>
  <c r="G6" i="5"/>
  <c r="B7" i="5"/>
  <c r="H3936" i="4" l="1"/>
  <c r="K3936" i="4" s="1"/>
  <c r="H2199" i="4"/>
  <c r="H4301" i="4"/>
  <c r="H2851" i="4"/>
  <c r="K2851" i="4" s="1"/>
  <c r="H2875" i="4"/>
  <c r="H2717" i="4"/>
  <c r="H1006" i="4"/>
  <c r="H1583" i="4"/>
  <c r="K1583" i="4" s="1"/>
  <c r="H1956" i="4"/>
  <c r="H5282" i="4"/>
  <c r="H1414" i="4"/>
  <c r="H5015" i="4"/>
  <c r="H5267" i="4"/>
  <c r="H339" i="4"/>
  <c r="K339" i="4" s="1"/>
  <c r="H3992" i="4"/>
  <c r="K3992" i="4" s="1"/>
  <c r="H2480" i="4"/>
  <c r="H4302" i="4"/>
  <c r="K4302" i="4" s="1"/>
  <c r="H348" i="4"/>
  <c r="H2714" i="4"/>
  <c r="K2714" i="4" s="1"/>
  <c r="H1679" i="4"/>
  <c r="H3690" i="4"/>
  <c r="H2939" i="4"/>
  <c r="H2826" i="4"/>
  <c r="H783" i="4"/>
  <c r="K783" i="4" s="1"/>
  <c r="H1038" i="4"/>
  <c r="H1821" i="4"/>
  <c r="H4029" i="4"/>
  <c r="K4029" i="4" s="1"/>
  <c r="H4231" i="4"/>
  <c r="H4789" i="4"/>
  <c r="H5506" i="4"/>
  <c r="H5510" i="4"/>
  <c r="H3564" i="4"/>
  <c r="H2043" i="4"/>
  <c r="K2043" i="4" s="1"/>
  <c r="H4196" i="4"/>
  <c r="H466" i="4"/>
  <c r="H11" i="4"/>
  <c r="H522" i="4"/>
  <c r="H1979" i="4"/>
  <c r="H4211" i="4"/>
  <c r="H3027" i="4"/>
  <c r="H3462" i="4"/>
  <c r="H1867" i="4"/>
  <c r="H2391" i="4"/>
  <c r="H4281" i="4"/>
  <c r="H4887" i="4"/>
  <c r="H39" i="4"/>
  <c r="K39" i="4" s="1"/>
  <c r="H5262" i="4"/>
  <c r="H5663" i="4"/>
  <c r="H2549" i="4"/>
  <c r="K2549" i="4" s="1"/>
  <c r="H2142" i="4"/>
  <c r="K2142" i="4" s="1"/>
  <c r="H4296" i="4"/>
  <c r="K4296" i="4" s="1"/>
  <c r="H2605" i="4"/>
  <c r="H569" i="4"/>
  <c r="K569" i="4" s="1"/>
  <c r="H57" i="4"/>
  <c r="H2495" i="4"/>
  <c r="K2495" i="4" s="1"/>
  <c r="H585" i="4"/>
  <c r="H3030" i="4"/>
  <c r="H3864" i="4"/>
  <c r="K3864" i="4" s="1"/>
  <c r="H1947" i="4"/>
  <c r="H4225" i="4"/>
  <c r="H36" i="4"/>
  <c r="K36" i="4" s="1"/>
  <c r="H1762" i="4"/>
  <c r="K1762" i="4" s="1"/>
  <c r="H4422" i="4"/>
  <c r="K4422" i="4" s="1"/>
  <c r="H2280" i="4"/>
  <c r="H5520" i="4"/>
  <c r="K5520" i="4" s="1"/>
  <c r="H2282" i="4"/>
  <c r="K2282" i="4" s="1"/>
  <c r="H4295" i="4"/>
  <c r="H2604" i="4"/>
  <c r="H2805" i="4"/>
  <c r="H719" i="4"/>
  <c r="H2614" i="4"/>
  <c r="H682" i="4"/>
  <c r="H2160" i="4"/>
  <c r="H1132" i="4"/>
  <c r="K1132" i="4" s="1"/>
  <c r="H1582" i="4"/>
  <c r="H2329" i="4"/>
  <c r="H2548" i="4"/>
  <c r="K2548" i="4" s="1"/>
  <c r="H341" i="4"/>
  <c r="H5619" i="4"/>
  <c r="H4994" i="4"/>
  <c r="H38" i="4"/>
  <c r="H4596" i="4"/>
  <c r="K4596" i="4" s="1"/>
  <c r="H4663" i="4"/>
  <c r="K4663" i="4" s="1"/>
  <c r="H1534" i="4"/>
  <c r="H5067" i="4"/>
  <c r="H508" i="4"/>
  <c r="K508" i="4" s="1"/>
  <c r="H465" i="4"/>
  <c r="H2854" i="4"/>
  <c r="H3320" i="4"/>
  <c r="H1581" i="4"/>
  <c r="H3656" i="4"/>
  <c r="H133" i="4"/>
  <c r="H5670" i="4"/>
  <c r="H1759" i="4"/>
  <c r="H4798" i="4"/>
  <c r="H3046" i="4"/>
  <c r="H1960" i="4"/>
  <c r="H2394" i="4"/>
  <c r="H554" i="4"/>
  <c r="H2847" i="4"/>
  <c r="H715" i="4"/>
  <c r="H3022" i="4"/>
  <c r="H572" i="4"/>
  <c r="H2578" i="4"/>
  <c r="H181" i="4"/>
  <c r="H2841" i="4"/>
  <c r="K2841" i="4" s="1"/>
  <c r="H5535" i="4"/>
  <c r="H858" i="4"/>
  <c r="H3188" i="4"/>
  <c r="H918" i="4"/>
  <c r="K918" i="4" s="1"/>
  <c r="H3024" i="4"/>
  <c r="H2619" i="4"/>
  <c r="H1851" i="4"/>
  <c r="H1522" i="4"/>
  <c r="K1522" i="4" s="1"/>
  <c r="H3556" i="4"/>
  <c r="H1854" i="4"/>
  <c r="H3758" i="4"/>
  <c r="H2328" i="4"/>
  <c r="H217" i="4"/>
  <c r="H5011" i="4"/>
  <c r="H5281" i="4"/>
  <c r="H342" i="4"/>
  <c r="H3020" i="4"/>
  <c r="H1018" i="4"/>
  <c r="H3447" i="4"/>
  <c r="K3447" i="4" s="1"/>
  <c r="H720" i="4"/>
  <c r="H2715" i="4"/>
  <c r="H1894" i="4"/>
  <c r="H3552" i="4"/>
  <c r="H1580" i="4"/>
  <c r="H3966" i="4"/>
  <c r="H3810" i="4"/>
  <c r="H333" i="4"/>
  <c r="H4576" i="4"/>
  <c r="H4712" i="4"/>
  <c r="K4712" i="4" s="1"/>
  <c r="H5058" i="4"/>
  <c r="H5062" i="4"/>
  <c r="H4554" i="4"/>
  <c r="H700" i="4"/>
  <c r="H4495" i="4"/>
  <c r="H857" i="4"/>
  <c r="H3502" i="4"/>
  <c r="H1493" i="4"/>
  <c r="H1496" i="4"/>
  <c r="H1942" i="4"/>
  <c r="H3837" i="4"/>
  <c r="K3837" i="4" s="1"/>
  <c r="H1141" i="4"/>
  <c r="H697" i="4"/>
  <c r="H4794" i="4"/>
  <c r="K4794" i="4" s="1"/>
  <c r="H5198" i="4"/>
  <c r="K5198" i="4" s="1"/>
  <c r="H4802" i="4"/>
  <c r="K4802" i="4" s="1"/>
  <c r="H5168" i="4"/>
  <c r="H1592" i="4"/>
  <c r="K1592" i="4" s="1"/>
  <c r="H4768" i="4"/>
  <c r="H2846" i="4"/>
  <c r="H1316" i="4"/>
  <c r="H1839" i="4"/>
  <c r="H1568" i="4"/>
  <c r="K1568" i="4" s="1"/>
  <c r="H1025" i="4"/>
  <c r="H2869" i="4"/>
  <c r="H2130" i="4"/>
  <c r="H2321" i="4"/>
  <c r="K2321" i="4" s="1"/>
  <c r="H2721" i="4"/>
  <c r="H4769" i="4"/>
  <c r="H4709" i="4"/>
  <c r="H1885" i="4"/>
  <c r="K1885" i="4" s="1"/>
  <c r="H2392" i="4"/>
  <c r="K2392" i="4" s="1"/>
  <c r="H4989" i="4"/>
  <c r="K4989" i="4" s="1"/>
  <c r="H5050" i="4"/>
  <c r="H1381" i="4"/>
  <c r="H1933" i="4"/>
  <c r="H1609" i="4"/>
  <c r="H3738" i="4"/>
  <c r="K3738" i="4" s="1"/>
  <c r="H1064" i="4"/>
  <c r="H3592" i="4"/>
  <c r="H1738" i="4"/>
  <c r="K1738" i="4" s="1"/>
  <c r="H683" i="4"/>
  <c r="H2937" i="4"/>
  <c r="H4009" i="4"/>
  <c r="K4009" i="4" s="1"/>
  <c r="H4255" i="4"/>
  <c r="K4255" i="4" s="1"/>
  <c r="H2377" i="4"/>
  <c r="H2952" i="4"/>
  <c r="H944" i="4"/>
  <c r="H3518" i="4"/>
  <c r="H5361" i="4"/>
  <c r="H4492" i="4"/>
  <c r="H3016" i="4"/>
  <c r="H2152" i="4"/>
  <c r="K2152" i="4" s="1"/>
  <c r="H2516" i="4"/>
  <c r="H1847" i="4"/>
  <c r="H3026" i="4"/>
  <c r="H4158" i="4"/>
  <c r="H2465" i="4"/>
  <c r="H262" i="4"/>
  <c r="K262" i="4" s="1"/>
  <c r="H1151" i="4"/>
  <c r="H3563" i="4"/>
  <c r="H4936" i="4"/>
  <c r="H5021" i="4"/>
  <c r="H1483" i="4"/>
  <c r="H3057" i="4"/>
  <c r="H1663" i="4"/>
  <c r="H3583" i="4"/>
  <c r="K3583" i="4" s="1"/>
  <c r="H4047" i="4"/>
  <c r="H4005" i="4"/>
  <c r="H1234" i="4"/>
  <c r="H2024" i="4"/>
  <c r="H1031" i="4"/>
  <c r="H3199" i="4"/>
  <c r="H2535" i="4"/>
  <c r="H2536" i="4"/>
  <c r="H176" i="4"/>
  <c r="H2537" i="4"/>
  <c r="H1408" i="4"/>
  <c r="H1409" i="4"/>
  <c r="H1307" i="4"/>
  <c r="H3765" i="4"/>
  <c r="H4041" i="4"/>
  <c r="H5502" i="4"/>
  <c r="K5502" i="4" s="1"/>
  <c r="H2744" i="4"/>
  <c r="H1602" i="4"/>
  <c r="K1602" i="4" s="1"/>
  <c r="H3574" i="4"/>
  <c r="K3574" i="4" s="1"/>
  <c r="H1929" i="4"/>
  <c r="H2610" i="4"/>
  <c r="H4202" i="4"/>
  <c r="K4202" i="4" s="1"/>
  <c r="H2289" i="4"/>
  <c r="H3245" i="4"/>
  <c r="H2716" i="4"/>
  <c r="H124" i="4"/>
  <c r="H428" i="4"/>
  <c r="H688" i="4"/>
  <c r="K688" i="4" s="1"/>
  <c r="H3089" i="4"/>
  <c r="H3514" i="4"/>
  <c r="H5542" i="4"/>
  <c r="H4740" i="4"/>
  <c r="H5609" i="4"/>
  <c r="H5508" i="4"/>
  <c r="H4964" i="4"/>
  <c r="K4964" i="4" s="1"/>
  <c r="H3232" i="4"/>
  <c r="H4947" i="4"/>
  <c r="K4947" i="4" s="1"/>
  <c r="H2110" i="4"/>
  <c r="H3779" i="4"/>
  <c r="H2806" i="4"/>
  <c r="H4200" i="4"/>
  <c r="H1401" i="4"/>
  <c r="H2828" i="4"/>
  <c r="K2828" i="4" s="1"/>
  <c r="H3973" i="4"/>
  <c r="H1012" i="4"/>
  <c r="K1012" i="4" s="1"/>
  <c r="H5611" i="4"/>
  <c r="H5173" i="4"/>
  <c r="H5283" i="4"/>
  <c r="K5283" i="4" s="1"/>
  <c r="H1049" i="4"/>
  <c r="H626" i="4"/>
  <c r="H3242" i="4"/>
  <c r="H2080" i="4"/>
  <c r="H727" i="4"/>
  <c r="K727" i="4" s="1"/>
  <c r="H3793" i="4"/>
  <c r="K3793" i="4" s="1"/>
  <c r="H4214" i="4"/>
  <c r="H3130" i="4"/>
  <c r="K3130" i="4" s="1"/>
  <c r="H2262" i="4"/>
  <c r="H2543" i="4"/>
  <c r="H3865" i="4"/>
  <c r="H89" i="4"/>
  <c r="K89" i="4" s="1"/>
  <c r="H1473" i="4"/>
  <c r="H5231" i="4"/>
  <c r="H5466" i="4"/>
  <c r="H4754" i="4"/>
  <c r="H270" i="4"/>
  <c r="K270" i="4" s="1"/>
  <c r="H4818" i="4"/>
  <c r="K4818" i="4" s="1"/>
  <c r="H3493" i="4"/>
  <c r="H1118" i="4"/>
  <c r="H252" i="4"/>
  <c r="H1973" i="4"/>
  <c r="H2158" i="4"/>
  <c r="H4205" i="4"/>
  <c r="H780" i="4"/>
  <c r="K780" i="4" s="1"/>
  <c r="H2876" i="4"/>
  <c r="H1713" i="4"/>
  <c r="H3230" i="4"/>
  <c r="H3175" i="4"/>
  <c r="H5379" i="4"/>
  <c r="H4765" i="4"/>
  <c r="H1992" i="4"/>
  <c r="H4937" i="4"/>
  <c r="H4574" i="4"/>
  <c r="K4574" i="4" s="1"/>
  <c r="H5033" i="4"/>
  <c r="K5033" i="4" s="1"/>
  <c r="H5070" i="4"/>
  <c r="H4579" i="4"/>
  <c r="H5247" i="4"/>
  <c r="H1673" i="4"/>
  <c r="K1673" i="4" s="1"/>
  <c r="H871" i="4"/>
  <c r="K871" i="4" s="1"/>
  <c r="H876" i="4"/>
  <c r="H3702" i="4"/>
  <c r="K3702" i="4" s="1"/>
  <c r="H2839" i="4"/>
  <c r="H3272" i="4"/>
  <c r="H5573" i="4"/>
  <c r="H5501" i="4"/>
  <c r="H4473" i="4"/>
  <c r="H1014" i="4"/>
  <c r="H607" i="4"/>
  <c r="H3530" i="4"/>
  <c r="H5529" i="4"/>
  <c r="H5447" i="4"/>
  <c r="H3060" i="4"/>
  <c r="K3060" i="4" s="1"/>
  <c r="H510" i="4"/>
  <c r="H13" i="4"/>
  <c r="H924" i="4"/>
  <c r="H2760" i="4"/>
  <c r="H1292" i="4"/>
  <c r="H2032" i="4"/>
  <c r="K2032" i="4" s="1"/>
  <c r="H3322" i="4"/>
  <c r="H2538" i="4"/>
  <c r="H2783" i="4"/>
  <c r="H4014" i="4"/>
  <c r="H3010" i="4"/>
  <c r="H334" i="4"/>
  <c r="H5472" i="4"/>
  <c r="K5472" i="4" s="1"/>
  <c r="H4694" i="4"/>
  <c r="H2241" i="4"/>
  <c r="H3648" i="4"/>
  <c r="H1065" i="4"/>
  <c r="H3549" i="4"/>
  <c r="K3549" i="4" s="1"/>
  <c r="H995" i="4"/>
  <c r="H261" i="4"/>
  <c r="K261" i="4" s="1"/>
  <c r="H2592" i="4"/>
  <c r="H3969" i="4"/>
  <c r="H4167" i="4"/>
  <c r="H3092" i="4"/>
  <c r="K3092" i="4" s="1"/>
  <c r="H1989" i="4"/>
  <c r="H5537" i="4"/>
  <c r="K5537" i="4" s="1"/>
  <c r="H5546" i="4"/>
  <c r="H2642" i="4"/>
  <c r="H5469" i="4"/>
  <c r="H5029" i="4"/>
  <c r="H4698" i="4"/>
  <c r="H768" i="4"/>
  <c r="H3686" i="4"/>
  <c r="H408" i="4"/>
  <c r="H3739" i="4"/>
  <c r="H2528" i="4"/>
  <c r="H167" i="4"/>
  <c r="H2290" i="4"/>
  <c r="H1071" i="4"/>
  <c r="H3559" i="4"/>
  <c r="H1082" i="4"/>
  <c r="K1082" i="4" s="1"/>
  <c r="H2632" i="4"/>
  <c r="H4013" i="4"/>
  <c r="H2893" i="4"/>
  <c r="K2893" i="4" s="1"/>
  <c r="H2138" i="4"/>
  <c r="K2138" i="4" s="1"/>
  <c r="H5624" i="4"/>
  <c r="K5624" i="4" s="1"/>
  <c r="H897" i="4"/>
  <c r="H4797" i="4"/>
  <c r="H5068" i="4"/>
  <c r="H1887" i="4"/>
  <c r="H3404" i="4"/>
  <c r="H2618" i="4"/>
  <c r="H2370" i="4"/>
  <c r="H3786" i="4"/>
  <c r="H1351" i="4"/>
  <c r="K1351" i="4" s="1"/>
  <c r="H1300" i="4"/>
  <c r="H4086" i="4"/>
  <c r="K4086" i="4" s="1"/>
  <c r="H3271" i="4"/>
  <c r="H893" i="4"/>
  <c r="H1309" i="4"/>
  <c r="H4950" i="4"/>
  <c r="H3015" i="4"/>
  <c r="H3826" i="4"/>
  <c r="K3826" i="4" s="1"/>
  <c r="H4488" i="4"/>
  <c r="H4795" i="4"/>
  <c r="H968" i="4"/>
  <c r="H2346" i="4"/>
  <c r="H523" i="4"/>
  <c r="K523" i="4" s="1"/>
  <c r="H2529" i="4"/>
  <c r="H3912" i="4"/>
  <c r="K3912" i="4" s="1"/>
  <c r="H211" i="4"/>
  <c r="K211" i="4" s="1"/>
  <c r="H4217" i="4"/>
  <c r="H32" i="4"/>
  <c r="H1988" i="4"/>
  <c r="H648" i="4"/>
  <c r="K648" i="4" s="1"/>
  <c r="H3725" i="4"/>
  <c r="H4998" i="4"/>
  <c r="H5220" i="4"/>
  <c r="H5035" i="4"/>
  <c r="K5035" i="4" s="1"/>
  <c r="H5620" i="4"/>
  <c r="H2413" i="4"/>
  <c r="H1400" i="4"/>
  <c r="H2865" i="4"/>
  <c r="H4058" i="4"/>
  <c r="K4058" i="4" s="1"/>
  <c r="H1623" i="4"/>
  <c r="H3654" i="4"/>
  <c r="H640" i="4"/>
  <c r="H2832" i="4"/>
  <c r="K2832" i="4" s="1"/>
  <c r="H1884" i="4"/>
  <c r="K1884" i="4" s="1"/>
  <c r="H4476" i="4"/>
  <c r="K4476" i="4" s="1"/>
  <c r="H4544" i="4"/>
  <c r="H5276" i="4"/>
  <c r="H5071" i="4"/>
  <c r="H703" i="4"/>
  <c r="H343" i="4"/>
  <c r="K343" i="4" s="1"/>
  <c r="H1050" i="4"/>
  <c r="H2553" i="4"/>
  <c r="H1771" i="4"/>
  <c r="H681" i="4"/>
  <c r="H4245" i="4"/>
  <c r="K4245" i="4" s="1"/>
  <c r="H3165" i="4"/>
  <c r="K3165" i="4" s="1"/>
  <c r="H489" i="4"/>
  <c r="H2255" i="4"/>
  <c r="H3756" i="4"/>
  <c r="H1459" i="4"/>
  <c r="K1459" i="4" s="1"/>
  <c r="H3325" i="4"/>
  <c r="H2134" i="4"/>
  <c r="H737" i="4"/>
  <c r="H5468" i="4"/>
  <c r="H4490" i="4"/>
  <c r="H2697" i="4"/>
  <c r="H464" i="4"/>
  <c r="H1383" i="4"/>
  <c r="H2345" i="4"/>
  <c r="H3306" i="4"/>
  <c r="H4249" i="4"/>
  <c r="H3800" i="4"/>
  <c r="H2629" i="4"/>
  <c r="K2629" i="4" s="1"/>
  <c r="H1987" i="4"/>
  <c r="K1987" i="4" s="1"/>
  <c r="H1010" i="4"/>
  <c r="H2596" i="4"/>
  <c r="H3013" i="4"/>
  <c r="H5149" i="4"/>
  <c r="K5149" i="4" s="1"/>
  <c r="H4770" i="4"/>
  <c r="H1215" i="4"/>
  <c r="H1437" i="4"/>
  <c r="H774" i="4"/>
  <c r="K774" i="4" s="1"/>
  <c r="H2807" i="4"/>
  <c r="H1675" i="4"/>
  <c r="K1675" i="4" s="1"/>
  <c r="H686" i="4"/>
  <c r="K686" i="4" s="1"/>
  <c r="H3857" i="4"/>
  <c r="H2764" i="4"/>
  <c r="H4012" i="4"/>
  <c r="H1631" i="4"/>
  <c r="K1631" i="4" s="1"/>
  <c r="H2034" i="4"/>
  <c r="H2637" i="4"/>
  <c r="H5036" i="4"/>
  <c r="H4521" i="4"/>
  <c r="H4800" i="4"/>
  <c r="H5654" i="4"/>
  <c r="H4673" i="4"/>
  <c r="K4673" i="4" s="1"/>
  <c r="H5541" i="4"/>
  <c r="H1310" i="4"/>
  <c r="K1310" i="4" s="1"/>
  <c r="H2395" i="4"/>
  <c r="K2395" i="4" s="1"/>
  <c r="H1669" i="4"/>
  <c r="H402" i="4"/>
  <c r="H257" i="4"/>
  <c r="H1069" i="4"/>
  <c r="H728" i="4"/>
  <c r="H1251" i="4"/>
  <c r="K1251" i="4" s="1"/>
  <c r="H735" i="4"/>
  <c r="H2087" i="4"/>
  <c r="H2390" i="4"/>
  <c r="H3972" i="4"/>
  <c r="H5226" i="4"/>
  <c r="H5228" i="4"/>
  <c r="H4655" i="4"/>
  <c r="H5396" i="4"/>
  <c r="H2906" i="4"/>
  <c r="H2980" i="4"/>
  <c r="H301" i="4"/>
  <c r="H3649" i="4"/>
  <c r="K3649" i="4" s="1"/>
  <c r="H210" i="4"/>
  <c r="H4010" i="4"/>
  <c r="K4010" i="4" s="1"/>
  <c r="H1297" i="4"/>
  <c r="H2877" i="4"/>
  <c r="H29" i="4"/>
  <c r="H1986" i="4"/>
  <c r="H3170" i="4"/>
  <c r="H883" i="4"/>
  <c r="H2268" i="4"/>
  <c r="H5284" i="4"/>
  <c r="H4475" i="4"/>
  <c r="H4957" i="4"/>
  <c r="H5025" i="4"/>
  <c r="K5025" i="4" s="1"/>
  <c r="H5277" i="4"/>
  <c r="H519" i="4"/>
  <c r="H2751" i="4"/>
  <c r="H1977" i="4"/>
  <c r="K1977" i="4" s="1"/>
  <c r="H308" i="4"/>
  <c r="K308" i="4" s="1"/>
  <c r="H2301" i="4"/>
  <c r="K2301" i="4" s="1"/>
  <c r="H3763" i="4"/>
  <c r="H736" i="4"/>
  <c r="H5344" i="4"/>
  <c r="H4531" i="4"/>
  <c r="H4384" i="4"/>
  <c r="K4384" i="4" s="1"/>
  <c r="H5022" i="4"/>
  <c r="H3922" i="4"/>
  <c r="H382" i="4"/>
  <c r="H1888" i="4"/>
  <c r="H3062" i="4"/>
  <c r="H3834" i="4"/>
  <c r="H3066" i="4"/>
  <c r="H422" i="4"/>
  <c r="H3749" i="4"/>
  <c r="H2763" i="4"/>
  <c r="H2132" i="4"/>
  <c r="H3045" i="4"/>
  <c r="H4995" i="4"/>
  <c r="H2101" i="4"/>
  <c r="Y34" i="5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B6" i="5" l="1"/>
  <c r="H507" i="4" l="1"/>
  <c r="H1716" i="4"/>
  <c r="H3827" i="4"/>
  <c r="H2910" i="4"/>
  <c r="K2910" i="4" s="1"/>
  <c r="H4003" i="4"/>
  <c r="H917" i="4"/>
  <c r="H2060" i="4"/>
  <c r="H3101" i="4"/>
  <c r="K3101" i="4" s="1"/>
  <c r="H1019" i="4"/>
  <c r="H2156" i="4"/>
  <c r="H159" i="4"/>
  <c r="K159" i="4" s="1"/>
  <c r="H2460" i="4"/>
  <c r="H302" i="4"/>
  <c r="H3652" i="4"/>
  <c r="H488" i="4"/>
  <c r="H1694" i="4"/>
  <c r="H637" i="4"/>
  <c r="H1852" i="4"/>
  <c r="K1852" i="4" s="1"/>
  <c r="H4164" i="4"/>
  <c r="H4313" i="4"/>
  <c r="H134" i="4"/>
  <c r="K134" i="4" s="1"/>
  <c r="H1306" i="4"/>
  <c r="H3601" i="4"/>
  <c r="H450" i="4"/>
  <c r="H5195" i="4"/>
  <c r="K5195" i="4" s="1"/>
  <c r="H2974" i="4"/>
  <c r="K2974" i="4" s="1"/>
  <c r="H5504" i="4"/>
  <c r="H5646" i="4"/>
  <c r="H4662" i="4"/>
  <c r="K4662" i="4" s="1"/>
  <c r="H3098" i="4"/>
  <c r="H4338" i="4"/>
  <c r="H4445" i="4"/>
  <c r="K4445" i="4" s="1"/>
  <c r="H5127" i="4"/>
  <c r="H1155" i="4"/>
  <c r="K1155" i="4" s="1"/>
  <c r="H2412" i="4"/>
  <c r="H412" i="4"/>
  <c r="H3129" i="4"/>
  <c r="K3129" i="4" s="1"/>
  <c r="H379" i="4"/>
  <c r="H1758" i="4"/>
  <c r="H2511" i="4"/>
  <c r="H5470" i="4"/>
  <c r="H3679" i="4"/>
  <c r="H2157" i="4"/>
  <c r="K2157" i="4" s="1"/>
  <c r="H3171" i="4"/>
  <c r="H3468" i="4"/>
  <c r="K3468" i="4" s="1"/>
  <c r="H1764" i="4"/>
  <c r="H1039" i="4"/>
  <c r="H5440" i="4"/>
  <c r="K5440" i="4" s="1"/>
  <c r="H2037" i="4"/>
  <c r="K2037" i="4" s="1"/>
  <c r="H1763" i="4"/>
  <c r="H2803" i="4"/>
  <c r="H3878" i="4"/>
  <c r="K3878" i="4" s="1"/>
  <c r="H2113" i="4"/>
  <c r="H3141" i="4"/>
  <c r="H1052" i="4"/>
  <c r="H2205" i="4"/>
  <c r="H3408" i="4"/>
  <c r="K3408" i="4" s="1"/>
  <c r="H353" i="4"/>
  <c r="H1577" i="4"/>
  <c r="H528" i="4"/>
  <c r="K528" i="4" s="1"/>
  <c r="H1895" i="4"/>
  <c r="H2940" i="4"/>
  <c r="H4215" i="4"/>
  <c r="H2168" i="4"/>
  <c r="K2168" i="4" s="1"/>
  <c r="H30" i="4"/>
  <c r="H1204" i="4"/>
  <c r="H3373" i="4"/>
  <c r="H182" i="4"/>
  <c r="H1360" i="4"/>
  <c r="H2469" i="4"/>
  <c r="H1533" i="4"/>
  <c r="H3662" i="4"/>
  <c r="H3983" i="4"/>
  <c r="K3983" i="4" s="1"/>
  <c r="H5084" i="4"/>
  <c r="K5084" i="4" s="1"/>
  <c r="H3345" i="4"/>
  <c r="K3345" i="4" s="1"/>
  <c r="H5413" i="4"/>
  <c r="H4382" i="4"/>
  <c r="H4532" i="4"/>
  <c r="H1045" i="4"/>
  <c r="H5110" i="4"/>
  <c r="H3484" i="4"/>
  <c r="K3484" i="4" s="1"/>
  <c r="H4393" i="4"/>
  <c r="H5568" i="4"/>
  <c r="H5349" i="4"/>
  <c r="K5349" i="4" s="1"/>
  <c r="H1365" i="4"/>
  <c r="H965" i="4"/>
  <c r="H3354" i="4"/>
  <c r="H1442" i="4"/>
  <c r="H1798" i="4"/>
  <c r="H5461" i="4"/>
  <c r="H2582" i="4"/>
  <c r="K2582" i="4" s="1"/>
  <c r="H2646" i="4"/>
  <c r="H4123" i="4"/>
  <c r="K4123" i="4" s="1"/>
  <c r="H59" i="4"/>
  <c r="H2620" i="4"/>
  <c r="H2033" i="4"/>
  <c r="H3374" i="4"/>
  <c r="K3374" i="4" s="1"/>
  <c r="H3396" i="4"/>
  <c r="H3519" i="4"/>
  <c r="H614" i="4"/>
  <c r="H751" i="4"/>
  <c r="H1969" i="4"/>
  <c r="H4122" i="4"/>
  <c r="K4122" i="4" s="1"/>
  <c r="H4350" i="4"/>
  <c r="H1123" i="4"/>
  <c r="K1123" i="4" s="1"/>
  <c r="H2247" i="4"/>
  <c r="K2247" i="4" s="1"/>
  <c r="H3284" i="4"/>
  <c r="K3284" i="4" s="1"/>
  <c r="H97" i="4"/>
  <c r="H1284" i="4"/>
  <c r="H3453" i="4"/>
  <c r="H1444" i="4"/>
  <c r="H3593" i="4"/>
  <c r="H1622" i="4"/>
  <c r="H2667" i="4"/>
  <c r="H3741" i="4"/>
  <c r="H597" i="4"/>
  <c r="H1799" i="4"/>
  <c r="H3915" i="4"/>
  <c r="K3915" i="4" s="1"/>
  <c r="H1943" i="4"/>
  <c r="H927" i="4"/>
  <c r="H2085" i="4"/>
  <c r="H2212" i="4"/>
  <c r="H87" i="4"/>
  <c r="H381" i="4"/>
  <c r="H1591" i="4"/>
  <c r="K1591" i="4" s="1"/>
  <c r="H4354" i="4"/>
  <c r="K4354" i="4" s="1"/>
  <c r="H383" i="4"/>
  <c r="H1308" i="4"/>
  <c r="H5144" i="4"/>
  <c r="K5144" i="4" s="1"/>
  <c r="H5312" i="4"/>
  <c r="K5312" i="4" s="1"/>
  <c r="H3733" i="4"/>
  <c r="H5591" i="4"/>
  <c r="H4597" i="4"/>
  <c r="H1479" i="4"/>
  <c r="H2682" i="4"/>
  <c r="H5329" i="4"/>
  <c r="H3877" i="4"/>
  <c r="H4443" i="4"/>
  <c r="K4443" i="4" s="1"/>
  <c r="H5613" i="4"/>
  <c r="H702" i="4"/>
  <c r="K702" i="4" s="1"/>
  <c r="H4613" i="4"/>
  <c r="K4613" i="4" s="1"/>
  <c r="H1965" i="4"/>
  <c r="H1162" i="4"/>
  <c r="H254" i="4"/>
  <c r="H3740" i="4"/>
  <c r="H2988" i="4"/>
  <c r="H1080" i="4"/>
  <c r="K1080" i="4" s="1"/>
  <c r="H3718" i="4"/>
  <c r="H1715" i="4"/>
  <c r="K1715" i="4" s="1"/>
  <c r="H5588" i="4"/>
  <c r="H5328" i="4"/>
  <c r="H4442" i="4"/>
  <c r="H3334" i="4"/>
  <c r="H1886" i="4"/>
  <c r="H2013" i="4"/>
  <c r="K2013" i="4" s="1"/>
  <c r="H2203" i="4"/>
  <c r="H3239" i="4"/>
  <c r="H8" i="4"/>
  <c r="H1165" i="4"/>
  <c r="K1165" i="4" s="1"/>
  <c r="H2287" i="4"/>
  <c r="H158" i="4"/>
  <c r="H1335" i="4"/>
  <c r="H2451" i="4"/>
  <c r="H3504" i="4"/>
  <c r="H2573" i="4"/>
  <c r="H482" i="4"/>
  <c r="H635" i="4"/>
  <c r="H781" i="4"/>
  <c r="H1981" i="4"/>
  <c r="K1981" i="4" s="1"/>
  <c r="H1002" i="4"/>
  <c r="H2131" i="4"/>
  <c r="K2131" i="4" s="1"/>
  <c r="H4312" i="4"/>
  <c r="K4312" i="4" s="1"/>
  <c r="H1137" i="4"/>
  <c r="H2432" i="4"/>
  <c r="H1469" i="4"/>
  <c r="H2545" i="4"/>
  <c r="H3600" i="4"/>
  <c r="H1641" i="4"/>
  <c r="H2681" i="4"/>
  <c r="H4399" i="4"/>
  <c r="H826" i="4"/>
  <c r="H5080" i="4"/>
  <c r="K5080" i="4" s="1"/>
  <c r="H5183" i="4"/>
  <c r="H4185" i="4"/>
  <c r="H5628" i="4"/>
  <c r="K5628" i="4" s="1"/>
  <c r="H3097" i="4"/>
  <c r="H5377" i="4"/>
  <c r="K5377" i="4" s="1"/>
  <c r="H4328" i="4"/>
  <c r="K4328" i="4" s="1"/>
  <c r="H90" i="4"/>
  <c r="H4444" i="4"/>
  <c r="H5125" i="4"/>
  <c r="K5125" i="4" s="1"/>
  <c r="H958" i="4"/>
  <c r="H5224" i="4"/>
  <c r="H4359" i="4"/>
  <c r="H2812" i="4"/>
  <c r="H4066" i="4"/>
  <c r="H1252" i="4"/>
  <c r="K1252" i="4" s="1"/>
  <c r="H2505" i="4"/>
  <c r="K2505" i="4" s="1"/>
  <c r="H550" i="4"/>
  <c r="H3677" i="4"/>
  <c r="H4419" i="4"/>
  <c r="H5612" i="4"/>
  <c r="H505" i="4"/>
  <c r="H1348" i="4"/>
  <c r="K1348" i="4" s="1"/>
  <c r="H4314" i="4"/>
  <c r="H1830" i="4"/>
  <c r="K1830" i="4" s="1"/>
  <c r="H4479" i="4"/>
  <c r="H5212" i="4"/>
  <c r="K5212" i="4" s="1"/>
  <c r="H204" i="4"/>
  <c r="H2169" i="4"/>
  <c r="H2802" i="4"/>
  <c r="H2801" i="4"/>
  <c r="K2801" i="4" s="1"/>
  <c r="H916" i="4"/>
  <c r="H2057" i="4"/>
  <c r="K2057" i="4" s="1"/>
  <c r="H3100" i="4"/>
  <c r="K3100" i="4" s="1"/>
  <c r="H4239" i="4"/>
  <c r="H1119" i="4"/>
  <c r="H2244" i="4"/>
  <c r="H3280" i="4"/>
  <c r="H55" i="4"/>
  <c r="H1226" i="4"/>
  <c r="H3406" i="4"/>
  <c r="K3406" i="4" s="1"/>
  <c r="H200" i="4"/>
  <c r="H1398" i="4"/>
  <c r="K1398" i="4" s="1"/>
  <c r="H1573" i="4"/>
  <c r="H3689" i="4"/>
  <c r="H1741" i="4"/>
  <c r="H3835" i="4"/>
  <c r="H685" i="4"/>
  <c r="H2028" i="4"/>
  <c r="H1037" i="4"/>
  <c r="H3205" i="4"/>
  <c r="H1201" i="4"/>
  <c r="K1201" i="4" s="1"/>
  <c r="H3372" i="4"/>
  <c r="H2468" i="4"/>
  <c r="K2468" i="4" s="1"/>
  <c r="H3659" i="4"/>
  <c r="H2722" i="4"/>
  <c r="H4446" i="4"/>
  <c r="H1257" i="4"/>
  <c r="H5133" i="4"/>
  <c r="H2140" i="4"/>
  <c r="K2140" i="4" s="1"/>
  <c r="H5229" i="4"/>
  <c r="H3274" i="4"/>
  <c r="H5407" i="4"/>
  <c r="H4379" i="4"/>
  <c r="K4379" i="4" s="1"/>
  <c r="H4909" i="4"/>
  <c r="H2281" i="4"/>
  <c r="H3481" i="4"/>
  <c r="H5430" i="4"/>
  <c r="H4388" i="4"/>
  <c r="H5566" i="4"/>
  <c r="K5566" i="4" s="1"/>
  <c r="H1825" i="4"/>
  <c r="H5339" i="4"/>
  <c r="K5339" i="4" s="1"/>
  <c r="H1256" i="4"/>
  <c r="H3140" i="4"/>
  <c r="H3452" i="4"/>
  <c r="H2660" i="4"/>
  <c r="H2211" i="4"/>
  <c r="H4176" i="4"/>
  <c r="H740" i="4"/>
  <c r="H586" i="4"/>
  <c r="K586" i="4" s="1"/>
  <c r="H830" i="4"/>
  <c r="H4194" i="4"/>
  <c r="H1017" i="4"/>
  <c r="H2151" i="4"/>
  <c r="K2151" i="4" s="1"/>
  <c r="H54" i="4"/>
  <c r="H1217" i="4"/>
  <c r="K1217" i="4" s="1"/>
  <c r="H3405" i="4"/>
  <c r="H147" i="4"/>
  <c r="H1333" i="4"/>
  <c r="K1333" i="4" s="1"/>
  <c r="H2447" i="4"/>
  <c r="H295" i="4"/>
  <c r="H2555" i="4"/>
  <c r="H481" i="4"/>
  <c r="H1850" i="4"/>
  <c r="H3962" i="4"/>
  <c r="H3166" i="4"/>
  <c r="H4309" i="4"/>
  <c r="H1136" i="4"/>
  <c r="H2259" i="4"/>
  <c r="H132" i="4"/>
  <c r="K132" i="4" s="1"/>
  <c r="H2430" i="4"/>
  <c r="H263" i="4"/>
  <c r="H3599" i="4"/>
  <c r="H434" i="4"/>
  <c r="H2680" i="4"/>
  <c r="H3764" i="4"/>
  <c r="K3764" i="4" s="1"/>
  <c r="H1824" i="4"/>
  <c r="H3921" i="4"/>
  <c r="H5356" i="4"/>
  <c r="H4120" i="4"/>
  <c r="H5627" i="4"/>
  <c r="H4657" i="4"/>
  <c r="H4856" i="4"/>
  <c r="H185" i="4"/>
  <c r="H4327" i="4"/>
  <c r="K4327" i="4" s="1"/>
  <c r="H5661" i="4"/>
  <c r="H4690" i="4"/>
  <c r="K4690" i="4" s="1"/>
  <c r="H1714" i="4"/>
  <c r="H4413" i="4"/>
  <c r="H5124" i="4"/>
  <c r="H2180" i="4"/>
  <c r="K2180" i="4" s="1"/>
  <c r="H4528" i="4"/>
  <c r="H4355" i="4"/>
  <c r="K4355" i="4" s="1"/>
  <c r="H909" i="4"/>
  <c r="H3099" i="4"/>
  <c r="K3099" i="4" s="1"/>
  <c r="H95" i="4"/>
  <c r="H1278" i="4"/>
  <c r="H199" i="4"/>
  <c r="H1388" i="4"/>
  <c r="H2487" i="4"/>
  <c r="H1569" i="4"/>
  <c r="K1569" i="4" s="1"/>
  <c r="H3688" i="4"/>
  <c r="H2756" i="4"/>
  <c r="K2756" i="4" s="1"/>
  <c r="H1893" i="4"/>
  <c r="K1893" i="4" s="1"/>
  <c r="H4008" i="4"/>
  <c r="H2027" i="4"/>
  <c r="H4212" i="4"/>
  <c r="H1035" i="4"/>
  <c r="H3204" i="4"/>
  <c r="H3371" i="4"/>
  <c r="H178" i="4"/>
  <c r="K178" i="4" s="1"/>
  <c r="H2467" i="4"/>
  <c r="K2467" i="4" s="1"/>
  <c r="H3513" i="4"/>
  <c r="K3513" i="4" s="1"/>
  <c r="H326" i="4"/>
  <c r="K326" i="4" s="1"/>
  <c r="H3658" i="4"/>
  <c r="H501" i="4"/>
  <c r="H1712" i="4"/>
  <c r="H3818" i="4"/>
  <c r="H1877" i="4"/>
  <c r="H2897" i="4"/>
  <c r="H4627" i="4"/>
  <c r="K4627" i="4" s="1"/>
  <c r="H4358" i="4"/>
  <c r="K4358" i="4" s="1"/>
  <c r="H4736" i="4"/>
  <c r="H4906" i="4"/>
  <c r="K4906" i="4" s="1"/>
  <c r="H606" i="4"/>
  <c r="K606" i="4" s="1"/>
  <c r="H3440" i="4"/>
  <c r="H5429" i="4"/>
  <c r="H4387" i="4"/>
  <c r="H5563" i="4"/>
  <c r="H5332" i="4"/>
  <c r="H3730" i="4"/>
  <c r="H4965" i="4"/>
  <c r="H2471" i="4"/>
  <c r="H5445" i="4"/>
  <c r="H2438" i="4"/>
  <c r="H964" i="4"/>
  <c r="H2109" i="4"/>
  <c r="K2109" i="4" s="1"/>
  <c r="H3139" i="4"/>
  <c r="H2243" i="4"/>
  <c r="H3279" i="4"/>
  <c r="H142" i="4"/>
  <c r="H1323" i="4"/>
  <c r="K1323" i="4" s="1"/>
  <c r="H253" i="4"/>
  <c r="K253" i="4" s="1"/>
  <c r="H1441" i="4"/>
  <c r="K1441" i="4" s="1"/>
  <c r="H1610" i="4"/>
  <c r="K1610" i="4" s="1"/>
  <c r="H2658" i="4"/>
  <c r="H1794" i="4"/>
  <c r="H2811" i="4"/>
  <c r="H3904" i="4"/>
  <c r="H726" i="4"/>
  <c r="H1939" i="4"/>
  <c r="K1939" i="4" s="1"/>
  <c r="H2985" i="4"/>
  <c r="H2082" i="4"/>
  <c r="H3128" i="4"/>
  <c r="H1075" i="4"/>
  <c r="H2210" i="4"/>
  <c r="H3247" i="4"/>
  <c r="H85" i="4"/>
  <c r="H3414" i="4"/>
  <c r="H215" i="4"/>
  <c r="H2504" i="4"/>
  <c r="K2504" i="4" s="1"/>
  <c r="H3560" i="4"/>
  <c r="H376" i="4"/>
  <c r="H3709" i="4"/>
  <c r="K3709" i="4" s="1"/>
  <c r="H549" i="4"/>
  <c r="H1754" i="4"/>
  <c r="H2791" i="4"/>
  <c r="H3873" i="4"/>
  <c r="K3873" i="4" s="1"/>
  <c r="H2962" i="4"/>
  <c r="H5352" i="4"/>
  <c r="H3676" i="4"/>
  <c r="H5459" i="4"/>
  <c r="H4411" i="4"/>
  <c r="H5578" i="4"/>
  <c r="K5578" i="4" s="1"/>
  <c r="H4594" i="4"/>
  <c r="H1044" i="4"/>
  <c r="H5109" i="4"/>
  <c r="H4441" i="4"/>
  <c r="H4608" i="4"/>
  <c r="K4608" i="4" s="1"/>
  <c r="H4400" i="4"/>
  <c r="H4899" i="4"/>
  <c r="H4468" i="4"/>
  <c r="H5174" i="4"/>
  <c r="K5174" i="4" s="1"/>
  <c r="H4997" i="4"/>
  <c r="H5614" i="4"/>
  <c r="H1016" i="4"/>
  <c r="H3182" i="4"/>
  <c r="H4329" i="4"/>
  <c r="H1161" i="4"/>
  <c r="H3353" i="4"/>
  <c r="K3353" i="4" s="1"/>
  <c r="H294" i="4"/>
  <c r="H3646" i="4"/>
  <c r="H476" i="4"/>
  <c r="H2711" i="4"/>
  <c r="H3784" i="4"/>
  <c r="H632" i="4"/>
  <c r="H3958" i="4"/>
  <c r="H776" i="4"/>
  <c r="H4147" i="4"/>
  <c r="K4147" i="4" s="1"/>
  <c r="H2126" i="4"/>
  <c r="K2126" i="4" s="1"/>
  <c r="H4307" i="4"/>
  <c r="H128" i="4"/>
  <c r="H2429" i="4"/>
  <c r="H3461" i="4"/>
  <c r="H3598" i="4"/>
  <c r="H430" i="4"/>
  <c r="H1632" i="4"/>
  <c r="H2678" i="4"/>
  <c r="H4111" i="4"/>
  <c r="H3233" i="4"/>
  <c r="H5403" i="4"/>
  <c r="H4118" i="4"/>
  <c r="H5625" i="4"/>
  <c r="H4854" i="4"/>
  <c r="H139" i="4"/>
  <c r="H1478" i="4"/>
  <c r="H4867" i="4"/>
  <c r="H4631" i="4"/>
  <c r="H5100" i="4"/>
  <c r="H4715" i="4"/>
  <c r="H5383" i="4"/>
  <c r="K5383" i="4" s="1"/>
  <c r="H738" i="4"/>
  <c r="K738" i="4" s="1"/>
  <c r="H5197" i="4"/>
  <c r="H3137" i="4"/>
  <c r="H2196" i="4"/>
  <c r="K2196" i="4" s="1"/>
  <c r="H3235" i="4"/>
  <c r="H42" i="4"/>
  <c r="H1216" i="4"/>
  <c r="H346" i="4"/>
  <c r="H3687" i="4"/>
  <c r="H2754" i="4"/>
  <c r="H1892" i="4"/>
  <c r="H2935" i="4"/>
  <c r="H4007" i="4"/>
  <c r="H873" i="4"/>
  <c r="H2025" i="4"/>
  <c r="H1033" i="4"/>
  <c r="H2162" i="4"/>
  <c r="H3203" i="4"/>
  <c r="H21" i="4"/>
  <c r="K21" i="4" s="1"/>
  <c r="H2320" i="4"/>
  <c r="K2320" i="4" s="1"/>
  <c r="H3368" i="4"/>
  <c r="H311" i="4"/>
  <c r="H1530" i="4"/>
  <c r="H3657" i="4"/>
  <c r="H500" i="4"/>
  <c r="H1709" i="4"/>
  <c r="H2720" i="4"/>
  <c r="H2896" i="4"/>
  <c r="H820" i="4"/>
  <c r="H4175" i="4"/>
  <c r="H4357" i="4"/>
  <c r="H4523" i="4"/>
  <c r="H4734" i="4"/>
  <c r="H4903" i="4"/>
  <c r="H552" i="4"/>
  <c r="K552" i="4" s="1"/>
  <c r="H1910" i="4"/>
  <c r="H4385" i="4"/>
  <c r="H5556" i="4"/>
  <c r="H4761" i="4"/>
  <c r="K4761" i="4" s="1"/>
  <c r="H4915" i="4"/>
  <c r="H3174" i="4"/>
  <c r="H4884" i="4"/>
  <c r="K4884" i="4" s="1"/>
  <c r="H5316" i="4"/>
  <c r="K5316" i="4" s="1"/>
  <c r="H5569" i="4"/>
  <c r="H2437" i="4"/>
  <c r="H5455" i="4"/>
  <c r="H1110" i="4"/>
  <c r="H3276" i="4"/>
  <c r="H94" i="4"/>
  <c r="K94" i="4" s="1"/>
  <c r="H1260" i="4"/>
  <c r="K1260" i="4" s="1"/>
  <c r="H278" i="4"/>
  <c r="K278" i="4" s="1"/>
  <c r="H1488" i="4"/>
  <c r="H3628" i="4"/>
  <c r="H2657" i="4"/>
  <c r="H1782" i="4"/>
  <c r="H3898" i="4"/>
  <c r="H723" i="4"/>
  <c r="H1938" i="4"/>
  <c r="H2984" i="4"/>
  <c r="H3125" i="4"/>
  <c r="H2209" i="4"/>
  <c r="H83" i="4"/>
  <c r="H3413" i="4"/>
  <c r="H214" i="4"/>
  <c r="K214" i="4" s="1"/>
  <c r="H1406" i="4"/>
  <c r="K1406" i="4" s="1"/>
  <c r="H2503" i="4"/>
  <c r="H374" i="4"/>
  <c r="H548" i="4"/>
  <c r="H694" i="4"/>
  <c r="K694" i="4" s="1"/>
  <c r="H1899" i="4"/>
  <c r="H2959" i="4"/>
  <c r="K2959" i="4" s="1"/>
  <c r="H885" i="4"/>
  <c r="H2036" i="4"/>
  <c r="H3096" i="4"/>
  <c r="K3096" i="4" s="1"/>
  <c r="H4882" i="4"/>
  <c r="K4882" i="4" s="1"/>
  <c r="H5498" i="4"/>
  <c r="K5498" i="4" s="1"/>
  <c r="H4406" i="4"/>
  <c r="H5577" i="4"/>
  <c r="H4589" i="4"/>
  <c r="H5108" i="4"/>
  <c r="H4437" i="4"/>
  <c r="K4437" i="4" s="1"/>
  <c r="H4607" i="4"/>
  <c r="H4397" i="4"/>
  <c r="H5079" i="4"/>
  <c r="K5079" i="4" s="1"/>
  <c r="H4991" i="4"/>
  <c r="H4877" i="4"/>
  <c r="H1160" i="4"/>
  <c r="K1160" i="4" s="1"/>
  <c r="H3348" i="4"/>
  <c r="H141" i="4"/>
  <c r="H2440" i="4"/>
  <c r="K2440" i="4" s="1"/>
  <c r="H344" i="4"/>
  <c r="H1561" i="4"/>
  <c r="H1671" i="4"/>
  <c r="H2706" i="4"/>
  <c r="K2706" i="4" s="1"/>
  <c r="H3783" i="4"/>
  <c r="H1846" i="4"/>
  <c r="K1846" i="4" s="1"/>
  <c r="H3953" i="4"/>
  <c r="K3953" i="4" s="1"/>
  <c r="H775" i="4"/>
  <c r="H3025" i="4"/>
  <c r="H4130" i="4"/>
  <c r="H992" i="4"/>
  <c r="H2125" i="4"/>
  <c r="K2125" i="4" s="1"/>
  <c r="H3161" i="4"/>
  <c r="H4306" i="4"/>
  <c r="K4306" i="4" s="1"/>
  <c r="H1130" i="4"/>
  <c r="K1130" i="4" s="1"/>
  <c r="H2254" i="4"/>
  <c r="H2425" i="4"/>
  <c r="H3459" i="4"/>
  <c r="H1458" i="4"/>
  <c r="H3597" i="4"/>
  <c r="H429" i="4"/>
  <c r="H2674" i="4"/>
  <c r="K2674" i="4" s="1"/>
  <c r="H3761" i="4"/>
  <c r="H602" i="4"/>
  <c r="K602" i="4" s="1"/>
  <c r="H1806" i="4"/>
  <c r="H1952" i="4"/>
  <c r="H4105" i="4"/>
  <c r="H947" i="4"/>
  <c r="H2095" i="4"/>
  <c r="H3135" i="4"/>
  <c r="H4356" i="4"/>
  <c r="K4356" i="4" s="1"/>
  <c r="H4649" i="4"/>
  <c r="K4649" i="4" s="1"/>
  <c r="H4853" i="4"/>
  <c r="H138" i="4"/>
  <c r="H5159" i="4"/>
  <c r="H5327" i="4"/>
  <c r="H4487" i="4"/>
  <c r="H4665" i="4"/>
  <c r="K4665" i="4" s="1"/>
  <c r="H4865" i="4"/>
  <c r="H268" i="4"/>
  <c r="H5359" i="4"/>
  <c r="H41" i="4"/>
  <c r="H3399" i="4"/>
  <c r="H188" i="4"/>
  <c r="H2479" i="4"/>
  <c r="H3536" i="4"/>
  <c r="H398" i="4"/>
  <c r="H1606" i="4"/>
  <c r="H2649" i="4"/>
  <c r="H3736" i="4"/>
  <c r="H1729" i="4"/>
  <c r="H2931" i="4"/>
  <c r="H4006" i="4"/>
  <c r="H19" i="4"/>
  <c r="H1174" i="4"/>
  <c r="H3365" i="4"/>
  <c r="K3365" i="4" s="1"/>
  <c r="H172" i="4"/>
  <c r="H1353" i="4"/>
  <c r="H2464" i="4"/>
  <c r="K2464" i="4" s="1"/>
  <c r="H310" i="4"/>
  <c r="H1529" i="4"/>
  <c r="H498" i="4"/>
  <c r="H1706" i="4"/>
  <c r="H3811" i="4"/>
  <c r="K3811" i="4" s="1"/>
  <c r="H645" i="4"/>
  <c r="H807" i="4"/>
  <c r="H3041" i="4"/>
  <c r="H4172" i="4"/>
  <c r="H4401" i="4"/>
  <c r="H5575" i="4"/>
  <c r="H4900" i="4"/>
  <c r="H551" i="4"/>
  <c r="H5205" i="4"/>
  <c r="H5368" i="4"/>
  <c r="K5368" i="4" s="1"/>
  <c r="H4757" i="4"/>
  <c r="H4913" i="4"/>
  <c r="H4878" i="4"/>
  <c r="K4878" i="4" s="1"/>
  <c r="H5491" i="4"/>
  <c r="H2969" i="4"/>
  <c r="H3196" i="4"/>
  <c r="K3196" i="4" s="1"/>
  <c r="H4166" i="4"/>
  <c r="H2273" i="4"/>
  <c r="H4889" i="4"/>
  <c r="H5363" i="4"/>
  <c r="H3879" i="4"/>
  <c r="K3879" i="4" s="1"/>
  <c r="H2206" i="4"/>
  <c r="H2500" i="4"/>
  <c r="H1750" i="4"/>
  <c r="K1750" i="4" s="1"/>
  <c r="H92" i="4"/>
  <c r="H1258" i="4"/>
  <c r="H3445" i="4"/>
  <c r="H244" i="4"/>
  <c r="H1424" i="4"/>
  <c r="H2705" i="4"/>
  <c r="H3780" i="4"/>
  <c r="H3897" i="4"/>
  <c r="H1935" i="4"/>
  <c r="K1935" i="4" s="1"/>
  <c r="H922" i="4"/>
  <c r="H3123" i="4"/>
  <c r="H2208" i="4"/>
  <c r="H1246" i="4"/>
  <c r="H3412" i="4"/>
  <c r="H1404" i="4"/>
  <c r="H2502" i="4"/>
  <c r="H373" i="4"/>
  <c r="H546" i="4"/>
  <c r="K546" i="4" s="1"/>
  <c r="H1752" i="4"/>
  <c r="H691" i="4"/>
  <c r="H1898" i="4"/>
  <c r="H2957" i="4"/>
  <c r="K2957" i="4" s="1"/>
  <c r="H884" i="4"/>
  <c r="K884" i="4" s="1"/>
  <c r="H2035" i="4"/>
  <c r="H4229" i="4"/>
  <c r="H2178" i="4"/>
  <c r="H5623" i="4"/>
  <c r="K5623" i="4" s="1"/>
  <c r="H4583" i="4"/>
  <c r="K4583" i="4" s="1"/>
  <c r="H5107" i="4"/>
  <c r="H2240" i="4"/>
  <c r="H3427" i="4"/>
  <c r="K3427" i="4" s="1"/>
  <c r="H5428" i="4"/>
  <c r="H4605" i="4"/>
  <c r="K4605" i="4" s="1"/>
  <c r="H4961" i="4"/>
  <c r="H1152" i="4"/>
  <c r="K1152" i="4" s="1"/>
  <c r="H5121" i="4"/>
  <c r="H5574" i="4"/>
  <c r="H4828" i="4"/>
  <c r="K4828" i="4" s="1"/>
  <c r="H2748" i="4"/>
  <c r="K2748" i="4" s="1"/>
  <c r="H1008" i="4"/>
  <c r="K1008" i="4" s="1"/>
  <c r="H135" i="4"/>
  <c r="K135" i="4" s="1"/>
  <c r="H649" i="4"/>
  <c r="H2071" i="4"/>
  <c r="H3409" i="4"/>
  <c r="K3409" i="4" s="1"/>
  <c r="H3691" i="4"/>
  <c r="H880" i="4"/>
  <c r="H4383" i="4"/>
  <c r="K4383" i="4" s="1"/>
  <c r="H2341" i="4"/>
  <c r="H4706" i="4"/>
  <c r="H140" i="4"/>
  <c r="H2439" i="4"/>
  <c r="K2439" i="4" s="1"/>
  <c r="H277" i="4"/>
  <c r="H1484" i="4"/>
  <c r="H2552" i="4"/>
  <c r="H3626" i="4"/>
  <c r="H1720" i="4"/>
  <c r="H2750" i="4"/>
  <c r="H1841" i="4"/>
  <c r="H3952" i="4"/>
  <c r="K3952" i="4" s="1"/>
  <c r="H1976" i="4"/>
  <c r="H4125" i="4"/>
  <c r="K4125" i="4" s="1"/>
  <c r="H2122" i="4"/>
  <c r="H3157" i="4"/>
  <c r="H4305" i="4"/>
  <c r="K4305" i="4" s="1"/>
  <c r="H1127" i="4"/>
  <c r="H122" i="4"/>
  <c r="H1290" i="4"/>
  <c r="K1290" i="4" s="1"/>
  <c r="H2423" i="4"/>
  <c r="H1455" i="4"/>
  <c r="H3596" i="4"/>
  <c r="K3596" i="4" s="1"/>
  <c r="H2673" i="4"/>
  <c r="H3918" i="4"/>
  <c r="H3009" i="4"/>
  <c r="H4100" i="4"/>
  <c r="H3134" i="4"/>
  <c r="H2230" i="4"/>
  <c r="H739" i="4"/>
  <c r="H4498" i="4"/>
  <c r="K4498" i="4" s="1"/>
  <c r="H4842" i="4"/>
  <c r="H5155" i="4"/>
  <c r="H5324" i="4"/>
  <c r="H4864" i="4"/>
  <c r="H233" i="4"/>
  <c r="H5175" i="4"/>
  <c r="H1540" i="4"/>
  <c r="H2019" i="4"/>
  <c r="H2436" i="4"/>
  <c r="H3136" i="4"/>
  <c r="H1579" i="4"/>
  <c r="H1207" i="4"/>
  <c r="H4831" i="4"/>
  <c r="H2185" i="4"/>
  <c r="H1376" i="4"/>
  <c r="K1376" i="4" s="1"/>
  <c r="H2478" i="4"/>
  <c r="H3535" i="4"/>
  <c r="H3680" i="4"/>
  <c r="H563" i="4"/>
  <c r="H3892" i="4"/>
  <c r="H680" i="4"/>
  <c r="K680" i="4" s="1"/>
  <c r="H1889" i="4"/>
  <c r="H2929" i="4"/>
  <c r="H870" i="4"/>
  <c r="H2021" i="4"/>
  <c r="H1029" i="4"/>
  <c r="H3197" i="4"/>
  <c r="H1173" i="4"/>
  <c r="H3364" i="4"/>
  <c r="H309" i="4"/>
  <c r="H2584" i="4"/>
  <c r="H1705" i="4"/>
  <c r="H2718" i="4"/>
  <c r="K2718" i="4" s="1"/>
  <c r="H644" i="4"/>
  <c r="H1865" i="4"/>
  <c r="H2891" i="4"/>
  <c r="H800" i="4"/>
  <c r="H1009" i="4"/>
  <c r="H3172" i="4"/>
  <c r="K3172" i="4" s="1"/>
  <c r="H4315" i="4"/>
  <c r="H2274" i="4"/>
  <c r="K2274" i="4" s="1"/>
  <c r="H5126" i="4"/>
  <c r="H4893" i="4"/>
  <c r="H506" i="4"/>
  <c r="H5054" i="4"/>
  <c r="K5054" i="4" s="1"/>
  <c r="H5202" i="4"/>
  <c r="H5366" i="4"/>
  <c r="K5366" i="4" s="1"/>
  <c r="H4912" i="4"/>
  <c r="H650" i="4"/>
  <c r="H1990" i="4"/>
  <c r="H5488" i="4"/>
  <c r="H5385" i="4"/>
  <c r="K5385" i="4" s="1"/>
  <c r="H4843" i="4"/>
  <c r="K4843" i="4" s="1"/>
  <c r="H4592" i="4"/>
  <c r="H5380" i="4"/>
  <c r="H5095" i="4"/>
  <c r="H241" i="4"/>
  <c r="H1423" i="4"/>
  <c r="H386" i="4"/>
  <c r="H1603" i="4"/>
  <c r="H2648" i="4"/>
  <c r="H623" i="4"/>
  <c r="K623" i="4" s="1"/>
  <c r="H3948" i="4"/>
  <c r="H1934" i="4"/>
  <c r="H921" i="4"/>
  <c r="H2079" i="4"/>
  <c r="H3118" i="4"/>
  <c r="H2207" i="4"/>
  <c r="H3244" i="4"/>
  <c r="K3244" i="4" s="1"/>
  <c r="H70" i="4"/>
  <c r="H1242" i="4"/>
  <c r="H3410" i="4"/>
  <c r="H1403" i="4"/>
  <c r="H2501" i="4"/>
  <c r="H372" i="4"/>
  <c r="K372" i="4" s="1"/>
  <c r="H3692" i="4"/>
  <c r="H536" i="4"/>
  <c r="H1751" i="4"/>
  <c r="H3861" i="4"/>
  <c r="H1897" i="4"/>
  <c r="H1040" i="4"/>
  <c r="H1210" i="4"/>
  <c r="K1210" i="4" s="1"/>
  <c r="H3383" i="4"/>
  <c r="H1660" i="4"/>
  <c r="H5177" i="4"/>
  <c r="H4639" i="4"/>
  <c r="H4943" i="4"/>
  <c r="K4943" i="4" s="1"/>
  <c r="H960" i="4"/>
  <c r="H5106" i="4"/>
  <c r="H2235" i="4"/>
  <c r="H5260" i="4"/>
  <c r="K5260" i="4" s="1"/>
  <c r="H3398" i="4"/>
  <c r="H5425" i="4"/>
  <c r="H5552" i="4"/>
  <c r="H4960" i="4"/>
  <c r="H1107" i="4"/>
  <c r="H5120" i="4"/>
  <c r="H5571" i="4"/>
  <c r="H5667" i="4"/>
  <c r="H3828" i="4"/>
  <c r="H1896" i="4"/>
  <c r="K1896" i="4" s="1"/>
  <c r="H2551" i="4"/>
  <c r="H3624" i="4"/>
  <c r="H2702" i="4"/>
  <c r="H679" i="4"/>
  <c r="H2927" i="4"/>
  <c r="K2927" i="4" s="1"/>
  <c r="H4004" i="4"/>
  <c r="H1975" i="4"/>
  <c r="H4124" i="4"/>
  <c r="H3153" i="4"/>
  <c r="H4303" i="4"/>
  <c r="K4303" i="4" s="1"/>
  <c r="H2249" i="4"/>
  <c r="H2417" i="4"/>
  <c r="H3456" i="4"/>
  <c r="H259" i="4"/>
  <c r="H3595" i="4"/>
  <c r="H423" i="4"/>
  <c r="H1627" i="4"/>
  <c r="H1804" i="4"/>
  <c r="H3917" i="4"/>
  <c r="H733" i="4"/>
  <c r="H1946" i="4"/>
  <c r="H3133" i="4"/>
  <c r="K3133" i="4" s="1"/>
  <c r="H1085" i="4"/>
  <c r="K1085" i="4" s="1"/>
  <c r="H2228" i="4"/>
  <c r="K2228" i="4" s="1"/>
  <c r="H1255" i="4"/>
  <c r="K1255" i="4" s="1"/>
  <c r="H2038" i="4"/>
  <c r="K2038" i="4" s="1"/>
  <c r="H4835" i="4"/>
  <c r="H4996" i="4"/>
  <c r="H5320" i="4"/>
  <c r="H3771" i="4"/>
  <c r="H4436" i="4"/>
  <c r="K4436" i="4" s="1"/>
  <c r="H5599" i="4"/>
  <c r="K5599" i="4" s="1"/>
  <c r="H4862" i="4"/>
  <c r="H220" i="4"/>
  <c r="H1535" i="4"/>
  <c r="K1535" i="4" s="1"/>
  <c r="H2723" i="4"/>
  <c r="H5331" i="4"/>
  <c r="H3611" i="4"/>
  <c r="H1717" i="4"/>
  <c r="H2461" i="4"/>
  <c r="H1147" i="4"/>
  <c r="K1147" i="4" s="1"/>
  <c r="H3112" i="4"/>
  <c r="H367" i="4"/>
  <c r="K367" i="4" s="1"/>
  <c r="H2947" i="4"/>
  <c r="H5548" i="4"/>
  <c r="H1509" i="4"/>
  <c r="H4942" i="4"/>
  <c r="K4942" i="4" s="1"/>
  <c r="H1239" i="4"/>
  <c r="H687" i="4"/>
  <c r="H5418" i="4"/>
  <c r="H459" i="4"/>
  <c r="H1662" i="4"/>
  <c r="H3772" i="4"/>
  <c r="H620" i="4"/>
  <c r="H1837" i="4"/>
  <c r="H2017" i="4"/>
  <c r="K2017" i="4" s="1"/>
  <c r="H2120" i="4"/>
  <c r="H1124" i="4"/>
  <c r="H2248" i="4"/>
  <c r="K2248" i="4" s="1"/>
  <c r="H3285" i="4"/>
  <c r="H106" i="4"/>
  <c r="H1285" i="4"/>
  <c r="H2414" i="4"/>
  <c r="H3454" i="4"/>
  <c r="K3454" i="4" s="1"/>
  <c r="H258" i="4"/>
  <c r="H1445" i="4"/>
  <c r="K1445" i="4" s="1"/>
  <c r="H3594" i="4"/>
  <c r="K3594" i="4" s="1"/>
  <c r="H2668" i="4"/>
  <c r="H598" i="4"/>
  <c r="H1803" i="4"/>
  <c r="H3916" i="4"/>
  <c r="H731" i="4"/>
  <c r="H1944" i="4"/>
  <c r="H3003" i="4"/>
  <c r="H4085" i="4"/>
  <c r="H937" i="4"/>
  <c r="H3132" i="4"/>
  <c r="H1084" i="4"/>
  <c r="K1084" i="4" s="1"/>
  <c r="H2220" i="4"/>
  <c r="H3268" i="4"/>
  <c r="H3419" i="4"/>
  <c r="H219" i="4"/>
  <c r="H1410" i="4"/>
  <c r="H2509" i="4"/>
  <c r="K2509" i="4" s="1"/>
  <c r="H5395" i="4"/>
  <c r="K5395" i="4" s="1"/>
  <c r="H2550" i="4"/>
  <c r="K2550" i="4" s="1"/>
  <c r="H5318" i="4"/>
  <c r="H3770" i="4"/>
  <c r="H5465" i="4"/>
  <c r="K5465" i="4" s="1"/>
  <c r="H4430" i="4"/>
  <c r="H5592" i="4"/>
  <c r="H4601" i="4"/>
  <c r="H186" i="4"/>
  <c r="H5169" i="4"/>
  <c r="H2683" i="4"/>
  <c r="H5330" i="4"/>
  <c r="H4352" i="4"/>
  <c r="K4352" i="4" s="1"/>
  <c r="H5227" i="4"/>
  <c r="K5227" i="4" s="1"/>
  <c r="H4121" i="4"/>
  <c r="K4121" i="4" s="1"/>
  <c r="H1283" i="4"/>
  <c r="H2524" i="4"/>
  <c r="H2084" i="4"/>
  <c r="H3415" i="4"/>
  <c r="K3415" i="4" s="1"/>
  <c r="H3874" i="4"/>
  <c r="H5181" i="4"/>
  <c r="H4609" i="4"/>
  <c r="H5615" i="4"/>
  <c r="H3363" i="4"/>
  <c r="H3653" i="4"/>
  <c r="H2133" i="4"/>
  <c r="H455" i="4"/>
  <c r="K455" i="4" s="1"/>
  <c r="H5113" i="4"/>
  <c r="K5113" i="4" s="1"/>
  <c r="H4" i="4"/>
  <c r="H25" i="4"/>
  <c r="H48" i="4"/>
  <c r="H164" i="4"/>
  <c r="H193" i="4"/>
  <c r="K193" i="4" s="1"/>
  <c r="H222" i="4"/>
  <c r="H329" i="4"/>
  <c r="K329" i="4" s="1"/>
  <c r="H354" i="4"/>
  <c r="H561" i="4"/>
  <c r="H616" i="4"/>
  <c r="K616" i="4" s="1"/>
  <c r="H667" i="4"/>
  <c r="H716" i="4"/>
  <c r="H743" i="4"/>
  <c r="H795" i="4"/>
  <c r="H835" i="4"/>
  <c r="H887" i="4"/>
  <c r="H975" i="4"/>
  <c r="H1030" i="4"/>
  <c r="H1055" i="4"/>
  <c r="H1263" i="4"/>
  <c r="K1263" i="4" s="1"/>
  <c r="H1312" i="4"/>
  <c r="K1312" i="4" s="1"/>
  <c r="H1341" i="4"/>
  <c r="H1370" i="4"/>
  <c r="H1468" i="4"/>
  <c r="H1501" i="4"/>
  <c r="H1556" i="4"/>
  <c r="H1676" i="4"/>
  <c r="H1703" i="4"/>
  <c r="H1727" i="4"/>
  <c r="H1812" i="4"/>
  <c r="H1912" i="4"/>
  <c r="H1994" i="4"/>
  <c r="H2049" i="4"/>
  <c r="H2136" i="4"/>
  <c r="H2194" i="4"/>
  <c r="H2221" i="4"/>
  <c r="H2316" i="4"/>
  <c r="K2316" i="4" s="1"/>
  <c r="H2443" i="4"/>
  <c r="H2489" i="4"/>
  <c r="H2561" i="4"/>
  <c r="H2669" i="4"/>
  <c r="H2696" i="4"/>
  <c r="H2742" i="4"/>
  <c r="H2830" i="4"/>
  <c r="H2882" i="4"/>
  <c r="H2914" i="4"/>
  <c r="K2914" i="4" s="1"/>
  <c r="H2945" i="4"/>
  <c r="H3001" i="4"/>
  <c r="K3001" i="4" s="1"/>
  <c r="H3051" i="4"/>
  <c r="K3051" i="4" s="1"/>
  <c r="H3074" i="4"/>
  <c r="H3105" i="4"/>
  <c r="H3185" i="4"/>
  <c r="K3185" i="4" s="1"/>
  <c r="H3211" i="4"/>
  <c r="H3269" i="4"/>
  <c r="H3296" i="4"/>
  <c r="H3387" i="4"/>
  <c r="H3521" i="4"/>
  <c r="H3551" i="4"/>
  <c r="K3551" i="4" s="1"/>
  <c r="H3577" i="4"/>
  <c r="H3604" i="4"/>
  <c r="K3604" i="4" s="1"/>
  <c r="H3660" i="4"/>
  <c r="H3757" i="4"/>
  <c r="H3808" i="4"/>
  <c r="K3808" i="4" s="1"/>
  <c r="H4129" i="4"/>
  <c r="H4193" i="4"/>
  <c r="H4221" i="4"/>
  <c r="H4268" i="4"/>
  <c r="K4268" i="4" s="1"/>
  <c r="H4321" i="4"/>
  <c r="H4375" i="4"/>
  <c r="K4375" i="4" s="1"/>
  <c r="H4433" i="4"/>
  <c r="H4459" i="4"/>
  <c r="K4459" i="4" s="1"/>
  <c r="H4516" i="4"/>
  <c r="H4585" i="4"/>
  <c r="H4678" i="4"/>
  <c r="H5" i="4"/>
  <c r="H50" i="4"/>
  <c r="H111" i="4"/>
  <c r="H197" i="4"/>
  <c r="H223" i="4"/>
  <c r="H245" i="4"/>
  <c r="K245" i="4" s="1"/>
  <c r="H332" i="4"/>
  <c r="H357" i="4"/>
  <c r="H403" i="4"/>
  <c r="H456" i="4"/>
  <c r="K456" i="4" s="1"/>
  <c r="H486" i="4"/>
  <c r="H511" i="4"/>
  <c r="K511" i="4" s="1"/>
  <c r="H618" i="4"/>
  <c r="H671" i="4"/>
  <c r="H693" i="4"/>
  <c r="H744" i="4"/>
  <c r="H769" i="4"/>
  <c r="H798" i="4"/>
  <c r="H836" i="4"/>
  <c r="H888" i="4"/>
  <c r="H978" i="4"/>
  <c r="K978" i="4" s="1"/>
  <c r="H1056" i="4"/>
  <c r="H1153" i="4"/>
  <c r="K1153" i="4" s="1"/>
  <c r="H1176" i="4"/>
  <c r="K1176" i="4" s="1"/>
  <c r="H1264" i="4"/>
  <c r="H1314" i="4"/>
  <c r="H1342" i="4"/>
  <c r="H1371" i="4"/>
  <c r="H1439" i="4"/>
  <c r="H1504" i="4"/>
  <c r="H1558" i="4"/>
  <c r="H1607" i="4"/>
  <c r="H1639" i="4"/>
  <c r="K1639" i="4" s="1"/>
  <c r="H1728" i="4"/>
  <c r="K1728" i="4" s="1"/>
  <c r="H1786" i="4"/>
  <c r="H1813" i="4"/>
  <c r="H1870" i="4"/>
  <c r="H1917" i="4"/>
  <c r="H1995" i="4"/>
  <c r="H2051" i="4"/>
  <c r="H2115" i="4"/>
  <c r="K2115" i="4" s="1"/>
  <c r="H2137" i="4"/>
  <c r="H2224" i="4"/>
  <c r="H2318" i="4"/>
  <c r="H2348" i="4"/>
  <c r="H2398" i="4"/>
  <c r="H2424" i="4"/>
  <c r="K2424" i="4" s="1"/>
  <c r="H2492" i="4"/>
  <c r="H2562" i="4"/>
  <c r="H2670" i="4"/>
  <c r="H2776" i="4"/>
  <c r="K2776" i="4" s="1"/>
  <c r="H2831" i="4"/>
  <c r="K2831" i="4" s="1"/>
  <c r="H2855" i="4"/>
  <c r="H2888" i="4"/>
  <c r="K2888" i="4" s="1"/>
  <c r="H2915" i="4"/>
  <c r="K2915" i="4" s="1"/>
  <c r="H2946" i="4"/>
  <c r="H3055" i="4"/>
  <c r="H3076" i="4"/>
  <c r="H3106" i="4"/>
  <c r="H3212" i="4"/>
  <c r="H3297" i="4"/>
  <c r="H3388" i="4"/>
  <c r="H3441" i="4"/>
  <c r="H3500" i="4"/>
  <c r="H3523" i="4"/>
  <c r="H3606" i="4"/>
  <c r="K3606" i="4" s="1"/>
  <c r="H3693" i="4"/>
  <c r="H3787" i="4"/>
  <c r="H3809" i="4"/>
  <c r="H3895" i="4"/>
  <c r="H3954" i="4"/>
  <c r="K3954" i="4" s="1"/>
  <c r="H3985" i="4"/>
  <c r="H4068" i="4"/>
  <c r="H4101" i="4"/>
  <c r="K4101" i="4" s="1"/>
  <c r="H4222" i="4"/>
  <c r="H4299" i="4"/>
  <c r="K4299" i="4" s="1"/>
  <c r="H4322" i="4"/>
  <c r="K4322" i="4" s="1"/>
  <c r="H4376" i="4"/>
  <c r="H4402" i="4"/>
  <c r="H4460" i="4"/>
  <c r="H4518" i="4"/>
  <c r="K4518" i="4" s="1"/>
  <c r="H4586" i="4"/>
  <c r="H4616" i="4"/>
  <c r="H6" i="4"/>
  <c r="H52" i="4"/>
  <c r="K52" i="4" s="1"/>
  <c r="H112" i="4"/>
  <c r="H224" i="4"/>
  <c r="K224" i="4" s="1"/>
  <c r="H251" i="4"/>
  <c r="H359" i="4"/>
  <c r="K359" i="4" s="1"/>
  <c r="H404" i="4"/>
  <c r="H431" i="4"/>
  <c r="H457" i="4"/>
  <c r="H512" i="4"/>
  <c r="H541" i="4"/>
  <c r="H565" i="4"/>
  <c r="K565" i="4" s="1"/>
  <c r="H673" i="4"/>
  <c r="H745" i="4"/>
  <c r="K745" i="4" s="1"/>
  <c r="H770" i="4"/>
  <c r="K770" i="4" s="1"/>
  <c r="H837" i="4"/>
  <c r="H859" i="4"/>
  <c r="H889" i="4"/>
  <c r="H979" i="4"/>
  <c r="H1032" i="4"/>
  <c r="H1058" i="4"/>
  <c r="H1177" i="4"/>
  <c r="H1265" i="4"/>
  <c r="H1291" i="4"/>
  <c r="H1375" i="4"/>
  <c r="K1375" i="4" s="1"/>
  <c r="H1470" i="4"/>
  <c r="K1470" i="4" s="1"/>
  <c r="H1505" i="4"/>
  <c r="H1559" i="4"/>
  <c r="H1588" i="4"/>
  <c r="H1680" i="4"/>
  <c r="H1788" i="4"/>
  <c r="H1814" i="4"/>
  <c r="H1871" i="4"/>
  <c r="K1871" i="4" s="1"/>
  <c r="H1918" i="4"/>
  <c r="H1997" i="4"/>
  <c r="K1997" i="4" s="1"/>
  <c r="H2054" i="4"/>
  <c r="H2117" i="4"/>
  <c r="H2170" i="4"/>
  <c r="H2349" i="4"/>
  <c r="H2399" i="4"/>
  <c r="K2399" i="4" s="1"/>
  <c r="H2446" i="4"/>
  <c r="K2446" i="4" s="1"/>
  <c r="H2494" i="4"/>
  <c r="K2494" i="4" s="1"/>
  <c r="H2539" i="4"/>
  <c r="H2564" i="4"/>
  <c r="H2698" i="4"/>
  <c r="H2724" i="4"/>
  <c r="H2777" i="4"/>
  <c r="H2856" i="4"/>
  <c r="H2889" i="4"/>
  <c r="H2916" i="4"/>
  <c r="K2916" i="4" s="1"/>
  <c r="H3108" i="4"/>
  <c r="K3108" i="4" s="1"/>
  <c r="H3215" i="4"/>
  <c r="H3300" i="4"/>
  <c r="H3335" i="4"/>
  <c r="K3335" i="4" s="1"/>
  <c r="H3392" i="4"/>
  <c r="H3443" i="4"/>
  <c r="H3470" i="4"/>
  <c r="K3470" i="4" s="1"/>
  <c r="H3524" i="4"/>
  <c r="K3524" i="4" s="1"/>
  <c r="H3585" i="4"/>
  <c r="H3607" i="4"/>
  <c r="H3630" i="4"/>
  <c r="H3663" i="4"/>
  <c r="H3694" i="4"/>
  <c r="H3760" i="4"/>
  <c r="H3788" i="4"/>
  <c r="K3788" i="4" s="1"/>
  <c r="H3836" i="4"/>
  <c r="H3863" i="4"/>
  <c r="H3986" i="4"/>
  <c r="K3986" i="4" s="1"/>
  <c r="H4070" i="4"/>
  <c r="H4102" i="4"/>
  <c r="H4131" i="4"/>
  <c r="H4223" i="4"/>
  <c r="H4270" i="4"/>
  <c r="H4323" i="4"/>
  <c r="H4378" i="4"/>
  <c r="H4403" i="4"/>
  <c r="H4464" i="4"/>
  <c r="H4520" i="4"/>
  <c r="H4555" i="4"/>
  <c r="H4587" i="4"/>
  <c r="H4617" i="4"/>
  <c r="H4685" i="4"/>
  <c r="H7" i="4"/>
  <c r="H113" i="4"/>
  <c r="H225" i="4"/>
  <c r="H273" i="4"/>
  <c r="K273" i="4" s="1"/>
  <c r="H362" i="4"/>
  <c r="H406" i="4"/>
  <c r="H433" i="4"/>
  <c r="H513" i="4"/>
  <c r="K513" i="4" s="1"/>
  <c r="H543" i="4"/>
  <c r="K543" i="4" s="1"/>
  <c r="H567" i="4"/>
  <c r="K567" i="4" s="1"/>
  <c r="H622" i="4"/>
  <c r="H674" i="4"/>
  <c r="K674" i="4" s="1"/>
  <c r="H747" i="4"/>
  <c r="K747" i="4" s="1"/>
  <c r="H803" i="4"/>
  <c r="H840" i="4"/>
  <c r="H890" i="4"/>
  <c r="H948" i="4"/>
  <c r="H980" i="4"/>
  <c r="H1060" i="4"/>
  <c r="H1087" i="4"/>
  <c r="H1156" i="4"/>
  <c r="H1179" i="4"/>
  <c r="H1266" i="4"/>
  <c r="H1317" i="4"/>
  <c r="H1411" i="4"/>
  <c r="H1506" i="4"/>
  <c r="H1560" i="4"/>
  <c r="H1681" i="4"/>
  <c r="H1731" i="4"/>
  <c r="H1791" i="4"/>
  <c r="H1815" i="4"/>
  <c r="K1815" i="4" s="1"/>
  <c r="H1873" i="4"/>
  <c r="H1919" i="4"/>
  <c r="H1998" i="4"/>
  <c r="K1998" i="4" s="1"/>
  <c r="H2056" i="4"/>
  <c r="H2118" i="4"/>
  <c r="H2256" i="4"/>
  <c r="K2256" i="4" s="1"/>
  <c r="H2350" i="4"/>
  <c r="H2378" i="4"/>
  <c r="H2401" i="4"/>
  <c r="H2426" i="4"/>
  <c r="H2565" i="4"/>
  <c r="H2601" i="4"/>
  <c r="H2725" i="4"/>
  <c r="K2725" i="4" s="1"/>
  <c r="H2780" i="4"/>
  <c r="H2808" i="4"/>
  <c r="H2833" i="4"/>
  <c r="H2860" i="4"/>
  <c r="H2918" i="4"/>
  <c r="H2948" i="4"/>
  <c r="K2948" i="4" s="1"/>
  <c r="H3085" i="4"/>
  <c r="H3193" i="4"/>
  <c r="K3193" i="4" s="1"/>
  <c r="H3216" i="4"/>
  <c r="H3303" i="4"/>
  <c r="K3303" i="4" s="1"/>
  <c r="H3336" i="4"/>
  <c r="H3394" i="4"/>
  <c r="H3444" i="4"/>
  <c r="H3472" i="4"/>
  <c r="H3527" i="4"/>
  <c r="K3527" i="4" s="1"/>
  <c r="H3609" i="4"/>
  <c r="H3639" i="4"/>
  <c r="H3664" i="4"/>
  <c r="K3664" i="4" s="1"/>
  <c r="H3696" i="4"/>
  <c r="K3696" i="4" s="1"/>
  <c r="H3789" i="4"/>
  <c r="H3923" i="4"/>
  <c r="H3987" i="4"/>
  <c r="K3987" i="4" s="1"/>
  <c r="H4016" i="4"/>
  <c r="K4016" i="4" s="1"/>
  <c r="H4045" i="4"/>
  <c r="H4073" i="4"/>
  <c r="H4132" i="4"/>
  <c r="K4132" i="4" s="1"/>
  <c r="H4251" i="4"/>
  <c r="H4271" i="4"/>
  <c r="K4271" i="4" s="1"/>
  <c r="H4324" i="4"/>
  <c r="H4404" i="4"/>
  <c r="H4466" i="4"/>
  <c r="H4556" i="4"/>
  <c r="H4619" i="4"/>
  <c r="H4687" i="4"/>
  <c r="H144" i="4"/>
  <c r="H226" i="4"/>
  <c r="H274" i="4"/>
  <c r="K274" i="4" s="1"/>
  <c r="H335" i="4"/>
  <c r="H363" i="4"/>
  <c r="H407" i="4"/>
  <c r="H492" i="4"/>
  <c r="H514" i="4"/>
  <c r="H676" i="4"/>
  <c r="K676" i="4" s="1"/>
  <c r="H699" i="4"/>
  <c r="H748" i="4"/>
  <c r="H805" i="4"/>
  <c r="K805" i="4" s="1"/>
  <c r="H841" i="4"/>
  <c r="H957" i="4"/>
  <c r="K957" i="4" s="1"/>
  <c r="H984" i="4"/>
  <c r="H1062" i="4"/>
  <c r="H1088" i="4"/>
  <c r="H1157" i="4"/>
  <c r="K1157" i="4" s="1"/>
  <c r="H1267" i="4"/>
  <c r="H1295" i="4"/>
  <c r="H1318" i="4"/>
  <c r="H1377" i="4"/>
  <c r="H1474" i="4"/>
  <c r="K1474" i="4" s="1"/>
  <c r="H1590" i="4"/>
  <c r="H1613" i="4"/>
  <c r="H1643" i="4"/>
  <c r="H1682" i="4"/>
  <c r="K1682" i="4" s="1"/>
  <c r="H1817" i="4"/>
  <c r="H1874" i="4"/>
  <c r="H1948" i="4"/>
  <c r="H2000" i="4"/>
  <c r="H2119" i="4"/>
  <c r="H2172" i="4"/>
  <c r="K2172" i="4" s="1"/>
  <c r="H2231" i="4"/>
  <c r="H2257" i="4"/>
  <c r="H2324" i="4"/>
  <c r="H2351" i="4"/>
  <c r="K2351" i="4" s="1"/>
  <c r="H2380" i="4"/>
  <c r="H2402" i="4"/>
  <c r="H2427" i="4"/>
  <c r="H2450" i="4"/>
  <c r="H2517" i="4"/>
  <c r="H2567" i="4"/>
  <c r="K2567" i="4" s="1"/>
  <c r="H2602" i="4"/>
  <c r="H2623" i="4"/>
  <c r="K2623" i="4" s="1"/>
  <c r="H2650" i="4"/>
  <c r="H2726" i="4"/>
  <c r="H2781" i="4"/>
  <c r="H2810" i="4"/>
  <c r="H2834" i="4"/>
  <c r="K2834" i="4" s="1"/>
  <c r="H2861" i="4"/>
  <c r="H2919" i="4"/>
  <c r="K2919" i="4" s="1"/>
  <c r="H2950" i="4"/>
  <c r="K2950" i="4" s="1"/>
  <c r="H3033" i="4"/>
  <c r="K3033" i="4" s="1"/>
  <c r="H3086" i="4"/>
  <c r="H3114" i="4"/>
  <c r="H3195" i="4"/>
  <c r="K3195" i="4" s="1"/>
  <c r="H3219" i="4"/>
  <c r="H3337" i="4"/>
  <c r="K3337" i="4" s="1"/>
  <c r="H3395" i="4"/>
  <c r="H3474" i="4"/>
  <c r="H3528" i="4"/>
  <c r="H3610" i="4"/>
  <c r="H3641" i="4"/>
  <c r="K3641" i="4" s="1"/>
  <c r="H3666" i="4"/>
  <c r="K3666" i="4" s="1"/>
  <c r="H3697" i="4"/>
  <c r="K3697" i="4" s="1"/>
  <c r="H3790" i="4"/>
  <c r="K3790" i="4" s="1"/>
  <c r="H3816" i="4"/>
  <c r="H3838" i="4"/>
  <c r="H3899" i="4"/>
  <c r="H3925" i="4"/>
  <c r="H4017" i="4"/>
  <c r="H4108" i="4"/>
  <c r="K4108" i="4" s="1"/>
  <c r="H4133" i="4"/>
  <c r="K4133" i="4" s="1"/>
  <c r="H4226" i="4"/>
  <c r="K4226" i="4" s="1"/>
  <c r="H4252" i="4"/>
  <c r="H4273" i="4"/>
  <c r="K4273" i="4" s="1"/>
  <c r="H4325" i="4"/>
  <c r="H4467" i="4"/>
  <c r="K4467" i="4" s="1"/>
  <c r="H4557" i="4"/>
  <c r="H4622" i="4"/>
  <c r="H10" i="4"/>
  <c r="H33" i="4"/>
  <c r="H145" i="4"/>
  <c r="H228" i="4"/>
  <c r="H276" i="4"/>
  <c r="K276" i="4" s="1"/>
  <c r="H364" i="4"/>
  <c r="H388" i="4"/>
  <c r="H436" i="4"/>
  <c r="H515" i="4"/>
  <c r="H570" i="4"/>
  <c r="H749" i="4"/>
  <c r="H842" i="4"/>
  <c r="H895" i="4"/>
  <c r="K895" i="4" s="1"/>
  <c r="H985" i="4"/>
  <c r="K985" i="4" s="1"/>
  <c r="H1090" i="4"/>
  <c r="H1158" i="4"/>
  <c r="K1158" i="4" s="1"/>
  <c r="H1184" i="4"/>
  <c r="H1269" i="4"/>
  <c r="H1296" i="4"/>
  <c r="H1319" i="4"/>
  <c r="K1319" i="4" s="1"/>
  <c r="H1415" i="4"/>
  <c r="H1475" i="4"/>
  <c r="K1475" i="4" s="1"/>
  <c r="H1508" i="4"/>
  <c r="H1536" i="4"/>
  <c r="H1562" i="4"/>
  <c r="H1644" i="4"/>
  <c r="K1644" i="4" s="1"/>
  <c r="H1683" i="4"/>
  <c r="K1683" i="4" s="1"/>
  <c r="H1766" i="4"/>
  <c r="H1818" i="4"/>
  <c r="K1818" i="4" s="1"/>
  <c r="H1924" i="4"/>
  <c r="K1924" i="4" s="1"/>
  <c r="H1950" i="4"/>
  <c r="H2175" i="4"/>
  <c r="H2233" i="4"/>
  <c r="K2233" i="4" s="1"/>
  <c r="H2353" i="4"/>
  <c r="H2381" i="4"/>
  <c r="H2405" i="4"/>
  <c r="H2428" i="4"/>
  <c r="H2518" i="4"/>
  <c r="H2570" i="4"/>
  <c r="H2624" i="4"/>
  <c r="H2652" i="4"/>
  <c r="H2727" i="4"/>
  <c r="H2782" i="4"/>
  <c r="H2864" i="4"/>
  <c r="H2924" i="4"/>
  <c r="H2951" i="4"/>
  <c r="H3116" i="4"/>
  <c r="H3220" i="4"/>
  <c r="H3308" i="4"/>
  <c r="H3338" i="4"/>
  <c r="H3420" i="4"/>
  <c r="H3475" i="4"/>
  <c r="H3642" i="4"/>
  <c r="H3670" i="4"/>
  <c r="H3791" i="4"/>
  <c r="H3839" i="4"/>
  <c r="H3867" i="4"/>
  <c r="H3900" i="4"/>
  <c r="K3900" i="4" s="1"/>
  <c r="H3927" i="4"/>
  <c r="H3993" i="4"/>
  <c r="H4018" i="4"/>
  <c r="H4082" i="4"/>
  <c r="H4110" i="4"/>
  <c r="H4135" i="4"/>
  <c r="H4201" i="4"/>
  <c r="K4201" i="4" s="1"/>
  <c r="H4227" i="4"/>
  <c r="H4274" i="4"/>
  <c r="H4410" i="4"/>
  <c r="H4558" i="4"/>
  <c r="H4626" i="4"/>
  <c r="H180" i="4"/>
  <c r="H207" i="4"/>
  <c r="H231" i="4"/>
  <c r="H256" i="4"/>
  <c r="K256" i="4" s="1"/>
  <c r="H365" i="4"/>
  <c r="K365" i="4" s="1"/>
  <c r="H389" i="4"/>
  <c r="H409" i="4"/>
  <c r="H440" i="4"/>
  <c r="H496" i="4"/>
  <c r="H516" i="4"/>
  <c r="K516" i="4" s="1"/>
  <c r="H627" i="4"/>
  <c r="K627" i="4" s="1"/>
  <c r="H701" i="4"/>
  <c r="H808" i="4"/>
  <c r="H843" i="4"/>
  <c r="H872" i="4"/>
  <c r="K872" i="4" s="1"/>
  <c r="H896" i="4"/>
  <c r="K896" i="4" s="1"/>
  <c r="H986" i="4"/>
  <c r="H1091" i="4"/>
  <c r="H1159" i="4"/>
  <c r="H1185" i="4"/>
  <c r="H1270" i="4"/>
  <c r="K1270" i="4" s="1"/>
  <c r="H1320" i="4"/>
  <c r="H1416" i="4"/>
  <c r="H1537" i="4"/>
  <c r="K1537" i="4" s="1"/>
  <c r="H1563" i="4"/>
  <c r="K1563" i="4" s="1"/>
  <c r="H1650" i="4"/>
  <c r="K1650" i="4" s="1"/>
  <c r="H1685" i="4"/>
  <c r="H1768" i="4"/>
  <c r="H1876" i="4"/>
  <c r="H1951" i="4"/>
  <c r="H2003" i="4"/>
  <c r="K2003" i="4" s="1"/>
  <c r="H2061" i="4"/>
  <c r="K2061" i="4" s="1"/>
  <c r="H2094" i="4"/>
  <c r="H2148" i="4"/>
  <c r="H2176" i="4"/>
  <c r="K2176" i="4" s="1"/>
  <c r="H2234" i="4"/>
  <c r="H2261" i="4"/>
  <c r="H2355" i="4"/>
  <c r="K2355" i="4" s="1"/>
  <c r="H2382" i="4"/>
  <c r="H2406" i="4"/>
  <c r="H2452" i="4"/>
  <c r="H2519" i="4"/>
  <c r="H2625" i="4"/>
  <c r="H2653" i="4"/>
  <c r="H2708" i="4"/>
  <c r="H2728" i="4"/>
  <c r="H2926" i="4"/>
  <c r="H3036" i="4"/>
  <c r="H3090" i="4"/>
  <c r="H3142" i="4"/>
  <c r="H3222" i="4"/>
  <c r="H3339" i="4"/>
  <c r="H3397" i="4"/>
  <c r="H3476" i="4"/>
  <c r="H3531" i="4"/>
  <c r="H3612" i="4"/>
  <c r="H3700" i="4"/>
  <c r="H3792" i="4"/>
  <c r="K3792" i="4" s="1"/>
  <c r="H3840" i="4"/>
  <c r="H3868" i="4"/>
  <c r="H3903" i="4"/>
  <c r="H3928" i="4"/>
  <c r="H3999" i="4"/>
  <c r="K3999" i="4" s="1"/>
  <c r="H4019" i="4"/>
  <c r="K4019" i="4" s="1"/>
  <c r="H4083" i="4"/>
  <c r="H4136" i="4"/>
  <c r="H4177" i="4"/>
  <c r="K4177" i="4" s="1"/>
  <c r="H4469" i="4"/>
  <c r="H60" i="4"/>
  <c r="H125" i="4"/>
  <c r="H151" i="4"/>
  <c r="H208" i="4"/>
  <c r="K208" i="4" s="1"/>
  <c r="H232" i="4"/>
  <c r="K232" i="4" s="1"/>
  <c r="H312" i="4"/>
  <c r="H366" i="4"/>
  <c r="K366" i="4" s="1"/>
  <c r="H390" i="4"/>
  <c r="K390" i="4" s="1"/>
  <c r="H410" i="4"/>
  <c r="H442" i="4"/>
  <c r="H469" i="4"/>
  <c r="H517" i="4"/>
  <c r="H574" i="4"/>
  <c r="H628" i="4"/>
  <c r="H652" i="4"/>
  <c r="H752" i="4"/>
  <c r="H816" i="4"/>
  <c r="H844" i="4"/>
  <c r="H961" i="4"/>
  <c r="H987" i="4"/>
  <c r="H1097" i="4"/>
  <c r="H1186" i="4"/>
  <c r="H1219" i="4"/>
  <c r="H1271" i="4"/>
  <c r="K1271" i="4" s="1"/>
  <c r="H1322" i="4"/>
  <c r="H1385" i="4"/>
  <c r="H1418" i="4"/>
  <c r="K1418" i="4" s="1"/>
  <c r="H1510" i="4"/>
  <c r="K1510" i="4" s="1"/>
  <c r="H1538" i="4"/>
  <c r="H1593" i="4"/>
  <c r="H1652" i="4"/>
  <c r="H1687" i="4"/>
  <c r="H1742" i="4"/>
  <c r="H1769" i="4"/>
  <c r="H1822" i="4"/>
  <c r="H1927" i="4"/>
  <c r="K1927" i="4" s="1"/>
  <c r="H2009" i="4"/>
  <c r="K2009" i="4" s="1"/>
  <c r="H2062" i="4"/>
  <c r="H2291" i="4"/>
  <c r="K2291" i="4" s="1"/>
  <c r="H2356" i="4"/>
  <c r="H2383" i="4"/>
  <c r="H2407" i="4"/>
  <c r="H2453" i="4"/>
  <c r="H2521" i="4"/>
  <c r="H2574" i="4"/>
  <c r="H2626" i="4"/>
  <c r="H2654" i="4"/>
  <c r="H2729" i="4"/>
  <c r="K2729" i="4" s="1"/>
  <c r="H2784" i="4"/>
  <c r="K2784" i="4" s="1"/>
  <c r="H2866" i="4"/>
  <c r="H2955" i="4"/>
  <c r="H2986" i="4"/>
  <c r="H3037" i="4"/>
  <c r="H3119" i="4"/>
  <c r="H3143" i="4"/>
  <c r="H3226" i="4"/>
  <c r="H3249" i="4"/>
  <c r="H3313" i="4"/>
  <c r="H3341" i="4"/>
  <c r="H3422" i="4"/>
  <c r="H3477" i="4"/>
  <c r="K3477" i="4" s="1"/>
  <c r="H3532" i="4"/>
  <c r="K3532" i="4" s="1"/>
  <c r="H3613" i="4"/>
  <c r="H3841" i="4"/>
  <c r="H4001" i="4"/>
  <c r="H4020" i="4"/>
  <c r="H4137" i="4"/>
  <c r="H4178" i="4"/>
  <c r="H4203" i="4"/>
  <c r="H4256" i="4"/>
  <c r="H4363" i="4"/>
  <c r="H4412" i="4"/>
  <c r="H4470" i="4"/>
  <c r="H4629" i="4"/>
  <c r="H4666" i="4"/>
  <c r="K4666" i="4" s="1"/>
  <c r="H61" i="4"/>
  <c r="H126" i="4"/>
  <c r="H152" i="4"/>
  <c r="K152" i="4" s="1"/>
  <c r="H279" i="4"/>
  <c r="H313" i="4"/>
  <c r="H391" i="4"/>
  <c r="K391" i="4" s="1"/>
  <c r="H443" i="4"/>
  <c r="K443" i="4" s="1"/>
  <c r="H470" i="4"/>
  <c r="H499" i="4"/>
  <c r="H575" i="4"/>
  <c r="H608" i="4"/>
  <c r="H655" i="4"/>
  <c r="H754" i="4"/>
  <c r="H819" i="4"/>
  <c r="H846" i="4"/>
  <c r="H900" i="4"/>
  <c r="H962" i="4"/>
  <c r="H991" i="4"/>
  <c r="H1070" i="4"/>
  <c r="H1101" i="4"/>
  <c r="H1188" i="4"/>
  <c r="H1223" i="4"/>
  <c r="H1272" i="4"/>
  <c r="H1419" i="4"/>
  <c r="H1514" i="4"/>
  <c r="H1539" i="4"/>
  <c r="K1539" i="4" s="1"/>
  <c r="H1624" i="4"/>
  <c r="H1657" i="4"/>
  <c r="H1689" i="4"/>
  <c r="K1689" i="4" s="1"/>
  <c r="H1770" i="4"/>
  <c r="H1880" i="4"/>
  <c r="H1928" i="4"/>
  <c r="H1953" i="4"/>
  <c r="H2063" i="4"/>
  <c r="H2099" i="4"/>
  <c r="K2099" i="4" s="1"/>
  <c r="H2179" i="4"/>
  <c r="K2179" i="4" s="1"/>
  <c r="H2237" i="4"/>
  <c r="H2265" i="4"/>
  <c r="H2292" i="4"/>
  <c r="H2357" i="4"/>
  <c r="H2408" i="4"/>
  <c r="H2457" i="4"/>
  <c r="H2481" i="4"/>
  <c r="H2522" i="4"/>
  <c r="H2575" i="4"/>
  <c r="H2606" i="4"/>
  <c r="K2606" i="4" s="1"/>
  <c r="H2655" i="4"/>
  <c r="H2730" i="4"/>
  <c r="H2785" i="4"/>
  <c r="H2815" i="4"/>
  <c r="H2867" i="4"/>
  <c r="H2900" i="4"/>
  <c r="H2928" i="4"/>
  <c r="K2928" i="4" s="1"/>
  <c r="H2987" i="4"/>
  <c r="H3039" i="4"/>
  <c r="H3144" i="4"/>
  <c r="K3144" i="4" s="1"/>
  <c r="H3250" i="4"/>
  <c r="H3314" i="4"/>
  <c r="H3342" i="4"/>
  <c r="H3423" i="4"/>
  <c r="H3478" i="4"/>
  <c r="H3614" i="4"/>
  <c r="H3704" i="4"/>
  <c r="H3795" i="4"/>
  <c r="H3842" i="4"/>
  <c r="K3842" i="4" s="1"/>
  <c r="H3906" i="4"/>
  <c r="K3906" i="4" s="1"/>
  <c r="H3932" i="4"/>
  <c r="H4021" i="4"/>
  <c r="H4055" i="4"/>
  <c r="H4139" i="4"/>
  <c r="H4179" i="4"/>
  <c r="H4257" i="4"/>
  <c r="H4280" i="4"/>
  <c r="K4280" i="4" s="1"/>
  <c r="H4330" i="4"/>
  <c r="K4330" i="4" s="1"/>
  <c r="H4364" i="4"/>
  <c r="H4499" i="4"/>
  <c r="H4667" i="4"/>
  <c r="K4667" i="4" s="1"/>
  <c r="H14" i="4"/>
  <c r="H66" i="4"/>
  <c r="K66" i="4" s="1"/>
  <c r="H127" i="4"/>
  <c r="K127" i="4" s="1"/>
  <c r="H156" i="4"/>
  <c r="H234" i="4"/>
  <c r="H282" i="4"/>
  <c r="H315" i="4"/>
  <c r="K315" i="4" s="1"/>
  <c r="H368" i="4"/>
  <c r="H392" i="4"/>
  <c r="H473" i="4"/>
  <c r="K473" i="4" s="1"/>
  <c r="H520" i="4"/>
  <c r="H577" i="4"/>
  <c r="H609" i="4"/>
  <c r="H630" i="4"/>
  <c r="H656" i="4"/>
  <c r="H705" i="4"/>
  <c r="H755" i="4"/>
  <c r="H847" i="4"/>
  <c r="K847" i="4" s="1"/>
  <c r="H901" i="4"/>
  <c r="H928" i="4"/>
  <c r="K928" i="4" s="1"/>
  <c r="H963" i="4"/>
  <c r="H1102" i="4"/>
  <c r="H1142" i="4"/>
  <c r="K1142" i="4" s="1"/>
  <c r="H1190" i="4"/>
  <c r="H1225" i="4"/>
  <c r="H1273" i="4"/>
  <c r="H1305" i="4"/>
  <c r="H1324" i="4"/>
  <c r="H1420" i="4"/>
  <c r="H1515" i="4"/>
  <c r="H1571" i="4"/>
  <c r="K1571" i="4" s="1"/>
  <c r="H1595" i="4"/>
  <c r="H1691" i="4"/>
  <c r="K1691" i="4" s="1"/>
  <c r="H1749" i="4"/>
  <c r="K1749" i="4" s="1"/>
  <c r="H1855" i="4"/>
  <c r="H1901" i="4"/>
  <c r="H1954" i="4"/>
  <c r="H2015" i="4"/>
  <c r="H2039" i="4"/>
  <c r="H2066" i="4"/>
  <c r="K2066" i="4" s="1"/>
  <c r="H2267" i="4"/>
  <c r="H2294" i="4"/>
  <c r="H2358" i="4"/>
  <c r="H2410" i="4"/>
  <c r="H2482" i="4"/>
  <c r="H2607" i="4"/>
  <c r="H2630" i="4"/>
  <c r="H2731" i="4"/>
  <c r="K2731" i="4" s="1"/>
  <c r="H2787" i="4"/>
  <c r="H2817" i="4"/>
  <c r="H2868" i="4"/>
  <c r="H3018" i="4"/>
  <c r="H3040" i="4"/>
  <c r="H3145" i="4"/>
  <c r="H3251" i="4"/>
  <c r="H3316" i="4"/>
  <c r="H3375" i="4"/>
  <c r="K3375" i="4" s="1"/>
  <c r="H3426" i="4"/>
  <c r="H3566" i="4"/>
  <c r="H3615" i="4"/>
  <c r="H3707" i="4"/>
  <c r="H3744" i="4"/>
  <c r="H3796" i="4"/>
  <c r="H3824" i="4"/>
  <c r="H3844" i="4"/>
  <c r="H3907" i="4"/>
  <c r="H4022" i="4"/>
  <c r="K4022" i="4" s="1"/>
  <c r="H4057" i="4"/>
  <c r="H4087" i="4"/>
  <c r="H4140" i="4"/>
  <c r="H4180" i="4"/>
  <c r="K4180" i="4" s="1"/>
  <c r="H4259" i="4"/>
  <c r="H4331" i="4"/>
  <c r="H4365" i="4"/>
  <c r="H4416" i="4"/>
  <c r="K4416" i="4" s="1"/>
  <c r="H4500" i="4"/>
  <c r="H4534" i="4"/>
  <c r="H18" i="4"/>
  <c r="K18" i="4" s="1"/>
  <c r="H67" i="4"/>
  <c r="H157" i="4"/>
  <c r="H235" i="4"/>
  <c r="H285" i="4"/>
  <c r="H316" i="4"/>
  <c r="K316" i="4" s="1"/>
  <c r="H371" i="4"/>
  <c r="H393" i="4"/>
  <c r="H415" i="4"/>
  <c r="H445" i="4"/>
  <c r="H474" i="4"/>
  <c r="H579" i="4"/>
  <c r="H610" i="4"/>
  <c r="H658" i="4"/>
  <c r="K658" i="4" s="1"/>
  <c r="H757" i="4"/>
  <c r="H821" i="4"/>
  <c r="H848" i="4"/>
  <c r="H904" i="4"/>
  <c r="H934" i="4"/>
  <c r="H994" i="4"/>
  <c r="H1022" i="4"/>
  <c r="H1074" i="4"/>
  <c r="H1144" i="4"/>
  <c r="H1195" i="4"/>
  <c r="H1275" i="4"/>
  <c r="K1275" i="4" s="1"/>
  <c r="H1325" i="4"/>
  <c r="K1325" i="4" s="1"/>
  <c r="H1421" i="4"/>
  <c r="H1461" i="4"/>
  <c r="H1520" i="4"/>
  <c r="H1541" i="4"/>
  <c r="H1596" i="4"/>
  <c r="H1693" i="4"/>
  <c r="H1718" i="4"/>
  <c r="H1772" i="4"/>
  <c r="H1826" i="4"/>
  <c r="H1858" i="4"/>
  <c r="H1903" i="4"/>
  <c r="K1903" i="4" s="1"/>
  <c r="H1955" i="4"/>
  <c r="H2040" i="4"/>
  <c r="K2040" i="4" s="1"/>
  <c r="H2068" i="4"/>
  <c r="H2128" i="4"/>
  <c r="K2128" i="4" s="1"/>
  <c r="H2181" i="4"/>
  <c r="H2296" i="4"/>
  <c r="H2359" i="4"/>
  <c r="H2483" i="4"/>
  <c r="H2608" i="4"/>
  <c r="H2631" i="4"/>
  <c r="H2685" i="4"/>
  <c r="H2732" i="4"/>
  <c r="H2818" i="4"/>
  <c r="H2903" i="4"/>
  <c r="H2960" i="4"/>
  <c r="K2960" i="4" s="1"/>
  <c r="H2989" i="4"/>
  <c r="H3147" i="4"/>
  <c r="H3177" i="4"/>
  <c r="H3286" i="4"/>
  <c r="H3377" i="4"/>
  <c r="H3482" i="4"/>
  <c r="H3537" i="4"/>
  <c r="H3567" i="4"/>
  <c r="H3617" i="4"/>
  <c r="H3708" i="4"/>
  <c r="H3748" i="4"/>
  <c r="H3773" i="4"/>
  <c r="H3797" i="4"/>
  <c r="H3846" i="4"/>
  <c r="H3937" i="4"/>
  <c r="K3937" i="4" s="1"/>
  <c r="H4024" i="4"/>
  <c r="H4088" i="4"/>
  <c r="H4142" i="4"/>
  <c r="H4183" i="4"/>
  <c r="H4237" i="4"/>
  <c r="H4261" i="4"/>
  <c r="H4335" i="4"/>
  <c r="H4366" i="4"/>
  <c r="H4389" i="4"/>
  <c r="H4417" i="4"/>
  <c r="K4417" i="4" s="1"/>
  <c r="H4501" i="4"/>
  <c r="H4535" i="4"/>
  <c r="K4535" i="4" s="1"/>
  <c r="H4638" i="4"/>
  <c r="H4669" i="4"/>
  <c r="K4669" i="4" s="1"/>
  <c r="H43" i="4"/>
  <c r="H99" i="4"/>
  <c r="K99" i="4" s="1"/>
  <c r="H236" i="4"/>
  <c r="H288" i="4"/>
  <c r="H317" i="4"/>
  <c r="K317" i="4" s="1"/>
  <c r="H397" i="4"/>
  <c r="H419" i="4"/>
  <c r="H446" i="4"/>
  <c r="H475" i="4"/>
  <c r="H584" i="4"/>
  <c r="K584" i="4" s="1"/>
  <c r="H611" i="4"/>
  <c r="H709" i="4"/>
  <c r="H758" i="4"/>
  <c r="H786" i="4"/>
  <c r="K786" i="4" s="1"/>
  <c r="H849" i="4"/>
  <c r="H908" i="4"/>
  <c r="H935" i="4"/>
  <c r="H1023" i="4"/>
  <c r="H1145" i="4"/>
  <c r="K1145" i="4" s="1"/>
  <c r="H1197" i="4"/>
  <c r="H1229" i="4"/>
  <c r="H1276" i="4"/>
  <c r="K1276" i="4" s="1"/>
  <c r="H1328" i="4"/>
  <c r="K1328" i="4" s="1"/>
  <c r="H1362" i="4"/>
  <c r="K1362" i="4" s="1"/>
  <c r="H1543" i="4"/>
  <c r="H1574" i="4"/>
  <c r="H1598" i="4"/>
  <c r="H1719" i="4"/>
  <c r="H1774" i="4"/>
  <c r="H1807" i="4"/>
  <c r="H1829" i="4"/>
  <c r="H1859" i="4"/>
  <c r="H1905" i="4"/>
  <c r="H2018" i="4"/>
  <c r="H2042" i="4"/>
  <c r="H2107" i="4"/>
  <c r="H2182" i="4"/>
  <c r="H2269" i="4"/>
  <c r="H2360" i="4"/>
  <c r="H2484" i="4"/>
  <c r="K2484" i="4" s="1"/>
  <c r="H2507" i="4"/>
  <c r="H2659" i="4"/>
  <c r="H2686" i="4"/>
  <c r="K2686" i="4" s="1"/>
  <c r="H2735" i="4"/>
  <c r="H2819" i="4"/>
  <c r="K2819" i="4" s="1"/>
  <c r="H2872" i="4"/>
  <c r="H2904" i="4"/>
  <c r="K2904" i="4" s="1"/>
  <c r="H2961" i="4"/>
  <c r="H2990" i="4"/>
  <c r="H3043" i="4"/>
  <c r="K3043" i="4" s="1"/>
  <c r="H3069" i="4"/>
  <c r="H3150" i="4"/>
  <c r="H3178" i="4"/>
  <c r="K3178" i="4" s="1"/>
  <c r="H3255" i="4"/>
  <c r="H3288" i="4"/>
  <c r="H3349" i="4"/>
  <c r="H3379" i="4"/>
  <c r="H3429" i="4"/>
  <c r="H3568" i="4"/>
  <c r="H3619" i="4"/>
  <c r="H3799" i="4"/>
  <c r="H3847" i="4"/>
  <c r="K3847" i="4" s="1"/>
  <c r="H3977" i="4"/>
  <c r="K3977" i="4" s="1"/>
  <c r="H4025" i="4"/>
  <c r="H4059" i="4"/>
  <c r="K4059" i="4" s="1"/>
  <c r="H4091" i="4"/>
  <c r="H4145" i="4"/>
  <c r="H4283" i="4"/>
  <c r="H4368" i="4"/>
  <c r="K4368" i="4" s="1"/>
  <c r="H4504" i="4"/>
  <c r="K4504" i="4" s="1"/>
  <c r="H4536" i="4"/>
  <c r="H4670" i="4"/>
  <c r="K4670" i="4" s="1"/>
  <c r="H44" i="4"/>
  <c r="H100" i="4"/>
  <c r="H237" i="4"/>
  <c r="H289" i="4"/>
  <c r="H320" i="4"/>
  <c r="K320" i="4" s="1"/>
  <c r="H421" i="4"/>
  <c r="H447" i="4"/>
  <c r="K447" i="4" s="1"/>
  <c r="H555" i="4"/>
  <c r="K555" i="4" s="1"/>
  <c r="H612" i="4"/>
  <c r="H662" i="4"/>
  <c r="H710" i="4"/>
  <c r="H760" i="4"/>
  <c r="H789" i="4"/>
  <c r="H850" i="4"/>
  <c r="H936" i="4"/>
  <c r="H1078" i="4"/>
  <c r="H1146" i="4"/>
  <c r="K1146" i="4" s="1"/>
  <c r="H1198" i="4"/>
  <c r="H1230" i="4"/>
  <c r="H1259" i="4"/>
  <c r="H1363" i="4"/>
  <c r="H1463" i="4"/>
  <c r="H1523" i="4"/>
  <c r="H1600" i="4"/>
  <c r="H1775" i="4"/>
  <c r="H1808" i="4"/>
  <c r="H1860" i="4"/>
  <c r="H1906" i="4"/>
  <c r="H2073" i="4"/>
  <c r="H2214" i="4"/>
  <c r="H2302" i="4"/>
  <c r="H2362" i="4"/>
  <c r="K2362" i="4" s="1"/>
  <c r="H2485" i="4"/>
  <c r="K2485" i="4" s="1"/>
  <c r="H2533" i="4"/>
  <c r="H2611" i="4"/>
  <c r="H2691" i="4"/>
  <c r="H2736" i="4"/>
  <c r="H2765" i="4"/>
  <c r="H2820" i="4"/>
  <c r="H2874" i="4"/>
  <c r="H2905" i="4"/>
  <c r="H2993" i="4"/>
  <c r="H3070" i="4"/>
  <c r="H3180" i="4"/>
  <c r="H3207" i="4"/>
  <c r="H3261" i="4"/>
  <c r="H3289" i="4"/>
  <c r="K3289" i="4" s="1"/>
  <c r="H3380" i="4"/>
  <c r="H3435" i="4"/>
  <c r="H3485" i="4"/>
  <c r="K3485" i="4" s="1"/>
  <c r="H3569" i="4"/>
  <c r="H3621" i="4"/>
  <c r="H3711" i="4"/>
  <c r="H3752" i="4"/>
  <c r="H3849" i="4"/>
  <c r="H3947" i="4"/>
  <c r="H3978" i="4"/>
  <c r="H4060" i="4"/>
  <c r="K4060" i="4" s="1"/>
  <c r="H4093" i="4"/>
  <c r="H4186" i="4"/>
  <c r="H4263" i="4"/>
  <c r="H4284" i="4"/>
  <c r="H4341" i="4"/>
  <c r="H4370" i="4"/>
  <c r="H4421" i="4"/>
  <c r="K4421" i="4" s="1"/>
  <c r="H4480" i="4"/>
  <c r="H4506" i="4"/>
  <c r="K4506" i="4" s="1"/>
  <c r="H4537" i="4"/>
  <c r="H4642" i="4"/>
  <c r="H4671" i="4"/>
  <c r="H22" i="4"/>
  <c r="H45" i="4"/>
  <c r="H81" i="4"/>
  <c r="H102" i="4"/>
  <c r="H160" i="4"/>
  <c r="H238" i="4"/>
  <c r="H290" i="4"/>
  <c r="H323" i="4"/>
  <c r="K323" i="4" s="1"/>
  <c r="H351" i="4"/>
  <c r="K351" i="4" s="1"/>
  <c r="H399" i="4"/>
  <c r="H477" i="4"/>
  <c r="H525" i="4"/>
  <c r="H557" i="4"/>
  <c r="H613" i="4"/>
  <c r="H663" i="4"/>
  <c r="H711" i="4"/>
  <c r="H761" i="4"/>
  <c r="H790" i="4"/>
  <c r="H854" i="4"/>
  <c r="K854" i="4" s="1"/>
  <c r="H910" i="4"/>
  <c r="H999" i="4"/>
  <c r="H1026" i="4"/>
  <c r="K1026" i="4" s="1"/>
  <c r="H1079" i="4"/>
  <c r="K1079" i="4" s="1"/>
  <c r="H1112" i="4"/>
  <c r="H1172" i="4"/>
  <c r="H1199" i="4"/>
  <c r="H1232" i="4"/>
  <c r="H1465" i="4"/>
  <c r="K1465" i="4" s="1"/>
  <c r="H1525" i="4"/>
  <c r="H1550" i="4"/>
  <c r="K1550" i="4" s="1"/>
  <c r="H1634" i="4"/>
  <c r="H1697" i="4"/>
  <c r="H1722" i="4"/>
  <c r="K1722" i="4" s="1"/>
  <c r="H1777" i="4"/>
  <c r="H1809" i="4"/>
  <c r="H1832" i="4"/>
  <c r="H1862" i="4"/>
  <c r="K1862" i="4" s="1"/>
  <c r="H1908" i="4"/>
  <c r="H1963" i="4"/>
  <c r="H2044" i="4"/>
  <c r="H2188" i="4"/>
  <c r="H2215" i="4"/>
  <c r="H2303" i="4"/>
  <c r="H2367" i="4"/>
  <c r="H2486" i="4"/>
  <c r="H2534" i="4"/>
  <c r="H2556" i="4"/>
  <c r="H2612" i="4"/>
  <c r="H2664" i="4"/>
  <c r="H2693" i="4"/>
  <c r="K2693" i="4" s="1"/>
  <c r="H2737" i="4"/>
  <c r="H2766" i="4"/>
  <c r="H2821" i="4"/>
  <c r="K2821" i="4" s="1"/>
  <c r="H2996" i="4"/>
  <c r="H3071" i="4"/>
  <c r="K3071" i="4" s="1"/>
  <c r="H3181" i="4"/>
  <c r="H3208" i="4"/>
  <c r="H3265" i="4"/>
  <c r="H3290" i="4"/>
  <c r="H3381" i="4"/>
  <c r="H3437" i="4"/>
  <c r="H3486" i="4"/>
  <c r="H3712" i="4"/>
  <c r="K3712" i="4" s="1"/>
  <c r="H3754" i="4"/>
  <c r="H3802" i="4"/>
  <c r="H3853" i="4"/>
  <c r="H3881" i="4"/>
  <c r="H3980" i="4"/>
  <c r="H4062" i="4"/>
  <c r="H4095" i="4"/>
  <c r="H4149" i="4"/>
  <c r="H4188" i="4"/>
  <c r="H4264" i="4"/>
  <c r="H4286" i="4"/>
  <c r="H4342" i="4"/>
  <c r="H4371" i="4"/>
  <c r="H4454" i="4"/>
  <c r="H4481" i="4"/>
  <c r="H4507" i="4"/>
  <c r="H4581" i="4"/>
  <c r="K4581" i="4" s="1"/>
  <c r="H4610" i="4"/>
  <c r="H4643" i="4"/>
  <c r="H23" i="4"/>
  <c r="H46" i="4"/>
  <c r="H103" i="4"/>
  <c r="H161" i="4"/>
  <c r="H293" i="4"/>
  <c r="K293" i="4" s="1"/>
  <c r="H324" i="4"/>
  <c r="K324" i="4" s="1"/>
  <c r="H352" i="4"/>
  <c r="K352" i="4" s="1"/>
  <c r="H400" i="4"/>
  <c r="K400" i="4" s="1"/>
  <c r="H452" i="4"/>
  <c r="H480" i="4"/>
  <c r="H558" i="4"/>
  <c r="H591" i="4"/>
  <c r="H664" i="4"/>
  <c r="H689" i="4"/>
  <c r="K689" i="4" s="1"/>
  <c r="H713" i="4"/>
  <c r="K713" i="4" s="1"/>
  <c r="H762" i="4"/>
  <c r="K762" i="4" s="1"/>
  <c r="H791" i="4"/>
  <c r="K791" i="4" s="1"/>
  <c r="H833" i="4"/>
  <c r="K833" i="4" s="1"/>
  <c r="H855" i="4"/>
  <c r="H912" i="4"/>
  <c r="H939" i="4"/>
  <c r="H1000" i="4"/>
  <c r="H1027" i="4"/>
  <c r="H1149" i="4"/>
  <c r="K1149" i="4" s="1"/>
  <c r="H1233" i="4"/>
  <c r="K1233" i="4" s="1"/>
  <c r="H1261" i="4"/>
  <c r="K1261" i="4" s="1"/>
  <c r="H1337" i="4"/>
  <c r="H1366" i="4"/>
  <c r="H1425" i="4"/>
  <c r="H1466" i="4"/>
  <c r="K1466" i="4" s="1"/>
  <c r="H1498" i="4"/>
  <c r="K1498" i="4" s="1"/>
  <c r="H1551" i="4"/>
  <c r="K1551" i="4" s="1"/>
  <c r="H1635" i="4"/>
  <c r="H1700" i="4"/>
  <c r="H1724" i="4"/>
  <c r="H1778" i="4"/>
  <c r="H1810" i="4"/>
  <c r="K1810" i="4" s="1"/>
  <c r="H1834" i="4"/>
  <c r="H1863" i="4"/>
  <c r="H2045" i="4"/>
  <c r="K2045" i="4" s="1"/>
  <c r="H2111" i="4"/>
  <c r="H2190" i="4"/>
  <c r="H2217" i="4"/>
  <c r="H2308" i="4"/>
  <c r="K2308" i="4" s="1"/>
  <c r="H2368" i="4"/>
  <c r="K2368" i="4" s="1"/>
  <c r="H2419" i="4"/>
  <c r="H2466" i="4"/>
  <c r="H2558" i="4"/>
  <c r="H2613" i="4"/>
  <c r="H2694" i="4"/>
  <c r="H2738" i="4"/>
  <c r="K2738" i="4" s="1"/>
  <c r="H2767" i="4"/>
  <c r="H2852" i="4"/>
  <c r="H2971" i="4"/>
  <c r="H2999" i="4"/>
  <c r="H3072" i="4"/>
  <c r="H3156" i="4"/>
  <c r="K3156" i="4" s="1"/>
  <c r="H3209" i="4"/>
  <c r="K3209" i="4" s="1"/>
  <c r="H3266" i="4"/>
  <c r="H3293" i="4"/>
  <c r="H3438" i="4"/>
  <c r="H3490" i="4"/>
  <c r="H3572" i="4"/>
  <c r="H3623" i="4"/>
  <c r="H3755" i="4"/>
  <c r="H3805" i="4"/>
  <c r="K3805" i="4" s="1"/>
  <c r="H3855" i="4"/>
  <c r="H3885" i="4"/>
  <c r="K3885" i="4" s="1"/>
  <c r="H3949" i="4"/>
  <c r="H3981" i="4"/>
  <c r="H4063" i="4"/>
  <c r="H4096" i="4"/>
  <c r="K4096" i="4" s="1"/>
  <c r="H4126" i="4"/>
  <c r="K4126" i="4" s="1"/>
  <c r="H4189" i="4"/>
  <c r="H4219" i="4"/>
  <c r="H4265" i="4"/>
  <c r="H4318" i="4"/>
  <c r="H4372" i="4"/>
  <c r="H4427" i="4"/>
  <c r="H4456" i="4"/>
  <c r="H4484" i="4"/>
  <c r="H4513" i="4"/>
  <c r="H4540" i="4"/>
  <c r="H4611" i="4"/>
  <c r="H4674" i="4"/>
  <c r="H47" i="4"/>
  <c r="K47" i="4" s="1"/>
  <c r="H856" i="4"/>
  <c r="H1725" i="4"/>
  <c r="H2913" i="4"/>
  <c r="K2913" i="4" s="1"/>
  <c r="H3049" i="4"/>
  <c r="K3049" i="4" s="1"/>
  <c r="H4515" i="4"/>
  <c r="H4682" i="4"/>
  <c r="H4721" i="4"/>
  <c r="H4750" i="4"/>
  <c r="H4777" i="4"/>
  <c r="H4839" i="4"/>
  <c r="K4839" i="4" s="1"/>
  <c r="H4875" i="4"/>
  <c r="H4928" i="4"/>
  <c r="K4928" i="4" s="1"/>
  <c r="H4999" i="4"/>
  <c r="K4999" i="4" s="1"/>
  <c r="H5136" i="4"/>
  <c r="H5161" i="4"/>
  <c r="H5191" i="4"/>
  <c r="H5302" i="4"/>
  <c r="H5347" i="4"/>
  <c r="H5405" i="4"/>
  <c r="H5530" i="4"/>
  <c r="K5530" i="4" s="1"/>
  <c r="H5587" i="4"/>
  <c r="K5587" i="4" s="1"/>
  <c r="H5636" i="4"/>
  <c r="H5673" i="4"/>
  <c r="H1993" i="4"/>
  <c r="H2853" i="4"/>
  <c r="H4192" i="4"/>
  <c r="K4192" i="4" s="1"/>
  <c r="H4374" i="4"/>
  <c r="H4458" i="4"/>
  <c r="K4458" i="4" s="1"/>
  <c r="H4722" i="4"/>
  <c r="K4722" i="4" s="1"/>
  <c r="H4751" i="4"/>
  <c r="H4778" i="4"/>
  <c r="H4876" i="4"/>
  <c r="K4876" i="4" s="1"/>
  <c r="H5001" i="4"/>
  <c r="H5024" i="4"/>
  <c r="H5051" i="4"/>
  <c r="H5138" i="4"/>
  <c r="K5138" i="4" s="1"/>
  <c r="H5163" i="4"/>
  <c r="H5192" i="4"/>
  <c r="K5192" i="4" s="1"/>
  <c r="H5248" i="4"/>
  <c r="H5304" i="4"/>
  <c r="H5373" i="4"/>
  <c r="H5564" i="4"/>
  <c r="H5640" i="4"/>
  <c r="H5674" i="4"/>
  <c r="H641" i="4"/>
  <c r="H914" i="4"/>
  <c r="H1780" i="4"/>
  <c r="H4634" i="4"/>
  <c r="H4693" i="4"/>
  <c r="H4723" i="4"/>
  <c r="K4723" i="4" s="1"/>
  <c r="H4753" i="4"/>
  <c r="H4779" i="4"/>
  <c r="H5002" i="4"/>
  <c r="K5002" i="4" s="1"/>
  <c r="H5052" i="4"/>
  <c r="H5139" i="4"/>
  <c r="H5194" i="4"/>
  <c r="H5250" i="4"/>
  <c r="H5305" i="4"/>
  <c r="K5305" i="4" s="1"/>
  <c r="H5350" i="4"/>
  <c r="H5484" i="4"/>
  <c r="H5589" i="4"/>
  <c r="K5589" i="4" s="1"/>
  <c r="H5642" i="4"/>
  <c r="H5675" i="4"/>
  <c r="H242" i="4"/>
  <c r="H453" i="4"/>
  <c r="H1467" i="4"/>
  <c r="K1467" i="4" s="1"/>
  <c r="H2046" i="4"/>
  <c r="H3806" i="4"/>
  <c r="H3856" i="4"/>
  <c r="K3856" i="4" s="1"/>
  <c r="H4320" i="4"/>
  <c r="H4584" i="4"/>
  <c r="H4725" i="4"/>
  <c r="H4782" i="4"/>
  <c r="K4782" i="4" s="1"/>
  <c r="H4939" i="4"/>
  <c r="K4939" i="4" s="1"/>
  <c r="H4970" i="4"/>
  <c r="H5003" i="4"/>
  <c r="H5053" i="4"/>
  <c r="K5053" i="4" s="1"/>
  <c r="H5116" i="4"/>
  <c r="K5116" i="4" s="1"/>
  <c r="H5142" i="4"/>
  <c r="H5251" i="4"/>
  <c r="H5307" i="4"/>
  <c r="K5307" i="4" s="1"/>
  <c r="H5351" i="4"/>
  <c r="K5351" i="4" s="1"/>
  <c r="H5485" i="4"/>
  <c r="H5590" i="4"/>
  <c r="H5645" i="4"/>
  <c r="K5645" i="4" s="1"/>
  <c r="H5677" i="4"/>
  <c r="H105" i="4"/>
  <c r="H191" i="4"/>
  <c r="K191" i="4" s="1"/>
  <c r="H2192" i="4"/>
  <c r="K2192" i="4" s="1"/>
  <c r="H3385" i="4"/>
  <c r="H4696" i="4"/>
  <c r="H4726" i="4"/>
  <c r="H4786" i="4"/>
  <c r="H4879" i="4"/>
  <c r="H4971" i="4"/>
  <c r="H5004" i="4"/>
  <c r="H5031" i="4"/>
  <c r="H5086" i="4"/>
  <c r="H5118" i="4"/>
  <c r="H5254" i="4"/>
  <c r="H5285" i="4"/>
  <c r="H5334" i="4"/>
  <c r="H5486" i="4"/>
  <c r="H690" i="4"/>
  <c r="H1262" i="4"/>
  <c r="K1262" i="4" s="1"/>
  <c r="H1311" i="4"/>
  <c r="H1702" i="4"/>
  <c r="H2112" i="4"/>
  <c r="H3103" i="4"/>
  <c r="H4065" i="4"/>
  <c r="H4128" i="4"/>
  <c r="H4728" i="4"/>
  <c r="K4728" i="4" s="1"/>
  <c r="H4821" i="4"/>
  <c r="K4821" i="4" s="1"/>
  <c r="H4880" i="4"/>
  <c r="H4974" i="4"/>
  <c r="H5006" i="4"/>
  <c r="H5088" i="4"/>
  <c r="H5145" i="4"/>
  <c r="K5145" i="4" s="1"/>
  <c r="H5286" i="4"/>
  <c r="H5310" i="4"/>
  <c r="H5335" i="4"/>
  <c r="H5353" i="4"/>
  <c r="H5652" i="4"/>
  <c r="H24" i="4"/>
  <c r="K24" i="4" s="1"/>
  <c r="H162" i="4"/>
  <c r="K162" i="4" s="1"/>
  <c r="H401" i="4"/>
  <c r="H2768" i="4"/>
  <c r="H3439" i="4"/>
  <c r="H4699" i="4"/>
  <c r="H4730" i="4"/>
  <c r="H4822" i="4"/>
  <c r="H4976" i="4"/>
  <c r="H5007" i="4"/>
  <c r="H5089" i="4"/>
  <c r="H5147" i="4"/>
  <c r="H5200" i="4"/>
  <c r="H5258" i="4"/>
  <c r="H5287" i="4"/>
  <c r="H5336" i="4"/>
  <c r="K5336" i="4" s="1"/>
  <c r="H5354" i="4"/>
  <c r="K5354" i="4" s="1"/>
  <c r="H5426" i="4"/>
  <c r="H5489" i="4"/>
  <c r="H5545" i="4"/>
  <c r="H5597" i="4"/>
  <c r="H1637" i="4"/>
  <c r="H3520" i="4"/>
  <c r="H3602" i="4"/>
  <c r="H4244" i="4"/>
  <c r="H4732" i="4"/>
  <c r="H4793" i="4"/>
  <c r="H4944" i="4"/>
  <c r="H4981" i="4"/>
  <c r="H5010" i="4"/>
  <c r="H5060" i="4"/>
  <c r="H5094" i="4"/>
  <c r="K5094" i="4" s="1"/>
  <c r="H5232" i="4"/>
  <c r="K5232" i="4" s="1"/>
  <c r="H5259" i="4"/>
  <c r="H5288" i="4"/>
  <c r="K5288" i="4" s="1"/>
  <c r="H5314" i="4"/>
  <c r="H5337" i="4"/>
  <c r="H5355" i="4"/>
  <c r="H5512" i="4"/>
  <c r="H5655" i="4"/>
  <c r="H5692" i="4"/>
  <c r="H560" i="4"/>
  <c r="H615" i="4"/>
  <c r="H794" i="4"/>
  <c r="H1428" i="4"/>
  <c r="H2943" i="4"/>
  <c r="H4543" i="4"/>
  <c r="H4733" i="4"/>
  <c r="H4825" i="4"/>
  <c r="H4918" i="4"/>
  <c r="K4918" i="4" s="1"/>
  <c r="H4945" i="4"/>
  <c r="H5203" i="4"/>
  <c r="H5234" i="4"/>
  <c r="H5289" i="4"/>
  <c r="H5338" i="4"/>
  <c r="H5387" i="4"/>
  <c r="H5513" i="4"/>
  <c r="H5602" i="4"/>
  <c r="H2442" i="4"/>
  <c r="K2442" i="4" s="1"/>
  <c r="H3295" i="4"/>
  <c r="K3295" i="4" s="1"/>
  <c r="H3357" i="4"/>
  <c r="H4826" i="4"/>
  <c r="K4826" i="4" s="1"/>
  <c r="H4919" i="4"/>
  <c r="H5012" i="4"/>
  <c r="H5099" i="4"/>
  <c r="K5099" i="4" s="1"/>
  <c r="H5151" i="4"/>
  <c r="H5236" i="4"/>
  <c r="H5290" i="4"/>
  <c r="H5317" i="4"/>
  <c r="H5389" i="4"/>
  <c r="H5496" i="4"/>
  <c r="H5517" i="4"/>
  <c r="H5549" i="4"/>
  <c r="H5606" i="4"/>
  <c r="H1339" i="4"/>
  <c r="K1339" i="4" s="1"/>
  <c r="H2695" i="4"/>
  <c r="H2739" i="4"/>
  <c r="K2739" i="4" s="1"/>
  <c r="H3073" i="4"/>
  <c r="H4098" i="4"/>
  <c r="H4735" i="4"/>
  <c r="K4735" i="4" s="1"/>
  <c r="H4827" i="4"/>
  <c r="H4920" i="4"/>
  <c r="H5013" i="4"/>
  <c r="H5237" i="4"/>
  <c r="H5292" i="4"/>
  <c r="H5340" i="4"/>
  <c r="H5394" i="4"/>
  <c r="H5437" i="4"/>
  <c r="H5518" i="4"/>
  <c r="K5518" i="4" s="1"/>
  <c r="H5551" i="4"/>
  <c r="H5607" i="4"/>
  <c r="H665" i="4"/>
  <c r="K665" i="4" s="1"/>
  <c r="H1554" i="4"/>
  <c r="H1811" i="4"/>
  <c r="H4869" i="4"/>
  <c r="H4894" i="4"/>
  <c r="H4921" i="4"/>
  <c r="H5066" i="4"/>
  <c r="H5103" i="4"/>
  <c r="H5128" i="4"/>
  <c r="K5128" i="4" s="1"/>
  <c r="H5153" i="4"/>
  <c r="H5208" i="4"/>
  <c r="H5238" i="4"/>
  <c r="H5294" i="4"/>
  <c r="H5342" i="4"/>
  <c r="H5608" i="4"/>
  <c r="H5629" i="4"/>
  <c r="H741" i="4"/>
  <c r="H1604" i="4"/>
  <c r="H2488" i="4"/>
  <c r="H4039" i="4"/>
  <c r="H4738" i="4"/>
  <c r="H4772" i="4"/>
  <c r="K4772" i="4" s="1"/>
  <c r="H4830" i="4"/>
  <c r="H4870" i="4"/>
  <c r="H4896" i="4"/>
  <c r="H4922" i="4"/>
  <c r="H5016" i="4"/>
  <c r="H5039" i="4"/>
  <c r="H5105" i="4"/>
  <c r="H5130" i="4"/>
  <c r="H5154" i="4"/>
  <c r="H5239" i="4"/>
  <c r="K5239" i="4" s="1"/>
  <c r="H5295" i="4"/>
  <c r="K5295" i="4" s="1"/>
  <c r="H5322" i="4"/>
  <c r="H5343" i="4"/>
  <c r="H5522" i="4"/>
  <c r="H5553" i="4"/>
  <c r="H5582" i="4"/>
  <c r="H5630" i="4"/>
  <c r="H529" i="4"/>
  <c r="K529" i="4" s="1"/>
  <c r="H940" i="4"/>
  <c r="H2309" i="4"/>
  <c r="H2421" i="4"/>
  <c r="K2421" i="4" s="1"/>
  <c r="H4220" i="4"/>
  <c r="H4668" i="4"/>
  <c r="K4668" i="4" s="1"/>
  <c r="H4717" i="4"/>
  <c r="K4717" i="4" s="1"/>
  <c r="H4774" i="4"/>
  <c r="H4801" i="4"/>
  <c r="H4872" i="4"/>
  <c r="H4924" i="4"/>
  <c r="H5018" i="4"/>
  <c r="H5044" i="4"/>
  <c r="H5186" i="4"/>
  <c r="H5241" i="4"/>
  <c r="H5296" i="4"/>
  <c r="H5365" i="4"/>
  <c r="H5398" i="4"/>
  <c r="H5443" i="4"/>
  <c r="H5476" i="4"/>
  <c r="H5583" i="4"/>
  <c r="H5610" i="4"/>
  <c r="H5631" i="4"/>
  <c r="H765" i="4"/>
  <c r="H886" i="4"/>
  <c r="H1500" i="4"/>
  <c r="H2560" i="4"/>
  <c r="H3210" i="4"/>
  <c r="H3888" i="4"/>
  <c r="H4267" i="4"/>
  <c r="H4719" i="4"/>
  <c r="H4742" i="4"/>
  <c r="K4742" i="4" s="1"/>
  <c r="H4775" i="4"/>
  <c r="H4873" i="4"/>
  <c r="H4925" i="4"/>
  <c r="H5047" i="4"/>
  <c r="H5134" i="4"/>
  <c r="K5134" i="4" s="1"/>
  <c r="H5157" i="4"/>
  <c r="K5157" i="4" s="1"/>
  <c r="H5188" i="4"/>
  <c r="H5242" i="4"/>
  <c r="H5297" i="4"/>
  <c r="H5345" i="4"/>
  <c r="H5477" i="4"/>
  <c r="H5527" i="4"/>
  <c r="H5558" i="4"/>
  <c r="H5584" i="4"/>
  <c r="H5633" i="4"/>
  <c r="H3" i="4"/>
  <c r="H834" i="4"/>
  <c r="H1911" i="4"/>
  <c r="H4676" i="4"/>
  <c r="H4720" i="4"/>
  <c r="H4744" i="4"/>
  <c r="H4776" i="4"/>
  <c r="K4776" i="4" s="1"/>
  <c r="H4836" i="4"/>
  <c r="H4874" i="4"/>
  <c r="H4926" i="4"/>
  <c r="H5049" i="4"/>
  <c r="H5135" i="4"/>
  <c r="H5189" i="4"/>
  <c r="H5244" i="4"/>
  <c r="H5300" i="4"/>
  <c r="H5346" i="4"/>
  <c r="K5346" i="4" s="1"/>
  <c r="H5367" i="4"/>
  <c r="H5672" i="4"/>
  <c r="K5672" i="4" s="1"/>
  <c r="H5585" i="4"/>
  <c r="H5635" i="4"/>
  <c r="H5560" i="4"/>
  <c r="K5560" i="4" s="1"/>
  <c r="H5479" i="4"/>
  <c r="K5479" i="4" s="1"/>
  <c r="H34" i="4"/>
  <c r="K34" i="4" s="1"/>
  <c r="H642" i="4"/>
  <c r="H1218" i="4"/>
  <c r="K1218" i="4" s="1"/>
  <c r="H1842" i="4"/>
  <c r="H2530" i="4"/>
  <c r="H467" i="4"/>
  <c r="H1043" i="4"/>
  <c r="H1587" i="4"/>
  <c r="H2195" i="4"/>
  <c r="H212" i="4"/>
  <c r="K212" i="4" s="1"/>
  <c r="H804" i="4"/>
  <c r="H1396" i="4"/>
  <c r="H1972" i="4"/>
  <c r="H101" i="4"/>
  <c r="H869" i="4"/>
  <c r="K869" i="4" s="1"/>
  <c r="H1413" i="4"/>
  <c r="H2005" i="4"/>
  <c r="H230" i="4"/>
  <c r="H902" i="4"/>
  <c r="H1430" i="4"/>
  <c r="H2150" i="4"/>
  <c r="H471" i="4"/>
  <c r="H1095" i="4"/>
  <c r="H1831" i="4"/>
  <c r="H2455" i="4"/>
  <c r="H504" i="4"/>
  <c r="H1336" i="4"/>
  <c r="K1336" i="4" s="1"/>
  <c r="H1688" i="4"/>
  <c r="H2312" i="4"/>
  <c r="H345" i="4"/>
  <c r="H1001" i="4"/>
  <c r="H1721" i="4"/>
  <c r="H2361" i="4"/>
  <c r="H458" i="4"/>
  <c r="H1098" i="4"/>
  <c r="H1690" i="4"/>
  <c r="H2218" i="4"/>
  <c r="K2218" i="4" s="1"/>
  <c r="H299" i="4"/>
  <c r="K299" i="4" s="1"/>
  <c r="H907" i="4"/>
  <c r="K907" i="4" s="1"/>
  <c r="H1451" i="4"/>
  <c r="H2059" i="4"/>
  <c r="H2491" i="4"/>
  <c r="H684" i="4"/>
  <c r="H1116" i="4"/>
  <c r="H1612" i="4"/>
  <c r="K1612" i="4" s="1"/>
  <c r="H2204" i="4"/>
  <c r="H349" i="4"/>
  <c r="H877" i="4"/>
  <c r="K877" i="4" s="1"/>
  <c r="H1453" i="4"/>
  <c r="H2029" i="4"/>
  <c r="H174" i="4"/>
  <c r="H750" i="4"/>
  <c r="H1326" i="4"/>
  <c r="H1902" i="4"/>
  <c r="H143" i="4"/>
  <c r="H815" i="4"/>
  <c r="H1503" i="4"/>
  <c r="H2159" i="4"/>
  <c r="H336" i="4"/>
  <c r="H1168" i="4"/>
  <c r="H1776" i="4"/>
  <c r="H2304" i="4"/>
  <c r="K2304" i="4" s="1"/>
  <c r="H369" i="4"/>
  <c r="H913" i="4"/>
  <c r="H1457" i="4"/>
  <c r="H1985" i="4"/>
  <c r="K1985" i="4" s="1"/>
  <c r="H2497" i="4"/>
  <c r="H3029" i="4"/>
  <c r="H3637" i="4"/>
  <c r="K3637" i="4" s="1"/>
  <c r="H4165" i="4"/>
  <c r="H4837" i="4"/>
  <c r="H2662" i="4"/>
  <c r="H3126" i="4"/>
  <c r="K3126" i="4" s="1"/>
  <c r="H3558" i="4"/>
  <c r="H4134" i="4"/>
  <c r="H82" i="4"/>
  <c r="H706" i="4"/>
  <c r="H1250" i="4"/>
  <c r="H1970" i="4"/>
  <c r="H35" i="4"/>
  <c r="H483" i="4"/>
  <c r="H1059" i="4"/>
  <c r="H1619" i="4"/>
  <c r="H2227" i="4"/>
  <c r="K2227" i="4" s="1"/>
  <c r="H292" i="4"/>
  <c r="H852" i="4"/>
  <c r="H1412" i="4"/>
  <c r="H2004" i="4"/>
  <c r="H117" i="4"/>
  <c r="H933" i="4"/>
  <c r="H1429" i="4"/>
  <c r="H2053" i="4"/>
  <c r="H246" i="4"/>
  <c r="H950" i="4"/>
  <c r="H1446" i="4"/>
  <c r="H2166" i="4"/>
  <c r="K2166" i="4" s="1"/>
  <c r="H487" i="4"/>
  <c r="H1111" i="4"/>
  <c r="K1111" i="4" s="1"/>
  <c r="H1879" i="4"/>
  <c r="H40" i="4"/>
  <c r="H568" i="4"/>
  <c r="K568" i="4" s="1"/>
  <c r="H1352" i="4"/>
  <c r="H1704" i="4"/>
  <c r="H2376" i="4"/>
  <c r="H361" i="4"/>
  <c r="H1081" i="4"/>
  <c r="H1737" i="4"/>
  <c r="H2409" i="4"/>
  <c r="K2409" i="4" s="1"/>
  <c r="H490" i="4"/>
  <c r="H1114" i="4"/>
  <c r="H1802" i="4"/>
  <c r="H2250" i="4"/>
  <c r="K2250" i="4" s="1"/>
  <c r="H331" i="4"/>
  <c r="H955" i="4"/>
  <c r="H1499" i="4"/>
  <c r="H2075" i="4"/>
  <c r="H2523" i="4"/>
  <c r="H732" i="4"/>
  <c r="H1148" i="4"/>
  <c r="H1628" i="4"/>
  <c r="H2236" i="4"/>
  <c r="H461" i="4"/>
  <c r="K461" i="4" s="1"/>
  <c r="H941" i="4"/>
  <c r="H1485" i="4"/>
  <c r="H2077" i="4"/>
  <c r="H206" i="4"/>
  <c r="H766" i="4"/>
  <c r="H1358" i="4"/>
  <c r="H1966" i="4"/>
  <c r="H175" i="4"/>
  <c r="K175" i="4" s="1"/>
  <c r="H831" i="4"/>
  <c r="K831" i="4" s="1"/>
  <c r="H1519" i="4"/>
  <c r="H2191" i="4"/>
  <c r="K2191" i="4" s="1"/>
  <c r="H416" i="4"/>
  <c r="H1200" i="4"/>
  <c r="H1792" i="4"/>
  <c r="H2336" i="4"/>
  <c r="H385" i="4"/>
  <c r="H929" i="4"/>
  <c r="H1489" i="4"/>
  <c r="H2001" i="4"/>
  <c r="K2001" i="4" s="1"/>
  <c r="H98" i="4"/>
  <c r="H722" i="4"/>
  <c r="K722" i="4" s="1"/>
  <c r="H1282" i="4"/>
  <c r="H2050" i="4"/>
  <c r="H51" i="4"/>
  <c r="H531" i="4"/>
  <c r="H1139" i="4"/>
  <c r="H1651" i="4"/>
  <c r="H2275" i="4"/>
  <c r="H340" i="4"/>
  <c r="H868" i="4"/>
  <c r="H1460" i="4"/>
  <c r="K1460" i="4" s="1"/>
  <c r="H2020" i="4"/>
  <c r="H149" i="4"/>
  <c r="H949" i="4"/>
  <c r="H1477" i="4"/>
  <c r="H2069" i="4"/>
  <c r="K2069" i="4" s="1"/>
  <c r="H358" i="4"/>
  <c r="H966" i="4"/>
  <c r="H1526" i="4"/>
  <c r="H2198" i="4"/>
  <c r="H535" i="4"/>
  <c r="H1143" i="4"/>
  <c r="H1959" i="4"/>
  <c r="H56" i="4"/>
  <c r="K56" i="4" s="1"/>
  <c r="H696" i="4"/>
  <c r="H1368" i="4"/>
  <c r="H1784" i="4"/>
  <c r="H2456" i="4"/>
  <c r="H377" i="4"/>
  <c r="H1113" i="4"/>
  <c r="H1785" i="4"/>
  <c r="H2441" i="4"/>
  <c r="K2441" i="4" s="1"/>
  <c r="H538" i="4"/>
  <c r="K538" i="4" s="1"/>
  <c r="H1178" i="4"/>
  <c r="H1866" i="4"/>
  <c r="K1866" i="4" s="1"/>
  <c r="H2266" i="4"/>
  <c r="H395" i="4"/>
  <c r="H971" i="4"/>
  <c r="K971" i="4" s="1"/>
  <c r="H1547" i="4"/>
  <c r="H2091" i="4"/>
  <c r="H28" i="4"/>
  <c r="H764" i="4"/>
  <c r="H1164" i="4"/>
  <c r="H1692" i="4"/>
  <c r="K1692" i="4" s="1"/>
  <c r="H2252" i="4"/>
  <c r="K2252" i="4" s="1"/>
  <c r="H493" i="4"/>
  <c r="K493" i="4" s="1"/>
  <c r="H989" i="4"/>
  <c r="H1517" i="4"/>
  <c r="H2093" i="4"/>
  <c r="H286" i="4"/>
  <c r="H782" i="4"/>
  <c r="H1374" i="4"/>
  <c r="H1982" i="4"/>
  <c r="H239" i="4"/>
  <c r="K239" i="4" s="1"/>
  <c r="H863" i="4"/>
  <c r="H1567" i="4"/>
  <c r="H2223" i="4"/>
  <c r="H432" i="4"/>
  <c r="K432" i="4" s="1"/>
  <c r="H1248" i="4"/>
  <c r="H1840" i="4"/>
  <c r="H2352" i="4"/>
  <c r="H417" i="4"/>
  <c r="H945" i="4"/>
  <c r="H1521" i="4"/>
  <c r="H2065" i="4"/>
  <c r="H2597" i="4"/>
  <c r="H3077" i="4"/>
  <c r="H3685" i="4"/>
  <c r="H4197" i="4"/>
  <c r="H4901" i="4"/>
  <c r="H2774" i="4"/>
  <c r="H3190" i="4"/>
  <c r="H3638" i="4"/>
  <c r="H4182" i="4"/>
  <c r="H4630" i="4"/>
  <c r="H2583" i="4"/>
  <c r="H3127" i="4"/>
  <c r="H3703" i="4"/>
  <c r="H4279" i="4"/>
  <c r="H4679" i="4"/>
  <c r="H5223" i="4"/>
  <c r="H3176" i="4"/>
  <c r="H3640" i="4"/>
  <c r="H4184" i="4"/>
  <c r="K4184" i="4" s="1"/>
  <c r="H4664" i="4"/>
  <c r="H5160" i="4"/>
  <c r="K5160" i="4" s="1"/>
  <c r="H114" i="4"/>
  <c r="H802" i="4"/>
  <c r="H1298" i="4"/>
  <c r="H2098" i="4"/>
  <c r="H131" i="4"/>
  <c r="H547" i="4"/>
  <c r="H1187" i="4"/>
  <c r="K1187" i="4" s="1"/>
  <c r="H1667" i="4"/>
  <c r="H2307" i="4"/>
  <c r="H356" i="4"/>
  <c r="K356" i="4" s="1"/>
  <c r="H932" i="4"/>
  <c r="H1476" i="4"/>
  <c r="H2052" i="4"/>
  <c r="H165" i="4"/>
  <c r="H981" i="4"/>
  <c r="H1557" i="4"/>
  <c r="H2149" i="4"/>
  <c r="H438" i="4"/>
  <c r="H982" i="4"/>
  <c r="H1542" i="4"/>
  <c r="H2246" i="4"/>
  <c r="K2246" i="4" s="1"/>
  <c r="H583" i="4"/>
  <c r="H1191" i="4"/>
  <c r="H1991" i="4"/>
  <c r="H72" i="4"/>
  <c r="K72" i="4" s="1"/>
  <c r="H712" i="4"/>
  <c r="K712" i="4" s="1"/>
  <c r="H1384" i="4"/>
  <c r="H1800" i="4"/>
  <c r="H2472" i="4"/>
  <c r="H425" i="4"/>
  <c r="K425" i="4" s="1"/>
  <c r="H1129" i="4"/>
  <c r="H1801" i="4"/>
  <c r="H2473" i="4"/>
  <c r="H666" i="4"/>
  <c r="K666" i="4" s="1"/>
  <c r="H1194" i="4"/>
  <c r="H1882" i="4"/>
  <c r="H2298" i="4"/>
  <c r="H411" i="4"/>
  <c r="H1003" i="4"/>
  <c r="H1611" i="4"/>
  <c r="K1611" i="4" s="1"/>
  <c r="H2123" i="4"/>
  <c r="H76" i="4"/>
  <c r="H796" i="4"/>
  <c r="H1180" i="4"/>
  <c r="H1708" i="4"/>
  <c r="H2284" i="4"/>
  <c r="H509" i="4"/>
  <c r="H1005" i="4"/>
  <c r="H1549" i="4"/>
  <c r="H2173" i="4"/>
  <c r="H318" i="4"/>
  <c r="K318" i="4" s="1"/>
  <c r="H814" i="4"/>
  <c r="H1390" i="4"/>
  <c r="H2014" i="4"/>
  <c r="H255" i="4"/>
  <c r="H911" i="4"/>
  <c r="H1599" i="4"/>
  <c r="K1599" i="4" s="1"/>
  <c r="H2239" i="4"/>
  <c r="H448" i="4"/>
  <c r="H1280" i="4"/>
  <c r="H1856" i="4"/>
  <c r="H2400" i="4"/>
  <c r="H449" i="4"/>
  <c r="H977" i="4"/>
  <c r="H1553" i="4"/>
  <c r="H2097" i="4"/>
  <c r="K2097" i="4" s="1"/>
  <c r="H2645" i="4"/>
  <c r="H3093" i="4"/>
  <c r="H3701" i="4"/>
  <c r="H130" i="4"/>
  <c r="H818" i="4"/>
  <c r="K818" i="4" s="1"/>
  <c r="H1330" i="4"/>
  <c r="H2114" i="4"/>
  <c r="H163" i="4"/>
  <c r="H595" i="4"/>
  <c r="H1203" i="4"/>
  <c r="H1699" i="4"/>
  <c r="H2323" i="4"/>
  <c r="H420" i="4"/>
  <c r="H996" i="4"/>
  <c r="H1492" i="4"/>
  <c r="H2100" i="4"/>
  <c r="K2100" i="4" s="1"/>
  <c r="H213" i="4"/>
  <c r="K213" i="4" s="1"/>
  <c r="H1013" i="4"/>
  <c r="H1605" i="4"/>
  <c r="H2197" i="4"/>
  <c r="H454" i="4"/>
  <c r="K454" i="4" s="1"/>
  <c r="H998" i="4"/>
  <c r="H1654" i="4"/>
  <c r="H2278" i="4"/>
  <c r="H631" i="4"/>
  <c r="H1287" i="4"/>
  <c r="H2007" i="4"/>
  <c r="H104" i="4"/>
  <c r="K104" i="4" s="1"/>
  <c r="H792" i="4"/>
  <c r="K792" i="4" s="1"/>
  <c r="H1432" i="4"/>
  <c r="K1432" i="4" s="1"/>
  <c r="H1816" i="4"/>
  <c r="H2520" i="4"/>
  <c r="H441" i="4"/>
  <c r="H1193" i="4"/>
  <c r="H1833" i="4"/>
  <c r="H58" i="4"/>
  <c r="H698" i="4"/>
  <c r="H1274" i="4"/>
  <c r="H1914" i="4"/>
  <c r="H2314" i="4"/>
  <c r="H427" i="4"/>
  <c r="H1051" i="4"/>
  <c r="H1659" i="4"/>
  <c r="H2139" i="4"/>
  <c r="H108" i="4"/>
  <c r="H812" i="4"/>
  <c r="H1196" i="4"/>
  <c r="K1196" i="4" s="1"/>
  <c r="H1740" i="4"/>
  <c r="H2300" i="4"/>
  <c r="H573" i="4"/>
  <c r="H1021" i="4"/>
  <c r="K1021" i="4" s="1"/>
  <c r="H1565" i="4"/>
  <c r="H2189" i="4"/>
  <c r="H350" i="4"/>
  <c r="H862" i="4"/>
  <c r="H1438" i="4"/>
  <c r="K1438" i="4" s="1"/>
  <c r="H2030" i="4"/>
  <c r="K2030" i="4" s="1"/>
  <c r="H271" i="4"/>
  <c r="H959" i="4"/>
  <c r="H1615" i="4"/>
  <c r="H2271" i="4"/>
  <c r="H544" i="4"/>
  <c r="H1344" i="4"/>
  <c r="H1872" i="4"/>
  <c r="K1872" i="4" s="1"/>
  <c r="H2416" i="4"/>
  <c r="H146" i="4"/>
  <c r="H866" i="4"/>
  <c r="H1378" i="4"/>
  <c r="H2146" i="4"/>
  <c r="H179" i="4"/>
  <c r="H643" i="4"/>
  <c r="H1235" i="4"/>
  <c r="H1779" i="4"/>
  <c r="H2339" i="4"/>
  <c r="H468" i="4"/>
  <c r="H1028" i="4"/>
  <c r="H1524" i="4"/>
  <c r="H2116" i="4"/>
  <c r="H229" i="4"/>
  <c r="H1061" i="4"/>
  <c r="H1621" i="4"/>
  <c r="K1621" i="4" s="1"/>
  <c r="H2213" i="4"/>
  <c r="H502" i="4"/>
  <c r="H1046" i="4"/>
  <c r="H1670" i="4"/>
  <c r="H2310" i="4"/>
  <c r="H695" i="4"/>
  <c r="H1399" i="4"/>
  <c r="H2023" i="4"/>
  <c r="K2023" i="4" s="1"/>
  <c r="H120" i="4"/>
  <c r="H920" i="4"/>
  <c r="H1448" i="4"/>
  <c r="H1848" i="4"/>
  <c r="H9" i="4"/>
  <c r="H537" i="4"/>
  <c r="H1209" i="4"/>
  <c r="H1849" i="4"/>
  <c r="H74" i="4"/>
  <c r="H714" i="4"/>
  <c r="K714" i="4" s="1"/>
  <c r="H1338" i="4"/>
  <c r="H1930" i="4"/>
  <c r="K1930" i="4" s="1"/>
  <c r="H2458" i="4"/>
  <c r="H491" i="4"/>
  <c r="H1067" i="4"/>
  <c r="H1707" i="4"/>
  <c r="H2155" i="4"/>
  <c r="K2155" i="4" s="1"/>
  <c r="H284" i="4"/>
  <c r="H828" i="4"/>
  <c r="K828" i="4" s="1"/>
  <c r="H1212" i="4"/>
  <c r="H1756" i="4"/>
  <c r="K1756" i="4" s="1"/>
  <c r="H2332" i="4"/>
  <c r="K2332" i="4" s="1"/>
  <c r="H589" i="4"/>
  <c r="H1053" i="4"/>
  <c r="K1053" i="4" s="1"/>
  <c r="H1597" i="4"/>
  <c r="K1597" i="4" s="1"/>
  <c r="H2253" i="4"/>
  <c r="H414" i="4"/>
  <c r="H894" i="4"/>
  <c r="H1486" i="4"/>
  <c r="K1486" i="4" s="1"/>
  <c r="H2078" i="4"/>
  <c r="K2078" i="4" s="1"/>
  <c r="H287" i="4"/>
  <c r="H1007" i="4"/>
  <c r="H1647" i="4"/>
  <c r="H2319" i="4"/>
  <c r="H576" i="4"/>
  <c r="H1392" i="4"/>
  <c r="H1904" i="4"/>
  <c r="K1904" i="4" s="1"/>
  <c r="H2448" i="4"/>
  <c r="H545" i="4"/>
  <c r="H1057" i="4"/>
  <c r="H1601" i="4"/>
  <c r="H2145" i="4"/>
  <c r="K2145" i="4" s="1"/>
  <c r="H2677" i="4"/>
  <c r="K2677" i="4" s="1"/>
  <c r="H3189" i="4"/>
  <c r="K3189" i="4" s="1"/>
  <c r="H194" i="4"/>
  <c r="H882" i="4"/>
  <c r="H1394" i="4"/>
  <c r="H2226" i="4"/>
  <c r="H195" i="4"/>
  <c r="H675" i="4"/>
  <c r="H1299" i="4"/>
  <c r="H1795" i="4"/>
  <c r="K1795" i="4" s="1"/>
  <c r="H2371" i="4"/>
  <c r="K2371" i="4" s="1"/>
  <c r="H484" i="4"/>
  <c r="H1076" i="4"/>
  <c r="H1572" i="4"/>
  <c r="K1572" i="4" s="1"/>
  <c r="H2164" i="4"/>
  <c r="K2164" i="4" s="1"/>
  <c r="H325" i="4"/>
  <c r="H1077" i="4"/>
  <c r="H1653" i="4"/>
  <c r="H2229" i="4"/>
  <c r="K2229" i="4" s="1"/>
  <c r="H518" i="4"/>
  <c r="H1094" i="4"/>
  <c r="H1686" i="4"/>
  <c r="H2326" i="4"/>
  <c r="H759" i="4"/>
  <c r="H1431" i="4"/>
  <c r="K1431" i="4" s="1"/>
  <c r="H2055" i="4"/>
  <c r="H136" i="4"/>
  <c r="H952" i="4"/>
  <c r="H1464" i="4"/>
  <c r="H1864" i="4"/>
  <c r="K1864" i="4" s="1"/>
  <c r="H73" i="4"/>
  <c r="H601" i="4"/>
  <c r="H1241" i="4"/>
  <c r="H1881" i="4"/>
  <c r="H154" i="4"/>
  <c r="H730" i="4"/>
  <c r="H1386" i="4"/>
  <c r="H1962" i="4"/>
  <c r="K1962" i="4" s="1"/>
  <c r="H2490" i="4"/>
  <c r="K2490" i="4" s="1"/>
  <c r="H539" i="4"/>
  <c r="H1083" i="4"/>
  <c r="H1723" i="4"/>
  <c r="K1723" i="4" s="1"/>
  <c r="H2187" i="4"/>
  <c r="H300" i="4"/>
  <c r="H860" i="4"/>
  <c r="H1228" i="4"/>
  <c r="K1228" i="4" s="1"/>
  <c r="H1820" i="4"/>
  <c r="H2364" i="4"/>
  <c r="H605" i="4"/>
  <c r="H1117" i="4"/>
  <c r="H1629" i="4"/>
  <c r="H2285" i="4"/>
  <c r="H462" i="4"/>
  <c r="H926" i="4"/>
  <c r="H1502" i="4"/>
  <c r="H2174" i="4"/>
  <c r="H303" i="4"/>
  <c r="H1103" i="4"/>
  <c r="H1695" i="4"/>
  <c r="H2335" i="4"/>
  <c r="H592" i="4"/>
  <c r="K592" i="4" s="1"/>
  <c r="H1440" i="4"/>
  <c r="H1920" i="4"/>
  <c r="H2496" i="4"/>
  <c r="H593" i="4"/>
  <c r="K593" i="4" s="1"/>
  <c r="H306" i="4"/>
  <c r="H898" i="4"/>
  <c r="H1426" i="4"/>
  <c r="K1426" i="4" s="1"/>
  <c r="H2242" i="4"/>
  <c r="H227" i="4"/>
  <c r="H707" i="4"/>
  <c r="H1315" i="4"/>
  <c r="H1827" i="4"/>
  <c r="H2387" i="4"/>
  <c r="H532" i="4"/>
  <c r="K532" i="4" s="1"/>
  <c r="H1092" i="4"/>
  <c r="K1092" i="4" s="1"/>
  <c r="H1636" i="4"/>
  <c r="H2260" i="4"/>
  <c r="H405" i="4"/>
  <c r="H1093" i="4"/>
  <c r="K1093" i="4" s="1"/>
  <c r="H1701" i="4"/>
  <c r="H2245" i="4"/>
  <c r="K2245" i="4" s="1"/>
  <c r="H534" i="4"/>
  <c r="K534" i="4" s="1"/>
  <c r="H1126" i="4"/>
  <c r="H1734" i="4"/>
  <c r="H2374" i="4"/>
  <c r="H823" i="4"/>
  <c r="H1447" i="4"/>
  <c r="H2103" i="4"/>
  <c r="K2103" i="4" s="1"/>
  <c r="H184" i="4"/>
  <c r="H1048" i="4"/>
  <c r="H1480" i="4"/>
  <c r="H2008" i="4"/>
  <c r="H121" i="4"/>
  <c r="H617" i="4"/>
  <c r="H1321" i="4"/>
  <c r="K1321" i="4" s="1"/>
  <c r="H1913" i="4"/>
  <c r="H170" i="4"/>
  <c r="H746" i="4"/>
  <c r="H1402" i="4"/>
  <c r="H1978" i="4"/>
  <c r="K1978" i="4" s="1"/>
  <c r="H2506" i="4"/>
  <c r="H571" i="4"/>
  <c r="H1099" i="4"/>
  <c r="K1099" i="4" s="1"/>
  <c r="H1739" i="4"/>
  <c r="H2219" i="4"/>
  <c r="H380" i="4"/>
  <c r="H892" i="4"/>
  <c r="H1244" i="4"/>
  <c r="K1244" i="4" s="1"/>
  <c r="H1868" i="4"/>
  <c r="H2476" i="4"/>
  <c r="H621" i="4"/>
  <c r="K621" i="4" s="1"/>
  <c r="H1133" i="4"/>
  <c r="H1645" i="4"/>
  <c r="K1645" i="4" s="1"/>
  <c r="H2317" i="4"/>
  <c r="K2317" i="4" s="1"/>
  <c r="H478" i="4"/>
  <c r="H942" i="4"/>
  <c r="H1518" i="4"/>
  <c r="K1518" i="4" s="1"/>
  <c r="H2222" i="4"/>
  <c r="K2222" i="4" s="1"/>
  <c r="H319" i="4"/>
  <c r="H1135" i="4"/>
  <c r="H1711" i="4"/>
  <c r="K1711" i="4" s="1"/>
  <c r="H2415" i="4"/>
  <c r="H624" i="4"/>
  <c r="H1456" i="4"/>
  <c r="K1456" i="4" s="1"/>
  <c r="H1936" i="4"/>
  <c r="H17" i="4"/>
  <c r="H322" i="4"/>
  <c r="H930" i="4"/>
  <c r="K930" i="4" s="1"/>
  <c r="H1490" i="4"/>
  <c r="H2258" i="4"/>
  <c r="H243" i="4"/>
  <c r="H771" i="4"/>
  <c r="H1331" i="4"/>
  <c r="H1843" i="4"/>
  <c r="K1843" i="4" s="1"/>
  <c r="H2403" i="4"/>
  <c r="H564" i="4"/>
  <c r="H1108" i="4"/>
  <c r="H1668" i="4"/>
  <c r="K1668" i="4" s="1"/>
  <c r="H2276" i="4"/>
  <c r="H437" i="4"/>
  <c r="H1109" i="4"/>
  <c r="H1733" i="4"/>
  <c r="H2277" i="4"/>
  <c r="H566" i="4"/>
  <c r="H1206" i="4"/>
  <c r="H1878" i="4"/>
  <c r="K1878" i="4" s="1"/>
  <c r="H2422" i="4"/>
  <c r="H839" i="4"/>
  <c r="H1495" i="4"/>
  <c r="H2135" i="4"/>
  <c r="H216" i="4"/>
  <c r="H1096" i="4"/>
  <c r="H1512" i="4"/>
  <c r="H2072" i="4"/>
  <c r="H137" i="4"/>
  <c r="H633" i="4"/>
  <c r="K633" i="4" s="1"/>
  <c r="H1369" i="4"/>
  <c r="H1945" i="4"/>
  <c r="H202" i="4"/>
  <c r="K202" i="4" s="1"/>
  <c r="H778" i="4"/>
  <c r="K778" i="4" s="1"/>
  <c r="H1434" i="4"/>
  <c r="H2010" i="4"/>
  <c r="H27" i="4"/>
  <c r="H587" i="4"/>
  <c r="K587" i="4" s="1"/>
  <c r="H1115" i="4"/>
  <c r="H1755" i="4"/>
  <c r="H2299" i="4"/>
  <c r="H396" i="4"/>
  <c r="K396" i="4" s="1"/>
  <c r="H956" i="4"/>
  <c r="K956" i="4" s="1"/>
  <c r="H1340" i="4"/>
  <c r="H1916" i="4"/>
  <c r="H77" i="4"/>
  <c r="H653" i="4"/>
  <c r="H1181" i="4"/>
  <c r="K1181" i="4" s="1"/>
  <c r="H1661" i="4"/>
  <c r="H2365" i="4"/>
  <c r="H526" i="4"/>
  <c r="H974" i="4"/>
  <c r="H1566" i="4"/>
  <c r="K1566" i="4" s="1"/>
  <c r="H2238" i="4"/>
  <c r="H463" i="4"/>
  <c r="K463" i="4" s="1"/>
  <c r="H1167" i="4"/>
  <c r="H1743" i="4"/>
  <c r="K1743" i="4" s="1"/>
  <c r="H2431" i="4"/>
  <c r="H672" i="4"/>
  <c r="H1472" i="4"/>
  <c r="H1968" i="4"/>
  <c r="H49" i="4"/>
  <c r="H657" i="4"/>
  <c r="H1121" i="4"/>
  <c r="K1121" i="4" s="1"/>
  <c r="H1649" i="4"/>
  <c r="H2193" i="4"/>
  <c r="H2757" i="4"/>
  <c r="H3253" i="4"/>
  <c r="H3845" i="4"/>
  <c r="H4517" i="4"/>
  <c r="H5141" i="4"/>
  <c r="H2902" i="4"/>
  <c r="H3350" i="4"/>
  <c r="K3350" i="4" s="1"/>
  <c r="H3862" i="4"/>
  <c r="H338" i="4"/>
  <c r="H946" i="4"/>
  <c r="K946" i="4" s="1"/>
  <c r="H1570" i="4"/>
  <c r="H2306" i="4"/>
  <c r="H275" i="4"/>
  <c r="K275" i="4" s="1"/>
  <c r="H787" i="4"/>
  <c r="K787" i="4" s="1"/>
  <c r="H1347" i="4"/>
  <c r="K1347" i="4" s="1"/>
  <c r="H1891" i="4"/>
  <c r="K1891" i="4" s="1"/>
  <c r="H2435" i="4"/>
  <c r="H580" i="4"/>
  <c r="H1140" i="4"/>
  <c r="K1140" i="4" s="1"/>
  <c r="H1684" i="4"/>
  <c r="H2340" i="4"/>
  <c r="H485" i="4"/>
  <c r="K485" i="4" s="1"/>
  <c r="H1189" i="4"/>
  <c r="H1781" i="4"/>
  <c r="K1781" i="4" s="1"/>
  <c r="H2293" i="4"/>
  <c r="H582" i="4"/>
  <c r="K582" i="4" s="1"/>
  <c r="H1222" i="4"/>
  <c r="K1222" i="4" s="1"/>
  <c r="H1926" i="4"/>
  <c r="K1926" i="4" s="1"/>
  <c r="H2454" i="4"/>
  <c r="H903" i="4"/>
  <c r="H1511" i="4"/>
  <c r="H2167" i="4"/>
  <c r="K2167" i="4" s="1"/>
  <c r="H248" i="4"/>
  <c r="H1128" i="4"/>
  <c r="H1528" i="4"/>
  <c r="K1528" i="4" s="1"/>
  <c r="H2088" i="4"/>
  <c r="H153" i="4"/>
  <c r="H729" i="4"/>
  <c r="H1417" i="4"/>
  <c r="H1961" i="4"/>
  <c r="H250" i="4"/>
  <c r="K250" i="4" s="1"/>
  <c r="H810" i="4"/>
  <c r="H1450" i="4"/>
  <c r="H2026" i="4"/>
  <c r="H75" i="4"/>
  <c r="H619" i="4"/>
  <c r="H1131" i="4"/>
  <c r="H1787" i="4"/>
  <c r="H2315" i="4"/>
  <c r="H460" i="4"/>
  <c r="H972" i="4"/>
  <c r="H1356" i="4"/>
  <c r="H1932" i="4"/>
  <c r="H93" i="4"/>
  <c r="H669" i="4"/>
  <c r="H1245" i="4"/>
  <c r="K1245" i="4" s="1"/>
  <c r="H1677" i="4"/>
  <c r="K1677" i="4" s="1"/>
  <c r="H2397" i="4"/>
  <c r="H542" i="4"/>
  <c r="H990" i="4"/>
  <c r="H1614" i="4"/>
  <c r="H2270" i="4"/>
  <c r="H479" i="4"/>
  <c r="H1231" i="4"/>
  <c r="K1231" i="4" s="1"/>
  <c r="H1823" i="4"/>
  <c r="K1823" i="4" s="1"/>
  <c r="H2463" i="4"/>
  <c r="H704" i="4"/>
  <c r="H1552" i="4"/>
  <c r="H1984" i="4"/>
  <c r="K1984" i="4" s="1"/>
  <c r="H65" i="4"/>
  <c r="H721" i="4"/>
  <c r="H1169" i="4"/>
  <c r="H1665" i="4"/>
  <c r="H2225" i="4"/>
  <c r="H2789" i="4"/>
  <c r="H3301" i="4"/>
  <c r="K3301" i="4" s="1"/>
  <c r="H3893" i="4"/>
  <c r="H4533" i="4"/>
  <c r="H5253" i="4"/>
  <c r="H2934" i="4"/>
  <c r="H3366" i="4"/>
  <c r="K3366" i="4" s="1"/>
  <c r="H3894" i="4"/>
  <c r="H4326" i="4"/>
  <c r="H4902" i="4"/>
  <c r="H2775" i="4"/>
  <c r="H3367" i="4"/>
  <c r="H3943" i="4"/>
  <c r="K3943" i="4" s="1"/>
  <c r="H4455" i="4"/>
  <c r="H4855" i="4"/>
  <c r="H2712" i="4"/>
  <c r="K2712" i="4" s="1"/>
  <c r="H3400" i="4"/>
  <c r="K3400" i="4" s="1"/>
  <c r="H3944" i="4"/>
  <c r="K3944" i="4" s="1"/>
  <c r="H4408" i="4"/>
  <c r="K4408" i="4" s="1"/>
  <c r="H4904" i="4"/>
  <c r="H2745" i="4"/>
  <c r="H3369" i="4"/>
  <c r="H370" i="4"/>
  <c r="H1042" i="4"/>
  <c r="K1042" i="4" s="1"/>
  <c r="H1586" i="4"/>
  <c r="H2322" i="4"/>
  <c r="H291" i="4"/>
  <c r="H851" i="4"/>
  <c r="H1379" i="4"/>
  <c r="H1907" i="4"/>
  <c r="H20" i="4"/>
  <c r="H596" i="4"/>
  <c r="H1220" i="4"/>
  <c r="H1732" i="4"/>
  <c r="H2372" i="4"/>
  <c r="H581" i="4"/>
  <c r="H1205" i="4"/>
  <c r="K1205" i="4" s="1"/>
  <c r="H1797" i="4"/>
  <c r="H2325" i="4"/>
  <c r="H646" i="4"/>
  <c r="H1238" i="4"/>
  <c r="H1958" i="4"/>
  <c r="H71" i="4"/>
  <c r="K71" i="4" s="1"/>
  <c r="H919" i="4"/>
  <c r="H1527" i="4"/>
  <c r="H2183" i="4"/>
  <c r="H280" i="4"/>
  <c r="H1192" i="4"/>
  <c r="H1544" i="4"/>
  <c r="H2104" i="4"/>
  <c r="H169" i="4"/>
  <c r="H777" i="4"/>
  <c r="K777" i="4" s="1"/>
  <c r="H1433" i="4"/>
  <c r="H2041" i="4"/>
  <c r="H298" i="4"/>
  <c r="H874" i="4"/>
  <c r="H1482" i="4"/>
  <c r="H2058" i="4"/>
  <c r="K2058" i="4" s="1"/>
  <c r="H107" i="4"/>
  <c r="K107" i="4" s="1"/>
  <c r="H763" i="4"/>
  <c r="H1163" i="4"/>
  <c r="K1163" i="4" s="1"/>
  <c r="H1819" i="4"/>
  <c r="H2331" i="4"/>
  <c r="H524" i="4"/>
  <c r="H988" i="4"/>
  <c r="H1372" i="4"/>
  <c r="H1996" i="4"/>
  <c r="H109" i="4"/>
  <c r="K109" i="4" s="1"/>
  <c r="H717" i="4"/>
  <c r="H1277" i="4"/>
  <c r="H1757" i="4"/>
  <c r="H2445" i="4"/>
  <c r="H590" i="4"/>
  <c r="H1054" i="4"/>
  <c r="K1054" i="4" s="1"/>
  <c r="H1646" i="4"/>
  <c r="H2366" i="4"/>
  <c r="H495" i="4"/>
  <c r="K495" i="4" s="1"/>
  <c r="H1279" i="4"/>
  <c r="H1967" i="4"/>
  <c r="H16" i="4"/>
  <c r="H832" i="4"/>
  <c r="H1584" i="4"/>
  <c r="H2016" i="4"/>
  <c r="K2016" i="4" s="1"/>
  <c r="H129" i="4"/>
  <c r="K129" i="4" s="1"/>
  <c r="H753" i="4"/>
  <c r="H1249" i="4"/>
  <c r="H1745" i="4"/>
  <c r="H2305" i="4"/>
  <c r="H2885" i="4"/>
  <c r="H3525" i="4"/>
  <c r="H3909" i="4"/>
  <c r="H4549" i="4"/>
  <c r="H5269" i="4"/>
  <c r="H2966" i="4"/>
  <c r="H3382" i="4"/>
  <c r="K3382" i="4" s="1"/>
  <c r="H3910" i="4"/>
  <c r="K3910" i="4" s="1"/>
  <c r="H4390" i="4"/>
  <c r="H4934" i="4"/>
  <c r="K4934" i="4" s="1"/>
  <c r="H2823" i="4"/>
  <c r="H3431" i="4"/>
  <c r="H3959" i="4"/>
  <c r="H4471" i="4"/>
  <c r="H4871" i="4"/>
  <c r="K4871" i="4" s="1"/>
  <c r="H2792" i="4"/>
  <c r="H3432" i="4"/>
  <c r="H3960" i="4"/>
  <c r="H4424" i="4"/>
  <c r="H418" i="4"/>
  <c r="K418" i="4" s="1"/>
  <c r="H1106" i="4"/>
  <c r="H1618" i="4"/>
  <c r="K1618" i="4" s="1"/>
  <c r="H2338" i="4"/>
  <c r="H307" i="4"/>
  <c r="K307" i="4" s="1"/>
  <c r="H867" i="4"/>
  <c r="H1395" i="4"/>
  <c r="H1923" i="4"/>
  <c r="H68" i="4"/>
  <c r="K68" i="4" s="1"/>
  <c r="H660" i="4"/>
  <c r="K660" i="4" s="1"/>
  <c r="H1236" i="4"/>
  <c r="H1748" i="4"/>
  <c r="H2404" i="4"/>
  <c r="K2404" i="4" s="1"/>
  <c r="H661" i="4"/>
  <c r="H1221" i="4"/>
  <c r="H1845" i="4"/>
  <c r="H2389" i="4"/>
  <c r="H678" i="4"/>
  <c r="K678" i="4" s="1"/>
  <c r="H1286" i="4"/>
  <c r="H1974" i="4"/>
  <c r="H119" i="4"/>
  <c r="H951" i="4"/>
  <c r="K951" i="4" s="1"/>
  <c r="H1575" i="4"/>
  <c r="H2263" i="4"/>
  <c r="H296" i="4"/>
  <c r="H1208" i="4"/>
  <c r="K1208" i="4" s="1"/>
  <c r="H1576" i="4"/>
  <c r="H2184" i="4"/>
  <c r="H201" i="4"/>
  <c r="K201" i="4" s="1"/>
  <c r="H793" i="4"/>
  <c r="K793" i="4" s="1"/>
  <c r="H1449" i="4"/>
  <c r="H2089" i="4"/>
  <c r="H314" i="4"/>
  <c r="H906" i="4"/>
  <c r="H1546" i="4"/>
  <c r="H2074" i="4"/>
  <c r="H123" i="4"/>
  <c r="H779" i="4"/>
  <c r="H1211" i="4"/>
  <c r="H1835" i="4"/>
  <c r="H2363" i="4"/>
  <c r="K2363" i="4" s="1"/>
  <c r="H540" i="4"/>
  <c r="H1004" i="4"/>
  <c r="H1436" i="4"/>
  <c r="H2012" i="4"/>
  <c r="K2012" i="4" s="1"/>
  <c r="H173" i="4"/>
  <c r="H797" i="4"/>
  <c r="K797" i="4" s="1"/>
  <c r="H1293" i="4"/>
  <c r="H1773" i="4"/>
  <c r="H2477" i="4"/>
  <c r="H638" i="4"/>
  <c r="H1134" i="4"/>
  <c r="K1134" i="4" s="1"/>
  <c r="H1678" i="4"/>
  <c r="H2510" i="4"/>
  <c r="K2510" i="4" s="1"/>
  <c r="H527" i="4"/>
  <c r="H1327" i="4"/>
  <c r="H1999" i="4"/>
  <c r="H64" i="4"/>
  <c r="H976" i="4"/>
  <c r="H1616" i="4"/>
  <c r="H2048" i="4"/>
  <c r="H177" i="4"/>
  <c r="H785" i="4"/>
  <c r="H1281" i="4"/>
  <c r="H1761" i="4"/>
  <c r="K1761" i="4" s="1"/>
  <c r="H2337" i="4"/>
  <c r="H2917" i="4"/>
  <c r="K2917" i="4" s="1"/>
  <c r="H3541" i="4"/>
  <c r="H3957" i="4"/>
  <c r="K3957" i="4" s="1"/>
  <c r="H530" i="4"/>
  <c r="H1122" i="4"/>
  <c r="K1122" i="4" s="1"/>
  <c r="H1666" i="4"/>
  <c r="H2354" i="4"/>
  <c r="H355" i="4"/>
  <c r="K355" i="4" s="1"/>
  <c r="H899" i="4"/>
  <c r="H1427" i="4"/>
  <c r="K1427" i="4" s="1"/>
  <c r="H1971" i="4"/>
  <c r="H84" i="4"/>
  <c r="H692" i="4"/>
  <c r="H1268" i="4"/>
  <c r="H1796" i="4"/>
  <c r="K1796" i="4" s="1"/>
  <c r="H2420" i="4"/>
  <c r="H677" i="4"/>
  <c r="H1237" i="4"/>
  <c r="K1237" i="4" s="1"/>
  <c r="H1861" i="4"/>
  <c r="H118" i="4"/>
  <c r="H742" i="4"/>
  <c r="K742" i="4" s="1"/>
  <c r="H1302" i="4"/>
  <c r="H2006" i="4"/>
  <c r="H247" i="4"/>
  <c r="H967" i="4"/>
  <c r="H1655" i="4"/>
  <c r="H2279" i="4"/>
  <c r="K2279" i="4" s="1"/>
  <c r="H328" i="4"/>
  <c r="K328" i="4" s="1"/>
  <c r="H1224" i="4"/>
  <c r="H1608" i="4"/>
  <c r="K1608" i="4" s="1"/>
  <c r="H2200" i="4"/>
  <c r="K2200" i="4" s="1"/>
  <c r="H249" i="4"/>
  <c r="H809" i="4"/>
  <c r="H1481" i="4"/>
  <c r="H2153" i="4"/>
  <c r="H330" i="4"/>
  <c r="H938" i="4"/>
  <c r="K938" i="4" s="1"/>
  <c r="H1578" i="4"/>
  <c r="H2106" i="4"/>
  <c r="H155" i="4"/>
  <c r="K155" i="4" s="1"/>
  <c r="H811" i="4"/>
  <c r="H1227" i="4"/>
  <c r="H1883" i="4"/>
  <c r="H2379" i="4"/>
  <c r="H556" i="4"/>
  <c r="H1020" i="4"/>
  <c r="H1452" i="4"/>
  <c r="H2076" i="4"/>
  <c r="H189" i="4"/>
  <c r="H813" i="4"/>
  <c r="H1357" i="4"/>
  <c r="H1789" i="4"/>
  <c r="H2493" i="4"/>
  <c r="H654" i="4"/>
  <c r="K654" i="4" s="1"/>
  <c r="H1150" i="4"/>
  <c r="H1710" i="4"/>
  <c r="H15" i="4"/>
  <c r="H559" i="4"/>
  <c r="H1343" i="4"/>
  <c r="H2031" i="4"/>
  <c r="H80" i="4"/>
  <c r="H1024" i="4"/>
  <c r="H1648" i="4"/>
  <c r="H2064" i="4"/>
  <c r="H209" i="4"/>
  <c r="H801" i="4"/>
  <c r="H1313" i="4"/>
  <c r="H1793" i="4"/>
  <c r="H2369" i="4"/>
  <c r="H562" i="4"/>
  <c r="H1138" i="4"/>
  <c r="K1138" i="4" s="1"/>
  <c r="H1698" i="4"/>
  <c r="H2386" i="4"/>
  <c r="H387" i="4"/>
  <c r="H915" i="4"/>
  <c r="H1443" i="4"/>
  <c r="H2067" i="4"/>
  <c r="H116" i="4"/>
  <c r="K116" i="4" s="1"/>
  <c r="H724" i="4"/>
  <c r="H1332" i="4"/>
  <c r="H1828" i="4"/>
  <c r="H37" i="4"/>
  <c r="H725" i="4"/>
  <c r="H1301" i="4"/>
  <c r="H1909" i="4"/>
  <c r="H150" i="4"/>
  <c r="H806" i="4"/>
  <c r="K806" i="4" s="1"/>
  <c r="H1334" i="4"/>
  <c r="H2022" i="4"/>
  <c r="H327" i="4"/>
  <c r="H983" i="4"/>
  <c r="H1735" i="4"/>
  <c r="H2295" i="4"/>
  <c r="H360" i="4"/>
  <c r="K360" i="4" s="1"/>
  <c r="H1240" i="4"/>
  <c r="H1640" i="4"/>
  <c r="H2216" i="4"/>
  <c r="H265" i="4"/>
  <c r="H825" i="4"/>
  <c r="K825" i="4" s="1"/>
  <c r="H1497" i="4"/>
  <c r="H2201" i="4"/>
  <c r="H378" i="4"/>
  <c r="H954" i="4"/>
  <c r="H1626" i="4"/>
  <c r="K1626" i="4" s="1"/>
  <c r="H2154" i="4"/>
  <c r="H171" i="4"/>
  <c r="K171" i="4" s="1"/>
  <c r="H827" i="4"/>
  <c r="H1243" i="4"/>
  <c r="K1243" i="4" s="1"/>
  <c r="H1915" i="4"/>
  <c r="H2411" i="4"/>
  <c r="H588" i="4"/>
  <c r="K588" i="4" s="1"/>
  <c r="H1036" i="4"/>
  <c r="H1516" i="4"/>
  <c r="H2092" i="4"/>
  <c r="H205" i="4"/>
  <c r="K205" i="4" s="1"/>
  <c r="H829" i="4"/>
  <c r="K829" i="4" s="1"/>
  <c r="H1373" i="4"/>
  <c r="H1853" i="4"/>
  <c r="K1853" i="4" s="1"/>
  <c r="H2525" i="4"/>
  <c r="H670" i="4"/>
  <c r="H1166" i="4"/>
  <c r="H1726" i="4"/>
  <c r="H31" i="4"/>
  <c r="H639" i="4"/>
  <c r="H1391" i="4"/>
  <c r="H2047" i="4"/>
  <c r="H192" i="4"/>
  <c r="H1072" i="4"/>
  <c r="H1664" i="4"/>
  <c r="H2096" i="4"/>
  <c r="H305" i="4"/>
  <c r="H817" i="4"/>
  <c r="K817" i="4" s="1"/>
  <c r="H1329" i="4"/>
  <c r="K1329" i="4" s="1"/>
  <c r="H1857" i="4"/>
  <c r="H2385" i="4"/>
  <c r="H2949" i="4"/>
  <c r="H578" i="4"/>
  <c r="H1154" i="4"/>
  <c r="K1154" i="4" s="1"/>
  <c r="H1730" i="4"/>
  <c r="H2418" i="4"/>
  <c r="H435" i="4"/>
  <c r="H931" i="4"/>
  <c r="H1491" i="4"/>
  <c r="K1491" i="4" s="1"/>
  <c r="H2083" i="4"/>
  <c r="H148" i="4"/>
  <c r="K148" i="4" s="1"/>
  <c r="H756" i="4"/>
  <c r="H1364" i="4"/>
  <c r="H1844" i="4"/>
  <c r="H53" i="4"/>
  <c r="H773" i="4"/>
  <c r="H1349" i="4"/>
  <c r="H1941" i="4"/>
  <c r="H166" i="4"/>
  <c r="H822" i="4"/>
  <c r="K822" i="4" s="1"/>
  <c r="H1350" i="4"/>
  <c r="H2070" i="4"/>
  <c r="K2070" i="4" s="1"/>
  <c r="H375" i="4"/>
  <c r="H1015" i="4"/>
  <c r="K1015" i="4" s="1"/>
  <c r="H1767" i="4"/>
  <c r="H2311" i="4"/>
  <c r="H424" i="4"/>
  <c r="H1288" i="4"/>
  <c r="H1656" i="4"/>
  <c r="H2232" i="4"/>
  <c r="H281" i="4"/>
  <c r="H905" i="4"/>
  <c r="H1513" i="4"/>
  <c r="H2297" i="4"/>
  <c r="H394" i="4"/>
  <c r="H1034" i="4"/>
  <c r="H1658" i="4"/>
  <c r="H2186" i="4"/>
  <c r="H267" i="4"/>
  <c r="H875" i="4"/>
  <c r="H1387" i="4"/>
  <c r="H1931" i="4"/>
  <c r="H2459" i="4"/>
  <c r="H636" i="4"/>
  <c r="H1068" i="4"/>
  <c r="H1548" i="4"/>
  <c r="H2108" i="4"/>
  <c r="H221" i="4"/>
  <c r="H845" i="4"/>
  <c r="H1389" i="4"/>
  <c r="H1869" i="4"/>
  <c r="H62" i="4"/>
  <c r="H718" i="4"/>
  <c r="H1182" i="4"/>
  <c r="H1790" i="4"/>
  <c r="H63" i="4"/>
  <c r="H767" i="4"/>
  <c r="H1471" i="4"/>
  <c r="H2127" i="4"/>
  <c r="H240" i="4"/>
  <c r="H1104" i="4"/>
  <c r="H1744" i="4"/>
  <c r="H2144" i="4"/>
  <c r="H321" i="4"/>
  <c r="K321" i="4" s="1"/>
  <c r="H865" i="4"/>
  <c r="H594" i="4"/>
  <c r="H1202" i="4"/>
  <c r="H1746" i="4"/>
  <c r="H2498" i="4"/>
  <c r="H451" i="4"/>
  <c r="H1011" i="4"/>
  <c r="H1555" i="4"/>
  <c r="H2147" i="4"/>
  <c r="H196" i="4"/>
  <c r="H788" i="4"/>
  <c r="H1380" i="4"/>
  <c r="H1940" i="4"/>
  <c r="H69" i="4"/>
  <c r="H853" i="4"/>
  <c r="H1397" i="4"/>
  <c r="K1397" i="4" s="1"/>
  <c r="H1957" i="4"/>
  <c r="H198" i="4"/>
  <c r="H838" i="4"/>
  <c r="H1382" i="4"/>
  <c r="H2102" i="4"/>
  <c r="H439" i="4"/>
  <c r="H1063" i="4"/>
  <c r="H1783" i="4"/>
  <c r="H2327" i="4"/>
  <c r="H472" i="4"/>
  <c r="K472" i="4" s="1"/>
  <c r="H1304" i="4"/>
  <c r="H1672" i="4"/>
  <c r="K1672" i="4" s="1"/>
  <c r="H2264" i="4"/>
  <c r="H297" i="4"/>
  <c r="K297" i="4" s="1"/>
  <c r="H953" i="4"/>
  <c r="H1625" i="4"/>
  <c r="H2313" i="4"/>
  <c r="H426" i="4"/>
  <c r="H1066" i="4"/>
  <c r="H1674" i="4"/>
  <c r="H2202" i="4"/>
  <c r="H283" i="4"/>
  <c r="K283" i="4" s="1"/>
  <c r="H891" i="4"/>
  <c r="H1435" i="4"/>
  <c r="H2011" i="4"/>
  <c r="K2011" i="4" s="1"/>
  <c r="H2475" i="4"/>
  <c r="H668" i="4"/>
  <c r="H1100" i="4"/>
  <c r="H1564" i="4"/>
  <c r="K1564" i="4" s="1"/>
  <c r="H2124" i="4"/>
  <c r="H269" i="4"/>
  <c r="H861" i="4"/>
  <c r="H1405" i="4"/>
  <c r="K1405" i="4" s="1"/>
  <c r="H1949" i="4"/>
  <c r="H110" i="4"/>
  <c r="K110" i="4" s="1"/>
  <c r="H734" i="4"/>
  <c r="H1294" i="4"/>
  <c r="H1838" i="4"/>
  <c r="H79" i="4"/>
  <c r="H799" i="4"/>
  <c r="H1487" i="4"/>
  <c r="H2143" i="4"/>
  <c r="H304" i="4"/>
  <c r="H1120" i="4"/>
  <c r="H1760" i="4"/>
  <c r="K1760" i="4" s="1"/>
  <c r="H2272" i="4"/>
  <c r="H337" i="4"/>
  <c r="K337" i="4" s="1"/>
  <c r="H881" i="4"/>
  <c r="H1393" i="4"/>
  <c r="H1937" i="4"/>
  <c r="H2449" i="4"/>
  <c r="H2997" i="4"/>
  <c r="H3605" i="4"/>
  <c r="H4117" i="4"/>
  <c r="K4117" i="4" s="1"/>
  <c r="H4805" i="4"/>
  <c r="H2598" i="4"/>
  <c r="H3110" i="4"/>
  <c r="H3542" i="4"/>
  <c r="H4038" i="4"/>
  <c r="K4038" i="4" s="1"/>
  <c r="H4566" i="4"/>
  <c r="K4566" i="4" s="1"/>
  <c r="H5046" i="4"/>
  <c r="H3079" i="4"/>
  <c r="K3079" i="4" s="1"/>
  <c r="H3591" i="4"/>
  <c r="H4103" i="4"/>
  <c r="H4599" i="4"/>
  <c r="H5111" i="4"/>
  <c r="K5111" i="4" s="1"/>
  <c r="H2968" i="4"/>
  <c r="H3544" i="4"/>
  <c r="H4104" i="4"/>
  <c r="K4104" i="4" s="1"/>
  <c r="H4600" i="4"/>
  <c r="H5064" i="4"/>
  <c r="H2873" i="4"/>
  <c r="H3545" i="4"/>
  <c r="K3545" i="4" s="1"/>
  <c r="H497" i="4"/>
  <c r="H2709" i="4"/>
  <c r="H3989" i="4"/>
  <c r="H5045" i="4"/>
  <c r="H3094" i="4"/>
  <c r="H3814" i="4"/>
  <c r="H4582" i="4"/>
  <c r="K4582" i="4" s="1"/>
  <c r="H2663" i="4"/>
  <c r="H3463" i="4"/>
  <c r="H4119" i="4"/>
  <c r="H4727" i="4"/>
  <c r="H2824" i="4"/>
  <c r="H3576" i="4"/>
  <c r="K3576" i="4" s="1"/>
  <c r="H4248" i="4"/>
  <c r="K4248" i="4" s="1"/>
  <c r="H4952" i="4"/>
  <c r="H2825" i="4"/>
  <c r="H3625" i="4"/>
  <c r="H4297" i="4"/>
  <c r="H4745" i="4"/>
  <c r="H2778" i="4"/>
  <c r="H3370" i="4"/>
  <c r="H3914" i="4"/>
  <c r="H4394" i="4"/>
  <c r="K4394" i="4" s="1"/>
  <c r="H4986" i="4"/>
  <c r="H2747" i="4"/>
  <c r="H3275" i="4"/>
  <c r="H3819" i="4"/>
  <c r="H4395" i="4"/>
  <c r="H5019" i="4"/>
  <c r="H2972" i="4"/>
  <c r="K2972" i="4" s="1"/>
  <c r="H3804" i="4"/>
  <c r="H4508" i="4"/>
  <c r="K4508" i="4" s="1"/>
  <c r="H4844" i="4"/>
  <c r="H2829" i="4"/>
  <c r="H3501" i="4"/>
  <c r="H4141" i="4"/>
  <c r="H4621" i="4"/>
  <c r="K4621" i="4" s="1"/>
  <c r="H5165" i="4"/>
  <c r="H2894" i="4"/>
  <c r="K2894" i="4" s="1"/>
  <c r="H3582" i="4"/>
  <c r="H4174" i="4"/>
  <c r="H4702" i="4"/>
  <c r="H2559" i="4"/>
  <c r="H3263" i="4"/>
  <c r="H3775" i="4"/>
  <c r="H4287" i="4"/>
  <c r="H4927" i="4"/>
  <c r="K4927" i="4" s="1"/>
  <c r="H2576" i="4"/>
  <c r="H3104" i="4"/>
  <c r="H3728" i="4"/>
  <c r="K3728" i="4" s="1"/>
  <c r="H4336" i="4"/>
  <c r="H5040" i="4"/>
  <c r="H3361" i="4"/>
  <c r="H4033" i="4"/>
  <c r="H4625" i="4"/>
  <c r="H5057" i="4"/>
  <c r="H3138" i="4"/>
  <c r="H3570" i="4"/>
  <c r="K3570" i="4" s="1"/>
  <c r="H4050" i="4"/>
  <c r="H4658" i="4"/>
  <c r="K4658" i="4" s="1"/>
  <c r="H5218" i="4"/>
  <c r="H2835" i="4"/>
  <c r="H3331" i="4"/>
  <c r="K3331" i="4" s="1"/>
  <c r="H3891" i="4"/>
  <c r="H4483" i="4"/>
  <c r="H4963" i="4"/>
  <c r="H2740" i="4"/>
  <c r="H3668" i="4"/>
  <c r="H4260" i="4"/>
  <c r="H4820" i="4"/>
  <c r="K4820" i="4" s="1"/>
  <c r="H5184" i="4"/>
  <c r="K5184" i="4" s="1"/>
  <c r="H5621" i="4"/>
  <c r="H5543" i="4"/>
  <c r="H625" i="4"/>
  <c r="H2741" i="4"/>
  <c r="H4037" i="4"/>
  <c r="H5077" i="4"/>
  <c r="H3158" i="4"/>
  <c r="H3926" i="4"/>
  <c r="H4598" i="4"/>
  <c r="H2679" i="4"/>
  <c r="K2679" i="4" s="1"/>
  <c r="H3479" i="4"/>
  <c r="H4151" i="4"/>
  <c r="H4743" i="4"/>
  <c r="H2840" i="4"/>
  <c r="K2840" i="4" s="1"/>
  <c r="H3608" i="4"/>
  <c r="K3608" i="4" s="1"/>
  <c r="H4344" i="4"/>
  <c r="H4968" i="4"/>
  <c r="H2857" i="4"/>
  <c r="K2857" i="4" s="1"/>
  <c r="H3673" i="4"/>
  <c r="H4345" i="4"/>
  <c r="K4345" i="4" s="1"/>
  <c r="H4809" i="4"/>
  <c r="H2794" i="4"/>
  <c r="H3386" i="4"/>
  <c r="H3946" i="4"/>
  <c r="H4426" i="4"/>
  <c r="H5082" i="4"/>
  <c r="K5082" i="4" s="1"/>
  <c r="H2779" i="4"/>
  <c r="H3291" i="4"/>
  <c r="H3851" i="4"/>
  <c r="H4491" i="4"/>
  <c r="H5083" i="4"/>
  <c r="K5083" i="4" s="1"/>
  <c r="H3004" i="4"/>
  <c r="K3004" i="4" s="1"/>
  <c r="H3820" i="4"/>
  <c r="H4524" i="4"/>
  <c r="H4860" i="4"/>
  <c r="H2845" i="4"/>
  <c r="H3517" i="4"/>
  <c r="H4157" i="4"/>
  <c r="H4637" i="4"/>
  <c r="K4637" i="4" s="1"/>
  <c r="H5213" i="4"/>
  <c r="H2942" i="4"/>
  <c r="K2942" i="4" s="1"/>
  <c r="H3678" i="4"/>
  <c r="K3678" i="4" s="1"/>
  <c r="H4190" i="4"/>
  <c r="H4718" i="4"/>
  <c r="H2591" i="4"/>
  <c r="H3311" i="4"/>
  <c r="H3807" i="4"/>
  <c r="H4319" i="4"/>
  <c r="H4959" i="4"/>
  <c r="H2640" i="4"/>
  <c r="H3120" i="4"/>
  <c r="K3120" i="4" s="1"/>
  <c r="H3776" i="4"/>
  <c r="H4432" i="4"/>
  <c r="H5056" i="4"/>
  <c r="K5056" i="4" s="1"/>
  <c r="H3393" i="4"/>
  <c r="K3393" i="4" s="1"/>
  <c r="H4049" i="4"/>
  <c r="H4641" i="4"/>
  <c r="H5073" i="4"/>
  <c r="H3154" i="4"/>
  <c r="H3618" i="4"/>
  <c r="H4114" i="4"/>
  <c r="K4114" i="4" s="1"/>
  <c r="H4834" i="4"/>
  <c r="K4834" i="4" s="1"/>
  <c r="H5266" i="4"/>
  <c r="H2883" i="4"/>
  <c r="H3347" i="4"/>
  <c r="H3939" i="4"/>
  <c r="H4547" i="4"/>
  <c r="K4547" i="4" s="1"/>
  <c r="H4979" i="4"/>
  <c r="H2772" i="4"/>
  <c r="H3684" i="4"/>
  <c r="H4292" i="4"/>
  <c r="H4852" i="4"/>
  <c r="H5249" i="4"/>
  <c r="H5637" i="4"/>
  <c r="H993" i="4"/>
  <c r="H2933" i="4"/>
  <c r="H4069" i="4"/>
  <c r="H5093" i="4"/>
  <c r="H3238" i="4"/>
  <c r="H3942" i="4"/>
  <c r="K3942" i="4" s="1"/>
  <c r="H4646" i="4"/>
  <c r="K4646" i="4" s="1"/>
  <c r="H2743" i="4"/>
  <c r="K2743" i="4" s="1"/>
  <c r="H3495" i="4"/>
  <c r="K3495" i="4" s="1"/>
  <c r="H4311" i="4"/>
  <c r="K4311" i="4" s="1"/>
  <c r="H4759" i="4"/>
  <c r="H2920" i="4"/>
  <c r="H3672" i="4"/>
  <c r="H4360" i="4"/>
  <c r="H4984" i="4"/>
  <c r="H2921" i="4"/>
  <c r="H3705" i="4"/>
  <c r="H4361" i="4"/>
  <c r="H4841" i="4"/>
  <c r="H2842" i="4"/>
  <c r="H3402" i="4"/>
  <c r="H3994" i="4"/>
  <c r="K3994" i="4" s="1"/>
  <c r="H4474" i="4"/>
  <c r="H5098" i="4"/>
  <c r="H2795" i="4"/>
  <c r="K2795" i="4" s="1"/>
  <c r="H3307" i="4"/>
  <c r="K3307" i="4" s="1"/>
  <c r="H3883" i="4"/>
  <c r="H4571" i="4"/>
  <c r="K4571" i="4" s="1"/>
  <c r="H5115" i="4"/>
  <c r="K5115" i="4" s="1"/>
  <c r="H3052" i="4"/>
  <c r="H3852" i="4"/>
  <c r="H4572" i="4"/>
  <c r="H4892" i="4"/>
  <c r="H2909" i="4"/>
  <c r="H3533" i="4"/>
  <c r="H4173" i="4"/>
  <c r="H4653" i="4"/>
  <c r="K4653" i="4" s="1"/>
  <c r="H5245" i="4"/>
  <c r="H2958" i="4"/>
  <c r="H3710" i="4"/>
  <c r="H4206" i="4"/>
  <c r="H4766" i="4"/>
  <c r="H2687" i="4"/>
  <c r="H3327" i="4"/>
  <c r="H3823" i="4"/>
  <c r="K3823" i="4" s="1"/>
  <c r="H4367" i="4"/>
  <c r="H4975" i="4"/>
  <c r="H2656" i="4"/>
  <c r="K2656" i="4" s="1"/>
  <c r="H3152" i="4"/>
  <c r="H3872" i="4"/>
  <c r="H4448" i="4"/>
  <c r="H5072" i="4"/>
  <c r="H3425" i="4"/>
  <c r="H4097" i="4"/>
  <c r="H4689" i="4"/>
  <c r="K4689" i="4" s="1"/>
  <c r="H5137" i="4"/>
  <c r="H3186" i="4"/>
  <c r="K3186" i="4" s="1"/>
  <c r="H3634" i="4"/>
  <c r="H4146" i="4"/>
  <c r="K4146" i="4" s="1"/>
  <c r="H4850" i="4"/>
  <c r="H5298" i="4"/>
  <c r="H2899" i="4"/>
  <c r="H3411" i="4"/>
  <c r="K3411" i="4" s="1"/>
  <c r="H3955" i="4"/>
  <c r="H4563" i="4"/>
  <c r="H5027" i="4"/>
  <c r="H2788" i="4"/>
  <c r="H3716" i="4"/>
  <c r="H4308" i="4"/>
  <c r="H4868" i="4"/>
  <c r="H5315" i="4"/>
  <c r="H5653" i="4"/>
  <c r="H5639" i="4"/>
  <c r="K5639" i="4" s="1"/>
  <c r="H5233" i="4"/>
  <c r="K5233" i="4" s="1"/>
  <c r="H5514" i="4"/>
  <c r="H5467" i="4"/>
  <c r="K5467" i="4" s="1"/>
  <c r="H1073" i="4"/>
  <c r="K1073" i="4" s="1"/>
  <c r="H2965" i="4"/>
  <c r="H4181" i="4"/>
  <c r="H5301" i="4"/>
  <c r="H3254" i="4"/>
  <c r="H3974" i="4"/>
  <c r="H4710" i="4"/>
  <c r="H2759" i="4"/>
  <c r="H3575" i="4"/>
  <c r="H4343" i="4"/>
  <c r="K4343" i="4" s="1"/>
  <c r="H4807" i="4"/>
  <c r="H2936" i="4"/>
  <c r="H3720" i="4"/>
  <c r="H4392" i="4"/>
  <c r="H5000" i="4"/>
  <c r="H2953" i="4"/>
  <c r="H3721" i="4"/>
  <c r="H4377" i="4"/>
  <c r="H4857" i="4"/>
  <c r="H2858" i="4"/>
  <c r="H3418" i="4"/>
  <c r="K3418" i="4" s="1"/>
  <c r="H4026" i="4"/>
  <c r="H4522" i="4"/>
  <c r="H5114" i="4"/>
  <c r="H2827" i="4"/>
  <c r="H3355" i="4"/>
  <c r="K3355" i="4" s="1"/>
  <c r="H3931" i="4"/>
  <c r="H4603" i="4"/>
  <c r="H5131" i="4"/>
  <c r="H3084" i="4"/>
  <c r="H3884" i="4"/>
  <c r="H4588" i="4"/>
  <c r="H4908" i="4"/>
  <c r="H2925" i="4"/>
  <c r="H3565" i="4"/>
  <c r="H4253" i="4"/>
  <c r="H4701" i="4"/>
  <c r="H5261" i="4"/>
  <c r="H3038" i="4"/>
  <c r="H3726" i="4"/>
  <c r="K3726" i="4" s="1"/>
  <c r="H4334" i="4"/>
  <c r="H4846" i="4"/>
  <c r="K4846" i="4" s="1"/>
  <c r="H2703" i="4"/>
  <c r="H3343" i="4"/>
  <c r="K3343" i="4" s="1"/>
  <c r="H3871" i="4"/>
  <c r="H4415" i="4"/>
  <c r="K4415" i="4" s="1"/>
  <c r="H5055" i="4"/>
  <c r="K5055" i="4" s="1"/>
  <c r="H2672" i="4"/>
  <c r="H3168" i="4"/>
  <c r="H3984" i="4"/>
  <c r="H4512" i="4"/>
  <c r="H5104" i="4"/>
  <c r="K5104" i="4" s="1"/>
  <c r="H3473" i="4"/>
  <c r="H4113" i="4"/>
  <c r="H4705" i="4"/>
  <c r="H5185" i="4"/>
  <c r="K5185" i="4" s="1"/>
  <c r="H3202" i="4"/>
  <c r="H3650" i="4"/>
  <c r="H4162" i="4"/>
  <c r="H4866" i="4"/>
  <c r="H5362" i="4"/>
  <c r="H2963" i="4"/>
  <c r="H3491" i="4"/>
  <c r="H3971" i="4"/>
  <c r="H4595" i="4"/>
  <c r="H5043" i="4"/>
  <c r="H2836" i="4"/>
  <c r="H3732" i="4"/>
  <c r="K3732" i="4" s="1"/>
  <c r="H4340" i="4"/>
  <c r="H4932" i="4"/>
  <c r="K4932" i="4" s="1"/>
  <c r="H5412" i="4"/>
  <c r="H5685" i="4"/>
  <c r="H5671" i="4"/>
  <c r="K5671" i="4" s="1"/>
  <c r="H1089" i="4"/>
  <c r="K1089" i="4" s="1"/>
  <c r="H3061" i="4"/>
  <c r="K3061" i="4" s="1"/>
  <c r="H4213" i="4"/>
  <c r="H5333" i="4"/>
  <c r="H3270" i="4"/>
  <c r="H3990" i="4"/>
  <c r="H4758" i="4"/>
  <c r="H2871" i="4"/>
  <c r="H3655" i="4"/>
  <c r="H4391" i="4"/>
  <c r="H4935" i="4"/>
  <c r="H3048" i="4"/>
  <c r="H3768" i="4"/>
  <c r="K3768" i="4" s="1"/>
  <c r="H4440" i="4"/>
  <c r="H5048" i="4"/>
  <c r="H3017" i="4"/>
  <c r="H3737" i="4"/>
  <c r="H4409" i="4"/>
  <c r="K4409" i="4" s="1"/>
  <c r="H4905" i="4"/>
  <c r="H2890" i="4"/>
  <c r="H3434" i="4"/>
  <c r="H4074" i="4"/>
  <c r="H4538" i="4"/>
  <c r="H5146" i="4"/>
  <c r="H2859" i="4"/>
  <c r="H3403" i="4"/>
  <c r="H3979" i="4"/>
  <c r="H4635" i="4"/>
  <c r="K4635" i="4" s="1"/>
  <c r="H5179" i="4"/>
  <c r="H3148" i="4"/>
  <c r="H3964" i="4"/>
  <c r="K3964" i="4" s="1"/>
  <c r="H4604" i="4"/>
  <c r="H4972" i="4"/>
  <c r="H2941" i="4"/>
  <c r="H3581" i="4"/>
  <c r="H4285" i="4"/>
  <c r="H4749" i="4"/>
  <c r="K4749" i="4" s="1"/>
  <c r="H5293" i="4"/>
  <c r="H3054" i="4"/>
  <c r="H3742" i="4"/>
  <c r="H4398" i="4"/>
  <c r="H4910" i="4"/>
  <c r="K4910" i="4" s="1"/>
  <c r="H2799" i="4"/>
  <c r="H3359" i="4"/>
  <c r="H3887" i="4"/>
  <c r="H4431" i="4"/>
  <c r="H5087" i="4"/>
  <c r="H2688" i="4"/>
  <c r="H3200" i="4"/>
  <c r="H4000" i="4"/>
  <c r="K4000" i="4" s="1"/>
  <c r="H4560" i="4"/>
  <c r="H2577" i="4"/>
  <c r="H3489" i="4"/>
  <c r="H4161" i="4"/>
  <c r="H4737" i="4"/>
  <c r="H2546" i="4"/>
  <c r="H3218" i="4"/>
  <c r="H3682" i="4"/>
  <c r="H4210" i="4"/>
  <c r="H4898" i="4"/>
  <c r="H5378" i="4"/>
  <c r="H2979" i="4"/>
  <c r="K2979" i="4" s="1"/>
  <c r="H3555" i="4"/>
  <c r="H4035" i="4"/>
  <c r="K4035" i="4" s="1"/>
  <c r="H4659" i="4"/>
  <c r="H5091" i="4"/>
  <c r="H2884" i="4"/>
  <c r="H3812" i="4"/>
  <c r="H4420" i="4"/>
  <c r="K4420" i="4" s="1"/>
  <c r="H4948" i="4"/>
  <c r="H5444" i="4"/>
  <c r="K5444" i="4" s="1"/>
  <c r="H1345" i="4"/>
  <c r="K1345" i="4" s="1"/>
  <c r="H3109" i="4"/>
  <c r="K3109" i="4" s="1"/>
  <c r="H4293" i="4"/>
  <c r="H5381" i="4"/>
  <c r="H3302" i="4"/>
  <c r="H4150" i="4"/>
  <c r="K4150" i="4" s="1"/>
  <c r="H4790" i="4"/>
  <c r="H2887" i="4"/>
  <c r="K2887" i="4" s="1"/>
  <c r="H3671" i="4"/>
  <c r="H4407" i="4"/>
  <c r="H4951" i="4"/>
  <c r="K4951" i="4" s="1"/>
  <c r="H3160" i="4"/>
  <c r="K3160" i="4" s="1"/>
  <c r="H3848" i="4"/>
  <c r="H4472" i="4"/>
  <c r="H5096" i="4"/>
  <c r="H3081" i="4"/>
  <c r="K3081" i="4" s="1"/>
  <c r="H3753" i="4"/>
  <c r="H4425" i="4"/>
  <c r="K4425" i="4" s="1"/>
  <c r="H4969" i="4"/>
  <c r="H2922" i="4"/>
  <c r="H3450" i="4"/>
  <c r="K3450" i="4" s="1"/>
  <c r="H4090" i="4"/>
  <c r="K4090" i="4" s="1"/>
  <c r="H4570" i="4"/>
  <c r="H5162" i="4"/>
  <c r="H2907" i="4"/>
  <c r="H3451" i="4"/>
  <c r="H3995" i="4"/>
  <c r="K3995" i="4" s="1"/>
  <c r="H4651" i="4"/>
  <c r="H5211" i="4"/>
  <c r="H3164" i="4"/>
  <c r="H3996" i="4"/>
  <c r="H4620" i="4"/>
  <c r="H4988" i="4"/>
  <c r="K4988" i="4" s="1"/>
  <c r="H2973" i="4"/>
  <c r="K2973" i="4" s="1"/>
  <c r="H3629" i="4"/>
  <c r="H4317" i="4"/>
  <c r="H4781" i="4"/>
  <c r="K4781" i="4" s="1"/>
  <c r="H5309" i="4"/>
  <c r="H3102" i="4"/>
  <c r="H3774" i="4"/>
  <c r="H4414" i="4"/>
  <c r="H4958" i="4"/>
  <c r="K4958" i="4" s="1"/>
  <c r="H2863" i="4"/>
  <c r="H3391" i="4"/>
  <c r="H3935" i="4"/>
  <c r="H4463" i="4"/>
  <c r="H5119" i="4"/>
  <c r="H2704" i="4"/>
  <c r="H3264" i="4"/>
  <c r="H4032" i="4"/>
  <c r="H4624" i="4"/>
  <c r="H2609" i="4"/>
  <c r="H3553" i="4"/>
  <c r="H4209" i="4"/>
  <c r="H4785" i="4"/>
  <c r="H2594" i="4"/>
  <c r="H3234" i="4"/>
  <c r="H3698" i="4"/>
  <c r="H4242" i="4"/>
  <c r="H4914" i="4"/>
  <c r="H5410" i="4"/>
  <c r="H2995" i="4"/>
  <c r="K2995" i="4" s="1"/>
  <c r="H3587" i="4"/>
  <c r="H4051" i="4"/>
  <c r="H4675" i="4"/>
  <c r="K4675" i="4" s="1"/>
  <c r="H5123" i="4"/>
  <c r="K5123" i="4" s="1"/>
  <c r="H2932" i="4"/>
  <c r="H3860" i="4"/>
  <c r="K3860" i="4" s="1"/>
  <c r="H4452" i="4"/>
  <c r="H4980" i="4"/>
  <c r="H5460" i="4"/>
  <c r="K5460" i="4" s="1"/>
  <c r="H1585" i="4"/>
  <c r="H3221" i="4"/>
  <c r="H4373" i="4"/>
  <c r="H2566" i="4"/>
  <c r="K2566" i="4" s="1"/>
  <c r="H3318" i="4"/>
  <c r="K3318" i="4" s="1"/>
  <c r="H4198" i="4"/>
  <c r="H4838" i="4"/>
  <c r="H2967" i="4"/>
  <c r="H3719" i="4"/>
  <c r="H4423" i="4"/>
  <c r="K4423" i="4" s="1"/>
  <c r="H4967" i="4"/>
  <c r="H3224" i="4"/>
  <c r="H3880" i="4"/>
  <c r="K3880" i="4" s="1"/>
  <c r="H4552" i="4"/>
  <c r="H5112" i="4"/>
  <c r="K5112" i="4" s="1"/>
  <c r="H3113" i="4"/>
  <c r="H3769" i="4"/>
  <c r="K3769" i="4" s="1"/>
  <c r="H4457" i="4"/>
  <c r="K4457" i="4" s="1"/>
  <c r="H4985" i="4"/>
  <c r="K4985" i="4" s="1"/>
  <c r="H2938" i="4"/>
  <c r="H3466" i="4"/>
  <c r="H4106" i="4"/>
  <c r="H4602" i="4"/>
  <c r="H5178" i="4"/>
  <c r="H2923" i="4"/>
  <c r="K2923" i="4" s="1"/>
  <c r="H3467" i="4"/>
  <c r="H4011" i="4"/>
  <c r="H4683" i="4"/>
  <c r="H5243" i="4"/>
  <c r="H3228" i="4"/>
  <c r="H4028" i="4"/>
  <c r="K4028" i="4" s="1"/>
  <c r="H4636" i="4"/>
  <c r="K4636" i="4" s="1"/>
  <c r="H5020" i="4"/>
  <c r="H3005" i="4"/>
  <c r="K3005" i="4" s="1"/>
  <c r="H3645" i="4"/>
  <c r="H4333" i="4"/>
  <c r="H4813" i="4"/>
  <c r="H5325" i="4"/>
  <c r="H3198" i="4"/>
  <c r="H3854" i="4"/>
  <c r="H4462" i="4"/>
  <c r="H5102" i="4"/>
  <c r="H2879" i="4"/>
  <c r="H3407" i="4"/>
  <c r="K3407" i="4" s="1"/>
  <c r="H3951" i="4"/>
  <c r="H4511" i="4"/>
  <c r="K4511" i="4" s="1"/>
  <c r="H5167" i="4"/>
  <c r="K5167" i="4" s="1"/>
  <c r="H2752" i="4"/>
  <c r="H3312" i="4"/>
  <c r="H4048" i="4"/>
  <c r="H4640" i="4"/>
  <c r="K4640" i="4" s="1"/>
  <c r="H2641" i="4"/>
  <c r="H3633" i="4"/>
  <c r="K3633" i="4" s="1"/>
  <c r="H4289" i="4"/>
  <c r="H4817" i="4"/>
  <c r="H2690" i="4"/>
  <c r="K2690" i="4" s="1"/>
  <c r="H3282" i="4"/>
  <c r="K3282" i="4" s="1"/>
  <c r="H3714" i="4"/>
  <c r="H4258" i="4"/>
  <c r="H4930" i="4"/>
  <c r="H2531" i="4"/>
  <c r="H3011" i="4"/>
  <c r="H3603" i="4"/>
  <c r="H4067" i="4"/>
  <c r="H4691" i="4"/>
  <c r="K4691" i="4" s="1"/>
  <c r="H5171" i="4"/>
  <c r="H2964" i="4"/>
  <c r="H3876" i="4"/>
  <c r="K3876" i="4" s="1"/>
  <c r="H4548" i="4"/>
  <c r="K4548" i="4" s="1"/>
  <c r="H5028" i="4"/>
  <c r="K5028" i="4" s="1"/>
  <c r="H5492" i="4"/>
  <c r="H5414" i="4"/>
  <c r="K5414" i="4" s="1"/>
  <c r="H5448" i="4"/>
  <c r="K5448" i="4" s="1"/>
  <c r="H1617" i="4"/>
  <c r="H3237" i="4"/>
  <c r="H4405" i="4"/>
  <c r="K4405" i="4" s="1"/>
  <c r="H2710" i="4"/>
  <c r="K2710" i="4" s="1"/>
  <c r="H3430" i="4"/>
  <c r="H4230" i="4"/>
  <c r="H4886" i="4"/>
  <c r="H2983" i="4"/>
  <c r="K2983" i="4" s="1"/>
  <c r="H3751" i="4"/>
  <c r="H4439" i="4"/>
  <c r="K4439" i="4" s="1"/>
  <c r="H4983" i="4"/>
  <c r="H3240" i="4"/>
  <c r="H3896" i="4"/>
  <c r="H4568" i="4"/>
  <c r="H5176" i="4"/>
  <c r="H3225" i="4"/>
  <c r="H3801" i="4"/>
  <c r="K3801" i="4" s="1"/>
  <c r="H4489" i="4"/>
  <c r="H5017" i="4"/>
  <c r="K5017" i="4" s="1"/>
  <c r="H2954" i="4"/>
  <c r="H3498" i="4"/>
  <c r="H4138" i="4"/>
  <c r="H4618" i="4"/>
  <c r="H5306" i="4"/>
  <c r="K5306" i="4" s="1"/>
  <c r="H3019" i="4"/>
  <c r="H3483" i="4"/>
  <c r="H4027" i="4"/>
  <c r="H4731" i="4"/>
  <c r="H2540" i="4"/>
  <c r="H3260" i="4"/>
  <c r="H4076" i="4"/>
  <c r="K4076" i="4" s="1"/>
  <c r="H4652" i="4"/>
  <c r="H5132" i="4"/>
  <c r="H3021" i="4"/>
  <c r="H3661" i="4"/>
  <c r="H4349" i="4"/>
  <c r="H4829" i="4"/>
  <c r="H5341" i="4"/>
  <c r="K5341" i="4" s="1"/>
  <c r="H3214" i="4"/>
  <c r="H3870" i="4"/>
  <c r="H4478" i="4"/>
  <c r="H5150" i="4"/>
  <c r="H2895" i="4"/>
  <c r="H3455" i="4"/>
  <c r="H3967" i="4"/>
  <c r="K3967" i="4" s="1"/>
  <c r="H4527" i="4"/>
  <c r="K4527" i="4" s="1"/>
  <c r="H5199" i="4"/>
  <c r="H2816" i="4"/>
  <c r="H3328" i="4"/>
  <c r="H4064" i="4"/>
  <c r="K4064" i="4" s="1"/>
  <c r="H4672" i="4"/>
  <c r="H2689" i="4"/>
  <c r="H3665" i="4"/>
  <c r="H4337" i="4"/>
  <c r="H4833" i="4"/>
  <c r="H2770" i="4"/>
  <c r="K2770" i="4" s="1"/>
  <c r="H3298" i="4"/>
  <c r="H3746" i="4"/>
  <c r="H4386" i="4"/>
  <c r="K4386" i="4" s="1"/>
  <c r="H4946" i="4"/>
  <c r="H2547" i="4"/>
  <c r="H3059" i="4"/>
  <c r="K3059" i="4" s="1"/>
  <c r="H3635" i="4"/>
  <c r="H4099" i="4"/>
  <c r="K4099" i="4" s="1"/>
  <c r="H4707" i="4"/>
  <c r="H5187" i="4"/>
  <c r="H3028" i="4"/>
  <c r="K3028" i="4" s="1"/>
  <c r="H3908" i="4"/>
  <c r="H4564" i="4"/>
  <c r="H5076" i="4"/>
  <c r="H5524" i="4"/>
  <c r="K5524" i="4" s="1"/>
  <c r="H5446" i="4"/>
  <c r="H1633" i="4"/>
  <c r="H3557" i="4"/>
  <c r="H4485" i="4"/>
  <c r="H2790" i="4"/>
  <c r="K2790" i="4" s="1"/>
  <c r="H3494" i="4"/>
  <c r="H4246" i="4"/>
  <c r="K4246" i="4" s="1"/>
  <c r="H4966" i="4"/>
  <c r="H3095" i="4"/>
  <c r="H3767" i="4"/>
  <c r="H4503" i="4"/>
  <c r="H5143" i="4"/>
  <c r="K5143" i="4" s="1"/>
  <c r="H3256" i="4"/>
  <c r="K3256" i="4" s="1"/>
  <c r="H3976" i="4"/>
  <c r="H4632" i="4"/>
  <c r="H2569" i="4"/>
  <c r="H3257" i="4"/>
  <c r="K3257" i="4" s="1"/>
  <c r="H3913" i="4"/>
  <c r="H4505" i="4"/>
  <c r="K4505" i="4" s="1"/>
  <c r="H5065" i="4"/>
  <c r="H2970" i="4"/>
  <c r="K2970" i="4" s="1"/>
  <c r="H3546" i="4"/>
  <c r="K3546" i="4" s="1"/>
  <c r="H4154" i="4"/>
  <c r="H4650" i="4"/>
  <c r="K4650" i="4" s="1"/>
  <c r="H5370" i="4"/>
  <c r="H3035" i="4"/>
  <c r="H3499" i="4"/>
  <c r="H4043" i="4"/>
  <c r="H4747" i="4"/>
  <c r="H2572" i="4"/>
  <c r="H3292" i="4"/>
  <c r="H4092" i="4"/>
  <c r="H4684" i="4"/>
  <c r="H2541" i="4"/>
  <c r="H3053" i="4"/>
  <c r="H3869" i="4"/>
  <c r="H4381" i="4"/>
  <c r="H4845" i="4"/>
  <c r="H5357" i="4"/>
  <c r="H3262" i="4"/>
  <c r="H3886" i="4"/>
  <c r="K3886" i="4" s="1"/>
  <c r="H4494" i="4"/>
  <c r="H5166" i="4"/>
  <c r="H2911" i="4"/>
  <c r="H3471" i="4"/>
  <c r="H4015" i="4"/>
  <c r="H4591" i="4"/>
  <c r="H5215" i="4"/>
  <c r="H2848" i="4"/>
  <c r="H3344" i="4"/>
  <c r="K3344" i="4" s="1"/>
  <c r="H4080" i="4"/>
  <c r="H4688" i="4"/>
  <c r="K4688" i="4" s="1"/>
  <c r="H2753" i="4"/>
  <c r="H3681" i="4"/>
  <c r="H4353" i="4"/>
  <c r="K4353" i="4" s="1"/>
  <c r="H4849" i="4"/>
  <c r="H2786" i="4"/>
  <c r="H3346" i="4"/>
  <c r="K3346" i="4" s="1"/>
  <c r="H3762" i="4"/>
  <c r="K3762" i="4" s="1"/>
  <c r="H4418" i="4"/>
  <c r="H4962" i="4"/>
  <c r="H2563" i="4"/>
  <c r="H3075" i="4"/>
  <c r="H3651" i="4"/>
  <c r="H4115" i="4"/>
  <c r="H4739" i="4"/>
  <c r="H5219" i="4"/>
  <c r="H3044" i="4"/>
  <c r="H3924" i="4"/>
  <c r="K3924" i="4" s="1"/>
  <c r="H4612" i="4"/>
  <c r="K4612" i="4" s="1"/>
  <c r="H5092" i="4"/>
  <c r="H5572" i="4"/>
  <c r="K5572" i="4" s="1"/>
  <c r="H5478" i="4"/>
  <c r="H1921" i="4"/>
  <c r="K1921" i="4" s="1"/>
  <c r="H3573" i="4"/>
  <c r="H4661" i="4"/>
  <c r="H2822" i="4"/>
  <c r="H3510" i="4"/>
  <c r="K3510" i="4" s="1"/>
  <c r="H4278" i="4"/>
  <c r="H4982" i="4"/>
  <c r="K4982" i="4" s="1"/>
  <c r="H3111" i="4"/>
  <c r="H3815" i="4"/>
  <c r="H4519" i="4"/>
  <c r="H5207" i="4"/>
  <c r="H3304" i="4"/>
  <c r="H4040" i="4"/>
  <c r="H4648" i="4"/>
  <c r="H2585" i="4"/>
  <c r="H3305" i="4"/>
  <c r="H3929" i="4"/>
  <c r="H4553" i="4"/>
  <c r="H5081" i="4"/>
  <c r="K5081" i="4" s="1"/>
  <c r="H3002" i="4"/>
  <c r="H3578" i="4"/>
  <c r="H4170" i="4"/>
  <c r="H4714" i="4"/>
  <c r="K4714" i="4" s="1"/>
  <c r="H5386" i="4"/>
  <c r="K5386" i="4" s="1"/>
  <c r="H3083" i="4"/>
  <c r="H3515" i="4"/>
  <c r="K3515" i="4" s="1"/>
  <c r="H4075" i="4"/>
  <c r="H4763" i="4"/>
  <c r="H2588" i="4"/>
  <c r="K2588" i="4" s="1"/>
  <c r="H3324" i="4"/>
  <c r="H4156" i="4"/>
  <c r="H4700" i="4"/>
  <c r="H2557" i="4"/>
  <c r="K2557" i="4" s="1"/>
  <c r="H3117" i="4"/>
  <c r="H3901" i="4"/>
  <c r="H4429" i="4"/>
  <c r="H4941" i="4"/>
  <c r="H2542" i="4"/>
  <c r="H3278" i="4"/>
  <c r="H3902" i="4"/>
  <c r="H4510" i="4"/>
  <c r="K4510" i="4" s="1"/>
  <c r="H5182" i="4"/>
  <c r="H2975" i="4"/>
  <c r="H3487" i="4"/>
  <c r="H4031" i="4"/>
  <c r="K4031" i="4" s="1"/>
  <c r="H4623" i="4"/>
  <c r="H5263" i="4"/>
  <c r="H2880" i="4"/>
  <c r="H3360" i="4"/>
  <c r="H4112" i="4"/>
  <c r="H4752" i="4"/>
  <c r="H2769" i="4"/>
  <c r="K2769" i="4" s="1"/>
  <c r="H3713" i="4"/>
  <c r="H4369" i="4"/>
  <c r="K4369" i="4" s="1"/>
  <c r="H4881" i="4"/>
  <c r="K4881" i="4" s="1"/>
  <c r="H2850" i="4"/>
  <c r="K2850" i="4" s="1"/>
  <c r="H3378" i="4"/>
  <c r="H3778" i="4"/>
  <c r="K3778" i="4" s="1"/>
  <c r="H4434" i="4"/>
  <c r="H4978" i="4"/>
  <c r="H2579" i="4"/>
  <c r="H3107" i="4"/>
  <c r="K3107" i="4" s="1"/>
  <c r="H3667" i="4"/>
  <c r="H4163" i="4"/>
  <c r="K4163" i="4" s="1"/>
  <c r="H4771" i="4"/>
  <c r="H5235" i="4"/>
  <c r="H3124" i="4"/>
  <c r="H3940" i="4"/>
  <c r="H4628" i="4"/>
  <c r="H5140" i="4"/>
  <c r="H5604" i="4"/>
  <c r="H5494" i="4"/>
  <c r="H5544" i="4"/>
  <c r="H5433" i="4"/>
  <c r="H5643" i="4"/>
  <c r="H5436" i="4"/>
  <c r="H2129" i="4"/>
  <c r="H3589" i="4"/>
  <c r="H4677" i="4"/>
  <c r="K4677" i="4" s="1"/>
  <c r="H2838" i="4"/>
  <c r="K2838" i="4" s="1"/>
  <c r="H3526" i="4"/>
  <c r="K3526" i="4" s="1"/>
  <c r="H4294" i="4"/>
  <c r="H5014" i="4"/>
  <c r="H3159" i="4"/>
  <c r="H3831" i="4"/>
  <c r="K3831" i="4" s="1"/>
  <c r="H4551" i="4"/>
  <c r="H5255" i="4"/>
  <c r="H3352" i="4"/>
  <c r="H4056" i="4"/>
  <c r="H4680" i="4"/>
  <c r="H2617" i="4"/>
  <c r="H3321" i="4"/>
  <c r="H3945" i="4"/>
  <c r="H4569" i="4"/>
  <c r="K4569" i="4" s="1"/>
  <c r="H5097" i="4"/>
  <c r="K5097" i="4" s="1"/>
  <c r="H3050" i="4"/>
  <c r="H3674" i="4"/>
  <c r="H4218" i="4"/>
  <c r="H4746" i="4"/>
  <c r="H5402" i="4"/>
  <c r="H3115" i="4"/>
  <c r="K3115" i="4" s="1"/>
  <c r="H3579" i="4"/>
  <c r="K3579" i="4" s="1"/>
  <c r="H4107" i="4"/>
  <c r="H4859" i="4"/>
  <c r="H2684" i="4"/>
  <c r="H3340" i="4"/>
  <c r="H4204" i="4"/>
  <c r="H4716" i="4"/>
  <c r="H2589" i="4"/>
  <c r="H3149" i="4"/>
  <c r="H3933" i="4"/>
  <c r="K3933" i="4" s="1"/>
  <c r="H4461" i="4"/>
  <c r="H4973" i="4"/>
  <c r="H2638" i="4"/>
  <c r="H3294" i="4"/>
  <c r="H3934" i="4"/>
  <c r="K3934" i="4" s="1"/>
  <c r="H4526" i="4"/>
  <c r="K4526" i="4" s="1"/>
  <c r="H5214" i="4"/>
  <c r="H2991" i="4"/>
  <c r="H3631" i="4"/>
  <c r="H4079" i="4"/>
  <c r="K4079" i="4" s="1"/>
  <c r="H4703" i="4"/>
  <c r="H5279" i="4"/>
  <c r="H2912" i="4"/>
  <c r="H3376" i="4"/>
  <c r="H4144" i="4"/>
  <c r="H4784" i="4"/>
  <c r="H2881" i="4"/>
  <c r="H3729" i="4"/>
  <c r="H4449" i="4"/>
  <c r="H4897" i="4"/>
  <c r="H2930" i="4"/>
  <c r="H3442" i="4"/>
  <c r="H3794" i="4"/>
  <c r="H4482" i="4"/>
  <c r="H5026" i="4"/>
  <c r="K5026" i="4" s="1"/>
  <c r="H2627" i="4"/>
  <c r="H3155" i="4"/>
  <c r="H3683" i="4"/>
  <c r="H4195" i="4"/>
  <c r="H4787" i="4"/>
  <c r="K4787" i="4" s="1"/>
  <c r="H2532" i="4"/>
  <c r="H3332" i="4"/>
  <c r="H3956" i="4"/>
  <c r="H4644" i="4"/>
  <c r="H5156" i="4"/>
  <c r="H5668" i="4"/>
  <c r="H5526" i="4"/>
  <c r="H5576" i="4"/>
  <c r="K5576" i="4" s="1"/>
  <c r="H5449" i="4"/>
  <c r="K5449" i="4" s="1"/>
  <c r="H5691" i="4"/>
  <c r="H5452" i="4"/>
  <c r="H5421" i="4"/>
  <c r="H2161" i="4"/>
  <c r="H3669" i="4"/>
  <c r="K3669" i="4" s="1"/>
  <c r="H4741" i="4"/>
  <c r="H2870" i="4"/>
  <c r="H3590" i="4"/>
  <c r="K3590" i="4" s="1"/>
  <c r="H4310" i="4"/>
  <c r="H5030" i="4"/>
  <c r="H3191" i="4"/>
  <c r="K3191" i="4" s="1"/>
  <c r="H3911" i="4"/>
  <c r="K3911" i="4" s="1"/>
  <c r="H4567" i="4"/>
  <c r="H5271" i="4"/>
  <c r="H3384" i="4"/>
  <c r="H4072" i="4"/>
  <c r="H4760" i="4"/>
  <c r="H2665" i="4"/>
  <c r="H3401" i="4"/>
  <c r="K3401" i="4" s="1"/>
  <c r="H3961" i="4"/>
  <c r="H4633" i="4"/>
  <c r="K4633" i="4" s="1"/>
  <c r="H5129" i="4"/>
  <c r="H3082" i="4"/>
  <c r="K3082" i="4" s="1"/>
  <c r="H3706" i="4"/>
  <c r="H4250" i="4"/>
  <c r="H4762" i="4"/>
  <c r="K4762" i="4" s="1"/>
  <c r="H2571" i="4"/>
  <c r="K2571" i="4" s="1"/>
  <c r="H3131" i="4"/>
  <c r="H3627" i="4"/>
  <c r="H4155" i="4"/>
  <c r="H4891" i="4"/>
  <c r="K4891" i="4" s="1"/>
  <c r="H2700" i="4"/>
  <c r="H3436" i="4"/>
  <c r="H4300" i="4"/>
  <c r="H4748" i="4"/>
  <c r="K4748" i="4" s="1"/>
  <c r="H2621" i="4"/>
  <c r="H3213" i="4"/>
  <c r="H3965" i="4"/>
  <c r="H4477" i="4"/>
  <c r="H5005" i="4"/>
  <c r="H2734" i="4"/>
  <c r="H3326" i="4"/>
  <c r="H3950" i="4"/>
  <c r="H4542" i="4"/>
  <c r="H5230" i="4"/>
  <c r="K5230" i="4" s="1"/>
  <c r="H3007" i="4"/>
  <c r="H3647" i="4"/>
  <c r="H4127" i="4"/>
  <c r="H4783" i="4"/>
  <c r="H5311" i="4"/>
  <c r="K5311" i="4" s="1"/>
  <c r="H2944" i="4"/>
  <c r="K2944" i="4" s="1"/>
  <c r="H3424" i="4"/>
  <c r="H4208" i="4"/>
  <c r="H4816" i="4"/>
  <c r="H3121" i="4"/>
  <c r="H3745" i="4"/>
  <c r="H4465" i="4"/>
  <c r="H4929" i="4"/>
  <c r="K4929" i="4" s="1"/>
  <c r="H2978" i="4"/>
  <c r="H3458" i="4"/>
  <c r="H3858" i="4"/>
  <c r="H4514" i="4"/>
  <c r="K4514" i="4" s="1"/>
  <c r="H5042" i="4"/>
  <c r="H2643" i="4"/>
  <c r="H3187" i="4"/>
  <c r="H3715" i="4"/>
  <c r="H4243" i="4"/>
  <c r="H4803" i="4"/>
  <c r="H2580" i="4"/>
  <c r="H3428" i="4"/>
  <c r="K3428" i="4" s="1"/>
  <c r="H3988" i="4"/>
  <c r="H4692" i="4"/>
  <c r="K4692" i="4" s="1"/>
  <c r="H5204" i="4"/>
  <c r="K5204" i="4" s="1"/>
  <c r="H5374" i="4"/>
  <c r="H5622" i="4"/>
  <c r="H5397" i="4"/>
  <c r="H2177" i="4"/>
  <c r="H3717" i="4"/>
  <c r="H4773" i="4"/>
  <c r="K4773" i="4" s="1"/>
  <c r="H2886" i="4"/>
  <c r="H3750" i="4"/>
  <c r="K3750" i="4" s="1"/>
  <c r="H4438" i="4"/>
  <c r="K4438" i="4" s="1"/>
  <c r="H5078" i="4"/>
  <c r="H3223" i="4"/>
  <c r="H3975" i="4"/>
  <c r="H4615" i="4"/>
  <c r="H5303" i="4"/>
  <c r="K5303" i="4" s="1"/>
  <c r="H3448" i="4"/>
  <c r="H4152" i="4"/>
  <c r="H4792" i="4"/>
  <c r="H2713" i="4"/>
  <c r="H3417" i="4"/>
  <c r="K3417" i="4" s="1"/>
  <c r="H4089" i="4"/>
  <c r="H4681" i="4"/>
  <c r="K4681" i="4" s="1"/>
  <c r="H2586" i="4"/>
  <c r="H3146" i="4"/>
  <c r="K3146" i="4" s="1"/>
  <c r="H3722" i="4"/>
  <c r="K3722" i="4" s="1"/>
  <c r="H4266" i="4"/>
  <c r="H4810" i="4"/>
  <c r="H2587" i="4"/>
  <c r="K2587" i="4" s="1"/>
  <c r="H3163" i="4"/>
  <c r="H3643" i="4"/>
  <c r="H4171" i="4"/>
  <c r="H4907" i="4"/>
  <c r="K4907" i="4" s="1"/>
  <c r="H2796" i="4"/>
  <c r="H3548" i="4"/>
  <c r="K3548" i="4" s="1"/>
  <c r="H4332" i="4"/>
  <c r="H4764" i="4"/>
  <c r="H2701" i="4"/>
  <c r="K2701" i="4" s="1"/>
  <c r="H3277" i="4"/>
  <c r="H3997" i="4"/>
  <c r="H4509" i="4"/>
  <c r="H5069" i="4"/>
  <c r="H2798" i="4"/>
  <c r="H3358" i="4"/>
  <c r="H3998" i="4"/>
  <c r="K3998" i="4" s="1"/>
  <c r="H4590" i="4"/>
  <c r="H5246" i="4"/>
  <c r="H3087" i="4"/>
  <c r="H3695" i="4"/>
  <c r="H4143" i="4"/>
  <c r="K4143" i="4" s="1"/>
  <c r="H4799" i="4"/>
  <c r="H5375" i="4"/>
  <c r="H2992" i="4"/>
  <c r="K2992" i="4" s="1"/>
  <c r="H3488" i="4"/>
  <c r="H4224" i="4"/>
  <c r="H4832" i="4"/>
  <c r="K4832" i="4" s="1"/>
  <c r="H3201" i="4"/>
  <c r="H3777" i="4"/>
  <c r="H4545" i="4"/>
  <c r="H4977" i="4"/>
  <c r="H2994" i="4"/>
  <c r="H3506" i="4"/>
  <c r="H3890" i="4"/>
  <c r="H4530" i="4"/>
  <c r="H5074" i="4"/>
  <c r="H2675" i="4"/>
  <c r="H3267" i="4"/>
  <c r="H3731" i="4"/>
  <c r="H4275" i="4"/>
  <c r="H4819" i="4"/>
  <c r="H2628" i="4"/>
  <c r="K2628" i="4" s="1"/>
  <c r="H3460" i="4"/>
  <c r="H4084" i="4"/>
  <c r="H4724" i="4"/>
  <c r="H5252" i="4"/>
  <c r="H5493" i="4"/>
  <c r="H5638" i="4"/>
  <c r="H2433" i="4"/>
  <c r="H3781" i="4"/>
  <c r="H4885" i="4"/>
  <c r="H2998" i="4"/>
  <c r="H3766" i="4"/>
  <c r="H4486" i="4"/>
  <c r="H5158" i="4"/>
  <c r="H3287" i="4"/>
  <c r="H3991" i="4"/>
  <c r="H4647" i="4"/>
  <c r="K4647" i="4" s="1"/>
  <c r="H5319" i="4"/>
  <c r="H3480" i="4"/>
  <c r="H4168" i="4"/>
  <c r="H4824" i="4"/>
  <c r="K4824" i="4" s="1"/>
  <c r="H2761" i="4"/>
  <c r="H3433" i="4"/>
  <c r="H4153" i="4"/>
  <c r="H4697" i="4"/>
  <c r="H2634" i="4"/>
  <c r="H3162" i="4"/>
  <c r="H3850" i="4"/>
  <c r="H4298" i="4"/>
  <c r="K4298" i="4" s="1"/>
  <c r="H4858" i="4"/>
  <c r="H2635" i="4"/>
  <c r="H3179" i="4"/>
  <c r="H3675" i="4"/>
  <c r="H4187" i="4"/>
  <c r="H4923" i="4"/>
  <c r="H2892" i="4"/>
  <c r="H3580" i="4"/>
  <c r="H4348" i="4"/>
  <c r="H4780" i="4"/>
  <c r="H2733" i="4"/>
  <c r="H3309" i="4"/>
  <c r="H4061" i="4"/>
  <c r="H4525" i="4"/>
  <c r="H5085" i="4"/>
  <c r="K5085" i="4" s="1"/>
  <c r="H2814" i="4"/>
  <c r="H3390" i="4"/>
  <c r="H4046" i="4"/>
  <c r="H4606" i="4"/>
  <c r="K4606" i="4" s="1"/>
  <c r="H5278" i="4"/>
  <c r="H3167" i="4"/>
  <c r="H3727" i="4"/>
  <c r="H4159" i="4"/>
  <c r="H4847" i="4"/>
  <c r="K4847" i="4" s="1"/>
  <c r="H5391" i="4"/>
  <c r="H3008" i="4"/>
  <c r="H3584" i="4"/>
  <c r="K3584" i="4" s="1"/>
  <c r="H4272" i="4"/>
  <c r="H4848" i="4"/>
  <c r="H3217" i="4"/>
  <c r="K3217" i="4" s="1"/>
  <c r="H3825" i="4"/>
  <c r="K3825" i="4" s="1"/>
  <c r="H4561" i="4"/>
  <c r="H4993" i="4"/>
  <c r="K4993" i="4" s="1"/>
  <c r="H3042" i="4"/>
  <c r="K3042" i="4" s="1"/>
  <c r="H3522" i="4"/>
  <c r="H3938" i="4"/>
  <c r="H4546" i="4"/>
  <c r="K4546" i="4" s="1"/>
  <c r="H5090" i="4"/>
  <c r="H2707" i="4"/>
  <c r="H3283" i="4"/>
  <c r="H3747" i="4"/>
  <c r="H4291" i="4"/>
  <c r="H4851" i="4"/>
  <c r="H2644" i="4"/>
  <c r="H3492" i="4"/>
  <c r="H4116" i="4"/>
  <c r="H4756" i="4"/>
  <c r="H5268" i="4"/>
  <c r="H5525" i="4"/>
  <c r="H5686" i="4"/>
  <c r="H2581" i="4"/>
  <c r="K2581" i="4" s="1"/>
  <c r="H3813" i="4"/>
  <c r="H4933" i="4"/>
  <c r="H3014" i="4"/>
  <c r="H3782" i="4"/>
  <c r="K3782" i="4" s="1"/>
  <c r="H4502" i="4"/>
  <c r="H2615" i="4"/>
  <c r="H3319" i="4"/>
  <c r="H4023" i="4"/>
  <c r="H4695" i="4"/>
  <c r="K4695" i="4" s="1"/>
  <c r="H2568" i="4"/>
  <c r="H3496" i="4"/>
  <c r="H4216" i="4"/>
  <c r="K4216" i="4" s="1"/>
  <c r="H4840" i="4"/>
  <c r="K4840" i="4" s="1"/>
  <c r="H2793" i="4"/>
  <c r="K2793" i="4" s="1"/>
  <c r="H3449" i="4"/>
  <c r="H4169" i="4"/>
  <c r="H4713" i="4"/>
  <c r="K4713" i="4" s="1"/>
  <c r="H2666" i="4"/>
  <c r="K2666" i="4" s="1"/>
  <c r="H3194" i="4"/>
  <c r="H3866" i="4"/>
  <c r="K3866" i="4" s="1"/>
  <c r="H4346" i="4"/>
  <c r="H4890" i="4"/>
  <c r="H2651" i="4"/>
  <c r="H3243" i="4"/>
  <c r="K3243" i="4" s="1"/>
  <c r="H3723" i="4"/>
  <c r="K3723" i="4" s="1"/>
  <c r="H4235" i="4"/>
  <c r="K4235" i="4" s="1"/>
  <c r="H4955" i="4"/>
  <c r="H2908" i="4"/>
  <c r="H3644" i="4"/>
  <c r="H4380" i="4"/>
  <c r="H4796" i="4"/>
  <c r="K4796" i="4" s="1"/>
  <c r="H2749" i="4"/>
  <c r="K2749" i="4" s="1"/>
  <c r="H3389" i="4"/>
  <c r="K3389" i="4" s="1"/>
  <c r="H4077" i="4"/>
  <c r="H4541" i="4"/>
  <c r="H5101" i="4"/>
  <c r="H2862" i="4"/>
  <c r="H3534" i="4"/>
  <c r="H4078" i="4"/>
  <c r="H4654" i="4"/>
  <c r="H5326" i="4"/>
  <c r="H3183" i="4"/>
  <c r="H3743" i="4"/>
  <c r="H4191" i="4"/>
  <c r="H4863" i="4"/>
  <c r="H2527" i="4"/>
  <c r="H3056" i="4"/>
  <c r="H3616" i="4"/>
  <c r="H4288" i="4"/>
  <c r="H4992" i="4"/>
  <c r="K4992" i="4" s="1"/>
  <c r="H3281" i="4"/>
  <c r="H3889" i="4"/>
  <c r="H4577" i="4"/>
  <c r="H5009" i="4"/>
  <c r="H3058" i="4"/>
  <c r="H3538" i="4"/>
  <c r="H4002" i="4"/>
  <c r="H4562" i="4"/>
  <c r="H5122" i="4"/>
  <c r="H2755" i="4"/>
  <c r="H3299" i="4"/>
  <c r="H3843" i="4"/>
  <c r="H4339" i="4"/>
  <c r="K4339" i="4" s="1"/>
  <c r="H4883" i="4"/>
  <c r="K4883" i="4" s="1"/>
  <c r="H2676" i="4"/>
  <c r="K2676" i="4" s="1"/>
  <c r="H3620" i="4"/>
  <c r="H4148" i="4"/>
  <c r="H4788" i="4"/>
  <c r="H5348" i="4"/>
  <c r="K5348" i="4" s="1"/>
  <c r="H5557" i="4"/>
  <c r="K5557" i="4" s="1"/>
  <c r="H5463" i="4"/>
  <c r="K5463" i="4" s="1"/>
  <c r="H2661" i="4"/>
  <c r="H3829" i="4"/>
  <c r="H4949" i="4"/>
  <c r="H3078" i="4"/>
  <c r="K3078" i="4" s="1"/>
  <c r="H3798" i="4"/>
  <c r="H4550" i="4"/>
  <c r="H2647" i="4"/>
  <c r="K2647" i="4" s="1"/>
  <c r="H3351" i="4"/>
  <c r="K3351" i="4" s="1"/>
  <c r="H4071" i="4"/>
  <c r="H4711" i="4"/>
  <c r="H2616" i="4"/>
  <c r="K2616" i="4" s="1"/>
  <c r="H3512" i="4"/>
  <c r="K3512" i="4" s="1"/>
  <c r="H4232" i="4"/>
  <c r="K4232" i="4" s="1"/>
  <c r="H4888" i="4"/>
  <c r="K4888" i="4" s="1"/>
  <c r="H2809" i="4"/>
  <c r="H3529" i="4"/>
  <c r="H4233" i="4"/>
  <c r="H4729" i="4"/>
  <c r="H2762" i="4"/>
  <c r="K2762" i="4" s="1"/>
  <c r="H3258" i="4"/>
  <c r="H3882" i="4"/>
  <c r="H4362" i="4"/>
  <c r="K4362" i="4" s="1"/>
  <c r="H4938" i="4"/>
  <c r="K4938" i="4" s="1"/>
  <c r="H2699" i="4"/>
  <c r="H3259" i="4"/>
  <c r="H3803" i="4"/>
  <c r="H4347" i="4"/>
  <c r="H4987" i="4"/>
  <c r="H2956" i="4"/>
  <c r="H3724" i="4"/>
  <c r="H4428" i="4"/>
  <c r="H4812" i="4"/>
  <c r="H2797" i="4"/>
  <c r="K2797" i="4" s="1"/>
  <c r="H3469" i="4"/>
  <c r="H4109" i="4"/>
  <c r="H4573" i="4"/>
  <c r="H5117" i="4"/>
  <c r="H2878" i="4"/>
  <c r="H3550" i="4"/>
  <c r="H4094" i="4"/>
  <c r="H4686" i="4"/>
  <c r="H2526" i="4"/>
  <c r="H3231" i="4"/>
  <c r="H3759" i="4"/>
  <c r="H4207" i="4"/>
  <c r="H4895" i="4"/>
  <c r="H2544" i="4"/>
  <c r="H3088" i="4"/>
  <c r="H3632" i="4"/>
  <c r="K3632" i="4" s="1"/>
  <c r="H4304" i="4"/>
  <c r="H5008" i="4"/>
  <c r="H3329" i="4"/>
  <c r="K3329" i="4" s="1"/>
  <c r="H3905" i="4"/>
  <c r="K3905" i="4" s="1"/>
  <c r="H4593" i="4"/>
  <c r="H5041" i="4"/>
  <c r="H3122" i="4"/>
  <c r="K3122" i="4" s="1"/>
  <c r="H3554" i="4"/>
  <c r="H4034" i="4"/>
  <c r="H4578" i="4"/>
  <c r="H5170" i="4"/>
  <c r="H2771" i="4"/>
  <c r="H3315" i="4"/>
  <c r="K3315" i="4" s="1"/>
  <c r="H3859" i="4"/>
  <c r="H4435" i="4"/>
  <c r="K4435" i="4" s="1"/>
  <c r="H4931" i="4"/>
  <c r="H2692" i="4"/>
  <c r="K2692" i="4" s="1"/>
  <c r="H3636" i="4"/>
  <c r="H4228" i="4"/>
  <c r="H4804" i="4"/>
  <c r="K4804" i="4" s="1"/>
  <c r="H5364" i="4"/>
  <c r="H5605" i="4"/>
  <c r="H5495" i="4"/>
  <c r="H5657" i="4"/>
  <c r="K5657" i="4" s="1"/>
  <c r="H5434" i="4"/>
  <c r="K5434" i="4" s="1"/>
  <c r="H5401" i="4"/>
  <c r="H5644" i="4"/>
  <c r="H5190" i="4"/>
  <c r="H5399" i="4"/>
  <c r="H5216" i="4"/>
  <c r="H5264" i="4"/>
  <c r="H5695" i="4"/>
  <c r="H5665" i="4"/>
  <c r="H5650" i="4"/>
  <c r="H5411" i="4"/>
  <c r="K5411" i="4" s="1"/>
  <c r="H5280" i="4"/>
  <c r="H5417" i="4"/>
  <c r="H5323" i="4"/>
  <c r="K5323" i="4" s="1"/>
  <c r="H5422" i="4"/>
  <c r="H5681" i="4"/>
  <c r="K5681" i="4" s="1"/>
  <c r="H5201" i="4"/>
  <c r="H5666" i="4"/>
  <c r="H5427" i="4"/>
  <c r="H5416" i="4"/>
  <c r="K5416" i="4" s="1"/>
  <c r="H5497" i="4"/>
  <c r="H5419" i="4"/>
  <c r="H5438" i="4"/>
  <c r="H5272" i="4"/>
  <c r="K5272" i="4" s="1"/>
  <c r="H5682" i="4"/>
  <c r="H5475" i="4"/>
  <c r="H5432" i="4"/>
  <c r="H5561" i="4"/>
  <c r="H5360" i="4"/>
  <c r="H5435" i="4"/>
  <c r="H5454" i="4"/>
  <c r="H5313" i="4"/>
  <c r="H5539" i="4"/>
  <c r="H5480" i="4"/>
  <c r="H5593" i="4"/>
  <c r="K5593" i="4" s="1"/>
  <c r="H5382" i="4"/>
  <c r="K5382" i="4" s="1"/>
  <c r="H5499" i="4"/>
  <c r="K5499" i="4" s="1"/>
  <c r="H5534" i="4"/>
  <c r="K5534" i="4" s="1"/>
  <c r="H5371" i="4"/>
  <c r="K5371" i="4" s="1"/>
  <c r="H5555" i="4"/>
  <c r="K5555" i="4" s="1"/>
  <c r="H5528" i="4"/>
  <c r="K5528" i="4" s="1"/>
  <c r="H5641" i="4"/>
  <c r="H5400" i="4"/>
  <c r="H5515" i="4"/>
  <c r="H5550" i="4"/>
  <c r="H5222" i="4"/>
  <c r="H5392" i="4"/>
  <c r="K5392" i="4" s="1"/>
  <c r="H5603" i="4"/>
  <c r="H5656" i="4"/>
  <c r="H5689" i="4"/>
  <c r="H5450" i="4"/>
  <c r="H5531" i="4"/>
  <c r="K5531" i="4" s="1"/>
  <c r="H5453" i="4"/>
  <c r="H5598" i="4"/>
  <c r="K5598" i="4" s="1"/>
  <c r="H5265" i="4"/>
  <c r="H5424" i="4"/>
  <c r="H5409" i="4"/>
  <c r="H5651" i="4"/>
  <c r="H5688" i="4"/>
  <c r="H5482" i="4"/>
  <c r="H5547" i="4"/>
  <c r="H5217" i="4"/>
  <c r="H5533" i="4"/>
  <c r="K5533" i="4" s="1"/>
  <c r="H5662" i="4"/>
  <c r="H5388" i="4"/>
  <c r="K5388" i="4" s="1"/>
  <c r="H5456" i="4"/>
  <c r="H5225" i="4"/>
  <c r="H5442" i="4"/>
  <c r="H5683" i="4"/>
  <c r="H5562" i="4"/>
  <c r="H5579" i="4"/>
  <c r="H5384" i="4"/>
  <c r="K5384" i="4" s="1"/>
  <c r="H5565" i="4"/>
  <c r="H5694" i="4"/>
  <c r="H5406" i="4"/>
  <c r="H5536" i="4"/>
  <c r="H5369" i="4"/>
  <c r="H5458" i="4"/>
  <c r="H5594" i="4"/>
  <c r="H5595" i="4"/>
  <c r="H5420" i="4"/>
  <c r="H5693" i="4"/>
  <c r="K5693" i="4" s="1"/>
  <c r="H5423" i="4"/>
  <c r="H5600" i="4"/>
  <c r="H5390" i="4"/>
  <c r="H5474" i="4"/>
  <c r="H5415" i="4"/>
  <c r="K5415" i="4" s="1"/>
  <c r="H5690" i="4"/>
  <c r="K5690" i="4" s="1"/>
  <c r="H5516" i="4"/>
  <c r="K5516" i="4" s="1"/>
  <c r="H5471" i="4"/>
  <c r="H5616" i="4"/>
  <c r="H5441" i="4"/>
  <c r="K5441" i="4" s="1"/>
  <c r="H5538" i="4"/>
  <c r="H5431" i="4"/>
  <c r="H5532" i="4"/>
  <c r="H5487" i="4"/>
  <c r="H5632" i="4"/>
  <c r="H5473" i="4"/>
  <c r="H5554" i="4"/>
  <c r="H5559" i="4"/>
  <c r="K5559" i="4" s="1"/>
  <c r="H5580" i="4"/>
  <c r="H5519" i="4"/>
  <c r="H5648" i="4"/>
  <c r="H5521" i="4"/>
  <c r="H5570" i="4"/>
  <c r="K5570" i="4" s="1"/>
  <c r="H5273" i="4"/>
  <c r="H5687" i="4"/>
  <c r="H5257" i="4"/>
  <c r="H5596" i="4"/>
  <c r="H5567" i="4"/>
  <c r="H5664" i="4"/>
  <c r="H5601" i="4"/>
  <c r="K5601" i="4" s="1"/>
  <c r="H5586" i="4"/>
  <c r="H5291" i="4"/>
  <c r="H5299" i="4"/>
  <c r="H5660" i="4"/>
  <c r="H5196" i="4"/>
  <c r="H5647" i="4"/>
  <c r="K5647" i="4" s="1"/>
  <c r="H5696" i="4"/>
  <c r="K5696" i="4" s="1"/>
  <c r="H5617" i="4"/>
  <c r="H5618" i="4"/>
  <c r="H5372" i="4"/>
  <c r="H5321" i="4"/>
  <c r="H5193" i="4"/>
  <c r="K5193" i="4" s="1"/>
  <c r="H5676" i="4"/>
  <c r="H5240" i="4"/>
  <c r="H5679" i="4"/>
  <c r="K5679" i="4" s="1"/>
  <c r="H5649" i="4"/>
  <c r="H5634" i="4"/>
  <c r="H5393" i="4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C1" i="5"/>
  <c r="D1" i="5"/>
  <c r="E1" i="5"/>
  <c r="F1" i="5"/>
  <c r="G1" i="5"/>
  <c r="B1" i="5"/>
  <c r="B66" i="6"/>
  <c r="B65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4" i="6"/>
  <c r="E3" i="5" l="1"/>
  <c r="G3" i="5" s="1"/>
  <c r="E10" i="6" l="1"/>
  <c r="T7" i="5" s="1"/>
  <c r="U7" i="5" s="1"/>
  <c r="E32" i="6"/>
  <c r="E54" i="6"/>
  <c r="E76" i="6"/>
  <c r="E98" i="6"/>
  <c r="E120" i="6"/>
  <c r="E142" i="6"/>
  <c r="E164" i="6"/>
  <c r="E186" i="6"/>
  <c r="E208" i="6"/>
  <c r="E230" i="6"/>
  <c r="E252" i="6"/>
  <c r="E274" i="6"/>
  <c r="E296" i="6"/>
  <c r="E318" i="6"/>
  <c r="E340" i="6"/>
  <c r="E362" i="6"/>
  <c r="E384" i="6"/>
  <c r="E406" i="6"/>
  <c r="E428" i="6"/>
  <c r="E450" i="6"/>
  <c r="E472" i="6"/>
  <c r="E494" i="6"/>
  <c r="E516" i="6"/>
  <c r="E538" i="6"/>
  <c r="E560" i="6"/>
  <c r="E582" i="6"/>
  <c r="E604" i="6"/>
  <c r="E626" i="6"/>
  <c r="E648" i="6"/>
  <c r="E670" i="6"/>
  <c r="E300" i="6"/>
  <c r="E323" i="6"/>
  <c r="E367" i="6"/>
  <c r="E389" i="6"/>
  <c r="E411" i="6"/>
  <c r="E433" i="6"/>
  <c r="E455" i="6"/>
  <c r="E477" i="6"/>
  <c r="E499" i="6"/>
  <c r="E521" i="6"/>
  <c r="E543" i="6"/>
  <c r="E565" i="6"/>
  <c r="E587" i="6"/>
  <c r="E609" i="6"/>
  <c r="E631" i="6"/>
  <c r="E653" i="6"/>
  <c r="E675" i="6"/>
  <c r="E412" i="6"/>
  <c r="E456" i="6"/>
  <c r="E478" i="6"/>
  <c r="E500" i="6"/>
  <c r="E522" i="6"/>
  <c r="E544" i="6"/>
  <c r="E566" i="6"/>
  <c r="E588" i="6"/>
  <c r="E610" i="6"/>
  <c r="E632" i="6"/>
  <c r="E654" i="6"/>
  <c r="E3" i="6"/>
  <c r="E523" i="6"/>
  <c r="E524" i="6"/>
  <c r="E635" i="6"/>
  <c r="E11" i="6"/>
  <c r="E33" i="6"/>
  <c r="E55" i="6"/>
  <c r="E77" i="6"/>
  <c r="E99" i="6"/>
  <c r="E121" i="6"/>
  <c r="E143" i="6"/>
  <c r="E165" i="6"/>
  <c r="E187" i="6"/>
  <c r="E209" i="6"/>
  <c r="E231" i="6"/>
  <c r="E253" i="6"/>
  <c r="E275" i="6"/>
  <c r="E297" i="6"/>
  <c r="E319" i="6"/>
  <c r="E341" i="6"/>
  <c r="E363" i="6"/>
  <c r="E385" i="6"/>
  <c r="E407" i="6"/>
  <c r="E429" i="6"/>
  <c r="E451" i="6"/>
  <c r="E473" i="6"/>
  <c r="E495" i="6"/>
  <c r="E517" i="6"/>
  <c r="E539" i="6"/>
  <c r="E561" i="6"/>
  <c r="E583" i="6"/>
  <c r="E605" i="6"/>
  <c r="E627" i="6"/>
  <c r="E649" i="6"/>
  <c r="E671" i="6"/>
  <c r="E278" i="6"/>
  <c r="E344" i="6"/>
  <c r="E366" i="6"/>
  <c r="E388" i="6"/>
  <c r="E410" i="6"/>
  <c r="E432" i="6"/>
  <c r="E454" i="6"/>
  <c r="E476" i="6"/>
  <c r="E498" i="6"/>
  <c r="E520" i="6"/>
  <c r="E542" i="6"/>
  <c r="E564" i="6"/>
  <c r="E586" i="6"/>
  <c r="E608" i="6"/>
  <c r="E630" i="6"/>
  <c r="E652" i="6"/>
  <c r="E674" i="6"/>
  <c r="E345" i="6"/>
  <c r="E390" i="6"/>
  <c r="E501" i="6"/>
  <c r="E568" i="6"/>
  <c r="E613" i="6"/>
  <c r="E657" i="6"/>
  <c r="E636" i="6"/>
  <c r="E12" i="6"/>
  <c r="T8" i="5" s="1"/>
  <c r="U8" i="5" s="1"/>
  <c r="E34" i="6"/>
  <c r="E56" i="6"/>
  <c r="E78" i="6"/>
  <c r="E100" i="6"/>
  <c r="E122" i="6"/>
  <c r="E144" i="6"/>
  <c r="E166" i="6"/>
  <c r="E188" i="6"/>
  <c r="E210" i="6"/>
  <c r="E232" i="6"/>
  <c r="E254" i="6"/>
  <c r="E276" i="6"/>
  <c r="E298" i="6"/>
  <c r="E320" i="6"/>
  <c r="E342" i="6"/>
  <c r="E364" i="6"/>
  <c r="E386" i="6"/>
  <c r="E408" i="6"/>
  <c r="E430" i="6"/>
  <c r="E452" i="6"/>
  <c r="E474" i="6"/>
  <c r="E496" i="6"/>
  <c r="E518" i="6"/>
  <c r="E540" i="6"/>
  <c r="E562" i="6"/>
  <c r="E584" i="6"/>
  <c r="E606" i="6"/>
  <c r="E628" i="6"/>
  <c r="E650" i="6"/>
  <c r="E672" i="6"/>
  <c r="E479" i="6"/>
  <c r="E545" i="6"/>
  <c r="E567" i="6"/>
  <c r="E589" i="6"/>
  <c r="E611" i="6"/>
  <c r="E633" i="6"/>
  <c r="E655" i="6"/>
  <c r="E546" i="6"/>
  <c r="E590" i="6"/>
  <c r="E612" i="6"/>
  <c r="E634" i="6"/>
  <c r="E656" i="6"/>
  <c r="E658" i="6"/>
  <c r="E13" i="6"/>
  <c r="E35" i="6"/>
  <c r="E57" i="6"/>
  <c r="E79" i="6"/>
  <c r="E101" i="6"/>
  <c r="E123" i="6"/>
  <c r="E145" i="6"/>
  <c r="E167" i="6"/>
  <c r="E189" i="6"/>
  <c r="E211" i="6"/>
  <c r="E233" i="6"/>
  <c r="E255" i="6"/>
  <c r="E277" i="6"/>
  <c r="E299" i="6"/>
  <c r="E321" i="6"/>
  <c r="E343" i="6"/>
  <c r="E365" i="6"/>
  <c r="E387" i="6"/>
  <c r="E409" i="6"/>
  <c r="E431" i="6"/>
  <c r="E453" i="6"/>
  <c r="E475" i="6"/>
  <c r="E497" i="6"/>
  <c r="E519" i="6"/>
  <c r="E541" i="6"/>
  <c r="E563" i="6"/>
  <c r="E585" i="6"/>
  <c r="E607" i="6"/>
  <c r="E629" i="6"/>
  <c r="E651" i="6"/>
  <c r="E673" i="6"/>
  <c r="E322" i="6"/>
  <c r="E434" i="6"/>
  <c r="E591" i="6"/>
  <c r="E14" i="6"/>
  <c r="T9" i="5" s="1"/>
  <c r="U9" i="5" s="1"/>
  <c r="E36" i="6"/>
  <c r="E58" i="6"/>
  <c r="E80" i="6"/>
  <c r="E102" i="6"/>
  <c r="E124" i="6"/>
  <c r="E146" i="6"/>
  <c r="E168" i="6"/>
  <c r="E190" i="6"/>
  <c r="E212" i="6"/>
  <c r="E234" i="6"/>
  <c r="E256" i="6"/>
  <c r="E15" i="6"/>
  <c r="E37" i="6"/>
  <c r="E59" i="6"/>
  <c r="E81" i="6"/>
  <c r="E103" i="6"/>
  <c r="E125" i="6"/>
  <c r="E147" i="6"/>
  <c r="E169" i="6"/>
  <c r="E191" i="6"/>
  <c r="E213" i="6"/>
  <c r="E235" i="6"/>
  <c r="E257" i="6"/>
  <c r="E279" i="6"/>
  <c r="E301" i="6"/>
  <c r="E16" i="6"/>
  <c r="T10" i="5" s="1"/>
  <c r="U10" i="5" s="1"/>
  <c r="E38" i="6"/>
  <c r="E60" i="6"/>
  <c r="E82" i="6"/>
  <c r="E104" i="6"/>
  <c r="E126" i="6"/>
  <c r="E148" i="6"/>
  <c r="E170" i="6"/>
  <c r="E192" i="6"/>
  <c r="E214" i="6"/>
  <c r="E236" i="6"/>
  <c r="E258" i="6"/>
  <c r="E280" i="6"/>
  <c r="E302" i="6"/>
  <c r="E324" i="6"/>
  <c r="E346" i="6"/>
  <c r="E368" i="6"/>
  <c r="E17" i="6"/>
  <c r="E39" i="6"/>
  <c r="E61" i="6"/>
  <c r="E83" i="6"/>
  <c r="E105" i="6"/>
  <c r="E127" i="6"/>
  <c r="E149" i="6"/>
  <c r="E171" i="6"/>
  <c r="E193" i="6"/>
  <c r="E215" i="6"/>
  <c r="E237" i="6"/>
  <c r="E259" i="6"/>
  <c r="E281" i="6"/>
  <c r="E303" i="6"/>
  <c r="E325" i="6"/>
  <c r="E347" i="6"/>
  <c r="E369" i="6"/>
  <c r="E391" i="6"/>
  <c r="E413" i="6"/>
  <c r="E435" i="6"/>
  <c r="E457" i="6"/>
  <c r="E18" i="6"/>
  <c r="E40" i="6"/>
  <c r="E62" i="6"/>
  <c r="E84" i="6"/>
  <c r="E106" i="6"/>
  <c r="E128" i="6"/>
  <c r="E150" i="6"/>
  <c r="E172" i="6"/>
  <c r="E194" i="6"/>
  <c r="E216" i="6"/>
  <c r="E238" i="6"/>
  <c r="E260" i="6"/>
  <c r="E282" i="6"/>
  <c r="E304" i="6"/>
  <c r="E326" i="6"/>
  <c r="E348" i="6"/>
  <c r="E370" i="6"/>
  <c r="E392" i="6"/>
  <c r="E414" i="6"/>
  <c r="E436" i="6"/>
  <c r="E458" i="6"/>
  <c r="E480" i="6"/>
  <c r="E502" i="6"/>
  <c r="E19" i="6"/>
  <c r="E41" i="6"/>
  <c r="E63" i="6"/>
  <c r="E85" i="6"/>
  <c r="E107" i="6"/>
  <c r="E129" i="6"/>
  <c r="E151" i="6"/>
  <c r="E173" i="6"/>
  <c r="E195" i="6"/>
  <c r="E217" i="6"/>
  <c r="E239" i="6"/>
  <c r="E261" i="6"/>
  <c r="E283" i="6"/>
  <c r="E305" i="6"/>
  <c r="E327" i="6"/>
  <c r="E349" i="6"/>
  <c r="E371" i="6"/>
  <c r="E393" i="6"/>
  <c r="E415" i="6"/>
  <c r="E437" i="6"/>
  <c r="E459" i="6"/>
  <c r="E481" i="6"/>
  <c r="E503" i="6"/>
  <c r="E525" i="6"/>
  <c r="E547" i="6"/>
  <c r="E569" i="6"/>
  <c r="E20" i="6"/>
  <c r="E42" i="6"/>
  <c r="E64" i="6"/>
  <c r="E86" i="6"/>
  <c r="E108" i="6"/>
  <c r="E130" i="6"/>
  <c r="E152" i="6"/>
  <c r="E174" i="6"/>
  <c r="E196" i="6"/>
  <c r="E218" i="6"/>
  <c r="E240" i="6"/>
  <c r="E262" i="6"/>
  <c r="E284" i="6"/>
  <c r="E306" i="6"/>
  <c r="E328" i="6"/>
  <c r="E350" i="6"/>
  <c r="E372" i="6"/>
  <c r="E394" i="6"/>
  <c r="E416" i="6"/>
  <c r="E438" i="6"/>
  <c r="E460" i="6"/>
  <c r="E482" i="6"/>
  <c r="E504" i="6"/>
  <c r="E526" i="6"/>
  <c r="E548" i="6"/>
  <c r="E570" i="6"/>
  <c r="E592" i="6"/>
  <c r="E614" i="6"/>
  <c r="E21" i="6"/>
  <c r="E43" i="6"/>
  <c r="E65" i="6"/>
  <c r="E87" i="6"/>
  <c r="E109" i="6"/>
  <c r="E131" i="6"/>
  <c r="E153" i="6"/>
  <c r="E175" i="6"/>
  <c r="E197" i="6"/>
  <c r="E219" i="6"/>
  <c r="E241" i="6"/>
  <c r="E263" i="6"/>
  <c r="E285" i="6"/>
  <c r="E307" i="6"/>
  <c r="E329" i="6"/>
  <c r="E351" i="6"/>
  <c r="E373" i="6"/>
  <c r="E395" i="6"/>
  <c r="E417" i="6"/>
  <c r="E439" i="6"/>
  <c r="E461" i="6"/>
  <c r="E483" i="6"/>
  <c r="E505" i="6"/>
  <c r="E527" i="6"/>
  <c r="E549" i="6"/>
  <c r="E571" i="6"/>
  <c r="E593" i="6"/>
  <c r="E615" i="6"/>
  <c r="E637" i="6"/>
  <c r="E659" i="6"/>
  <c r="E22" i="6"/>
  <c r="E44" i="6"/>
  <c r="E66" i="6"/>
  <c r="E88" i="6"/>
  <c r="E110" i="6"/>
  <c r="E132" i="6"/>
  <c r="E154" i="6"/>
  <c r="E176" i="6"/>
  <c r="E198" i="6"/>
  <c r="E220" i="6"/>
  <c r="E242" i="6"/>
  <c r="E264" i="6"/>
  <c r="E286" i="6"/>
  <c r="E308" i="6"/>
  <c r="E330" i="6"/>
  <c r="E352" i="6"/>
  <c r="E374" i="6"/>
  <c r="E396" i="6"/>
  <c r="E418" i="6"/>
  <c r="E440" i="6"/>
  <c r="E462" i="6"/>
  <c r="E484" i="6"/>
  <c r="E506" i="6"/>
  <c r="E528" i="6"/>
  <c r="E550" i="6"/>
  <c r="E572" i="6"/>
  <c r="E594" i="6"/>
  <c r="E616" i="6"/>
  <c r="E638" i="6"/>
  <c r="E660" i="6"/>
  <c r="E23" i="6"/>
  <c r="E45" i="6"/>
  <c r="E67" i="6"/>
  <c r="E89" i="6"/>
  <c r="E111" i="6"/>
  <c r="E133" i="6"/>
  <c r="E155" i="6"/>
  <c r="E177" i="6"/>
  <c r="E199" i="6"/>
  <c r="E221" i="6"/>
  <c r="E243" i="6"/>
  <c r="E265" i="6"/>
  <c r="E287" i="6"/>
  <c r="E309" i="6"/>
  <c r="E331" i="6"/>
  <c r="E353" i="6"/>
  <c r="E375" i="6"/>
  <c r="E397" i="6"/>
  <c r="E419" i="6"/>
  <c r="E441" i="6"/>
  <c r="E463" i="6"/>
  <c r="E485" i="6"/>
  <c r="E507" i="6"/>
  <c r="E529" i="6"/>
  <c r="E551" i="6"/>
  <c r="E573" i="6"/>
  <c r="E595" i="6"/>
  <c r="E617" i="6"/>
  <c r="E639" i="6"/>
  <c r="E661" i="6"/>
  <c r="E24" i="6"/>
  <c r="E46" i="6"/>
  <c r="E68" i="6"/>
  <c r="E90" i="6"/>
  <c r="E112" i="6"/>
  <c r="E134" i="6"/>
  <c r="E156" i="6"/>
  <c r="E178" i="6"/>
  <c r="E200" i="6"/>
  <c r="E222" i="6"/>
  <c r="E244" i="6"/>
  <c r="E266" i="6"/>
  <c r="E288" i="6"/>
  <c r="E310" i="6"/>
  <c r="E332" i="6"/>
  <c r="E354" i="6"/>
  <c r="E376" i="6"/>
  <c r="E398" i="6"/>
  <c r="E420" i="6"/>
  <c r="E442" i="6"/>
  <c r="E464" i="6"/>
  <c r="E486" i="6"/>
  <c r="E508" i="6"/>
  <c r="E530" i="6"/>
  <c r="E552" i="6"/>
  <c r="E574" i="6"/>
  <c r="E596" i="6"/>
  <c r="E618" i="6"/>
  <c r="E640" i="6"/>
  <c r="E662" i="6"/>
  <c r="E25" i="6"/>
  <c r="E47" i="6"/>
  <c r="E69" i="6"/>
  <c r="E91" i="6"/>
  <c r="E113" i="6"/>
  <c r="E135" i="6"/>
  <c r="E157" i="6"/>
  <c r="E179" i="6"/>
  <c r="E201" i="6"/>
  <c r="E223" i="6"/>
  <c r="E245" i="6"/>
  <c r="E267" i="6"/>
  <c r="E289" i="6"/>
  <c r="E311" i="6"/>
  <c r="E333" i="6"/>
  <c r="E355" i="6"/>
  <c r="E377" i="6"/>
  <c r="E399" i="6"/>
  <c r="E421" i="6"/>
  <c r="E443" i="6"/>
  <c r="E465" i="6"/>
  <c r="E487" i="6"/>
  <c r="E509" i="6"/>
  <c r="E531" i="6"/>
  <c r="E553" i="6"/>
  <c r="E575" i="6"/>
  <c r="E597" i="6"/>
  <c r="E619" i="6"/>
  <c r="E641" i="6"/>
  <c r="E663" i="6"/>
  <c r="E4" i="6"/>
  <c r="E26" i="6"/>
  <c r="E48" i="6"/>
  <c r="E70" i="6"/>
  <c r="E92" i="6"/>
  <c r="E114" i="6"/>
  <c r="E136" i="6"/>
  <c r="E158" i="6"/>
  <c r="E180" i="6"/>
  <c r="E202" i="6"/>
  <c r="E224" i="6"/>
  <c r="E246" i="6"/>
  <c r="E268" i="6"/>
  <c r="E290" i="6"/>
  <c r="E312" i="6"/>
  <c r="E334" i="6"/>
  <c r="E356" i="6"/>
  <c r="E378" i="6"/>
  <c r="E400" i="6"/>
  <c r="E422" i="6"/>
  <c r="E444" i="6"/>
  <c r="E466" i="6"/>
  <c r="E488" i="6"/>
  <c r="E510" i="6"/>
  <c r="E532" i="6"/>
  <c r="E554" i="6"/>
  <c r="E576" i="6"/>
  <c r="E598" i="6"/>
  <c r="E620" i="6"/>
  <c r="E642" i="6"/>
  <c r="E664" i="6"/>
  <c r="E5" i="6"/>
  <c r="E27" i="6"/>
  <c r="E49" i="6"/>
  <c r="E71" i="6"/>
  <c r="E93" i="6"/>
  <c r="E115" i="6"/>
  <c r="E137" i="6"/>
  <c r="E159" i="6"/>
  <c r="E181" i="6"/>
  <c r="E203" i="6"/>
  <c r="E225" i="6"/>
  <c r="E247" i="6"/>
  <c r="E269" i="6"/>
  <c r="E291" i="6"/>
  <c r="E313" i="6"/>
  <c r="E335" i="6"/>
  <c r="E357" i="6"/>
  <c r="E379" i="6"/>
  <c r="E401" i="6"/>
  <c r="E423" i="6"/>
  <c r="E445" i="6"/>
  <c r="E467" i="6"/>
  <c r="E489" i="6"/>
  <c r="E511" i="6"/>
  <c r="E533" i="6"/>
  <c r="E555" i="6"/>
  <c r="E577" i="6"/>
  <c r="E599" i="6"/>
  <c r="E621" i="6"/>
  <c r="E643" i="6"/>
  <c r="E665" i="6"/>
  <c r="E6" i="6"/>
  <c r="E28" i="6"/>
  <c r="E50" i="6"/>
  <c r="E72" i="6"/>
  <c r="E94" i="6"/>
  <c r="E116" i="6"/>
  <c r="E138" i="6"/>
  <c r="E160" i="6"/>
  <c r="E182" i="6"/>
  <c r="E204" i="6"/>
  <c r="E226" i="6"/>
  <c r="E248" i="6"/>
  <c r="E270" i="6"/>
  <c r="E292" i="6"/>
  <c r="E314" i="6"/>
  <c r="E336" i="6"/>
  <c r="E358" i="6"/>
  <c r="E380" i="6"/>
  <c r="E402" i="6"/>
  <c r="E424" i="6"/>
  <c r="E446" i="6"/>
  <c r="E468" i="6"/>
  <c r="E490" i="6"/>
  <c r="E512" i="6"/>
  <c r="E534" i="6"/>
  <c r="E556" i="6"/>
  <c r="E578" i="6"/>
  <c r="E600" i="6"/>
  <c r="E622" i="6"/>
  <c r="E644" i="6"/>
  <c r="E666" i="6"/>
  <c r="E7" i="6"/>
  <c r="E29" i="6"/>
  <c r="E51" i="6"/>
  <c r="E73" i="6"/>
  <c r="E95" i="6"/>
  <c r="E117" i="6"/>
  <c r="E139" i="6"/>
  <c r="E161" i="6"/>
  <c r="E183" i="6"/>
  <c r="E205" i="6"/>
  <c r="E227" i="6"/>
  <c r="E249" i="6"/>
  <c r="E271" i="6"/>
  <c r="E293" i="6"/>
  <c r="E315" i="6"/>
  <c r="E337" i="6"/>
  <c r="E359" i="6"/>
  <c r="E381" i="6"/>
  <c r="E403" i="6"/>
  <c r="E425" i="6"/>
  <c r="E447" i="6"/>
  <c r="E469" i="6"/>
  <c r="E491" i="6"/>
  <c r="E513" i="6"/>
  <c r="E535" i="6"/>
  <c r="E557" i="6"/>
  <c r="E579" i="6"/>
  <c r="E601" i="6"/>
  <c r="E623" i="6"/>
  <c r="E645" i="6"/>
  <c r="E667" i="6"/>
  <c r="E8" i="6"/>
  <c r="E30" i="6"/>
  <c r="E52" i="6"/>
  <c r="E74" i="6"/>
  <c r="E96" i="6"/>
  <c r="E118" i="6"/>
  <c r="E140" i="6"/>
  <c r="E162" i="6"/>
  <c r="E184" i="6"/>
  <c r="E206" i="6"/>
  <c r="E228" i="6"/>
  <c r="E250" i="6"/>
  <c r="E272" i="6"/>
  <c r="E294" i="6"/>
  <c r="E316" i="6"/>
  <c r="E338" i="6"/>
  <c r="E360" i="6"/>
  <c r="E382" i="6"/>
  <c r="E404" i="6"/>
  <c r="E426" i="6"/>
  <c r="E448" i="6"/>
  <c r="E470" i="6"/>
  <c r="E492" i="6"/>
  <c r="E514" i="6"/>
  <c r="E536" i="6"/>
  <c r="E558" i="6"/>
  <c r="E580" i="6"/>
  <c r="E602" i="6"/>
  <c r="E624" i="6"/>
  <c r="E646" i="6"/>
  <c r="E668" i="6"/>
  <c r="E9" i="6"/>
  <c r="T6" i="5" s="1"/>
  <c r="U6" i="5" s="1"/>
  <c r="E31" i="6"/>
  <c r="E53" i="6"/>
  <c r="E75" i="6"/>
  <c r="E97" i="6"/>
  <c r="E119" i="6"/>
  <c r="E141" i="6"/>
  <c r="E163" i="6"/>
  <c r="E185" i="6"/>
  <c r="E207" i="6"/>
  <c r="E229" i="6"/>
  <c r="E251" i="6"/>
  <c r="E273" i="6"/>
  <c r="E295" i="6"/>
  <c r="E317" i="6"/>
  <c r="E339" i="6"/>
  <c r="E361" i="6"/>
  <c r="E383" i="6"/>
  <c r="E405" i="6"/>
  <c r="E427" i="6"/>
  <c r="E449" i="6"/>
  <c r="E471" i="6"/>
  <c r="E493" i="6"/>
  <c r="E515" i="6"/>
  <c r="E537" i="6"/>
  <c r="E559" i="6"/>
  <c r="E581" i="6"/>
  <c r="E603" i="6"/>
  <c r="E625" i="6"/>
  <c r="E647" i="6"/>
  <c r="E669" i="6"/>
  <c r="Y30" i="5"/>
  <c r="Y31" i="5" s="1"/>
  <c r="M1" i="4"/>
  <c r="K2" i="4"/>
  <c r="K5209" i="4" l="1"/>
  <c r="K2375" i="4"/>
  <c r="K1354" i="4"/>
  <c r="K1214" i="4"/>
  <c r="K1638" i="4"/>
  <c r="K651" i="4"/>
  <c r="K3067" i="4"/>
  <c r="K115" i="4"/>
  <c r="K2171" i="4"/>
  <c r="K4160" i="4"/>
  <c r="K2671" i="4"/>
  <c r="K2554" i="4"/>
  <c r="K4241" i="4"/>
  <c r="K3561" i="4"/>
  <c r="K2977" i="4"/>
  <c r="K5408" i="4"/>
  <c r="K4254" i="4"/>
  <c r="K2600" i="4"/>
  <c r="K2121" i="4"/>
  <c r="K4823" i="4"/>
  <c r="K3241" i="4"/>
  <c r="K2590" i="4"/>
  <c r="K1925" i="4"/>
  <c r="K1980" i="4"/>
  <c r="K1736" i="4"/>
  <c r="K4808" i="4"/>
  <c r="K2444" i="4"/>
  <c r="K3571" i="4"/>
  <c r="K4811" i="4"/>
  <c r="K2512" i="4"/>
  <c r="K3317" i="4"/>
  <c r="K659" i="4"/>
  <c r="K5462" i="4"/>
  <c r="K925" i="4"/>
  <c r="K2002" i="4"/>
  <c r="K1507" i="4"/>
  <c r="K1900" i="4"/>
  <c r="K3047" i="4"/>
  <c r="K3785" i="4"/>
  <c r="K2843" i="4"/>
  <c r="K5523" i="4"/>
  <c r="K88" i="4"/>
  <c r="K2603" i="4"/>
  <c r="K2474" i="4"/>
  <c r="K91" i="4"/>
  <c r="K4861" i="4"/>
  <c r="K2800" i="4"/>
  <c r="K4453" i="4"/>
  <c r="K3068" i="4"/>
  <c r="K784" i="4"/>
  <c r="K2251" i="4"/>
  <c r="K2462" i="4"/>
  <c r="K533" i="4"/>
  <c r="K4755" i="4"/>
  <c r="K78" i="4"/>
  <c r="K4660" i="4"/>
  <c r="K5658" i="4"/>
  <c r="K1753" i="4"/>
  <c r="K5256" i="4"/>
  <c r="K2981" i="4"/>
  <c r="K1805" i="4"/>
  <c r="K1303" i="4"/>
  <c r="K4956" i="4"/>
  <c r="K3091" i="4"/>
  <c r="K4497" i="4"/>
  <c r="K1983" i="4"/>
  <c r="K4247" i="4"/>
  <c r="K2090" i="4"/>
  <c r="K3511" i="4"/>
  <c r="K5270" i="4"/>
  <c r="K4911" i="4"/>
  <c r="K521" i="4"/>
  <c r="K4815" i="4"/>
  <c r="K4262" i="4"/>
  <c r="K3006" i="4"/>
  <c r="K1086" i="4"/>
  <c r="K3169" i="4"/>
  <c r="K3416" i="4"/>
  <c r="K1462" i="4"/>
  <c r="K26" i="4"/>
  <c r="K2622" i="4"/>
  <c r="K3034" i="4"/>
  <c r="K5210" i="4"/>
  <c r="K3963" i="4"/>
  <c r="K3970" i="4"/>
  <c r="K1355" i="4"/>
  <c r="K2535" i="4"/>
  <c r="K2610" i="4"/>
  <c r="K1437" i="4"/>
  <c r="K252" i="4"/>
  <c r="K3026" i="4"/>
  <c r="K1234" i="4"/>
  <c r="K2846" i="4"/>
  <c r="K4013" i="4"/>
  <c r="K3089" i="4"/>
  <c r="K2839" i="4"/>
  <c r="K1141" i="4"/>
  <c r="K2130" i="4"/>
  <c r="K3592" i="4"/>
  <c r="K857" i="4"/>
  <c r="K5535" i="4"/>
  <c r="K3325" i="4"/>
  <c r="K1307" i="4"/>
  <c r="K1713" i="4"/>
  <c r="K3966" i="4"/>
  <c r="K38" i="4"/>
  <c r="K3024" i="4"/>
  <c r="K5670" i="4"/>
  <c r="K3656" i="4"/>
  <c r="K1988" i="4"/>
  <c r="K1483" i="4"/>
  <c r="K428" i="4"/>
  <c r="K3556" i="4"/>
  <c r="K682" i="4"/>
  <c r="K1580" i="4"/>
  <c r="K4281" i="4"/>
  <c r="K3272" i="4"/>
  <c r="K2516" i="4"/>
  <c r="K3230" i="4"/>
  <c r="K2280" i="4"/>
  <c r="K1867" i="4"/>
  <c r="K3810" i="4"/>
  <c r="K1669" i="4"/>
  <c r="K1986" i="4"/>
  <c r="K1887" i="4"/>
  <c r="K4770" i="4"/>
  <c r="K2618" i="4"/>
  <c r="K2716" i="4"/>
  <c r="K5226" i="4"/>
  <c r="K1979" i="4"/>
  <c r="K4698" i="4"/>
  <c r="K382" i="4"/>
  <c r="K1414" i="4"/>
  <c r="K3271" i="4"/>
  <c r="K944" i="4"/>
  <c r="K1408" i="4"/>
  <c r="K4301" i="4"/>
  <c r="K2241" i="4"/>
  <c r="K4998" i="4"/>
  <c r="K3062" i="4"/>
  <c r="K5173" i="4"/>
  <c r="K465" i="4"/>
  <c r="K4936" i="4"/>
  <c r="K2764" i="4"/>
  <c r="K1118" i="4"/>
  <c r="K5508" i="4"/>
  <c r="K3922" i="4"/>
  <c r="K5542" i="4"/>
  <c r="K2826" i="4"/>
  <c r="K2377" i="4"/>
  <c r="K3749" i="4"/>
  <c r="K2865" i="4"/>
  <c r="K5541" i="4"/>
  <c r="K4544" i="4"/>
  <c r="K124" i="4"/>
  <c r="K3199" i="4"/>
  <c r="K4754" i="4"/>
  <c r="K2537" i="4"/>
  <c r="K4994" i="4"/>
  <c r="K1581" i="4"/>
  <c r="K697" i="4"/>
  <c r="K3188" i="4"/>
  <c r="K2101" i="4"/>
  <c r="K1400" i="4"/>
  <c r="K4937" i="4"/>
  <c r="K3022" i="4"/>
  <c r="K897" i="4"/>
  <c r="K5573" i="4"/>
  <c r="K2744" i="4"/>
  <c r="K683" i="4"/>
  <c r="K720" i="4"/>
  <c r="K1316" i="4"/>
  <c r="K5654" i="4"/>
  <c r="K1956" i="4"/>
  <c r="K4995" i="4"/>
  <c r="K4709" i="4"/>
  <c r="K210" i="4"/>
  <c r="K1759" i="4"/>
  <c r="K1018" i="4"/>
  <c r="K3725" i="4"/>
  <c r="K2596" i="4"/>
  <c r="K2255" i="4"/>
  <c r="K715" i="4"/>
  <c r="K681" i="4"/>
  <c r="K510" i="4"/>
  <c r="K5506" i="4"/>
  <c r="K858" i="4"/>
  <c r="K2268" i="4"/>
  <c r="K5168" i="4"/>
  <c r="K1071" i="4"/>
  <c r="K2370" i="4"/>
  <c r="K1973" i="4"/>
  <c r="K4225" i="4"/>
  <c r="K3322" i="4"/>
  <c r="K3493" i="4"/>
  <c r="K585" i="4"/>
  <c r="K2394" i="4"/>
  <c r="K4231" i="4"/>
  <c r="K3027" i="4"/>
  <c r="K422" i="4"/>
  <c r="K334" i="4"/>
  <c r="K2952" i="4"/>
  <c r="K5663" i="4"/>
  <c r="K2906" i="4"/>
  <c r="K1854" i="4"/>
  <c r="K1049" i="4"/>
  <c r="K719" i="4"/>
  <c r="K1473" i="4"/>
  <c r="K3724" i="4"/>
  <c r="K3102" i="4"/>
  <c r="K750" i="4"/>
  <c r="K3993" i="4"/>
  <c r="K2620" i="4"/>
  <c r="K3794" i="4"/>
  <c r="K338" i="4"/>
  <c r="K558" i="4"/>
  <c r="K5202" i="4"/>
  <c r="K2774" i="4"/>
  <c r="K788" i="4"/>
  <c r="K3806" i="4"/>
  <c r="K3364" i="4"/>
  <c r="K5009" i="4"/>
  <c r="K4155" i="4"/>
  <c r="K319" i="4"/>
  <c r="K2654" i="4"/>
  <c r="K1841" i="4"/>
  <c r="K5225" i="4"/>
  <c r="K4975" i="4"/>
  <c r="K1358" i="4"/>
  <c r="K4270" i="4"/>
  <c r="K5519" i="4"/>
  <c r="K2879" i="4"/>
  <c r="K1495" i="4"/>
  <c r="K453" i="4"/>
  <c r="K1938" i="4"/>
  <c r="K2527" i="4"/>
  <c r="K5064" i="4"/>
  <c r="K1517" i="4"/>
  <c r="K1901" i="4"/>
  <c r="K776" i="4"/>
  <c r="K4157" i="4"/>
  <c r="K2114" i="4"/>
  <c r="K1928" i="4"/>
  <c r="K2511" i="4"/>
  <c r="K4809" i="4"/>
  <c r="K1541" i="4"/>
  <c r="K3148" i="4"/>
  <c r="K4926" i="4"/>
  <c r="K2864" i="4"/>
  <c r="K4215" i="4"/>
  <c r="K2542" i="4"/>
  <c r="K2387" i="4"/>
  <c r="K3437" i="4"/>
  <c r="K1976" i="4"/>
  <c r="K5049" i="4"/>
  <c r="K2459" i="4"/>
  <c r="K480" i="4"/>
  <c r="K1729" i="4"/>
  <c r="K3352" i="4"/>
  <c r="K5526" i="4"/>
  <c r="K759" i="4"/>
  <c r="K1652" i="4"/>
  <c r="K922" i="4"/>
  <c r="K5662" i="4"/>
  <c r="K5249" i="4"/>
  <c r="K5394" i="4"/>
  <c r="K3212" i="4"/>
  <c r="K3631" i="4"/>
  <c r="K4011" i="4"/>
  <c r="K2506" i="4"/>
  <c r="K4693" i="4"/>
  <c r="K1709" i="4"/>
  <c r="K3731" i="4"/>
  <c r="K1063" i="4"/>
  <c r="K98" i="4"/>
  <c r="K962" i="4"/>
  <c r="K5661" i="4"/>
  <c r="K3775" i="4"/>
  <c r="K2123" i="4"/>
  <c r="K2428" i="4"/>
  <c r="K1308" i="4"/>
  <c r="K3263" i="4"/>
  <c r="K1629" i="4"/>
  <c r="K1908" i="4"/>
  <c r="K4118" i="4"/>
  <c r="K3258" i="4"/>
  <c r="K2741" i="4"/>
  <c r="K2189" i="4"/>
  <c r="K4470" i="4"/>
  <c r="K5556" i="4"/>
  <c r="K537" i="4"/>
  <c r="K4198" i="4"/>
  <c r="K1378" i="4"/>
  <c r="K2766" i="4"/>
  <c r="K3166" i="4"/>
  <c r="K2753" i="4"/>
  <c r="K322" i="4"/>
  <c r="K43" i="4"/>
  <c r="K5109" i="4"/>
  <c r="K2941" i="4"/>
  <c r="K1368" i="4"/>
  <c r="K2889" i="4"/>
  <c r="K4120" i="4"/>
  <c r="K2661" i="4"/>
  <c r="K3483" i="4"/>
  <c r="K1200" i="4"/>
  <c r="K3693" i="4"/>
  <c r="K5356" i="4"/>
  <c r="K589" i="4"/>
  <c r="K711" i="4"/>
  <c r="K3610" i="4"/>
  <c r="K5224" i="4"/>
  <c r="K5338" i="4"/>
  <c r="K4063" i="4"/>
  <c r="K5375" i="4"/>
  <c r="K206" i="4"/>
  <c r="K3877" i="4"/>
  <c r="K2307" i="4"/>
  <c r="K5257" i="4"/>
  <c r="K4395" i="4"/>
  <c r="K238" i="4"/>
  <c r="K5122" i="4"/>
  <c r="K255" i="4"/>
  <c r="K311" i="4"/>
  <c r="K3247" i="4"/>
  <c r="K5412" i="4"/>
  <c r="K5297" i="4"/>
  <c r="K842" i="4"/>
  <c r="K4308" i="4"/>
  <c r="K4632" i="4"/>
  <c r="K420" i="4"/>
  <c r="K2611" i="4"/>
  <c r="K2208" i="4"/>
  <c r="K4507" i="4"/>
  <c r="K2216" i="4"/>
  <c r="K1198" i="4"/>
  <c r="K4406" i="4"/>
  <c r="K988" i="4"/>
  <c r="K4747" i="4"/>
  <c r="K959" i="4"/>
  <c r="K3222" i="4"/>
  <c r="K138" i="4"/>
  <c r="K3259" i="4"/>
  <c r="K4598" i="4"/>
  <c r="K4433" i="4"/>
  <c r="K5291" i="4"/>
  <c r="K4032" i="4"/>
  <c r="K1707" i="4"/>
  <c r="K2754" i="4"/>
  <c r="K1011" i="4"/>
  <c r="K61" i="4"/>
  <c r="K5019" i="4"/>
  <c r="K2380" i="4"/>
  <c r="K154" i="4"/>
  <c r="K4400" i="4"/>
  <c r="K3544" i="4"/>
  <c r="K3249" i="4"/>
  <c r="K863" i="4"/>
  <c r="K3452" i="4"/>
  <c r="K3038" i="4"/>
  <c r="K5629" i="4"/>
  <c r="K3630" i="4"/>
  <c r="K4300" i="4"/>
  <c r="K4337" i="4"/>
  <c r="K449" i="4"/>
  <c r="K1230" i="4"/>
  <c r="K873" i="4"/>
  <c r="K2562" i="4"/>
  <c r="K1279" i="4"/>
  <c r="K2659" i="4"/>
  <c r="K2437" i="4"/>
  <c r="K1553" i="4"/>
  <c r="K2531" i="4"/>
  <c r="K2007" i="4"/>
  <c r="K3867" i="4"/>
  <c r="K3125" i="4"/>
  <c r="K4819" i="4"/>
  <c r="K1487" i="4"/>
  <c r="K3520" i="4"/>
  <c r="K2443" i="4"/>
  <c r="K4071" i="4"/>
  <c r="K3655" i="4"/>
  <c r="K427" i="4"/>
  <c r="K1863" i="4"/>
  <c r="K139" i="4"/>
  <c r="K4332" i="4"/>
  <c r="K375" i="4"/>
  <c r="K5635" i="4"/>
  <c r="K517" i="4"/>
  <c r="K2085" i="4"/>
  <c r="K2186" i="4"/>
  <c r="K4279" i="4"/>
  <c r="K4045" i="4"/>
  <c r="K5482" i="4"/>
  <c r="K2102" i="4"/>
  <c r="K350" i="4"/>
  <c r="K4186" i="4"/>
  <c r="K5660" i="4"/>
  <c r="K4522" i="4"/>
  <c r="K5607" i="4"/>
  <c r="K673" i="4"/>
  <c r="K1497" i="4"/>
  <c r="K4230" i="4"/>
  <c r="K1129" i="4"/>
  <c r="K4389" i="4"/>
  <c r="K5100" i="4"/>
  <c r="K4578" i="4"/>
  <c r="K564" i="4"/>
  <c r="K2296" i="4"/>
  <c r="K820" i="4"/>
  <c r="K2150" i="4"/>
  <c r="K3951" i="4"/>
  <c r="K1699" i="4"/>
  <c r="K515" i="4"/>
  <c r="K5569" i="4"/>
  <c r="K3858" i="4"/>
  <c r="K2147" i="4"/>
  <c r="K4880" i="4"/>
  <c r="K1341" i="4"/>
  <c r="K5664" i="4"/>
  <c r="K2965" i="4"/>
  <c r="K595" i="4"/>
  <c r="K419" i="4"/>
  <c r="K2791" i="4"/>
  <c r="K5622" i="4"/>
  <c r="K435" i="4"/>
  <c r="K4925" i="4"/>
  <c r="K1156" i="4"/>
  <c r="K5078" i="4"/>
  <c r="K177" i="4"/>
  <c r="K490" i="4"/>
  <c r="K2118" i="4"/>
  <c r="K2908" i="4"/>
  <c r="K718" i="4"/>
  <c r="K1330" i="4"/>
  <c r="K760" i="4"/>
  <c r="K2281" i="4"/>
  <c r="K4525" i="4"/>
  <c r="K1726" i="4"/>
  <c r="K3" i="4"/>
  <c r="K1876" i="4"/>
  <c r="K3658" i="4"/>
  <c r="K3799" i="4"/>
  <c r="K1066" i="4"/>
  <c r="K1840" i="4"/>
  <c r="K2356" i="4"/>
  <c r="K4003" i="4"/>
  <c r="K4905" i="4"/>
  <c r="K2298" i="4"/>
  <c r="K655" i="4"/>
  <c r="K3807" i="4"/>
  <c r="K5621" i="4"/>
  <c r="K1587" i="4"/>
  <c r="K3787" i="4"/>
  <c r="K3741" i="4"/>
  <c r="K5579" i="4"/>
  <c r="K4972" i="4"/>
  <c r="K5189" i="4"/>
  <c r="K1727" i="4"/>
  <c r="K1335" i="4"/>
  <c r="K1740" i="4"/>
  <c r="K3748" i="4"/>
  <c r="K1731" i="4"/>
  <c r="K30" i="4"/>
  <c r="K3611" i="4"/>
  <c r="K3729" i="4"/>
  <c r="K3438" i="4"/>
  <c r="K940" i="4"/>
  <c r="K1730" i="4"/>
  <c r="K4410" i="4"/>
  <c r="K1745" i="4"/>
  <c r="K2381" i="4"/>
  <c r="K961" i="4"/>
  <c r="K3338" i="4"/>
  <c r="K3939" i="4"/>
  <c r="K3361" i="4"/>
  <c r="K5600" i="4"/>
  <c r="K4841" i="4"/>
  <c r="K615" i="4"/>
  <c r="K2696" i="4"/>
  <c r="K2149" i="4"/>
  <c r="K5378" i="4"/>
  <c r="K4664" i="4"/>
  <c r="K2987" i="4"/>
  <c r="K2429" i="4"/>
  <c r="K4347" i="4"/>
  <c r="K1739" i="4"/>
  <c r="K474" i="4"/>
  <c r="K128" i="4"/>
  <c r="K5170" i="4"/>
  <c r="K497" i="4"/>
  <c r="K2472" i="4"/>
  <c r="K2401" i="4"/>
  <c r="K4008" i="4"/>
  <c r="K4567" i="4"/>
  <c r="K1648" i="4"/>
  <c r="K3265" i="4"/>
  <c r="K2084" i="4"/>
  <c r="K5495" i="4"/>
  <c r="K4360" i="4"/>
  <c r="K932" i="4"/>
  <c r="K4237" i="4"/>
  <c r="K2430" i="4"/>
  <c r="K2978" i="4"/>
  <c r="K80" i="4"/>
  <c r="K2309" i="4"/>
  <c r="K362" i="4"/>
  <c r="K3234" i="4"/>
  <c r="K590" i="4"/>
  <c r="K1972" i="4"/>
  <c r="K1087" i="4"/>
  <c r="K2796" i="4"/>
  <c r="K1658" i="4"/>
  <c r="K1991" i="4"/>
  <c r="K3313" i="4"/>
  <c r="K1037" i="4"/>
  <c r="K3695" i="4"/>
  <c r="K1436" i="4"/>
  <c r="K5151" i="4"/>
  <c r="K4274" i="4"/>
  <c r="K830" i="4"/>
  <c r="K1305" i="4"/>
  <c r="K838" i="4"/>
  <c r="K933" i="4"/>
  <c r="K4227" i="4"/>
  <c r="K2798" i="4"/>
  <c r="K4603" i="4"/>
  <c r="K131" i="4"/>
  <c r="K4363" i="4"/>
  <c r="K4115" i="4"/>
  <c r="K3582" i="4"/>
  <c r="K5060" i="4"/>
  <c r="K1509" i="4"/>
  <c r="K3519" i="4"/>
  <c r="K5438" i="4"/>
  <c r="K4097" i="4"/>
  <c r="K5527" i="4"/>
  <c r="K5320" i="4"/>
  <c r="K4393" i="4"/>
  <c r="K2520" i="4"/>
  <c r="K757" i="4"/>
  <c r="K3694" i="4"/>
  <c r="K637" i="4"/>
  <c r="K5352" i="4"/>
  <c r="K4746" i="4"/>
  <c r="K1773" i="4"/>
  <c r="K1199" i="4"/>
  <c r="K2699" i="4"/>
  <c r="K3804" i="4"/>
  <c r="K963" i="4"/>
  <c r="K785" i="4"/>
  <c r="K5292" i="4"/>
  <c r="K4326" i="4"/>
  <c r="K4068" i="4"/>
  <c r="K1667" i="4"/>
  <c r="K2060" i="4"/>
  <c r="K3103" i="4"/>
  <c r="K482" i="4"/>
  <c r="K3558" i="4"/>
  <c r="K3111" i="4"/>
  <c r="K2625" i="4"/>
  <c r="K5190" i="4"/>
  <c r="K3668" i="4"/>
  <c r="K5636" i="4"/>
  <c r="K3003" i="4"/>
  <c r="K4318" i="4"/>
  <c r="K5179" i="4"/>
  <c r="K531" i="4"/>
  <c r="K1742" i="4"/>
  <c r="K3676" i="4"/>
  <c r="K2563" i="4"/>
  <c r="K303" i="4"/>
  <c r="K3316" i="4"/>
  <c r="K5393" i="4"/>
  <c r="K2311" i="4"/>
  <c r="K2052" i="4"/>
  <c r="K512" i="4"/>
  <c r="K3405" i="4"/>
  <c r="K5223" i="4"/>
  <c r="K5452" i="4"/>
  <c r="K4131" i="4"/>
  <c r="K4465" i="4"/>
  <c r="K3448" i="4"/>
  <c r="K1202" i="4"/>
  <c r="K1164" i="4"/>
  <c r="K2707" i="4"/>
  <c r="K4141" i="4"/>
  <c r="K4265" i="4"/>
  <c r="K3112" i="4"/>
  <c r="K2357" i="4"/>
  <c r="K3872" i="4"/>
  <c r="K174" i="4"/>
  <c r="K2602" i="4"/>
  <c r="K1075" i="4"/>
  <c r="K4564" i="4"/>
  <c r="K1615" i="4"/>
  <c r="K2237" i="4"/>
  <c r="K3139" i="4"/>
  <c r="K5689" i="4"/>
  <c r="K2083" i="4"/>
  <c r="K782" i="4"/>
  <c r="K3297" i="4"/>
  <c r="K2646" i="4"/>
  <c r="K3124" i="4"/>
  <c r="K2389" i="4"/>
  <c r="K1078" i="4"/>
  <c r="K4004" i="4"/>
  <c r="K3056" i="4"/>
  <c r="K2873" i="4"/>
  <c r="K2065" i="4"/>
  <c r="K4159" i="4"/>
  <c r="K2778" i="4"/>
  <c r="K3486" i="4"/>
  <c r="K4960" i="4"/>
  <c r="K5" i="4"/>
  <c r="K2909" i="4"/>
  <c r="K4774" i="4"/>
  <c r="K3607" i="4"/>
  <c r="K4444" i="4"/>
  <c r="K3665" i="4"/>
  <c r="K230" i="4"/>
  <c r="K752" i="4"/>
  <c r="K2722" i="4"/>
  <c r="K4933" i="4"/>
  <c r="K1332" i="4"/>
  <c r="K2050" i="4"/>
  <c r="K1439" i="4"/>
  <c r="K2460" i="4"/>
  <c r="K4752" i="4"/>
  <c r="K4549" i="4"/>
  <c r="K3349" i="4"/>
  <c r="K386" i="4"/>
  <c r="K4046" i="4"/>
  <c r="K2598" i="4"/>
  <c r="K1446" i="4"/>
  <c r="K991" i="4"/>
  <c r="K542" i="4"/>
  <c r="K4771" i="4"/>
  <c r="K1958" i="4"/>
  <c r="K242" i="4"/>
  <c r="K3076" i="4"/>
  <c r="K5369" i="4"/>
  <c r="K27" i="4"/>
  <c r="K4128" i="4"/>
  <c r="K3105" i="4"/>
  <c r="K3667" i="4"/>
  <c r="K1971" i="4"/>
  <c r="K417" i="4"/>
  <c r="K2405" i="4"/>
  <c r="K2688" i="4"/>
  <c r="K3589" i="4"/>
  <c r="K298" i="4"/>
  <c r="K3855" i="4"/>
  <c r="K335" i="4"/>
  <c r="K379" i="4"/>
  <c r="K5268" i="4"/>
  <c r="K2154" i="4"/>
  <c r="K4827" i="4"/>
  <c r="K3923" i="4"/>
  <c r="K5665" i="4"/>
  <c r="K3138" i="4"/>
  <c r="K2059" i="4"/>
  <c r="K2231" i="4"/>
  <c r="K4642" i="4"/>
  <c r="K581" i="4"/>
  <c r="K790" i="4"/>
  <c r="K3118" i="4"/>
  <c r="K4164" i="4"/>
  <c r="K3319" i="4"/>
  <c r="K1302" i="4"/>
  <c r="K5373" i="4"/>
  <c r="K775" i="4"/>
  <c r="K3591" i="4"/>
  <c r="K2091" i="4"/>
  <c r="K2408" i="4"/>
  <c r="K937" i="4"/>
  <c r="K3901" i="4"/>
  <c r="K799" i="4"/>
  <c r="K388" i="4"/>
  <c r="K3360" i="4"/>
  <c r="K4634" i="4"/>
  <c r="K4321" i="4"/>
  <c r="K243" i="4"/>
  <c r="K4971" i="4"/>
  <c r="K2585" i="4"/>
  <c r="K4775" i="4"/>
  <c r="K1058" i="4"/>
  <c r="K4838" i="4"/>
  <c r="K1724" i="4"/>
  <c r="K1995" i="4"/>
  <c r="K5694" i="4"/>
  <c r="K4724" i="4"/>
  <c r="K1357" i="4"/>
  <c r="K1259" i="4"/>
  <c r="K3861" i="4"/>
  <c r="K1107" i="4"/>
  <c r="K4718" i="4"/>
  <c r="K5606" i="4"/>
  <c r="K3441" i="4"/>
  <c r="K1764" i="4"/>
  <c r="K4829" i="4"/>
  <c r="K5188" i="4"/>
  <c r="K2234" i="4"/>
  <c r="K4314" i="4"/>
  <c r="K3460" i="4"/>
  <c r="K2064" i="4"/>
  <c r="K487" i="4"/>
  <c r="K618" i="4"/>
  <c r="K4056" i="4"/>
  <c r="K729" i="4"/>
  <c r="K2015" i="4"/>
  <c r="K3197" i="4"/>
  <c r="K5397" i="4"/>
  <c r="K349" i="4"/>
  <c r="K4584" i="4"/>
  <c r="K1552" i="4"/>
  <c r="K5374" i="4"/>
  <c r="K1055" i="4"/>
  <c r="K2305" i="4"/>
  <c r="K4577" i="4"/>
  <c r="K2315" i="4"/>
  <c r="K1306" i="4"/>
  <c r="K3777" i="4"/>
  <c r="K2397" i="4"/>
  <c r="K289" i="4"/>
  <c r="K4357" i="4"/>
  <c r="K3593" i="4"/>
  <c r="K4151" i="4"/>
  <c r="K560" i="4"/>
  <c r="K693" i="4"/>
  <c r="K3098" i="4"/>
  <c r="K4892" i="4"/>
  <c r="K5631" i="4"/>
  <c r="K1505" i="4"/>
  <c r="K90" i="4"/>
  <c r="K3997" i="4"/>
  <c r="K4783" i="4"/>
  <c r="K380" i="4"/>
  <c r="K1520" i="4"/>
  <c r="K4715" i="4"/>
  <c r="K3281" i="4"/>
  <c r="K3501" i="4"/>
  <c r="K5007" i="4"/>
  <c r="K3521" i="4"/>
  <c r="K4414" i="4"/>
  <c r="K3154" i="4"/>
  <c r="K5130" i="4"/>
  <c r="K541" i="4"/>
  <c r="K3239" i="4"/>
  <c r="K5634" i="4"/>
  <c r="K5269" i="4"/>
  <c r="K5294" i="4"/>
  <c r="K5318" i="4"/>
  <c r="K1968" i="4"/>
  <c r="K4930" i="4"/>
  <c r="K195" i="4"/>
  <c r="K1593" i="4"/>
  <c r="K3009" i="4"/>
  <c r="K4449" i="4"/>
  <c r="K931" i="4"/>
  <c r="K5047" i="4"/>
  <c r="K3106" i="4"/>
  <c r="K2742" i="4"/>
  <c r="K3264" i="4"/>
  <c r="K942" i="4"/>
  <c r="K1000" i="4"/>
  <c r="K679" i="4"/>
  <c r="K5030" i="4"/>
  <c r="K1126" i="4"/>
  <c r="K5161" i="4"/>
  <c r="K3536" i="4"/>
  <c r="K3996" i="4"/>
  <c r="K874" i="4"/>
  <c r="K5236" i="4"/>
  <c r="K219" i="4"/>
  <c r="K4491" i="4"/>
  <c r="K3164" i="4"/>
  <c r="K526" i="4"/>
  <c r="K999" i="4"/>
  <c r="K687" i="4"/>
  <c r="K3859" i="4"/>
  <c r="K4848" i="4"/>
  <c r="K4471" i="4"/>
  <c r="K5003" i="4"/>
  <c r="K1056" i="4"/>
  <c r="K4615" i="4"/>
  <c r="K198" i="4"/>
  <c r="K4696" i="4"/>
  <c r="K1870" i="4"/>
  <c r="K3506" i="4"/>
  <c r="K619" i="4"/>
  <c r="K1859" i="4"/>
  <c r="K4706" i="4"/>
  <c r="K229" i="4"/>
  <c r="K4803" i="4"/>
  <c r="K169" i="4"/>
  <c r="K1523" i="4"/>
  <c r="K3203" i="4"/>
  <c r="K53" i="4"/>
  <c r="K5135" i="4"/>
  <c r="K2986" i="4"/>
  <c r="K1174" i="4"/>
  <c r="K1304" i="4"/>
  <c r="K4100" i="4"/>
  <c r="K1282" i="4"/>
  <c r="K5031" i="4"/>
  <c r="K4287" i="4"/>
  <c r="K1914" i="4"/>
  <c r="K3253" i="4"/>
  <c r="K2963" i="4"/>
  <c r="K2129" i="4"/>
  <c r="K4716" i="4"/>
  <c r="K1258" i="4"/>
  <c r="K1044" i="4"/>
  <c r="K5604" i="4"/>
  <c r="K1695" i="4"/>
  <c r="K3039" i="4"/>
  <c r="K4329" i="4"/>
  <c r="K5090" i="4"/>
  <c r="K756" i="4"/>
  <c r="K5285" i="4"/>
  <c r="K1944" i="4"/>
  <c r="K3425" i="4"/>
  <c r="K2779" i="4"/>
  <c r="K5342" i="4"/>
  <c r="K2398" i="4"/>
  <c r="K1284" i="4"/>
  <c r="K5632" i="4"/>
  <c r="K1527" i="4"/>
  <c r="K3290" i="4"/>
  <c r="K3916" i="4"/>
  <c r="K292" i="4"/>
  <c r="K3224" i="4"/>
  <c r="K2339" i="4"/>
  <c r="K3142" i="4"/>
  <c r="K4229" i="4"/>
  <c r="K3117" i="4"/>
  <c r="K1024" i="4"/>
  <c r="K5016" i="4"/>
  <c r="K486" i="4"/>
  <c r="K4411" i="4"/>
  <c r="K5146" i="4"/>
  <c r="K462" i="4"/>
  <c r="K4188" i="4"/>
  <c r="K2021" i="4"/>
  <c r="K3050" i="4"/>
  <c r="K491" i="4"/>
  <c r="K939" i="4"/>
  <c r="K3348" i="4"/>
  <c r="K3884" i="4"/>
  <c r="K2463" i="4"/>
  <c r="K4065" i="4"/>
  <c r="K1242" i="4"/>
  <c r="K2276" i="4"/>
  <c r="K3489" i="4"/>
  <c r="K1490" i="4"/>
  <c r="K160" i="4"/>
  <c r="K1627" i="4"/>
  <c r="K4243" i="4"/>
  <c r="K4530" i="4"/>
  <c r="K1787" i="4"/>
  <c r="K5674" i="4"/>
  <c r="K5330" i="4"/>
  <c r="K3965" i="4"/>
  <c r="K1389" i="4"/>
  <c r="K4970" i="4"/>
  <c r="K835" i="4"/>
  <c r="K3213" i="4"/>
  <c r="K617" i="4"/>
  <c r="K1515" i="4"/>
  <c r="K374" i="4"/>
  <c r="K1651" i="4"/>
  <c r="K2621" i="4"/>
  <c r="K1614" i="4"/>
  <c r="K4638" i="4"/>
  <c r="K5197" i="4"/>
  <c r="K527" i="4"/>
  <c r="K2560" i="4"/>
  <c r="K987" i="4"/>
  <c r="K3761" i="4"/>
  <c r="K2695" i="4"/>
  <c r="K653" i="4"/>
  <c r="K1632" i="4"/>
  <c r="K2306" i="4"/>
  <c r="K3612" i="4"/>
  <c r="K4734" i="4"/>
  <c r="K4981" i="4"/>
  <c r="K4509" i="4"/>
  <c r="K2299" i="4"/>
  <c r="K1714" i="4"/>
  <c r="K5435" i="4"/>
  <c r="K2969" i="4"/>
  <c r="K4432" i="4"/>
  <c r="K5432" i="4"/>
  <c r="K1889" i="4"/>
  <c r="K1241" i="4"/>
  <c r="K753" i="4"/>
  <c r="K1882" i="4"/>
  <c r="K3214" i="4"/>
  <c r="K9" i="4"/>
  <c r="K1272" i="4"/>
  <c r="K3279" i="4"/>
  <c r="K3480" i="4"/>
  <c r="K37" i="4"/>
  <c r="K5163" i="4"/>
  <c r="K2120" i="4"/>
  <c r="K2848" i="4"/>
  <c r="K4297" i="4"/>
  <c r="K5692" i="4"/>
  <c r="K3770" i="4"/>
  <c r="K4382" i="4"/>
  <c r="K5201" i="4"/>
  <c r="K1379" i="4"/>
  <c r="K445" i="4"/>
  <c r="K1717" i="4"/>
  <c r="K4721" i="4"/>
  <c r="K3629" i="4"/>
  <c r="K271" i="4"/>
  <c r="K436" i="4"/>
  <c r="K2984" i="4"/>
  <c r="K3573" i="4"/>
  <c r="K1268" i="4"/>
  <c r="K5340" i="4"/>
  <c r="K598" i="4"/>
  <c r="K5554" i="4"/>
  <c r="K3721" i="4"/>
  <c r="K1386" i="4"/>
  <c r="K3181" i="4"/>
  <c r="K2436" i="4"/>
  <c r="K5478" i="4"/>
  <c r="K695" i="4"/>
  <c r="K4149" i="4"/>
  <c r="K3904" i="4"/>
  <c r="K2687" i="4"/>
  <c r="K460" i="4"/>
  <c r="K4879" i="4"/>
  <c r="K1455" i="4"/>
  <c r="K2955" i="4"/>
  <c r="K3434" i="4"/>
  <c r="K170" i="4"/>
  <c r="K4145" i="4"/>
  <c r="K4592" i="4"/>
  <c r="K3815" i="4"/>
  <c r="K3376" i="4"/>
  <c r="K566" i="4"/>
  <c r="K4513" i="4"/>
  <c r="K423" i="4"/>
  <c r="K5129" i="4"/>
  <c r="K1334" i="4"/>
  <c r="K5350" i="4"/>
  <c r="K2891" i="4"/>
  <c r="K4434" i="4"/>
  <c r="K1920" i="4"/>
  <c r="K4364" i="4"/>
  <c r="K2678" i="4"/>
  <c r="K2161" i="4"/>
  <c r="K2685" i="4"/>
  <c r="K5322" i="4"/>
  <c r="K2162" i="4"/>
  <c r="K3266" i="4"/>
  <c r="K3007" i="4"/>
  <c r="K4857" i="4"/>
  <c r="K153" i="4"/>
  <c r="K163" i="4"/>
  <c r="K3795" i="4"/>
  <c r="K2767" i="4"/>
  <c r="K1670" i="4"/>
  <c r="K4441" i="4"/>
  <c r="K5065" i="4"/>
  <c r="K4886" i="4"/>
  <c r="K2116" i="4"/>
  <c r="K4020" i="4"/>
  <c r="K200" i="4"/>
  <c r="K4084" i="4"/>
  <c r="K280" i="4"/>
  <c r="K4219" i="4"/>
  <c r="K3153" i="4"/>
  <c r="K1585" i="4"/>
  <c r="K304" i="4"/>
  <c r="K4244" i="4"/>
  <c r="K4124" i="4"/>
  <c r="K1895" i="4"/>
  <c r="K3813" i="4"/>
  <c r="K669" i="4"/>
  <c r="K3251" i="4"/>
  <c r="K1975" i="4"/>
  <c r="K2736" i="4"/>
  <c r="K4969" i="4"/>
  <c r="K1287" i="4"/>
  <c r="K2450" i="4"/>
  <c r="K2720" i="4"/>
  <c r="K5187" i="4"/>
  <c r="K291" i="4"/>
  <c r="K1637" i="4"/>
  <c r="K3772" i="4"/>
  <c r="K5567" i="4"/>
  <c r="K5298" i="4"/>
  <c r="K1399" i="4"/>
  <c r="K2044" i="4"/>
  <c r="K3780" i="4"/>
  <c r="K3095" i="4"/>
  <c r="K862" i="4"/>
  <c r="K901" i="4"/>
  <c r="K2471" i="4"/>
  <c r="K2772" i="4"/>
  <c r="K1128" i="4"/>
  <c r="K5642" i="4"/>
  <c r="K1484" i="4"/>
  <c r="K5687" i="4"/>
  <c r="K3270" i="4"/>
  <c r="K1117" i="4"/>
  <c r="K3069" i="4"/>
  <c r="K1009" i="4"/>
  <c r="K5390" i="4"/>
  <c r="K3945" i="4"/>
  <c r="K1913" i="4"/>
  <c r="K2694" i="4"/>
  <c r="K800" i="4"/>
  <c r="K4195" i="4"/>
  <c r="K540" i="4"/>
  <c r="K3755" i="4"/>
  <c r="K4961" i="4"/>
  <c r="K2975" i="4"/>
  <c r="K74" i="4"/>
  <c r="K312" i="4"/>
  <c r="K3646" i="4"/>
  <c r="K2287" i="4"/>
  <c r="K4703" i="4"/>
  <c r="K1868" i="4"/>
  <c r="K609" i="4"/>
  <c r="K294" i="4"/>
  <c r="K2008" i="4"/>
  <c r="K440" i="4"/>
  <c r="K5552" i="4"/>
  <c r="K4021" i="4"/>
  <c r="K4251" i="4"/>
  <c r="K2235" i="4"/>
  <c r="K3261" i="4"/>
  <c r="K781" i="4"/>
  <c r="K5574" i="4"/>
  <c r="K2042" i="4"/>
  <c r="K1700" i="4"/>
  <c r="K1635" i="4"/>
  <c r="K3220" i="4"/>
  <c r="K4067" i="4"/>
  <c r="K4901" i="4"/>
  <c r="K3476" i="4"/>
  <c r="K383" i="4"/>
  <c r="K1665" i="4"/>
  <c r="K484" i="4"/>
  <c r="K5254" i="4"/>
  <c r="K5425" i="4"/>
  <c r="K302" i="4"/>
  <c r="K5615" i="4"/>
  <c r="K3237" i="4"/>
  <c r="K3971" i="4"/>
  <c r="K3774" i="4"/>
  <c r="K1457" i="4"/>
  <c r="K3960" i="4"/>
  <c r="K983" i="4"/>
  <c r="K3634" i="4"/>
  <c r="K2842" i="4"/>
  <c r="K46" i="4"/>
  <c r="K1937" i="4"/>
  <c r="K3835" i="4"/>
  <c r="K3947" i="4"/>
  <c r="K5521" i="4"/>
  <c r="K2260" i="4"/>
  <c r="K4594" i="4"/>
  <c r="K3754" i="4"/>
  <c r="K430" i="4"/>
  <c r="K5266" i="4"/>
  <c r="K157" i="4"/>
  <c r="K2608" i="4"/>
  <c r="K4023" i="4"/>
  <c r="K2169" i="4"/>
  <c r="K3600" i="4"/>
  <c r="K1957" i="4"/>
  <c r="K1402" i="4"/>
  <c r="K5150" i="4"/>
  <c r="K3296" i="4"/>
  <c r="K1356" i="4"/>
  <c r="K2445" i="4"/>
  <c r="K1034" i="4"/>
  <c r="K5286" i="4"/>
  <c r="K2993" i="4"/>
  <c r="K426" i="4"/>
  <c r="K5345" i="4"/>
  <c r="K2874" i="4"/>
  <c r="K4931" i="4"/>
  <c r="K982" i="4"/>
  <c r="K3414" i="4"/>
  <c r="K2612" i="4"/>
  <c r="K2660" i="4"/>
  <c r="K3439" i="4"/>
  <c r="K898" i="4"/>
  <c r="K1757" i="4"/>
  <c r="K254" i="4"/>
  <c r="K2277" i="4"/>
  <c r="K2833" i="4"/>
  <c r="K1704" i="4"/>
  <c r="K3752" i="4"/>
  <c r="K1514" i="4"/>
  <c r="K3314" i="4"/>
  <c r="K4720" i="4"/>
  <c r="K3037" i="4"/>
  <c r="K4672" i="4"/>
  <c r="K3981" i="4"/>
  <c r="K3703" i="4"/>
  <c r="K2435" i="4"/>
  <c r="K3492" i="4"/>
  <c r="K2257" i="4"/>
  <c r="K601" i="4"/>
  <c r="K5617" i="4"/>
  <c r="K859" i="4"/>
  <c r="K3163" i="4"/>
  <c r="K1043" i="4"/>
  <c r="K4359" i="4"/>
  <c r="K1463" i="4"/>
  <c r="K3740" i="4"/>
  <c r="K3250" i="4"/>
  <c r="K1579" i="4"/>
  <c r="K3475" i="4"/>
  <c r="K2658" i="4"/>
  <c r="K4968" i="4"/>
  <c r="K2853" i="4"/>
  <c r="K1636" i="4"/>
  <c r="K5565" i="4"/>
  <c r="K95" i="4"/>
  <c r="K2951" i="4"/>
  <c r="K823" i="4"/>
  <c r="K404" i="4"/>
  <c r="K5103" i="4"/>
  <c r="K2146" i="4"/>
  <c r="K5325" i="4"/>
  <c r="K1919" i="4"/>
  <c r="K866" i="4"/>
  <c r="K4242" i="4"/>
  <c r="K6" i="4"/>
  <c r="K3529" i="4"/>
  <c r="K1811" i="4"/>
  <c r="K3914" i="4"/>
  <c r="K3615" i="4"/>
  <c r="K4206" i="4"/>
  <c r="K3383" i="4"/>
  <c r="K269" i="4"/>
  <c r="K4082" i="4"/>
  <c r="K1136" i="4"/>
  <c r="K4499" i="4"/>
  <c r="K471" i="4"/>
  <c r="K3932" i="4"/>
  <c r="K1283" i="4"/>
  <c r="K161" i="4"/>
  <c r="K929" i="4"/>
  <c r="K5131" i="4"/>
  <c r="K948" i="4"/>
  <c r="K1784" i="4"/>
  <c r="K4807" i="4"/>
  <c r="K5667" i="4"/>
  <c r="K2651" i="4"/>
  <c r="K5258" i="4"/>
  <c r="K3814" i="4"/>
  <c r="K958" i="4"/>
  <c r="K4786" i="4"/>
  <c r="K5553" i="4"/>
  <c r="K3008" i="4"/>
  <c r="K1127" i="4"/>
  <c r="K410" i="4"/>
  <c r="K1464" i="4"/>
  <c r="K5156" i="4"/>
  <c r="K3326" i="4"/>
  <c r="K2946" i="4"/>
  <c r="K103" i="4"/>
  <c r="K394" i="4"/>
  <c r="K1365" i="4"/>
  <c r="K4894" i="4"/>
  <c r="K2313" i="4"/>
  <c r="K563" i="4"/>
  <c r="K3433" i="4"/>
  <c r="K4777" i="4"/>
  <c r="K853" i="4"/>
  <c r="K4178" i="4"/>
  <c r="K1555" i="4"/>
  <c r="K704" i="4"/>
  <c r="K2479" i="4"/>
  <c r="K14" i="4"/>
  <c r="K2022" i="4"/>
  <c r="K1360" i="4"/>
  <c r="K23" i="4"/>
  <c r="K3557" i="4"/>
  <c r="K15" i="4"/>
  <c r="K4904" i="4"/>
  <c r="K3535" i="4"/>
  <c r="K2063" i="4"/>
  <c r="K2768" i="4"/>
  <c r="K5419" i="4"/>
  <c r="K3816" i="4"/>
  <c r="K1046" i="4"/>
  <c r="K3469" i="4"/>
  <c r="K2522" i="4"/>
  <c r="K4533" i="4"/>
  <c r="K1850" i="4"/>
  <c r="K3698" i="4"/>
  <c r="K111" i="4"/>
  <c r="K1209" i="4"/>
  <c r="K3639" i="4"/>
  <c r="K2734" i="4"/>
  <c r="K4825" i="4"/>
  <c r="K3094" i="4"/>
  <c r="K5120" i="4"/>
  <c r="K4463" i="4"/>
  <c r="K4524" i="4"/>
  <c r="K1996" i="4"/>
  <c r="K406" i="4"/>
  <c r="K4778" i="4"/>
  <c r="K5685" i="4"/>
  <c r="K4" i="4"/>
  <c r="K58" i="4"/>
  <c r="K3643" i="4"/>
  <c r="K10" i="4"/>
  <c r="K4182" i="4"/>
  <c r="K2451" i="4"/>
  <c r="K4659" i="4"/>
  <c r="K3660" i="4"/>
  <c r="K1061" i="4"/>
  <c r="K2780" i="4"/>
  <c r="K1792" i="4"/>
  <c r="K4103" i="4"/>
  <c r="K5571" i="4"/>
  <c r="K1788" i="4"/>
  <c r="K1969" i="4"/>
  <c r="K1910" i="4"/>
  <c r="K4607" i="4"/>
  <c r="K5102" i="4"/>
  <c r="K4726" i="4"/>
  <c r="K1789" i="4"/>
  <c r="K69" i="4"/>
  <c r="K403" i="4"/>
  <c r="K4228" i="4"/>
  <c r="K277" i="4"/>
  <c r="K2014" i="4"/>
  <c r="K3487" i="4"/>
  <c r="K226" i="4"/>
  <c r="K5568" i="4"/>
  <c r="K3190" i="4"/>
  <c r="K3149" i="4"/>
  <c r="K1311" i="4"/>
  <c r="K2275" i="4"/>
  <c r="K3635" i="4"/>
  <c r="K917" i="4"/>
  <c r="K3623" i="4"/>
  <c r="K4501" i="4"/>
  <c r="K498" i="4"/>
  <c r="K3743" i="4"/>
  <c r="K1794" i="4"/>
  <c r="K5582" i="4"/>
  <c r="K4731" i="4"/>
  <c r="K889" i="4"/>
  <c r="K2004" i="4"/>
  <c r="K3373" i="4"/>
  <c r="K562" i="4"/>
  <c r="K3680" i="4"/>
  <c r="K1567" i="4"/>
  <c r="K716" i="4"/>
  <c r="K3674" i="4"/>
  <c r="K3391" i="4"/>
  <c r="K1666" i="4"/>
  <c r="K2477" i="4"/>
  <c r="K5563" i="4"/>
  <c r="K2503" i="4"/>
  <c r="K1964" i="4"/>
  <c r="K4447" i="4"/>
  <c r="K5376" i="4"/>
  <c r="K969" i="4"/>
  <c r="K4044" i="4"/>
  <c r="K5659" i="4"/>
  <c r="K879" i="4"/>
  <c r="K4234" i="4"/>
  <c r="K5511" i="4"/>
  <c r="K4916" i="4"/>
  <c r="K5678" i="4"/>
  <c r="K190" i="4"/>
  <c r="K4042" i="4"/>
  <c r="K1747" i="4"/>
  <c r="K3446" i="4"/>
  <c r="K2844" i="4"/>
  <c r="K5152" i="4"/>
  <c r="K4814" i="4"/>
  <c r="K4806" i="4"/>
  <c r="K4238" i="4"/>
  <c r="K5404" i="4"/>
  <c r="K3832" i="4"/>
  <c r="K5509" i="4"/>
  <c r="K183" i="4"/>
  <c r="K2898" i="4"/>
  <c r="K5206" i="4"/>
  <c r="K4565" i="4"/>
  <c r="K4236" i="4"/>
  <c r="K187" i="4"/>
  <c r="K4940" i="4"/>
  <c r="K3497" i="4"/>
  <c r="K5063" i="4"/>
  <c r="K3252" i="4"/>
  <c r="K2105" i="4"/>
  <c r="K4953" i="4"/>
  <c r="K3012" i="4"/>
  <c r="K4954" i="4"/>
  <c r="K1367" i="4"/>
  <c r="K1594" i="4"/>
  <c r="K3919" i="4"/>
  <c r="K3930" i="4"/>
  <c r="K3507" i="4"/>
  <c r="K4575" i="4"/>
  <c r="K2499" i="4"/>
  <c r="K1213" i="4"/>
  <c r="K4276" i="4"/>
  <c r="K647" i="4"/>
  <c r="K4656" i="4"/>
  <c r="K5540" i="4"/>
  <c r="K4052" i="4"/>
  <c r="K3539" i="4"/>
  <c r="K3920" i="4"/>
  <c r="K3735" i="4"/>
  <c r="K3505" i="4"/>
  <c r="K3206" i="4"/>
  <c r="K1454" i="4"/>
  <c r="K2633" i="4"/>
  <c r="K4529" i="4"/>
  <c r="K3273" i="4"/>
  <c r="K1532" i="4"/>
  <c r="K3173" i="4"/>
  <c r="K3080" i="4"/>
  <c r="K2388" i="4"/>
  <c r="K824" i="4"/>
  <c r="K4791" i="4"/>
  <c r="K3248" i="4"/>
  <c r="K3421" i="4"/>
  <c r="K2758" i="4"/>
  <c r="K4316" i="4"/>
  <c r="K1890" i="4"/>
  <c r="K5684" i="4"/>
  <c r="K2837" i="4"/>
  <c r="K3000" i="4"/>
  <c r="K2719" i="4"/>
  <c r="K2384" i="4"/>
  <c r="K5034" i="4"/>
  <c r="K5505" i="4"/>
  <c r="K5274" i="4"/>
  <c r="K4450" i="4"/>
  <c r="K5481" i="4"/>
  <c r="K600" i="4"/>
  <c r="K1620" i="4"/>
  <c r="K3457" i="4"/>
  <c r="K1545" i="4"/>
  <c r="K1289" i="4"/>
  <c r="K3229" i="4"/>
  <c r="K4351" i="4"/>
  <c r="K5038" i="4"/>
  <c r="K2393" i="4"/>
  <c r="K3622" i="4"/>
  <c r="K4277" i="4"/>
  <c r="K2347" i="4"/>
  <c r="K3323" i="4"/>
  <c r="K2813" i="4"/>
  <c r="K1253" i="4"/>
  <c r="K3151" i="4"/>
  <c r="K1346" i="4"/>
  <c r="K970" i="4"/>
  <c r="K218" i="4"/>
  <c r="K5500" i="4"/>
  <c r="K2901" i="4"/>
  <c r="K1589" i="4"/>
  <c r="K3362" i="4"/>
  <c r="K4451" i="4"/>
  <c r="K1047" i="4"/>
  <c r="K2283" i="4"/>
  <c r="K2286" i="4"/>
  <c r="K272" i="4"/>
  <c r="K2508" i="4"/>
  <c r="K4708" i="4"/>
  <c r="K444" i="4"/>
  <c r="K2373" i="4"/>
  <c r="K708" i="4"/>
  <c r="K5358" i="4"/>
  <c r="K1359" i="4"/>
  <c r="K604" i="4"/>
  <c r="K5037" i="4"/>
  <c r="K3540" i="4"/>
  <c r="K2982" i="4"/>
  <c r="K4081" i="4"/>
  <c r="K3817" i="4"/>
  <c r="K3310" i="4"/>
  <c r="K5180" i="4"/>
  <c r="K5221" i="4"/>
  <c r="K384" i="4"/>
  <c r="K5032" i="4"/>
  <c r="K2636" i="4"/>
  <c r="K5148" i="4"/>
  <c r="K1247" i="4"/>
  <c r="K86" i="4"/>
  <c r="K3184" i="4"/>
  <c r="K5275" i="4"/>
  <c r="K2334" i="4"/>
  <c r="K5507" i="4"/>
  <c r="K3734" i="4"/>
  <c r="K4199" i="4"/>
  <c r="K634" i="4"/>
  <c r="K893" i="4"/>
  <c r="K519" i="4"/>
  <c r="K5220" i="4"/>
  <c r="K3010" i="4"/>
  <c r="K2134" i="4"/>
  <c r="K2262" i="4"/>
  <c r="K4521" i="4"/>
  <c r="K5068" i="4"/>
  <c r="K2413" i="4"/>
  <c r="K4797" i="4"/>
  <c r="K32" i="4"/>
  <c r="K3763" i="4"/>
  <c r="K2528" i="4"/>
  <c r="K5447" i="4"/>
  <c r="K4795" i="4"/>
  <c r="K2290" i="4"/>
  <c r="K5284" i="4"/>
  <c r="K607" i="4"/>
  <c r="K735" i="4"/>
  <c r="K2390" i="4"/>
  <c r="K4957" i="4"/>
  <c r="K5611" i="4"/>
  <c r="K768" i="4"/>
  <c r="K728" i="4"/>
  <c r="K1065" i="4"/>
  <c r="K3654" i="4"/>
  <c r="K1010" i="4"/>
  <c r="K3800" i="4"/>
  <c r="K1014" i="4"/>
  <c r="K4694" i="4"/>
  <c r="K5396" i="4"/>
  <c r="K176" i="4"/>
  <c r="K4167" i="4"/>
  <c r="K4014" i="4"/>
  <c r="K995" i="4"/>
  <c r="K3739" i="4"/>
  <c r="K700" i="4"/>
  <c r="K4950" i="4"/>
  <c r="K489" i="4"/>
  <c r="K3320" i="4"/>
  <c r="K2763" i="4"/>
  <c r="K2876" i="4"/>
  <c r="K2807" i="4"/>
  <c r="K2783" i="4"/>
  <c r="K3559" i="4"/>
  <c r="K883" i="4"/>
  <c r="K1771" i="4"/>
  <c r="K4473" i="4"/>
  <c r="K2553" i="4"/>
  <c r="K4475" i="4"/>
  <c r="K2715" i="4"/>
  <c r="K2877" i="4"/>
  <c r="K5228" i="4"/>
  <c r="K2869" i="4"/>
  <c r="K2854" i="4"/>
  <c r="K5501" i="4"/>
  <c r="K5529" i="4"/>
  <c r="K2751" i="4"/>
  <c r="K2614" i="4"/>
  <c r="K1050" i="4"/>
  <c r="K3865" i="4"/>
  <c r="K402" i="4"/>
  <c r="K5071" i="4"/>
  <c r="K5277" i="4"/>
  <c r="K348" i="4"/>
  <c r="K5247" i="4"/>
  <c r="K1069" i="4"/>
  <c r="K4488" i="4"/>
  <c r="K1215" i="4"/>
  <c r="K4579" i="4"/>
  <c r="K5029" i="4"/>
  <c r="K3015" i="4"/>
  <c r="K5469" i="4"/>
  <c r="K2642" i="4"/>
  <c r="K626" i="4"/>
  <c r="K2132" i="4"/>
  <c r="K2637" i="4"/>
  <c r="K5282" i="4"/>
  <c r="K257" i="4"/>
  <c r="K3786" i="4"/>
  <c r="K3404" i="4"/>
  <c r="K2980" i="4"/>
  <c r="K4765" i="4"/>
  <c r="K5379" i="4"/>
  <c r="K2543" i="4"/>
  <c r="K217" i="4"/>
  <c r="K736" i="4"/>
  <c r="K1623" i="4"/>
  <c r="K4205" i="4"/>
  <c r="K464" i="4"/>
  <c r="K2632" i="4"/>
  <c r="K2760" i="4"/>
  <c r="K5510" i="4"/>
  <c r="K3020" i="4"/>
  <c r="K2024" i="4"/>
  <c r="K4495" i="4"/>
  <c r="K181" i="4"/>
  <c r="K4576" i="4"/>
  <c r="K4798" i="4"/>
  <c r="K1992" i="4"/>
  <c r="K2529" i="4"/>
  <c r="K2480" i="4"/>
  <c r="K3046" i="4"/>
  <c r="K341" i="4"/>
  <c r="K2847" i="4"/>
  <c r="K924" i="4"/>
  <c r="K1933" i="4"/>
  <c r="K57" i="4"/>
  <c r="K3765" i="4"/>
  <c r="K3779" i="4"/>
  <c r="K466" i="4"/>
  <c r="K3057" i="4"/>
  <c r="K133" i="4"/>
  <c r="K2536" i="4"/>
  <c r="K3462" i="4"/>
  <c r="K522" i="4"/>
  <c r="K2578" i="4"/>
  <c r="K1038" i="4"/>
  <c r="K2110" i="4"/>
  <c r="K5067" i="4"/>
  <c r="K5276" i="4"/>
  <c r="K3016" i="4"/>
  <c r="K1006" i="4"/>
  <c r="K4200" i="4"/>
  <c r="K4740" i="4"/>
  <c r="K4769" i="4"/>
  <c r="K1582" i="4"/>
  <c r="K1064" i="4"/>
  <c r="K5619" i="4"/>
  <c r="K1151" i="4"/>
  <c r="K2080" i="4"/>
  <c r="K3232" i="4"/>
  <c r="K1851" i="4"/>
  <c r="K1929" i="4"/>
  <c r="K2605" i="4"/>
  <c r="K1888" i="4"/>
  <c r="K1493" i="4"/>
  <c r="K1839" i="4"/>
  <c r="K3245" i="4"/>
  <c r="K4789" i="4"/>
  <c r="K1381" i="4"/>
  <c r="K4005" i="4"/>
  <c r="K4768" i="4"/>
  <c r="K4041" i="4"/>
  <c r="K1894" i="4"/>
  <c r="K167" i="4"/>
  <c r="K4554" i="4"/>
  <c r="K3502" i="4"/>
  <c r="K2875" i="4"/>
  <c r="K11" i="4"/>
  <c r="K1663" i="4"/>
  <c r="K1947" i="4"/>
  <c r="K4047" i="4"/>
  <c r="K1534" i="4"/>
  <c r="K29" i="4"/>
  <c r="K5062" i="4"/>
  <c r="K5050" i="4"/>
  <c r="K3563" i="4"/>
  <c r="K2199" i="4"/>
  <c r="K333" i="4"/>
  <c r="K2160" i="4"/>
  <c r="K876" i="4"/>
  <c r="K3530" i="4"/>
  <c r="K5070" i="4"/>
  <c r="K2289" i="4"/>
  <c r="K5262" i="4"/>
  <c r="K4158" i="4"/>
  <c r="K554" i="4"/>
  <c r="K2391" i="4"/>
  <c r="K5281" i="4"/>
  <c r="K3518" i="4"/>
  <c r="K2619" i="4"/>
  <c r="K2721" i="4"/>
  <c r="K5015" i="4"/>
  <c r="K572" i="4"/>
  <c r="K3175" i="4"/>
  <c r="K2053" i="4"/>
  <c r="K998" i="4"/>
  <c r="K2648" i="4"/>
  <c r="K974" i="4"/>
  <c r="K5403" i="4"/>
  <c r="K1758" i="4"/>
  <c r="K288" i="4"/>
  <c r="K1485" i="4"/>
  <c r="K3183" i="4"/>
  <c r="K2310" i="4"/>
  <c r="K5108" i="4"/>
  <c r="K4629" i="4"/>
  <c r="K4562" i="4"/>
  <c r="K4221" i="4"/>
  <c r="K3988" i="4"/>
  <c r="K2205" i="4"/>
  <c r="K846" i="4"/>
  <c r="K3533" i="4"/>
  <c r="K228" i="4"/>
  <c r="K2953" i="4"/>
  <c r="K3902" i="4"/>
  <c r="K5492" i="4"/>
  <c r="K3140" i="4"/>
  <c r="K3838" i="4"/>
  <c r="K1489" i="4"/>
  <c r="K251" i="4"/>
  <c r="K1343" i="4"/>
  <c r="K4602" i="4"/>
  <c r="K2892" i="4"/>
  <c r="K2812" i="4"/>
  <c r="K4628" i="4"/>
  <c r="K1433" i="4"/>
  <c r="K2236" i="4"/>
  <c r="K3085" i="4"/>
  <c r="K1274" i="4"/>
  <c r="K1350" i="4"/>
  <c r="K2010" i="4"/>
  <c r="K5136" i="4"/>
  <c r="K3198" i="4"/>
  <c r="K3985" i="4"/>
  <c r="K2870" i="4"/>
  <c r="K2792" i="4"/>
  <c r="K179" i="4"/>
  <c r="K2996" i="4"/>
  <c r="K5596" i="4"/>
  <c r="K82" i="4"/>
  <c r="K1113" i="4"/>
  <c r="K4294" i="4"/>
  <c r="K4283" i="4"/>
  <c r="K5650" i="4"/>
  <c r="K2907" i="4"/>
  <c r="K3260" i="4"/>
  <c r="K2407" i="4"/>
  <c r="K5200" i="4"/>
  <c r="K885" i="4"/>
  <c r="K3136" i="4"/>
  <c r="K3684" i="4"/>
  <c r="K1511" i="4"/>
  <c r="K4391" i="4"/>
  <c r="K225" i="4"/>
  <c r="K4611" i="4"/>
  <c r="K5651" i="4"/>
  <c r="K3385" i="4"/>
  <c r="K3088" i="4"/>
  <c r="K2122" i="4"/>
  <c r="K500" i="4"/>
  <c r="K5484" i="4"/>
  <c r="K3150" i="4"/>
  <c r="K4426" i="4"/>
  <c r="K3074" i="4"/>
  <c r="K4070" i="4"/>
  <c r="K4812" i="4"/>
  <c r="K1256" i="4"/>
  <c r="K3784" i="4"/>
  <c r="K4503" i="4"/>
  <c r="K4174" i="4"/>
  <c r="K2364" i="4"/>
  <c r="K912" i="4"/>
  <c r="K5443" i="4"/>
  <c r="K1778" i="4"/>
  <c r="K31" i="4"/>
  <c r="K4588" i="4"/>
  <c r="K3180" i="4"/>
  <c r="K4078" i="4"/>
  <c r="K2897" i="4"/>
  <c r="K2672" i="4"/>
  <c r="K1880" i="4"/>
  <c r="K2638" i="4"/>
  <c r="K843" i="4"/>
  <c r="K646" i="4"/>
  <c r="K1124" i="4"/>
  <c r="K580" i="4"/>
  <c r="K363" i="4"/>
  <c r="K233" i="4"/>
  <c r="K3675" i="4"/>
  <c r="K4983" i="4"/>
  <c r="K1949" i="4"/>
  <c r="K2253" i="4"/>
  <c r="K1883" i="4"/>
  <c r="K2051" i="4"/>
  <c r="K1197" i="4"/>
  <c r="K4015" i="4"/>
  <c r="K2107" i="4"/>
  <c r="K4568" i="4"/>
  <c r="K2056" i="4"/>
  <c r="K1116" i="4"/>
  <c r="K4477" i="4"/>
  <c r="K194" i="4"/>
  <c r="K5222" i="4"/>
  <c r="K3898" i="4"/>
  <c r="K3894" i="4"/>
  <c r="K1911" i="4"/>
  <c r="K2655" i="4"/>
  <c r="K4069" i="4"/>
  <c r="K2989" i="4"/>
  <c r="K3704" i="4"/>
  <c r="K4641" i="4"/>
  <c r="K2249" i="4"/>
  <c r="K4448" i="4"/>
  <c r="K5515" i="4"/>
  <c r="K59" i="4"/>
  <c r="K3662" i="4"/>
  <c r="K3424" i="4"/>
  <c r="K4333" i="4"/>
  <c r="K2297" i="4"/>
  <c r="K1833" i="4"/>
  <c r="K3578" i="4"/>
  <c r="K670" i="4"/>
  <c r="K117" i="4"/>
  <c r="K3499" i="4"/>
  <c r="K1710" i="4"/>
  <c r="K2455" i="4"/>
  <c r="K64" i="4"/>
  <c r="K911" i="4"/>
  <c r="K2641" i="4"/>
  <c r="K3959" i="4"/>
  <c r="K3687" i="4"/>
  <c r="K4209" i="4"/>
  <c r="K2745" i="4"/>
  <c r="K5676" i="4"/>
  <c r="K5309" i="4"/>
  <c r="K5253" i="4"/>
  <c r="K5471" i="4"/>
  <c r="K5372" i="4"/>
  <c r="K4538" i="4"/>
  <c r="K479" i="4"/>
  <c r="K5278" i="4"/>
  <c r="K4758" i="4"/>
  <c r="K1649" i="4"/>
  <c r="K2136" i="4"/>
  <c r="K5514" i="4"/>
  <c r="K3871" i="4"/>
  <c r="K325" i="4"/>
  <c r="K5217" i="4"/>
  <c r="K5474" i="4"/>
  <c r="K5407" i="4"/>
  <c r="K3961" i="4"/>
  <c r="K3955" i="4"/>
  <c r="K502" i="4"/>
  <c r="K2202" i="4"/>
  <c r="K827" i="4"/>
  <c r="K2921" i="4"/>
  <c r="K1605" i="4"/>
  <c r="K2117" i="4"/>
  <c r="K3332" i="4"/>
  <c r="K3701" i="4"/>
  <c r="K4784" i="4"/>
  <c r="K2794" i="4"/>
  <c r="K4630" i="4"/>
  <c r="K5536" i="4"/>
  <c r="K2747" i="4"/>
  <c r="K1248" i="4"/>
  <c r="K3713" i="4"/>
  <c r="K594" i="4"/>
  <c r="K2336" i="4"/>
  <c r="K442" i="4"/>
  <c r="K2949" i="4"/>
  <c r="K5473" i="4"/>
  <c r="K5688" i="4"/>
  <c r="K3267" i="4"/>
  <c r="K4289" i="4"/>
  <c r="K734" i="4"/>
  <c r="K1003" i="4"/>
  <c r="K993" i="4"/>
  <c r="K2041" i="4"/>
  <c r="K2159" i="4"/>
  <c r="K3423" i="4"/>
  <c r="K4428" i="4"/>
  <c r="K3645" i="4"/>
  <c r="K2106" i="4"/>
  <c r="K764" i="4"/>
  <c r="K4895" i="4"/>
  <c r="K4048" i="4"/>
  <c r="K1857" i="4"/>
  <c r="K441" i="4"/>
  <c r="K3889" i="4"/>
  <c r="K4285" i="4"/>
  <c r="K1909" i="4"/>
  <c r="K802" i="4"/>
  <c r="K4148" i="4"/>
  <c r="K3113" i="4"/>
  <c r="K118" i="4"/>
  <c r="K1549" i="4"/>
  <c r="K3766" i="4"/>
  <c r="K5076" i="4"/>
  <c r="K1656" i="4"/>
  <c r="K1340" i="4"/>
  <c r="K1430" i="4"/>
  <c r="K4711" i="4"/>
  <c r="K3228" i="4"/>
  <c r="K265" i="4"/>
  <c r="K108" i="4"/>
  <c r="K5243" i="4"/>
  <c r="K2966" i="4"/>
  <c r="K3685" i="4"/>
  <c r="K3131" i="4"/>
  <c r="K5048" i="4"/>
  <c r="K1036" i="4"/>
  <c r="K1966" i="4"/>
  <c r="K3843" i="4"/>
  <c r="K5410" i="4"/>
  <c r="K314" i="4"/>
  <c r="K966" i="4"/>
  <c r="K1435" i="4"/>
  <c r="K1384" i="4"/>
  <c r="K5117" i="4"/>
  <c r="K4652" i="4"/>
  <c r="K1224" i="4"/>
  <c r="K1521" i="4"/>
  <c r="K5544" i="4"/>
  <c r="K5072" i="4"/>
  <c r="K1238" i="4"/>
  <c r="K2312" i="4"/>
  <c r="K361" i="4"/>
  <c r="K5562" i="4"/>
  <c r="K5649" i="4"/>
  <c r="K4799" i="4"/>
  <c r="K1382" i="4"/>
  <c r="K1191" i="4"/>
  <c r="K5140" i="4"/>
  <c r="K4292" i="4"/>
  <c r="K1797" i="4"/>
  <c r="K504" i="4"/>
  <c r="K1219" i="4"/>
  <c r="K4890" i="4"/>
  <c r="K4452" i="4"/>
  <c r="K2006" i="4"/>
  <c r="K2376" i="4"/>
  <c r="K2862" i="4"/>
  <c r="K3221" i="4"/>
  <c r="K378" i="4"/>
  <c r="K1194" i="4"/>
  <c r="K5101" i="4"/>
  <c r="K2890" i="4"/>
  <c r="K2369" i="4"/>
  <c r="K416" i="4"/>
  <c r="K4541" i="4"/>
  <c r="K4560" i="4"/>
  <c r="K530" i="4"/>
  <c r="K2473" i="4"/>
  <c r="K4977" i="4"/>
  <c r="K4138" i="4"/>
  <c r="K1364" i="4"/>
  <c r="K2415" i="4"/>
  <c r="K3200" i="4"/>
  <c r="K801" i="4"/>
  <c r="K509" i="4"/>
  <c r="K3554" i="4"/>
  <c r="K2183" i="4"/>
  <c r="K51" i="4"/>
  <c r="K4340" i="4"/>
  <c r="K1640" i="4"/>
  <c r="K331" i="4"/>
  <c r="K3935" i="4"/>
  <c r="K2366" i="4"/>
  <c r="K35" i="4"/>
  <c r="K5207" i="4"/>
  <c r="K63" i="4"/>
  <c r="K2093" i="4"/>
  <c r="K2755" i="4"/>
  <c r="K3225" i="4"/>
  <c r="K692" i="4"/>
  <c r="K950" i="4"/>
  <c r="K4173" i="4"/>
  <c r="K1586" i="4"/>
  <c r="K4792" i="4"/>
  <c r="K5162" i="4"/>
  <c r="K1746" i="4"/>
  <c r="K2352" i="4"/>
  <c r="K4418" i="4"/>
  <c r="K2934" i="4"/>
  <c r="K4875" i="4"/>
  <c r="K3308" i="4"/>
  <c r="K2615" i="4"/>
  <c r="K3553" i="4"/>
  <c r="K1999" i="4"/>
  <c r="K815" i="4"/>
  <c r="K4346" i="4"/>
  <c r="K2609" i="4"/>
  <c r="K1327" i="4"/>
  <c r="K28" i="4"/>
  <c r="K3390" i="4"/>
  <c r="K5333" i="4"/>
  <c r="K1211" i="4"/>
  <c r="K732" i="4"/>
  <c r="K4561" i="4"/>
  <c r="K3581" i="4"/>
  <c r="K779" i="4"/>
  <c r="K114" i="4"/>
  <c r="K3358" i="4"/>
  <c r="K3603" i="4"/>
  <c r="K305" i="4"/>
  <c r="K2187" i="4"/>
  <c r="K4116" i="4"/>
  <c r="K4705" i="4"/>
  <c r="K813" i="4"/>
  <c r="K4197" i="4"/>
  <c r="K4686" i="4"/>
  <c r="K5096" i="4"/>
  <c r="K1907" i="4"/>
  <c r="K955" i="4"/>
  <c r="K3473" i="4"/>
  <c r="K2076" i="4"/>
  <c r="K1453" i="4"/>
  <c r="K4851" i="4"/>
  <c r="K5211" i="4"/>
  <c r="K763" i="4"/>
  <c r="K1721" i="4"/>
  <c r="K4684" i="4"/>
  <c r="K2411" i="4"/>
  <c r="K358" i="4"/>
  <c r="K5391" i="4"/>
  <c r="K2863" i="4"/>
  <c r="K1449" i="4"/>
  <c r="K1250" i="4"/>
  <c r="K3378" i="4"/>
  <c r="K5093" i="4"/>
  <c r="K972" i="4"/>
  <c r="K3218" i="4"/>
  <c r="K327" i="4"/>
  <c r="K377" i="4"/>
  <c r="K2911" i="4"/>
  <c r="K4702" i="4"/>
  <c r="K2193" i="4"/>
  <c r="K5012" i="4"/>
  <c r="K4484" i="4"/>
  <c r="K2860" i="4"/>
  <c r="K3522" i="4"/>
  <c r="K3302" i="4"/>
  <c r="K296" i="4"/>
  <c r="K1831" i="4"/>
  <c r="K2635" i="4"/>
  <c r="K2922" i="4"/>
  <c r="K1835" i="4"/>
  <c r="K340" i="4"/>
  <c r="K5158" i="4"/>
  <c r="K1575" i="4"/>
  <c r="K1352" i="4"/>
  <c r="K5450" i="4"/>
  <c r="K3223" i="4"/>
  <c r="K3202" i="4"/>
  <c r="K832" i="4"/>
  <c r="K1547" i="4"/>
  <c r="K5550" i="4"/>
  <c r="K4810" i="4"/>
  <c r="K5091" i="4"/>
  <c r="K725" i="4"/>
  <c r="K136" i="4"/>
  <c r="K2998" i="4"/>
  <c r="K4710" i="4"/>
  <c r="K1481" i="4"/>
  <c r="K1982" i="4"/>
  <c r="K4604" i="4"/>
  <c r="K4455" i="4"/>
  <c r="K1059" i="4"/>
  <c r="K4482" i="4"/>
  <c r="K4701" i="4"/>
  <c r="K249" i="4"/>
  <c r="K4153" i="4"/>
  <c r="K4431" i="4"/>
  <c r="K851" i="4"/>
  <c r="K1281" i="4"/>
  <c r="K766" i="4"/>
  <c r="K5043" i="4"/>
  <c r="K4517" i="4"/>
  <c r="K345" i="4"/>
  <c r="K3075" i="4"/>
  <c r="K5218" i="4"/>
  <c r="K3845" i="4"/>
  <c r="K5299" i="4"/>
  <c r="K4741" i="4"/>
  <c r="K4398" i="4"/>
  <c r="K1655" i="4"/>
  <c r="K149" i="4"/>
  <c r="K4233" i="4"/>
  <c r="K3240" i="4"/>
  <c r="K2968" i="4"/>
  <c r="K2365" i="4"/>
  <c r="K2613" i="4"/>
  <c r="K1873" i="4"/>
  <c r="K3991" i="4"/>
  <c r="K4948" i="4"/>
  <c r="K903" i="4"/>
  <c r="K3287" i="4"/>
  <c r="K3931" i="4"/>
  <c r="K2263" i="4"/>
  <c r="K1148" i="4"/>
  <c r="K4590" i="4"/>
  <c r="K3650" i="4"/>
  <c r="K1584" i="4"/>
  <c r="K852" i="4"/>
  <c r="K5400" i="4"/>
  <c r="K3575" i="4"/>
  <c r="K1544" i="4"/>
  <c r="K1959" i="4"/>
  <c r="K5042" i="4"/>
  <c r="K2759" i="4"/>
  <c r="K1313" i="4"/>
  <c r="K544" i="4"/>
  <c r="K5252" i="4"/>
  <c r="K3541" i="4"/>
  <c r="K395" i="4"/>
  <c r="K3616" i="4"/>
  <c r="K1169" i="4"/>
  <c r="K458" i="4"/>
  <c r="K2991" i="4"/>
  <c r="K5137" i="4"/>
  <c r="K2420" i="4"/>
  <c r="K2858" i="4"/>
  <c r="K3367" i="4"/>
  <c r="K5132" i="4"/>
  <c r="K1845" i="4"/>
  <c r="K1802" i="4"/>
  <c r="K5424" i="4"/>
  <c r="K3488" i="4"/>
  <c r="K3984" i="4"/>
  <c r="K839" i="4"/>
  <c r="K101" i="4"/>
  <c r="K3292" i="4"/>
  <c r="K1838" i="4"/>
  <c r="K2422" i="4"/>
  <c r="K5442" i="4"/>
  <c r="K5594" i="4"/>
  <c r="K5458" i="4"/>
  <c r="K1616" i="4"/>
  <c r="K941" i="4"/>
  <c r="K3466" i="4"/>
  <c r="K2449" i="4"/>
  <c r="K1701" i="4"/>
  <c r="K3881" i="4"/>
  <c r="K890" i="4"/>
  <c r="K4171" i="4"/>
  <c r="K3990" i="4"/>
  <c r="K1733" i="4"/>
  <c r="K3890" i="4"/>
  <c r="K3893" i="4"/>
  <c r="K1412" i="4"/>
  <c r="K5480" i="4"/>
  <c r="K3436" i="4"/>
  <c r="K3672" i="4"/>
  <c r="K1372" i="4"/>
  <c r="K4165" i="4"/>
  <c r="K4127" i="4"/>
  <c r="K1220" i="4"/>
  <c r="K1326" i="4"/>
  <c r="K5539" i="4"/>
  <c r="K3647" i="4"/>
  <c r="K2153" i="4"/>
  <c r="K812" i="4"/>
  <c r="K4266" i="4"/>
  <c r="K4766" i="4"/>
  <c r="K1974" i="4"/>
  <c r="K1879" i="4"/>
  <c r="K4169" i="4"/>
  <c r="K4113" i="4"/>
  <c r="K1961" i="4"/>
  <c r="K642" i="4"/>
  <c r="K4107" i="4"/>
  <c r="K3710" i="4"/>
  <c r="K2337" i="4"/>
  <c r="K4551" i="4"/>
  <c r="K5301" i="4"/>
  <c r="K93" i="4"/>
  <c r="K1617" i="4"/>
  <c r="K4424" i="4"/>
  <c r="K1970" i="4"/>
  <c r="K5656" i="4"/>
  <c r="K2177" i="4"/>
  <c r="K2925" i="4"/>
  <c r="K771" i="4"/>
  <c r="K4573" i="4"/>
  <c r="K5199" i="4"/>
  <c r="K439" i="4"/>
  <c r="K478" i="4"/>
  <c r="K5196" i="4"/>
  <c r="K4644" i="4"/>
  <c r="K5027" i="4"/>
  <c r="K2184" i="4"/>
  <c r="K1737" i="4"/>
  <c r="K3538" i="4"/>
  <c r="K4785" i="4"/>
  <c r="K1869" i="4"/>
  <c r="K605" i="4"/>
  <c r="K2737" i="4"/>
  <c r="K4685" i="4"/>
  <c r="K4866" i="4"/>
  <c r="K17" i="4"/>
  <c r="K5246" i="4"/>
  <c r="K2899" i="4"/>
  <c r="K75" i="4"/>
  <c r="K4837" i="4"/>
  <c r="K2912" i="4"/>
  <c r="K2104" i="4"/>
  <c r="K1902" i="4"/>
  <c r="K5653" i="4"/>
  <c r="K1570" i="4"/>
  <c r="K2530" i="4"/>
  <c r="K3384" i="4"/>
  <c r="K1861" i="4"/>
  <c r="K996" i="4"/>
  <c r="K5271" i="4"/>
  <c r="K2883" i="4"/>
  <c r="K1967" i="4"/>
  <c r="K1098" i="4"/>
  <c r="K5261" i="4"/>
  <c r="K3862" i="4"/>
  <c r="K5255" i="4"/>
  <c r="K5098" i="4"/>
  <c r="K1106" i="4"/>
  <c r="K4763" i="4"/>
  <c r="K1755" i="4"/>
  <c r="K3909" i="4"/>
  <c r="K369" i="4"/>
  <c r="K4250" i="4"/>
  <c r="K3402" i="4"/>
  <c r="K1734" i="4"/>
  <c r="K5176" i="4"/>
  <c r="K2418" i="4"/>
  <c r="K2285" i="4"/>
  <c r="K4973" i="4"/>
  <c r="K2933" i="4"/>
  <c r="K2325" i="4"/>
  <c r="K1429" i="4"/>
  <c r="K4654" i="4"/>
  <c r="K4570" i="4"/>
  <c r="K578" i="4"/>
  <c r="K1077" i="4"/>
  <c r="K81" i="4"/>
  <c r="K3809" i="4"/>
  <c r="K2532" i="4"/>
  <c r="K4984" i="4"/>
  <c r="K405" i="4"/>
  <c r="K3715" i="4"/>
  <c r="K4367" i="4"/>
  <c r="K2454" i="4"/>
  <c r="K143" i="4"/>
  <c r="K3321" i="4"/>
  <c r="K4860" i="4"/>
  <c r="K1732" i="4"/>
  <c r="K2920" i="4"/>
  <c r="K1916" i="4"/>
  <c r="K3883" i="4"/>
  <c r="K1678" i="4"/>
  <c r="K977" i="4"/>
  <c r="K4319" i="4"/>
  <c r="K20" i="4"/>
  <c r="K902" i="4"/>
  <c r="K5641" i="4"/>
  <c r="K3627" i="4"/>
  <c r="K4026" i="4"/>
  <c r="K1096" i="4"/>
  <c r="K2579" i="4"/>
  <c r="K3311" i="4"/>
  <c r="K216" i="4"/>
  <c r="K3304" i="4"/>
  <c r="K5315" i="4"/>
  <c r="K2135" i="4"/>
  <c r="K5364" i="4"/>
  <c r="K3714" i="4"/>
  <c r="K2775" i="4"/>
  <c r="K1001" i="4"/>
  <c r="K4310" i="4"/>
  <c r="K3238" i="4"/>
  <c r="K2242" i="4"/>
  <c r="K4955" i="4"/>
  <c r="K639" i="4"/>
  <c r="K518" i="4"/>
  <c r="K5431" i="4"/>
  <c r="K4852" i="4"/>
  <c r="K370" i="4"/>
  <c r="K4134" i="4"/>
  <c r="K5525" i="4"/>
  <c r="K4790" i="4"/>
  <c r="K1166" i="4"/>
  <c r="K414" i="4"/>
  <c r="K3978" i="4"/>
  <c r="K2855" i="4"/>
  <c r="K1393" i="4"/>
  <c r="K73" i="4"/>
  <c r="K2665" i="4"/>
  <c r="K3052" i="4"/>
  <c r="K657" i="4"/>
  <c r="K1095" i="4"/>
  <c r="K4112" i="4"/>
  <c r="K3673" i="4"/>
  <c r="K990" i="4"/>
  <c r="K3683" i="4"/>
  <c r="K5543" i="4"/>
  <c r="K137" i="4"/>
  <c r="K5497" i="4"/>
  <c r="K3155" i="4"/>
  <c r="K3347" i="4"/>
  <c r="K123" i="4"/>
  <c r="K1005" i="4"/>
  <c r="K2627" i="4"/>
  <c r="K4344" i="4"/>
  <c r="K672" i="4"/>
  <c r="K3324" i="4"/>
  <c r="K1135" i="4"/>
  <c r="K4040" i="4"/>
  <c r="K3104" i="4"/>
  <c r="K1315" i="4"/>
  <c r="K571" i="4"/>
  <c r="K2878" i="4"/>
  <c r="K3467" i="4"/>
  <c r="K5141" i="4"/>
  <c r="K5691" i="4"/>
  <c r="K4190" i="4"/>
  <c r="K1094" i="4"/>
  <c r="K3496" i="4"/>
  <c r="K3854" i="4"/>
  <c r="K1735" i="4"/>
  <c r="K1654" i="4"/>
  <c r="K650" i="4"/>
  <c r="K3278" i="4"/>
  <c r="K4049" i="4"/>
  <c r="K248" i="4"/>
  <c r="K336" i="4"/>
  <c r="K4187" i="4"/>
  <c r="K2386" i="4"/>
  <c r="K1338" i="4"/>
  <c r="K2905" i="4"/>
  <c r="K223" i="4"/>
  <c r="K3940" i="4"/>
  <c r="K865" i="4"/>
  <c r="K1601" i="4"/>
  <c r="K1369" i="4"/>
  <c r="K4553" i="4"/>
  <c r="K4033" i="4"/>
  <c r="K49" i="4"/>
  <c r="K5279" i="4"/>
  <c r="K4260" i="4"/>
  <c r="K624" i="4"/>
  <c r="K3340" i="4"/>
  <c r="K5040" i="4"/>
  <c r="K119" i="4"/>
  <c r="K1801" i="4"/>
  <c r="K5427" i="4"/>
  <c r="K2740" i="4"/>
  <c r="K1108" i="4"/>
  <c r="K4648" i="4"/>
  <c r="K4963" i="4"/>
  <c r="K1299" i="4"/>
  <c r="K3625" i="4"/>
  <c r="K539" i="4"/>
  <c r="K4739" i="4"/>
  <c r="K4743" i="4"/>
  <c r="K1647" i="4"/>
  <c r="K4863" i="4"/>
  <c r="K4651" i="4"/>
  <c r="K1115" i="4"/>
  <c r="K3479" i="4"/>
  <c r="K1394" i="4"/>
  <c r="K5638" i="4"/>
  <c r="K4407" i="4"/>
  <c r="K1443" i="4"/>
  <c r="K945" i="4"/>
  <c r="K4831" i="4"/>
  <c r="K5273" i="4"/>
  <c r="K5487" i="4"/>
  <c r="K5422" i="4"/>
  <c r="K5213" i="4"/>
  <c r="K1434" i="4"/>
  <c r="K684" i="4"/>
  <c r="K2675" i="4"/>
  <c r="K2546" i="4"/>
  <c r="K811" i="4"/>
  <c r="K1565" i="4"/>
  <c r="K612" i="4"/>
  <c r="K2945" i="4"/>
  <c r="K4429" i="4"/>
  <c r="K845" i="4"/>
  <c r="K146" i="4"/>
  <c r="K5370" i="4"/>
  <c r="K3776" i="4"/>
  <c r="K1109" i="4"/>
  <c r="K4849" i="4"/>
  <c r="K5165" i="4"/>
  <c r="K77" i="4"/>
  <c r="K5280" i="4"/>
  <c r="K2617" i="4"/>
  <c r="K3370" i="4"/>
  <c r="K892" i="4"/>
  <c r="K4680" i="4"/>
  <c r="K5045" i="4"/>
  <c r="K16" i="4"/>
  <c r="K1557" i="4"/>
  <c r="K3989" i="4"/>
  <c r="K184" i="4"/>
  <c r="K3869" i="4"/>
  <c r="K668" i="4"/>
  <c r="K576" i="4"/>
  <c r="K3449" i="4"/>
  <c r="K3053" i="4"/>
  <c r="K3542" i="4"/>
  <c r="K675" i="4"/>
  <c r="K2541" i="4"/>
  <c r="K3110" i="4"/>
  <c r="K120" i="4"/>
  <c r="K3644" i="4"/>
  <c r="K3887" i="4"/>
  <c r="K227" i="4"/>
  <c r="K5402" i="4"/>
  <c r="K2835" i="4"/>
  <c r="K1067" i="4"/>
  <c r="K4764" i="4"/>
  <c r="K2031" i="4"/>
  <c r="K989" i="4"/>
  <c r="K5648" i="4"/>
  <c r="K4962" i="4"/>
  <c r="K3946" i="4"/>
  <c r="K1206" i="4"/>
  <c r="K4152" i="4"/>
  <c r="K3742" i="4"/>
  <c r="K967" i="4"/>
  <c r="K583" i="4"/>
  <c r="K5296" i="4"/>
  <c r="K105" i="4"/>
  <c r="K1905" i="4"/>
  <c r="K1912" i="4"/>
  <c r="K2822" i="4"/>
  <c r="K1513" i="4"/>
  <c r="K573" i="4"/>
  <c r="K3298" i="4"/>
  <c r="K2845" i="4"/>
  <c r="K121" i="4"/>
  <c r="K3262" i="4"/>
  <c r="K953" i="4"/>
  <c r="K437" i="4"/>
  <c r="K5264" i="4"/>
  <c r="K2124" i="4"/>
  <c r="K1480" i="4"/>
  <c r="K2880" i="4"/>
  <c r="K5046" i="4"/>
  <c r="K524" i="4"/>
  <c r="K1143" i="4"/>
  <c r="K5263" i="4"/>
  <c r="K1100" i="4"/>
  <c r="K1103" i="4"/>
  <c r="K3908" i="4"/>
  <c r="K1664" i="4"/>
  <c r="K1448" i="4"/>
  <c r="K2644" i="4"/>
  <c r="K3661" i="4"/>
  <c r="K2143" i="4"/>
  <c r="K2319" i="4"/>
  <c r="K3913" i="4"/>
  <c r="K767" i="4"/>
  <c r="K1051" i="4"/>
  <c r="K5686" i="4"/>
  <c r="K4512" i="4"/>
  <c r="K926" i="4"/>
  <c r="K5182" i="4"/>
  <c r="K79" i="4"/>
  <c r="K1235" i="4"/>
  <c r="K4210" i="4"/>
  <c r="K84" i="4"/>
  <c r="K1477" i="4"/>
  <c r="K5616" i="4"/>
  <c r="K5326" i="4"/>
  <c r="K3471" i="4"/>
  <c r="K4050" i="4"/>
  <c r="K306" i="4"/>
  <c r="K2580" i="4"/>
  <c r="K2871" i="4"/>
  <c r="K976" i="4"/>
  <c r="K547" i="4"/>
  <c r="K5677" i="4"/>
  <c r="K935" i="4"/>
  <c r="K1349" i="4"/>
  <c r="K1193" i="4"/>
  <c r="K4478" i="4"/>
  <c r="K4625" i="4"/>
  <c r="K1440" i="4"/>
  <c r="K3870" i="4"/>
  <c r="K2144" i="4"/>
  <c r="K1076" i="4"/>
  <c r="K5644" i="4"/>
  <c r="K2232" i="4"/>
  <c r="K2335" i="4"/>
  <c r="K3231" i="4"/>
  <c r="K4700" i="4"/>
  <c r="K2264" i="4"/>
  <c r="K1192" i="4"/>
  <c r="K1139" i="4"/>
  <c r="K5399" i="4"/>
  <c r="K4156" i="4"/>
  <c r="K1380" i="4"/>
  <c r="K1392" i="4"/>
  <c r="K2689" i="4"/>
  <c r="K1516" i="4"/>
  <c r="K2139" i="4"/>
  <c r="K3201" i="4"/>
  <c r="K2475" i="4"/>
  <c r="K284" i="4"/>
  <c r="K5401" i="4"/>
  <c r="K1633" i="4"/>
  <c r="K1387" i="4"/>
  <c r="K1203" i="4"/>
  <c r="K3565" i="4"/>
  <c r="K1007" i="4"/>
  <c r="K4519" i="4"/>
  <c r="K891" i="4"/>
  <c r="K2278" i="4"/>
  <c r="K3745" i="4"/>
  <c r="K2799" i="4"/>
  <c r="K173" i="4"/>
  <c r="K2077" i="4"/>
  <c r="K2547" i="4"/>
  <c r="K2559" i="4"/>
  <c r="K1881" i="4"/>
  <c r="K3084" i="4"/>
  <c r="K1004" i="4"/>
  <c r="K2456" i="4"/>
  <c r="K4738" i="4"/>
  <c r="K4320" i="4"/>
  <c r="K2818" i="4"/>
  <c r="K3767" i="4"/>
  <c r="K2385" i="4"/>
  <c r="K1013" i="4"/>
  <c r="K3751" i="4"/>
  <c r="K1625" i="4"/>
  <c r="K1057" i="4"/>
  <c r="K2956" i="4"/>
  <c r="K3312" i="4"/>
  <c r="K2108" i="4"/>
  <c r="K545" i="4"/>
  <c r="K3929" i="4"/>
  <c r="K1301" i="4"/>
  <c r="K300" i="4"/>
  <c r="K3620" i="4"/>
  <c r="K1940" i="4"/>
  <c r="K596" i="4"/>
  <c r="K2075" i="4"/>
  <c r="K4034" i="4"/>
  <c r="K240" i="4"/>
  <c r="K1212" i="4"/>
  <c r="K4349" i="4"/>
  <c r="K677" i="4"/>
  <c r="K2323" i="4"/>
  <c r="K2886" i="4"/>
  <c r="K4683" i="4"/>
  <c r="K1471" i="4"/>
  <c r="K468" i="4"/>
  <c r="K5041" i="4"/>
  <c r="K3021" i="4"/>
  <c r="K1240" i="4"/>
  <c r="K1180" i="4"/>
  <c r="K4224" i="4"/>
  <c r="K4868" i="4"/>
  <c r="K1779" i="4"/>
  <c r="K3651" i="4"/>
  <c r="K267" i="4"/>
  <c r="K2239" i="4"/>
  <c r="K5005" i="4"/>
  <c r="K4935" i="4"/>
  <c r="K661" i="4"/>
  <c r="K246" i="4"/>
  <c r="K3134" i="4"/>
  <c r="K3727" i="4"/>
  <c r="K2540" i="4"/>
  <c r="K3819" i="4"/>
  <c r="K894" i="4"/>
  <c r="K3956" i="4"/>
  <c r="K4392" i="4"/>
  <c r="K1249" i="4"/>
  <c r="K2020" i="4"/>
  <c r="K5250" i="4"/>
  <c r="K67" i="4"/>
  <c r="K3746" i="4"/>
  <c r="K2525" i="4"/>
  <c r="K814" i="4"/>
  <c r="K221" i="4"/>
  <c r="K2416" i="4"/>
  <c r="K2932" i="4"/>
  <c r="K281" i="4"/>
  <c r="K2173" i="4"/>
  <c r="K3759" i="4"/>
  <c r="K5092" i="4"/>
  <c r="K1793" i="4"/>
  <c r="K952" i="4"/>
  <c r="K4077" i="4"/>
  <c r="K3681" i="4"/>
  <c r="K1104" i="4"/>
  <c r="K810" i="4"/>
  <c r="K40" i="4"/>
  <c r="K2526" i="4"/>
  <c r="K3430" i="4"/>
  <c r="K2096" i="4"/>
  <c r="K1848" i="4"/>
  <c r="K2954" i="4"/>
  <c r="K638" i="4"/>
  <c r="K2400" i="4"/>
  <c r="K4472" i="4"/>
  <c r="K1931" i="4"/>
  <c r="K1708" i="4"/>
  <c r="K5453" i="4"/>
  <c r="K3550" i="4"/>
  <c r="K4258" i="4"/>
  <c r="K724" i="4"/>
  <c r="K1800" i="4"/>
  <c r="K3277" i="4"/>
  <c r="K3291" i="4"/>
  <c r="K631" i="4"/>
  <c r="K2569" i="4"/>
  <c r="K1391" i="4"/>
  <c r="K76" i="4"/>
  <c r="K5360" i="4"/>
  <c r="K3294" i="4"/>
  <c r="K2885" i="4"/>
  <c r="K706" i="4"/>
  <c r="K4941" i="4"/>
  <c r="K330" i="4"/>
  <c r="K1546" i="4"/>
  <c r="K4540" i="4"/>
  <c r="K113" i="4"/>
  <c r="K3226" i="4"/>
  <c r="K5194" i="4"/>
  <c r="K1624" i="4"/>
  <c r="K4610" i="4"/>
  <c r="K4110" i="4"/>
  <c r="K2882" i="4"/>
  <c r="K4137" i="4"/>
  <c r="K2534" i="4"/>
  <c r="K2866" i="4"/>
  <c r="K4515" i="4"/>
  <c r="K2265" i="4"/>
  <c r="K5142" i="4"/>
  <c r="K1687" i="4"/>
  <c r="K2181" i="4"/>
  <c r="K2148" i="4"/>
  <c r="K574" i="4"/>
  <c r="K397" i="4"/>
  <c r="K3392" i="4"/>
  <c r="K2182" i="4"/>
  <c r="K2170" i="4"/>
  <c r="K373" i="4"/>
  <c r="K185" i="4"/>
  <c r="K5459" i="4"/>
  <c r="K1488" i="4"/>
  <c r="K4865" i="4"/>
  <c r="K649" i="4"/>
  <c r="K3128" i="4"/>
  <c r="K1257" i="4"/>
  <c r="K5627" i="4"/>
  <c r="K2025" i="4"/>
  <c r="K1370" i="4"/>
  <c r="K4900" i="4"/>
  <c r="K3659" i="4"/>
  <c r="K122" i="4"/>
  <c r="K1239" i="4"/>
  <c r="K1952" i="4"/>
  <c r="K2478" i="4"/>
  <c r="K3896" i="4"/>
  <c r="K1150" i="4"/>
  <c r="K1492" i="4"/>
  <c r="K165" i="4"/>
  <c r="K5655" i="4"/>
  <c r="K855" i="4"/>
  <c r="K3215" i="4"/>
  <c r="K3868" i="4"/>
  <c r="K1404" i="4"/>
  <c r="K608" i="4"/>
  <c r="K3802" i="4"/>
  <c r="K3116" i="4"/>
  <c r="K743" i="4"/>
  <c r="K3357" i="4"/>
  <c r="K4750" i="4"/>
  <c r="K4921" i="4"/>
  <c r="K151" i="4"/>
  <c r="K613" i="4"/>
  <c r="K844" i="4"/>
  <c r="K2217" i="4"/>
  <c r="K1223" i="4"/>
  <c r="K3339" i="4"/>
  <c r="K2900" i="4"/>
  <c r="K5051" i="4"/>
  <c r="K207" i="4"/>
  <c r="K5302" i="4"/>
  <c r="K4083" i="4"/>
  <c r="K4183" i="4"/>
  <c r="K2349" i="4"/>
  <c r="K4142" i="4"/>
  <c r="K3055" i="4"/>
  <c r="K92" i="4"/>
  <c r="K481" i="4"/>
  <c r="K4111" i="4"/>
  <c r="K85" i="4"/>
  <c r="K3828" i="4"/>
  <c r="K505" i="4"/>
  <c r="K4589" i="4"/>
  <c r="K3874" i="4"/>
  <c r="K1706" i="4"/>
  <c r="K55" i="4"/>
  <c r="K3595" i="4"/>
  <c r="K140" i="4"/>
  <c r="K4105" i="4"/>
  <c r="K506" i="4"/>
  <c r="K4130" i="4"/>
  <c r="K1353" i="4"/>
  <c r="K1892" i="4"/>
  <c r="K2997" i="4"/>
  <c r="K2098" i="4"/>
  <c r="K5446" i="4"/>
  <c r="K3602" i="4"/>
  <c r="K3070" i="4"/>
  <c r="K2054" i="4"/>
  <c r="K2653" i="4"/>
  <c r="K5640" i="4"/>
  <c r="K4256" i="4"/>
  <c r="K2664" i="4"/>
  <c r="K1950" i="4"/>
  <c r="K5387" i="4"/>
  <c r="K2419" i="4"/>
  <c r="K5304" i="4"/>
  <c r="K3531" i="4"/>
  <c r="K5597" i="4"/>
  <c r="K4537" i="4"/>
  <c r="K1320" i="4"/>
  <c r="K4920" i="4"/>
  <c r="K4454" i="4"/>
  <c r="K816" i="4"/>
  <c r="K4801" i="4"/>
  <c r="K1185" i="4"/>
  <c r="K279" i="4"/>
  <c r="K5496" i="4"/>
  <c r="K5347" i="4"/>
  <c r="K3839" i="4"/>
  <c r="K856" i="4"/>
  <c r="K986" i="4"/>
  <c r="K5583" i="4"/>
  <c r="K3177" i="4"/>
  <c r="K2137" i="4"/>
  <c r="K3147" i="4"/>
  <c r="K1264" i="4"/>
  <c r="K1990" i="4"/>
  <c r="K476" i="4"/>
  <c r="K4399" i="4"/>
  <c r="K3459" i="4"/>
  <c r="K4639" i="4"/>
  <c r="K70" i="4"/>
  <c r="K4479" i="4"/>
  <c r="K2178" i="4"/>
  <c r="K398" i="4"/>
  <c r="K3371" i="4"/>
  <c r="K992" i="4"/>
  <c r="K3372" i="4"/>
  <c r="K698" i="4"/>
  <c r="K3850" i="4"/>
  <c r="K4542" i="4"/>
  <c r="K556" i="4"/>
  <c r="K1837" i="4"/>
  <c r="K1860" i="4"/>
  <c r="K1032" i="4"/>
  <c r="K701" i="4"/>
  <c r="K4919" i="4"/>
  <c r="K3119" i="4"/>
  <c r="K5314" i="4"/>
  <c r="K22" i="4"/>
  <c r="K1090" i="4"/>
  <c r="K2765" i="4"/>
  <c r="K5237" i="4"/>
  <c r="K1993" i="4"/>
  <c r="K409" i="4"/>
  <c r="K690" i="4"/>
  <c r="K3621" i="4"/>
  <c r="K3474" i="4"/>
  <c r="K1525" i="4"/>
  <c r="K60" i="4"/>
  <c r="K2727" i="4"/>
  <c r="K5405" i="4"/>
  <c r="K231" i="4"/>
  <c r="K3072" i="4"/>
  <c r="K1536" i="4"/>
  <c r="K2999" i="4"/>
  <c r="K4017" i="4"/>
  <c r="K4922" i="4"/>
  <c r="K3018" i="4"/>
  <c r="K2868" i="4"/>
  <c r="K2049" i="4"/>
  <c r="K3692" i="4"/>
  <c r="K2185" i="4"/>
  <c r="K429" i="4"/>
  <c r="K5430" i="4"/>
  <c r="K2931" i="4"/>
  <c r="K1561" i="4"/>
  <c r="K5380" i="4"/>
  <c r="K2962" i="4"/>
  <c r="K3494" i="4"/>
  <c r="K3555" i="4"/>
  <c r="K4679" i="4"/>
  <c r="K834" i="4"/>
  <c r="K236" i="4"/>
  <c r="K2353" i="4"/>
  <c r="K4006" i="4"/>
  <c r="K4456" i="4"/>
  <c r="K1186" i="4"/>
  <c r="K5244" i="4"/>
  <c r="K3849" i="4"/>
  <c r="K4557" i="4"/>
  <c r="K2872" i="4"/>
  <c r="K2924" i="4"/>
  <c r="K886" i="4"/>
  <c r="K3619" i="4"/>
  <c r="K1874" i="4"/>
  <c r="K557" i="4"/>
  <c r="K3397" i="4"/>
  <c r="K2190" i="4"/>
  <c r="K2426" i="4"/>
  <c r="K2111" i="4"/>
  <c r="K1562" i="4"/>
  <c r="K4286" i="4"/>
  <c r="K1613" i="4"/>
  <c r="K4264" i="4"/>
  <c r="K2427" i="4"/>
  <c r="K156" i="4"/>
  <c r="K1855" i="4"/>
  <c r="K975" i="4"/>
  <c r="K1603" i="4"/>
  <c r="K2683" i="4"/>
  <c r="K685" i="4"/>
  <c r="K5429" i="4"/>
  <c r="K3653" i="4"/>
  <c r="K807" i="4"/>
  <c r="K199" i="4"/>
  <c r="K5577" i="4"/>
  <c r="K1278" i="4"/>
  <c r="K1016" i="4"/>
  <c r="K4430" i="4"/>
  <c r="K947" i="4"/>
  <c r="K1754" i="4"/>
  <c r="K222" i="4"/>
  <c r="K5171" i="4"/>
  <c r="K1068" i="4"/>
  <c r="K1072" i="4"/>
  <c r="K5147" i="4"/>
  <c r="K1858" i="4"/>
  <c r="K33" i="4"/>
  <c r="K5300" i="4"/>
  <c r="K2558" i="4"/>
  <c r="K2519" i="4"/>
  <c r="K4822" i="4"/>
  <c r="K2820" i="4"/>
  <c r="K2119" i="4"/>
  <c r="K1807" i="4"/>
  <c r="K5673" i="4"/>
  <c r="K4325" i="4"/>
  <c r="K2735" i="4"/>
  <c r="K841" i="4"/>
  <c r="K237" i="4"/>
  <c r="K3927" i="4"/>
  <c r="K4371" i="4"/>
  <c r="K2539" i="4"/>
  <c r="K5517" i="4"/>
  <c r="K452" i="4"/>
  <c r="K2517" i="4"/>
  <c r="K2215" i="4"/>
  <c r="K3336" i="4"/>
  <c r="K1172" i="4"/>
  <c r="K1590" i="4"/>
  <c r="K2785" i="4"/>
  <c r="K2730" i="4"/>
  <c r="K215" i="4"/>
  <c r="K795" i="4"/>
  <c r="K1403" i="4"/>
  <c r="K3368" i="4"/>
  <c r="K501" i="4"/>
  <c r="K3440" i="4"/>
  <c r="K5181" i="4"/>
  <c r="K3736" i="4"/>
  <c r="K186" i="4"/>
  <c r="K1804" i="4"/>
  <c r="K4867" i="4"/>
  <c r="K2220" i="4"/>
  <c r="K549" i="4"/>
  <c r="K2881" i="4"/>
  <c r="K773" i="4"/>
  <c r="K1472" i="4"/>
  <c r="K3077" i="4"/>
  <c r="K5014" i="4"/>
  <c r="K3844" i="4"/>
  <c r="K2861" i="4"/>
  <c r="K5337" i="4"/>
  <c r="K4643" i="4"/>
  <c r="K4135" i="4"/>
  <c r="K821" i="4"/>
  <c r="K1062" i="4"/>
  <c r="K2631" i="4"/>
  <c r="K1425" i="4"/>
  <c r="K1948" i="4"/>
  <c r="K5086" i="4"/>
  <c r="K1719" i="4"/>
  <c r="K4466" i="4"/>
  <c r="K5234" i="4"/>
  <c r="K3568" i="4"/>
  <c r="K2782" i="4"/>
  <c r="K2367" i="4"/>
  <c r="K3388" i="4"/>
  <c r="K4342" i="4"/>
  <c r="K1643" i="4"/>
  <c r="K4370" i="4"/>
  <c r="K2378" i="4"/>
  <c r="K3073" i="4"/>
  <c r="K4341" i="4"/>
  <c r="K514" i="4"/>
  <c r="K914" i="4"/>
  <c r="K3422" i="4"/>
  <c r="K641" i="4"/>
  <c r="K900" i="4"/>
  <c r="K3274" i="4"/>
  <c r="K731" i="4"/>
  <c r="K3235" i="4"/>
  <c r="K5095" i="4"/>
  <c r="K4315" i="4"/>
  <c r="K459" i="4"/>
  <c r="K4523" i="4"/>
  <c r="K3624" i="4"/>
  <c r="K2551" i="4"/>
  <c r="K5409" i="4"/>
  <c r="K2300" i="4"/>
  <c r="K1690" i="4"/>
  <c r="K5398" i="4"/>
  <c r="K755" i="4"/>
  <c r="K794" i="4"/>
  <c r="K3980" i="4"/>
  <c r="K2918" i="4"/>
  <c r="K1777" i="4"/>
  <c r="K1088" i="4"/>
  <c r="K4534" i="4"/>
  <c r="K4687" i="4"/>
  <c r="K5477" i="4"/>
  <c r="K1596" i="4"/>
  <c r="K664" i="4"/>
  <c r="K3609" i="4"/>
  <c r="K4924" i="4"/>
  <c r="K4779" i="4"/>
  <c r="K709" i="4"/>
  <c r="K2601" i="4"/>
  <c r="K1598" i="4"/>
  <c r="K4252" i="4"/>
  <c r="K5203" i="4"/>
  <c r="K2533" i="4"/>
  <c r="K1504" i="4"/>
  <c r="K2303" i="4"/>
  <c r="K699" i="4"/>
  <c r="K3380" i="4"/>
  <c r="K1266" i="4"/>
  <c r="K2302" i="4"/>
  <c r="K1179" i="4"/>
  <c r="K2521" i="4"/>
  <c r="K3341" i="4"/>
  <c r="K4757" i="4"/>
  <c r="K2028" i="4"/>
  <c r="K2230" i="4"/>
  <c r="K2133" i="4"/>
  <c r="K2929" i="4"/>
  <c r="K5491" i="4"/>
  <c r="K2669" i="4"/>
  <c r="K3135" i="4"/>
  <c r="K3161" i="4"/>
  <c r="K4307" i="4"/>
  <c r="K4965" i="4"/>
  <c r="K4835" i="4"/>
  <c r="K1277" i="4"/>
  <c r="K1482" i="4"/>
  <c r="K5630" i="4"/>
  <c r="K4725" i="4"/>
  <c r="K3614" i="4"/>
  <c r="K1832" i="4"/>
  <c r="K3863" i="4"/>
  <c r="K3597" i="4"/>
  <c r="K3888" i="4"/>
  <c r="K45" i="4"/>
  <c r="K144" i="4"/>
  <c r="K3210" i="4"/>
  <c r="K5652" i="4"/>
  <c r="K2482" i="4"/>
  <c r="K803" i="4"/>
  <c r="K5353" i="4"/>
  <c r="K2410" i="4"/>
  <c r="K1500" i="4"/>
  <c r="K2556" i="4"/>
  <c r="K1681" i="4"/>
  <c r="K3617" i="4"/>
  <c r="K2698" i="4"/>
  <c r="K611" i="4"/>
  <c r="K3395" i="4"/>
  <c r="K1574" i="4"/>
  <c r="K671" i="4"/>
  <c r="K1232" i="4"/>
  <c r="K3394" i="4"/>
  <c r="K5006" i="4"/>
  <c r="K4261" i="4"/>
  <c r="K433" i="4"/>
  <c r="K5389" i="4"/>
  <c r="K936" i="4"/>
  <c r="K4223" i="4"/>
  <c r="K5317" i="4"/>
  <c r="K5191" i="4"/>
  <c r="K3036" i="4"/>
  <c r="K2453" i="4"/>
  <c r="K2947" i="4"/>
  <c r="K1899" i="4"/>
  <c r="K5445" i="4"/>
  <c r="K4856" i="4"/>
  <c r="K5169" i="4"/>
  <c r="K4631" i="4"/>
  <c r="K2552" i="4"/>
  <c r="K1606" i="4"/>
  <c r="K561" i="4"/>
  <c r="K1660" i="4"/>
  <c r="K2561" i="4"/>
  <c r="K5155" i="4"/>
  <c r="K2209" i="4"/>
  <c r="K4736" i="4"/>
  <c r="K644" i="4"/>
  <c r="K259" i="4"/>
  <c r="K3730" i="4"/>
  <c r="K5406" i="4"/>
  <c r="K385" i="4"/>
  <c r="K4788" i="4"/>
  <c r="K3803" i="4"/>
  <c r="K4967" i="4"/>
  <c r="K1776" i="4"/>
  <c r="K4830" i="4"/>
  <c r="K819" i="4"/>
  <c r="K5512" i="4"/>
  <c r="K102" i="4"/>
  <c r="K979" i="4"/>
  <c r="K4976" i="4"/>
  <c r="K2961" i="4"/>
  <c r="K888" i="4"/>
  <c r="K1702" i="4"/>
  <c r="K1420" i="4"/>
  <c r="K4587" i="4"/>
  <c r="K1324" i="4"/>
  <c r="K5259" i="4"/>
  <c r="K1634" i="4"/>
  <c r="K4520" i="4"/>
  <c r="K5248" i="4"/>
  <c r="K610" i="4"/>
  <c r="K1588" i="4"/>
  <c r="K3567" i="4"/>
  <c r="K1817" i="4"/>
  <c r="K3537" i="4"/>
  <c r="K4516" i="4"/>
  <c r="K477" i="4"/>
  <c r="K4323" i="4"/>
  <c r="K3377" i="4"/>
  <c r="K457" i="4"/>
  <c r="K4536" i="4"/>
  <c r="K3443" i="4"/>
  <c r="K1834" i="4"/>
  <c r="K4626" i="4"/>
  <c r="K3949" i="4"/>
  <c r="K469" i="4"/>
  <c r="K3691" i="4"/>
  <c r="K3818" i="4"/>
  <c r="K295" i="4"/>
  <c r="K1029" i="4"/>
  <c r="K1458" i="4"/>
  <c r="K4915" i="4"/>
  <c r="K4413" i="4"/>
  <c r="K2668" i="4"/>
  <c r="K3598" i="4"/>
  <c r="K4657" i="4"/>
  <c r="K645" i="4"/>
  <c r="K964" i="4"/>
  <c r="K1468" i="4"/>
  <c r="K3204" i="4"/>
  <c r="K2896" i="4"/>
  <c r="K2240" i="4"/>
  <c r="K4293" i="4"/>
  <c r="K3011" i="4"/>
  <c r="K1452" i="4"/>
  <c r="K2383" i="4"/>
  <c r="K662" i="4"/>
  <c r="K112" i="4"/>
  <c r="K3797" i="4"/>
  <c r="K197" i="4"/>
  <c r="K5343" i="4"/>
  <c r="K2457" i="4"/>
  <c r="K3760" i="4"/>
  <c r="K5044" i="4"/>
  <c r="K5485" i="4"/>
  <c r="K2406" i="4"/>
  <c r="K1363" i="4"/>
  <c r="K2724" i="4"/>
  <c r="K4365" i="4"/>
  <c r="K1607" i="4"/>
  <c r="K5242" i="4"/>
  <c r="K1461" i="4"/>
  <c r="K2565" i="4"/>
  <c r="K1421" i="4"/>
  <c r="K3387" i="4"/>
  <c r="K3435" i="4"/>
  <c r="K415" i="4"/>
  <c r="K3269" i="4"/>
  <c r="K4944" i="4"/>
  <c r="K3288" i="4"/>
  <c r="K431" i="4"/>
  <c r="K1112" i="4"/>
  <c r="K2518" i="4"/>
  <c r="K2852" i="4"/>
  <c r="K2926" i="4"/>
  <c r="K5175" i="4"/>
  <c r="K1782" i="4"/>
  <c r="K1207" i="4"/>
  <c r="K1671" i="4"/>
  <c r="K2680" i="4"/>
  <c r="K1662" i="4"/>
  <c r="K147" i="4"/>
  <c r="K2649" i="4"/>
  <c r="K3599" i="4"/>
  <c r="K2702" i="4"/>
  <c r="K83" i="4"/>
  <c r="K4385" i="4"/>
  <c r="K1898" i="4"/>
  <c r="K2935" i="4"/>
  <c r="K1965" i="4"/>
  <c r="K691" i="4"/>
  <c r="K5153" i="4"/>
  <c r="K1373" i="4"/>
  <c r="K2092" i="4"/>
  <c r="K3176" i="4"/>
  <c r="K5238" i="4"/>
  <c r="K1322" i="4"/>
  <c r="K1023" i="4"/>
  <c r="K3895" i="4"/>
  <c r="K2112" i="4"/>
  <c r="K2732" i="4"/>
  <c r="K3757" i="4"/>
  <c r="K5590" i="4"/>
  <c r="K575" i="4"/>
  <c r="K2856" i="4"/>
  <c r="K2046" i="4"/>
  <c r="K2000" i="4"/>
  <c r="K5018" i="4"/>
  <c r="K5335" i="4"/>
  <c r="K758" i="4"/>
  <c r="K769" i="4"/>
  <c r="K3426" i="4"/>
  <c r="K5251" i="4"/>
  <c r="K579" i="4"/>
  <c r="K4402" i="4"/>
  <c r="K4259" i="4"/>
  <c r="K3379" i="4"/>
  <c r="K4140" i="4"/>
  <c r="K2068" i="4"/>
  <c r="K2224" i="4"/>
  <c r="K4733" i="4"/>
  <c r="K4284" i="4"/>
  <c r="K3925" i="4"/>
  <c r="K5290" i="4"/>
  <c r="K1963" i="4"/>
  <c r="K4558" i="4"/>
  <c r="K739" i="4"/>
  <c r="K1994" i="4"/>
  <c r="K4903" i="4"/>
  <c r="K1478" i="4"/>
  <c r="K1803" i="4"/>
  <c r="K1540" i="4"/>
  <c r="K1741" i="4"/>
  <c r="K3041" i="4"/>
  <c r="K3918" i="4"/>
  <c r="K2425" i="4"/>
  <c r="K740" i="4"/>
  <c r="K263" i="4"/>
  <c r="K4397" i="4"/>
  <c r="K3677" i="4"/>
  <c r="K5331" i="4"/>
  <c r="K4175" i="4"/>
  <c r="K4007" i="4"/>
  <c r="K1424" i="4"/>
  <c r="K4309" i="4"/>
  <c r="K438" i="4"/>
  <c r="K1524" i="4"/>
  <c r="K4751" i="4"/>
  <c r="K808" i="4"/>
  <c r="K5633" i="4"/>
  <c r="K5089" i="4"/>
  <c r="K934" i="4"/>
  <c r="K1917" i="4"/>
  <c r="K848" i="4"/>
  <c r="K1812" i="4"/>
  <c r="K4203" i="4"/>
  <c r="K1814" i="4"/>
  <c r="K1604" i="4"/>
  <c r="K984" i="4"/>
  <c r="K3566" i="4"/>
  <c r="K3577" i="4"/>
  <c r="K5013" i="4"/>
  <c r="K4682" i="4"/>
  <c r="K2294" i="4"/>
  <c r="K4331" i="4"/>
  <c r="K4585" i="4"/>
  <c r="K401" i="4"/>
  <c r="K1190" i="4"/>
  <c r="K5426" i="4"/>
  <c r="K2507" i="4"/>
  <c r="K1102" i="4"/>
  <c r="K1195" i="4"/>
  <c r="K1342" i="4"/>
  <c r="K2214" i="4"/>
  <c r="K3086" i="4"/>
  <c r="K4543" i="4"/>
  <c r="K290" i="4"/>
  <c r="K3642" i="4"/>
  <c r="K880" i="4"/>
  <c r="K887" i="4"/>
  <c r="K1216" i="4"/>
  <c r="K620" i="4"/>
  <c r="K4468" i="4"/>
  <c r="K1720" i="4"/>
  <c r="K344" i="4"/>
  <c r="K1573" i="4"/>
  <c r="K2254" i="4"/>
  <c r="K2524" i="4"/>
  <c r="K1934" i="4"/>
  <c r="K4899" i="4"/>
  <c r="K2630" i="4"/>
  <c r="K3420" i="4"/>
  <c r="K4719" i="4"/>
  <c r="K3824" i="4"/>
  <c r="K4129" i="4"/>
  <c r="K5522" i="4"/>
  <c r="K2607" i="4"/>
  <c r="K1097" i="4"/>
  <c r="K837" i="4"/>
  <c r="K5052" i="4"/>
  <c r="K4555" i="4"/>
  <c r="K2358" i="4"/>
  <c r="K3293" i="4"/>
  <c r="K1273" i="4"/>
  <c r="K4753" i="4"/>
  <c r="K1225" i="4"/>
  <c r="K368" i="4"/>
  <c r="K4836" i="4"/>
  <c r="K1543" i="4"/>
  <c r="K282" i="4"/>
  <c r="K393" i="4"/>
  <c r="K850" i="4"/>
  <c r="K492" i="4"/>
  <c r="K4732" i="4"/>
  <c r="K4263" i="4"/>
  <c r="K1377" i="4"/>
  <c r="K220" i="4"/>
  <c r="K4387" i="4"/>
  <c r="K4862" i="4"/>
  <c r="K2502" i="4"/>
  <c r="K2750" i="4"/>
  <c r="K1676" i="4"/>
  <c r="K733" i="4"/>
  <c r="K2673" i="4"/>
  <c r="K141" i="4"/>
  <c r="K3419" i="4"/>
  <c r="K1110" i="4"/>
  <c r="K3398" i="4"/>
  <c r="K2035" i="4"/>
  <c r="K2438" i="4"/>
  <c r="K5363" i="4"/>
  <c r="K2259" i="4"/>
  <c r="K4987" i="4"/>
  <c r="K4952" i="4"/>
  <c r="K145" i="4"/>
  <c r="K705" i="4"/>
  <c r="K3628" i="4"/>
  <c r="K4039" i="4"/>
  <c r="K5334" i="4"/>
  <c r="K3342" i="4"/>
  <c r="K2452" i="4"/>
  <c r="K4616" i="4"/>
  <c r="K4586" i="4"/>
  <c r="K520" i="4"/>
  <c r="K1366" i="4"/>
  <c r="K4179" i="4"/>
  <c r="K5154" i="4"/>
  <c r="K392" i="4"/>
  <c r="K313" i="4"/>
  <c r="K475" i="4"/>
  <c r="K2867" i="4"/>
  <c r="K126" i="4"/>
  <c r="K3255" i="4"/>
  <c r="K4073" i="4"/>
  <c r="K3207" i="4"/>
  <c r="K407" i="4"/>
  <c r="K3657" i="4"/>
  <c r="K1877" i="4"/>
  <c r="K3921" i="4"/>
  <c r="K3481" i="4"/>
  <c r="K2071" i="4"/>
  <c r="K667" i="4"/>
  <c r="K4854" i="4"/>
  <c r="K3897" i="4"/>
  <c r="K3132" i="4"/>
  <c r="K3399" i="4"/>
  <c r="K164" i="4"/>
  <c r="K3948" i="4"/>
  <c r="K376" i="4"/>
  <c r="K2243" i="4"/>
  <c r="K2079" i="4"/>
  <c r="K2027" i="4"/>
  <c r="K960" i="4"/>
  <c r="K3962" i="4"/>
  <c r="K2682" i="4"/>
  <c r="K5591" i="4"/>
  <c r="K3679" i="4"/>
  <c r="K2575" i="4"/>
  <c r="K2670" i="4"/>
  <c r="K5287" i="4"/>
  <c r="K5592" i="4"/>
  <c r="K1751" i="4"/>
  <c r="K3445" i="4"/>
  <c r="K2803" i="4"/>
  <c r="K1943" i="4"/>
  <c r="K353" i="4"/>
  <c r="K5456" i="4"/>
  <c r="K3841" i="4"/>
  <c r="K2269" i="4"/>
  <c r="K5229" i="4"/>
  <c r="K3285" i="4"/>
  <c r="K2113" i="4"/>
  <c r="K2544" i="4"/>
  <c r="K3216" i="4"/>
  <c r="K5327" i="4"/>
  <c r="K1045" i="4"/>
  <c r="K3354" i="4"/>
  <c r="K3171" i="4"/>
  <c r="K3733" i="4"/>
  <c r="K1469" i="4"/>
  <c r="K2752" i="4"/>
  <c r="K1705" i="4"/>
  <c r="K1533" i="4"/>
  <c r="K450" i="4"/>
  <c r="K2988" i="4"/>
  <c r="K4313" i="4"/>
  <c r="K2432" i="4"/>
  <c r="K470" i="4"/>
  <c r="K548" i="4"/>
  <c r="K2095" i="4"/>
  <c r="K632" i="4"/>
  <c r="K4388" i="4"/>
  <c r="K1052" i="4"/>
  <c r="K2573" i="4"/>
  <c r="K412" i="4"/>
  <c r="K4532" i="4"/>
  <c r="K1763" i="4"/>
  <c r="K158" i="4"/>
  <c r="K448" i="4"/>
  <c r="K3482" i="4"/>
  <c r="K789" i="4"/>
  <c r="K3958" i="4"/>
  <c r="K2584" i="4"/>
  <c r="K87" i="4"/>
  <c r="K182" i="4"/>
  <c r="K5504" i="4"/>
  <c r="K3652" i="4"/>
  <c r="K2481" i="4"/>
  <c r="K4102" i="4"/>
  <c r="K5177" i="4"/>
  <c r="K3205" i="4"/>
  <c r="K5328" i="4"/>
  <c r="K2412" i="4"/>
  <c r="K5365" i="4"/>
  <c r="K2811" i="4"/>
  <c r="K244" i="4"/>
  <c r="K4239" i="4"/>
  <c r="K5183" i="4"/>
  <c r="K3097" i="4"/>
  <c r="K597" i="4"/>
  <c r="K1577" i="4"/>
  <c r="K1886" i="4"/>
  <c r="K1479" i="4"/>
  <c r="K4481" i="4"/>
  <c r="K550" i="4"/>
  <c r="K2211" i="4"/>
  <c r="K2273" i="4"/>
  <c r="K4997" i="4"/>
  <c r="K4066" i="4"/>
  <c r="K635" i="4"/>
  <c r="K1798" i="4"/>
  <c r="K2681" i="4"/>
  <c r="K614" i="4"/>
  <c r="K1162" i="4"/>
  <c r="K2292" i="4"/>
  <c r="K628" i="4"/>
  <c r="K346" i="4"/>
  <c r="K3182" i="4"/>
  <c r="K106" i="4"/>
  <c r="K2156" i="4"/>
  <c r="K5588" i="4"/>
  <c r="K3601" i="4"/>
  <c r="K1137" i="4"/>
  <c r="K1428" i="4"/>
  <c r="K4427" i="4"/>
  <c r="K4909" i="4"/>
  <c r="K2244" i="4"/>
  <c r="K2417" i="4"/>
  <c r="K3157" i="4"/>
  <c r="K3560" i="4"/>
  <c r="K3334" i="4"/>
  <c r="K2212" i="4"/>
  <c r="K5413" i="4"/>
  <c r="K496" i="4"/>
  <c r="K4609" i="4"/>
  <c r="K3689" i="4"/>
  <c r="K2469" i="4"/>
  <c r="K927" i="4"/>
  <c r="K507" i="4"/>
  <c r="K5066" i="4"/>
  <c r="K3396" i="4"/>
  <c r="K2324" i="4"/>
  <c r="K836" i="4"/>
  <c r="K2194" i="4"/>
  <c r="K2036" i="4"/>
  <c r="K3141" i="4"/>
  <c r="K4350" i="4"/>
  <c r="K2545" i="4"/>
  <c r="K2667" i="4"/>
  <c r="K1444" i="4"/>
  <c r="K3453" i="4"/>
  <c r="K4139" i="4"/>
  <c r="K2574" i="4"/>
  <c r="K2414" i="4"/>
  <c r="K4842" i="4"/>
  <c r="K2221" i="4"/>
  <c r="K5159" i="4"/>
  <c r="K723" i="4"/>
  <c r="K1442" i="4"/>
  <c r="K965" i="4"/>
  <c r="K1641" i="4"/>
  <c r="K1622" i="4"/>
  <c r="K5646" i="4"/>
  <c r="K2033" i="4"/>
  <c r="K2081" i="4"/>
  <c r="K3503" i="4"/>
  <c r="K4496" i="4"/>
  <c r="K2976" i="4"/>
  <c r="K2593" i="4"/>
  <c r="K4396" i="4"/>
  <c r="K260" i="4"/>
  <c r="K5059" i="4"/>
  <c r="K3023" i="4"/>
  <c r="K4269" i="4"/>
  <c r="K168" i="4"/>
  <c r="K408" i="4"/>
  <c r="K4531" i="4"/>
  <c r="K1300" i="4"/>
  <c r="K5036" i="4"/>
  <c r="K3514" i="4"/>
  <c r="K2465" i="4"/>
  <c r="K5546" i="4"/>
  <c r="K3030" i="4"/>
  <c r="K3834" i="4"/>
  <c r="K3242" i="4"/>
  <c r="K1496" i="4"/>
  <c r="K3857" i="4"/>
  <c r="K5476" i="4"/>
  <c r="K4923" i="4"/>
  <c r="K5124" i="4"/>
  <c r="K2270" i="4"/>
  <c r="K2645" i="4"/>
  <c r="K286" i="4"/>
  <c r="K536" i="4"/>
  <c r="K3491" i="4"/>
  <c r="K4093" i="4"/>
  <c r="K5437" i="4"/>
  <c r="K1628" i="4"/>
  <c r="K5126" i="4"/>
  <c r="K696" i="4"/>
  <c r="K3410" i="4"/>
  <c r="K663" i="4"/>
  <c r="K5205" i="4"/>
  <c r="K4552" i="4"/>
  <c r="K3286" i="4"/>
  <c r="K387" i="4"/>
  <c r="K1770" i="4"/>
  <c r="K656" i="4"/>
  <c r="K1451" i="4"/>
  <c r="K1774" i="4"/>
  <c r="K3737" i="4"/>
  <c r="K54" i="4"/>
  <c r="K3017" i="4"/>
  <c r="K2723" i="4"/>
  <c r="K48" i="4"/>
  <c r="K559" i="4"/>
  <c r="K3903" i="4"/>
  <c r="K381" i="4"/>
  <c r="K3143" i="4"/>
  <c r="K3490" i="4"/>
  <c r="K1419" i="4"/>
  <c r="K1512" i="4"/>
  <c r="K5545" i="4"/>
  <c r="K2423" i="4"/>
  <c r="K1227" i="4"/>
  <c r="K19" i="4"/>
  <c r="K3412" i="4"/>
  <c r="K421" i="4"/>
  <c r="K2219" i="4"/>
  <c r="K2267" i="4"/>
  <c r="K2829" i="4"/>
  <c r="K5454" i="4"/>
  <c r="K1748" i="4"/>
  <c r="K577" i="4"/>
  <c r="K3014" i="4"/>
  <c r="K3029" i="4"/>
  <c r="K4001" i="4"/>
  <c r="K2266" i="4"/>
  <c r="K5107" i="4"/>
  <c r="K2757" i="4"/>
  <c r="K5682" i="4"/>
  <c r="K499" i="4"/>
  <c r="K4528" i="4"/>
  <c r="K2994" i="4"/>
  <c r="K2082" i="4"/>
  <c r="K4109" i="4"/>
  <c r="K5216" i="4"/>
  <c r="K2018" i="4"/>
  <c r="K2726" i="4"/>
  <c r="K2643" i="4"/>
  <c r="K5088" i="4"/>
  <c r="K3299" i="4"/>
  <c r="K2568" i="4"/>
  <c r="K4278" i="4"/>
  <c r="K4412" i="4"/>
  <c r="K2019" i="4"/>
  <c r="K798" i="4"/>
  <c r="K4833" i="4"/>
  <c r="K4780" i="4"/>
  <c r="K4168" i="4"/>
  <c r="K3152" i="4"/>
  <c r="K1768" i="4"/>
  <c r="K3363" i="4"/>
  <c r="K4850" i="4"/>
  <c r="K258" i="4"/>
  <c r="K4272" i="4"/>
  <c r="K44" i="4"/>
  <c r="K5178" i="4"/>
  <c r="K3121" i="4"/>
  <c r="K166" i="4"/>
  <c r="K7" i="4"/>
  <c r="K2640" i="4"/>
  <c r="K5310" i="4"/>
  <c r="K4176" i="4"/>
  <c r="K4697" i="4"/>
  <c r="K4335" i="4"/>
  <c r="K1331" i="4"/>
  <c r="K2761" i="4"/>
  <c r="K1189" i="4"/>
  <c r="K1317" i="4"/>
  <c r="K3359" i="4"/>
  <c r="K3451" i="4"/>
  <c r="K4817" i="4"/>
  <c r="K1133" i="4"/>
  <c r="K3534" i="4"/>
  <c r="K867" i="4"/>
  <c r="K1769" i="4"/>
  <c r="K1716" i="4"/>
  <c r="K4908" i="4"/>
  <c r="K1752" i="4"/>
  <c r="K3682" i="4"/>
  <c r="K411" i="4"/>
  <c r="K42" i="4"/>
  <c r="K2964" i="4"/>
  <c r="K4317" i="4"/>
  <c r="K1204" i="4"/>
  <c r="K4390" i="4"/>
  <c r="K2207" i="4"/>
  <c r="K2403" i="4"/>
  <c r="K4253" i="4"/>
  <c r="K2824" i="4"/>
  <c r="K2943" i="4"/>
  <c r="K5265" i="4"/>
  <c r="K4986" i="4"/>
  <c r="K5558" i="4"/>
  <c r="K881" i="4"/>
  <c r="K5513" i="4"/>
  <c r="K525" i="4"/>
  <c r="K1447" i="4"/>
  <c r="K5418" i="4"/>
  <c r="K65" i="4"/>
  <c r="K4600" i="4"/>
  <c r="K172" i="4"/>
  <c r="K2458" i="4"/>
  <c r="K285" i="4"/>
  <c r="K1712" i="4"/>
  <c r="K4599" i="4"/>
  <c r="K2823" i="4"/>
  <c r="K5564" i="4"/>
  <c r="K741" i="4"/>
  <c r="K4055" i="4"/>
  <c r="K1659" i="4"/>
  <c r="K2902" i="4"/>
  <c r="K399" i="4"/>
  <c r="K2379" i="4"/>
  <c r="K4676" i="4"/>
  <c r="K949" i="4"/>
  <c r="K1060" i="4"/>
  <c r="K5329" i="4"/>
  <c r="K4002" i="4"/>
  <c r="K954" i="4"/>
  <c r="K241" i="4"/>
  <c r="K2372" i="4"/>
  <c r="K2781" i="4"/>
  <c r="K4699" i="4"/>
  <c r="K4996" i="4"/>
  <c r="K3640" i="4"/>
  <c r="K1476" i="4"/>
  <c r="K2318" i="4"/>
  <c r="K3208" i="4"/>
  <c r="K2322" i="4"/>
  <c r="K4793" i="4"/>
  <c r="K488" i="4"/>
  <c r="K2094" i="4"/>
  <c r="K5001" i="4"/>
  <c r="K180" i="4"/>
  <c r="K2402" i="4"/>
  <c r="K5475" i="4"/>
  <c r="K3747" i="4"/>
  <c r="K5455" i="4"/>
  <c r="K100" i="4"/>
  <c r="K196" i="4"/>
  <c r="K772" i="4"/>
  <c r="K804" i="4"/>
  <c r="K868" i="4"/>
  <c r="K916" i="4"/>
  <c r="K980" i="4"/>
  <c r="K1028" i="4"/>
  <c r="K1188" i="4"/>
  <c r="K1236" i="4"/>
  <c r="K1396" i="4"/>
  <c r="K1508" i="4"/>
  <c r="K1556" i="4"/>
  <c r="K1684" i="4"/>
  <c r="K1780" i="4"/>
  <c r="K1828" i="4"/>
  <c r="K1844" i="4"/>
  <c r="K2340" i="4"/>
  <c r="K2500" i="4"/>
  <c r="K2564" i="4"/>
  <c r="K2708" i="4"/>
  <c r="K2788" i="4"/>
  <c r="K2804" i="4"/>
  <c r="K2836" i="4"/>
  <c r="K2884" i="4"/>
  <c r="K3044" i="4"/>
  <c r="K3268" i="4"/>
  <c r="K3300" i="4"/>
  <c r="K3444" i="4"/>
  <c r="K3572" i="4"/>
  <c r="K3588" i="4"/>
  <c r="K3636" i="4"/>
  <c r="K3700" i="4"/>
  <c r="K3716" i="4"/>
  <c r="K3796" i="4"/>
  <c r="K3812" i="4"/>
  <c r="K3892" i="4"/>
  <c r="K3972" i="4"/>
  <c r="K4196" i="4"/>
  <c r="K4212" i="4"/>
  <c r="K4324" i="4"/>
  <c r="K4372" i="4"/>
  <c r="K4404" i="4"/>
  <c r="K4500" i="4"/>
  <c r="K4756" i="4"/>
  <c r="K4980" i="4"/>
  <c r="K5332" i="4"/>
  <c r="K5428" i="4"/>
  <c r="K5620" i="4"/>
  <c r="K5668" i="4"/>
  <c r="K309" i="4"/>
  <c r="K357" i="4"/>
  <c r="K389" i="4"/>
  <c r="K981" i="4"/>
  <c r="K997" i="4"/>
  <c r="K1173" i="4"/>
  <c r="K1221" i="4"/>
  <c r="K1269" i="4"/>
  <c r="K1285" i="4"/>
  <c r="K1413" i="4"/>
  <c r="K1653" i="4"/>
  <c r="K1685" i="4"/>
  <c r="K1813" i="4"/>
  <c r="K1829" i="4"/>
  <c r="K1941" i="4"/>
  <c r="K1989" i="4"/>
  <c r="K2005" i="4"/>
  <c r="K2197" i="4"/>
  <c r="K2213" i="4"/>
  <c r="K2261" i="4"/>
  <c r="K2293" i="4"/>
  <c r="K2341" i="4"/>
  <c r="K2501" i="4"/>
  <c r="K2597" i="4"/>
  <c r="K2709" i="4"/>
  <c r="K2789" i="4"/>
  <c r="K2805" i="4"/>
  <c r="K3013" i="4"/>
  <c r="K3045" i="4"/>
  <c r="K3093" i="4"/>
  <c r="K3333" i="4"/>
  <c r="K3381" i="4"/>
  <c r="K3413" i="4"/>
  <c r="K3429" i="4"/>
  <c r="K3461" i="4"/>
  <c r="K3525" i="4"/>
  <c r="K3605" i="4"/>
  <c r="K3717" i="4"/>
  <c r="K3781" i="4"/>
  <c r="K3829" i="4"/>
  <c r="K3973" i="4"/>
  <c r="K4037" i="4"/>
  <c r="K4053" i="4"/>
  <c r="K4085" i="4"/>
  <c r="K4181" i="4"/>
  <c r="K4213" i="4"/>
  <c r="K4373" i="4"/>
  <c r="K4469" i="4"/>
  <c r="K4485" i="4"/>
  <c r="K4597" i="4"/>
  <c r="K4661" i="4"/>
  <c r="K4805" i="4"/>
  <c r="K4853" i="4"/>
  <c r="K4869" i="4"/>
  <c r="K4885" i="4"/>
  <c r="K4949" i="4"/>
  <c r="K5077" i="4"/>
  <c r="K5381" i="4"/>
  <c r="K5461" i="4"/>
  <c r="K5493" i="4"/>
  <c r="K5605" i="4"/>
  <c r="K5637" i="4"/>
  <c r="K150" i="4"/>
  <c r="K310" i="4"/>
  <c r="K342" i="4"/>
  <c r="K630" i="4"/>
  <c r="K710" i="4"/>
  <c r="K726" i="4"/>
  <c r="K870" i="4"/>
  <c r="K1030" i="4"/>
  <c r="K1286" i="4"/>
  <c r="K1318" i="4"/>
  <c r="K1494" i="4"/>
  <c r="K1526" i="4"/>
  <c r="K1542" i="4"/>
  <c r="K1558" i="4"/>
  <c r="K1686" i="4"/>
  <c r="K1718" i="4"/>
  <c r="K1766" i="4"/>
  <c r="K1942" i="4"/>
  <c r="K2086" i="4"/>
  <c r="K2198" i="4"/>
  <c r="K2326" i="4"/>
  <c r="K2374" i="4"/>
  <c r="K2486" i="4"/>
  <c r="K2662" i="4"/>
  <c r="K2806" i="4"/>
  <c r="K3158" i="4"/>
  <c r="K3174" i="4"/>
  <c r="K3254" i="4"/>
  <c r="K3478" i="4"/>
  <c r="K3638" i="4"/>
  <c r="K3670" i="4"/>
  <c r="K3686" i="4"/>
  <c r="K3718" i="4"/>
  <c r="K3798" i="4"/>
  <c r="K3846" i="4"/>
  <c r="K3926" i="4"/>
  <c r="K3974" i="4"/>
  <c r="K4054" i="4"/>
  <c r="K4166" i="4"/>
  <c r="K4214" i="4"/>
  <c r="K4374" i="4"/>
  <c r="K4486" i="4"/>
  <c r="K4502" i="4"/>
  <c r="K4550" i="4"/>
  <c r="K4678" i="4"/>
  <c r="K4870" i="4"/>
  <c r="K4902" i="4"/>
  <c r="K4966" i="4"/>
  <c r="K5110" i="4"/>
  <c r="K5494" i="4"/>
  <c r="K247" i="4"/>
  <c r="K535" i="4"/>
  <c r="K551" i="4"/>
  <c r="K919" i="4"/>
  <c r="K1031" i="4"/>
  <c r="K1159" i="4"/>
  <c r="K1175" i="4"/>
  <c r="K1383" i="4"/>
  <c r="K1415" i="4"/>
  <c r="K1559" i="4"/>
  <c r="K1703" i="4"/>
  <c r="K1767" i="4"/>
  <c r="K1783" i="4"/>
  <c r="K1799" i="4"/>
  <c r="K1847" i="4"/>
  <c r="K2039" i="4"/>
  <c r="K2055" i="4"/>
  <c r="K2087" i="4"/>
  <c r="K2295" i="4"/>
  <c r="K2327" i="4"/>
  <c r="K2359" i="4"/>
  <c r="K2487" i="4"/>
  <c r="K2583" i="4"/>
  <c r="K2663" i="4"/>
  <c r="K2711" i="4"/>
  <c r="K2903" i="4"/>
  <c r="K2967" i="4"/>
  <c r="K3063" i="4"/>
  <c r="K3127" i="4"/>
  <c r="K3159" i="4"/>
  <c r="K3431" i="4"/>
  <c r="K3463" i="4"/>
  <c r="K3543" i="4"/>
  <c r="K3671" i="4"/>
  <c r="K3719" i="4"/>
  <c r="K3783" i="4"/>
  <c r="K3975" i="4"/>
  <c r="K4087" i="4"/>
  <c r="K4119" i="4"/>
  <c r="K4295" i="4"/>
  <c r="K4487" i="4"/>
  <c r="K4727" i="4"/>
  <c r="K4759" i="4"/>
  <c r="K4855" i="4"/>
  <c r="K4887" i="4"/>
  <c r="K5127" i="4"/>
  <c r="K5319" i="4"/>
  <c r="K5367" i="4"/>
  <c r="K5575" i="4"/>
  <c r="K8" i="4"/>
  <c r="K424" i="4"/>
  <c r="K744" i="4"/>
  <c r="K840" i="4"/>
  <c r="K904" i="4"/>
  <c r="K920" i="4"/>
  <c r="K968" i="4"/>
  <c r="K1048" i="4"/>
  <c r="K1144" i="4"/>
  <c r="K1288" i="4"/>
  <c r="K1416" i="4"/>
  <c r="K1560" i="4"/>
  <c r="K1576" i="4"/>
  <c r="K1688" i="4"/>
  <c r="K1816" i="4"/>
  <c r="K1960" i="4"/>
  <c r="K2072" i="4"/>
  <c r="K2088" i="4"/>
  <c r="K2328" i="4"/>
  <c r="K2344" i="4"/>
  <c r="K2360" i="4"/>
  <c r="K2488" i="4"/>
  <c r="K2728" i="4"/>
  <c r="K2808" i="4"/>
  <c r="K2936" i="4"/>
  <c r="K3048" i="4"/>
  <c r="K3064" i="4"/>
  <c r="K3432" i="4"/>
  <c r="K3464" i="4"/>
  <c r="K3528" i="4"/>
  <c r="K3688" i="4"/>
  <c r="K3720" i="4"/>
  <c r="K3848" i="4"/>
  <c r="K3928" i="4"/>
  <c r="K3976" i="4"/>
  <c r="K4024" i="4"/>
  <c r="K4072" i="4"/>
  <c r="K4088" i="4"/>
  <c r="K4136" i="4"/>
  <c r="K4376" i="4"/>
  <c r="K4440" i="4"/>
  <c r="K4744" i="4"/>
  <c r="K4760" i="4"/>
  <c r="K4872" i="4"/>
  <c r="K5000" i="4"/>
  <c r="K5208" i="4"/>
  <c r="K5240" i="4"/>
  <c r="K5464" i="4"/>
  <c r="K5608" i="4"/>
  <c r="K25" i="4"/>
  <c r="K41" i="4"/>
  <c r="K553" i="4"/>
  <c r="K761" i="4"/>
  <c r="K809" i="4"/>
  <c r="K905" i="4"/>
  <c r="K921" i="4"/>
  <c r="K1017" i="4"/>
  <c r="K1033" i="4"/>
  <c r="K1081" i="4"/>
  <c r="K1161" i="4"/>
  <c r="K1177" i="4"/>
  <c r="K1337" i="4"/>
  <c r="K1385" i="4"/>
  <c r="K1401" i="4"/>
  <c r="K1417" i="4"/>
  <c r="K1529" i="4"/>
  <c r="K1609" i="4"/>
  <c r="K1657" i="4"/>
  <c r="K1785" i="4"/>
  <c r="K1849" i="4"/>
  <c r="K1865" i="4"/>
  <c r="K1897" i="4"/>
  <c r="K1945" i="4"/>
  <c r="K2073" i="4"/>
  <c r="K2089" i="4"/>
  <c r="K2201" i="4"/>
  <c r="K2329" i="4"/>
  <c r="K2345" i="4"/>
  <c r="K2361" i="4"/>
  <c r="K2489" i="4"/>
  <c r="K2697" i="4"/>
  <c r="K2713" i="4"/>
  <c r="K2777" i="4"/>
  <c r="K2809" i="4"/>
  <c r="K2825" i="4"/>
  <c r="K2937" i="4"/>
  <c r="K2985" i="4"/>
  <c r="K3065" i="4"/>
  <c r="K3145" i="4"/>
  <c r="K3305" i="4"/>
  <c r="K3369" i="4"/>
  <c r="K3705" i="4"/>
  <c r="K3753" i="4"/>
  <c r="K4025" i="4"/>
  <c r="K4057" i="4"/>
  <c r="K4089" i="4"/>
  <c r="K4185" i="4"/>
  <c r="K4217" i="4"/>
  <c r="K4249" i="4"/>
  <c r="K4361" i="4"/>
  <c r="K4377" i="4"/>
  <c r="K4489" i="4"/>
  <c r="K4601" i="4"/>
  <c r="K4617" i="4"/>
  <c r="K4729" i="4"/>
  <c r="K4745" i="4"/>
  <c r="K4873" i="4"/>
  <c r="K4889" i="4"/>
  <c r="K5241" i="4"/>
  <c r="K5289" i="4"/>
  <c r="K5321" i="4"/>
  <c r="K5417" i="4"/>
  <c r="K5433" i="4"/>
  <c r="K5561" i="4"/>
  <c r="K5609" i="4"/>
  <c r="K5625" i="4"/>
  <c r="K234" i="4"/>
  <c r="K570" i="4"/>
  <c r="K730" i="4"/>
  <c r="K746" i="4"/>
  <c r="K826" i="4"/>
  <c r="K906" i="4"/>
  <c r="K1002" i="4"/>
  <c r="K1114" i="4"/>
  <c r="K1178" i="4"/>
  <c r="K1226" i="4"/>
  <c r="K1450" i="4"/>
  <c r="K1530" i="4"/>
  <c r="K1578" i="4"/>
  <c r="K1674" i="4"/>
  <c r="K1786" i="4"/>
  <c r="K1946" i="4"/>
  <c r="K2026" i="4"/>
  <c r="K2074" i="4"/>
  <c r="K2314" i="4"/>
  <c r="K2330" i="4"/>
  <c r="K2346" i="4"/>
  <c r="K2538" i="4"/>
  <c r="K2570" i="4"/>
  <c r="K2586" i="4"/>
  <c r="K2634" i="4"/>
  <c r="K2650" i="4"/>
  <c r="K2810" i="4"/>
  <c r="K2938" i="4"/>
  <c r="K3002" i="4"/>
  <c r="K3066" i="4"/>
  <c r="K3114" i="4"/>
  <c r="K3162" i="4"/>
  <c r="K3194" i="4"/>
  <c r="K3306" i="4"/>
  <c r="K3386" i="4"/>
  <c r="K3498" i="4"/>
  <c r="K3626" i="4"/>
  <c r="K3690" i="4"/>
  <c r="K3706" i="4"/>
  <c r="K3882" i="4"/>
  <c r="K4074" i="4"/>
  <c r="K4106" i="4"/>
  <c r="K4154" i="4"/>
  <c r="K4170" i="4"/>
  <c r="K4218" i="4"/>
  <c r="K4378" i="4"/>
  <c r="K4442" i="4"/>
  <c r="K4474" i="4"/>
  <c r="K4490" i="4"/>
  <c r="K4618" i="4"/>
  <c r="K4730" i="4"/>
  <c r="K4858" i="4"/>
  <c r="K4874" i="4"/>
  <c r="K5114" i="4"/>
  <c r="K5466" i="4"/>
  <c r="K5610" i="4"/>
  <c r="K235" i="4"/>
  <c r="K347" i="4"/>
  <c r="K603" i="4"/>
  <c r="K875" i="4"/>
  <c r="K1019" i="4"/>
  <c r="K1035" i="4"/>
  <c r="K1083" i="4"/>
  <c r="K1131" i="4"/>
  <c r="K1291" i="4"/>
  <c r="K1371" i="4"/>
  <c r="K1499" i="4"/>
  <c r="K1531" i="4"/>
  <c r="K1595" i="4"/>
  <c r="K12" i="4"/>
  <c r="K188" i="4"/>
  <c r="K204" i="4"/>
  <c r="K268" i="4"/>
  <c r="K332" i="4"/>
  <c r="K364" i="4"/>
  <c r="K636" i="4"/>
  <c r="K652" i="4"/>
  <c r="K748" i="4"/>
  <c r="K796" i="4"/>
  <c r="K860" i="4"/>
  <c r="K908" i="4"/>
  <c r="K1020" i="4"/>
  <c r="K1292" i="4"/>
  <c r="K1388" i="4"/>
  <c r="K1548" i="4"/>
  <c r="K1772" i="4"/>
  <c r="K1820" i="4"/>
  <c r="K1932" i="4"/>
  <c r="K2188" i="4"/>
  <c r="K2204" i="4"/>
  <c r="K2284" i="4"/>
  <c r="K2348" i="4"/>
  <c r="K2476" i="4"/>
  <c r="K2492" i="4"/>
  <c r="K2572" i="4"/>
  <c r="K2604" i="4"/>
  <c r="K2652" i="4"/>
  <c r="K2684" i="4"/>
  <c r="K2700" i="4"/>
  <c r="K2940" i="4"/>
  <c r="K3276" i="4"/>
  <c r="K3500" i="4"/>
  <c r="K3564" i="4"/>
  <c r="K3580" i="4"/>
  <c r="K3708" i="4"/>
  <c r="K3756" i="4"/>
  <c r="K3820" i="4"/>
  <c r="K3836" i="4"/>
  <c r="K3852" i="4"/>
  <c r="K4012" i="4"/>
  <c r="K4092" i="4"/>
  <c r="K4172" i="4"/>
  <c r="K4204" i="4"/>
  <c r="K4220" i="4"/>
  <c r="K4348" i="4"/>
  <c r="K4380" i="4"/>
  <c r="K4460" i="4"/>
  <c r="K4492" i="4"/>
  <c r="K4556" i="4"/>
  <c r="K4572" i="4"/>
  <c r="K4620" i="4"/>
  <c r="K4844" i="4"/>
  <c r="K5004" i="4"/>
  <c r="K5020" i="4"/>
  <c r="K5324" i="4"/>
  <c r="K5420" i="4"/>
  <c r="K5436" i="4"/>
  <c r="K5468" i="4"/>
  <c r="K5532" i="4"/>
  <c r="K5548" i="4"/>
  <c r="K5580" i="4"/>
  <c r="K5612" i="4"/>
  <c r="K13" i="4"/>
  <c r="K125" i="4"/>
  <c r="K189" i="4"/>
  <c r="K301" i="4"/>
  <c r="K413" i="4"/>
  <c r="K717" i="4"/>
  <c r="K749" i="4"/>
  <c r="K765" i="4"/>
  <c r="K861" i="4"/>
  <c r="K909" i="4"/>
  <c r="K1101" i="4"/>
  <c r="K1229" i="4"/>
  <c r="K1293" i="4"/>
  <c r="K1309" i="4"/>
  <c r="K1501" i="4"/>
  <c r="K1661" i="4"/>
  <c r="K1693" i="4"/>
  <c r="K1725" i="4"/>
  <c r="K1821" i="4"/>
  <c r="K2029" i="4"/>
  <c r="K2333" i="4"/>
  <c r="K2461" i="4"/>
  <c r="K2493" i="4"/>
  <c r="K2589" i="4"/>
  <c r="K2717" i="4"/>
  <c r="K2733" i="4"/>
  <c r="K3309" i="4"/>
  <c r="K3517" i="4"/>
  <c r="K3613" i="4"/>
  <c r="K3773" i="4"/>
  <c r="K3789" i="4"/>
  <c r="K3853" i="4"/>
  <c r="K3917" i="4"/>
  <c r="K4061" i="4"/>
  <c r="K4189" i="4"/>
  <c r="K4381" i="4"/>
  <c r="K4461" i="4"/>
  <c r="K4493" i="4"/>
  <c r="K4813" i="4"/>
  <c r="K4845" i="4"/>
  <c r="K4877" i="4"/>
  <c r="K4893" i="4"/>
  <c r="K5021" i="4"/>
  <c r="K5069" i="4"/>
  <c r="K5133" i="4"/>
  <c r="K5245" i="4"/>
  <c r="K5293" i="4"/>
  <c r="K5357" i="4"/>
  <c r="K5421" i="4"/>
  <c r="K5549" i="4"/>
  <c r="K5581" i="4"/>
  <c r="K5613" i="4"/>
  <c r="K62" i="4"/>
  <c r="K142" i="4"/>
  <c r="K446" i="4"/>
  <c r="K622" i="4"/>
  <c r="K878" i="4"/>
  <c r="K910" i="4"/>
  <c r="K1022" i="4"/>
  <c r="K1070" i="4"/>
  <c r="K1182" i="4"/>
  <c r="K1246" i="4"/>
  <c r="K1294" i="4"/>
  <c r="K1374" i="4"/>
  <c r="K1390" i="4"/>
  <c r="K1422" i="4"/>
  <c r="K1502" i="4"/>
  <c r="K1646" i="4"/>
  <c r="K1694" i="4"/>
  <c r="K1790" i="4"/>
  <c r="K1806" i="4"/>
  <c r="K1822" i="4"/>
  <c r="K1918" i="4"/>
  <c r="K2062" i="4"/>
  <c r="K2158" i="4"/>
  <c r="K2174" i="4"/>
  <c r="K2206" i="4"/>
  <c r="K2238" i="4"/>
  <c r="K2350" i="4"/>
  <c r="K2382" i="4"/>
  <c r="K2814" i="4"/>
  <c r="K2830" i="4"/>
  <c r="K2958" i="4"/>
  <c r="K2990" i="4"/>
  <c r="K3054" i="4"/>
  <c r="K3758" i="4"/>
  <c r="K3950" i="4"/>
  <c r="K3982" i="4"/>
  <c r="K4030" i="4"/>
  <c r="K4062" i="4"/>
  <c r="K4094" i="4"/>
  <c r="K4222" i="4"/>
  <c r="K4334" i="4"/>
  <c r="K4366" i="4"/>
  <c r="K4446" i="4"/>
  <c r="K4462" i="4"/>
  <c r="K4494" i="4"/>
  <c r="K4622" i="4"/>
  <c r="K4974" i="4"/>
  <c r="K5022" i="4"/>
  <c r="K5118" i="4"/>
  <c r="K5166" i="4"/>
  <c r="K5214" i="4"/>
  <c r="K5470" i="4"/>
  <c r="K5486" i="4"/>
  <c r="K5614" i="4"/>
  <c r="K287" i="4"/>
  <c r="K591" i="4"/>
  <c r="K703" i="4"/>
  <c r="K751" i="4"/>
  <c r="K1039" i="4"/>
  <c r="K1119" i="4"/>
  <c r="K1167" i="4"/>
  <c r="K1183" i="4"/>
  <c r="K1295" i="4"/>
  <c r="K1407" i="4"/>
  <c r="K1423" i="4"/>
  <c r="K1503" i="4"/>
  <c r="K1519" i="4"/>
  <c r="K1679" i="4"/>
  <c r="K1775" i="4"/>
  <c r="K1791" i="4"/>
  <c r="K1951" i="4"/>
  <c r="K2047" i="4"/>
  <c r="K2127" i="4"/>
  <c r="K2175" i="4"/>
  <c r="K2223" i="4"/>
  <c r="K2271" i="4"/>
  <c r="K2431" i="4"/>
  <c r="K2447" i="4"/>
  <c r="K2591" i="4"/>
  <c r="K2703" i="4"/>
  <c r="K2815" i="4"/>
  <c r="K2895" i="4"/>
  <c r="K3087" i="4"/>
  <c r="K3167" i="4"/>
  <c r="K3327" i="4"/>
  <c r="K3455" i="4"/>
  <c r="K3663" i="4"/>
  <c r="K3711" i="4"/>
  <c r="K3791" i="4"/>
  <c r="K4095" i="4"/>
  <c r="K4191" i="4"/>
  <c r="K4207" i="4"/>
  <c r="K4559" i="4"/>
  <c r="K4591" i="4"/>
  <c r="K4623" i="4"/>
  <c r="K4655" i="4"/>
  <c r="K4671" i="4"/>
  <c r="K4959" i="4"/>
  <c r="K4991" i="4"/>
  <c r="K5023" i="4"/>
  <c r="K5039" i="4"/>
  <c r="K5087" i="4"/>
  <c r="K5119" i="4"/>
  <c r="K5215" i="4"/>
  <c r="K5231" i="4"/>
  <c r="K5359" i="4"/>
  <c r="K5423" i="4"/>
  <c r="K5551" i="4"/>
  <c r="K5695" i="4"/>
  <c r="K192" i="4"/>
  <c r="K640" i="4"/>
  <c r="K1040" i="4"/>
  <c r="K1120" i="4"/>
  <c r="K1168" i="4"/>
  <c r="K1184" i="4"/>
  <c r="K1280" i="4"/>
  <c r="K1296" i="4"/>
  <c r="K1344" i="4"/>
  <c r="K1600" i="4"/>
  <c r="K1680" i="4"/>
  <c r="K1696" i="4"/>
  <c r="K1744" i="4"/>
  <c r="K1808" i="4"/>
  <c r="K1824" i="4"/>
  <c r="K1856" i="4"/>
  <c r="K1936" i="4"/>
  <c r="K2048" i="4"/>
  <c r="K2272" i="4"/>
  <c r="K2288" i="4"/>
  <c r="K2448" i="4"/>
  <c r="K2496" i="4"/>
  <c r="K2576" i="4"/>
  <c r="K2592" i="4"/>
  <c r="K2624" i="4"/>
  <c r="K2704" i="4"/>
  <c r="K2816" i="4"/>
  <c r="K3040" i="4"/>
  <c r="K3168" i="4"/>
  <c r="K3280" i="4"/>
  <c r="K3328" i="4"/>
  <c r="K3456" i="4"/>
  <c r="K3472" i="4"/>
  <c r="K3504" i="4"/>
  <c r="K3552" i="4"/>
  <c r="K3648" i="4"/>
  <c r="K3744" i="4"/>
  <c r="K3840" i="4"/>
  <c r="K3968" i="4"/>
  <c r="K4080" i="4"/>
  <c r="K4144" i="4"/>
  <c r="K4208" i="4"/>
  <c r="K4288" i="4"/>
  <c r="K4304" i="4"/>
  <c r="K4336" i="4"/>
  <c r="K4464" i="4"/>
  <c r="K4480" i="4"/>
  <c r="K4624" i="4"/>
  <c r="K4800" i="4"/>
  <c r="K4816" i="4"/>
  <c r="K4864" i="4"/>
  <c r="K4896" i="4"/>
  <c r="K4912" i="4"/>
  <c r="K5008" i="4"/>
  <c r="K5024" i="4"/>
  <c r="K5344" i="4"/>
  <c r="K5488" i="4"/>
  <c r="K5584" i="4"/>
  <c r="K97" i="4"/>
  <c r="K209" i="4"/>
  <c r="K625" i="4"/>
  <c r="K721" i="4"/>
  <c r="K737" i="4"/>
  <c r="K849" i="4"/>
  <c r="K913" i="4"/>
  <c r="K1025" i="4"/>
  <c r="K1041" i="4"/>
  <c r="K1265" i="4"/>
  <c r="K1297" i="4"/>
  <c r="K1361" i="4"/>
  <c r="K1409" i="4"/>
  <c r="K1697" i="4"/>
  <c r="K1809" i="4"/>
  <c r="K1825" i="4"/>
  <c r="K1953" i="4"/>
  <c r="K2225" i="4"/>
  <c r="K2433" i="4"/>
  <c r="K2497" i="4"/>
  <c r="K2577" i="4"/>
  <c r="K2657" i="4"/>
  <c r="K2705" i="4"/>
  <c r="K2817" i="4"/>
  <c r="K3025" i="4"/>
  <c r="K3137" i="4"/>
  <c r="K3233" i="4"/>
  <c r="K3569" i="4"/>
  <c r="K3585" i="4"/>
  <c r="K3969" i="4"/>
  <c r="K4161" i="4"/>
  <c r="K4193" i="4"/>
  <c r="K4257" i="4"/>
  <c r="K4401" i="4"/>
  <c r="K4545" i="4"/>
  <c r="K4593" i="4"/>
  <c r="K4737" i="4"/>
  <c r="K4897" i="4"/>
  <c r="K4913" i="4"/>
  <c r="K4945" i="4"/>
  <c r="K5057" i="4"/>
  <c r="K5073" i="4"/>
  <c r="K5105" i="4"/>
  <c r="K5121" i="4"/>
  <c r="K5313" i="4"/>
  <c r="K5361" i="4"/>
  <c r="K5489" i="4"/>
  <c r="K5585" i="4"/>
  <c r="K50" i="4"/>
  <c r="K130" i="4"/>
  <c r="K354" i="4"/>
  <c r="K434" i="4"/>
  <c r="K754" i="4"/>
  <c r="K882" i="4"/>
  <c r="K994" i="4"/>
  <c r="K1074" i="4"/>
  <c r="K1170" i="4"/>
  <c r="K1298" i="4"/>
  <c r="K1314" i="4"/>
  <c r="K1410" i="4"/>
  <c r="K1506" i="4"/>
  <c r="K1538" i="4"/>
  <c r="K1554" i="4"/>
  <c r="K1698" i="4"/>
  <c r="K1826" i="4"/>
  <c r="K1842" i="4"/>
  <c r="K1906" i="4"/>
  <c r="K1922" i="4"/>
  <c r="K1954" i="4"/>
  <c r="K2034" i="4"/>
  <c r="K2210" i="4"/>
  <c r="K2226" i="4"/>
  <c r="K2258" i="4"/>
  <c r="K2338" i="4"/>
  <c r="K2354" i="4"/>
  <c r="K2466" i="4"/>
  <c r="K2498" i="4"/>
  <c r="K2594" i="4"/>
  <c r="K2626" i="4"/>
  <c r="K2786" i="4"/>
  <c r="K2802" i="4"/>
  <c r="K2930" i="4"/>
  <c r="K3058" i="4"/>
  <c r="K3090" i="4"/>
  <c r="K3170" i="4"/>
  <c r="K3330" i="4"/>
  <c r="K3442" i="4"/>
  <c r="K3458" i="4"/>
  <c r="K3586" i="4"/>
  <c r="K3618" i="4"/>
  <c r="K3938" i="4"/>
  <c r="K4018" i="4"/>
  <c r="K4098" i="4"/>
  <c r="K4162" i="4"/>
  <c r="K4194" i="4"/>
  <c r="K4290" i="4"/>
  <c r="K4338" i="4"/>
  <c r="K4674" i="4"/>
  <c r="K4898" i="4"/>
  <c r="K4914" i="4"/>
  <c r="K4946" i="4"/>
  <c r="K4978" i="4"/>
  <c r="K5010" i="4"/>
  <c r="K5058" i="4"/>
  <c r="K5074" i="4"/>
  <c r="K5106" i="4"/>
  <c r="K5186" i="4"/>
  <c r="K5362" i="4"/>
  <c r="K5490" i="4"/>
  <c r="K5538" i="4"/>
  <c r="K5586" i="4"/>
  <c r="K5602" i="4"/>
  <c r="K5618" i="4"/>
  <c r="K5666" i="4"/>
  <c r="K371" i="4"/>
  <c r="K451" i="4"/>
  <c r="K467" i="4"/>
  <c r="K483" i="4"/>
  <c r="K643" i="4"/>
  <c r="K707" i="4"/>
  <c r="K899" i="4"/>
  <c r="K915" i="4"/>
  <c r="K1027" i="4"/>
  <c r="K1091" i="4"/>
  <c r="K1171" i="4"/>
  <c r="K1267" i="4"/>
  <c r="K1395" i="4"/>
  <c r="K1411" i="4"/>
  <c r="K1619" i="4"/>
  <c r="K1827" i="4"/>
  <c r="K1923" i="4"/>
  <c r="K1955" i="4"/>
  <c r="K2067" i="4"/>
  <c r="K2195" i="4"/>
  <c r="K2483" i="4"/>
  <c r="K2595" i="4"/>
  <c r="K2691" i="4"/>
  <c r="K2771" i="4"/>
  <c r="K2787" i="4"/>
  <c r="K3123" i="4"/>
  <c r="K3187" i="4"/>
  <c r="K3219" i="4"/>
  <c r="K3283" i="4"/>
  <c r="K3523" i="4"/>
  <c r="K3587" i="4"/>
  <c r="K3699" i="4"/>
  <c r="K3827" i="4"/>
  <c r="K3891" i="4"/>
  <c r="K3907" i="4"/>
  <c r="K4051" i="4"/>
  <c r="K4211" i="4"/>
  <c r="K4275" i="4"/>
  <c r="K4291" i="4"/>
  <c r="K4403" i="4"/>
  <c r="K4419" i="4"/>
  <c r="K4483" i="4"/>
  <c r="K4563" i="4"/>
  <c r="K4595" i="4"/>
  <c r="K4707" i="4"/>
  <c r="K4979" i="4"/>
  <c r="K5011" i="4"/>
  <c r="K5139" i="4"/>
  <c r="K5219" i="4"/>
  <c r="K5235" i="4"/>
  <c r="K5267" i="4"/>
  <c r="K5603" i="4"/>
  <c r="K5683" i="4"/>
  <c r="K1819" i="4"/>
  <c r="K2331" i="4"/>
  <c r="K4859" i="4"/>
  <c r="K5595" i="4"/>
  <c r="K5675" i="4"/>
  <c r="K5483" i="4"/>
  <c r="K5643" i="4"/>
  <c r="K5355" i="4"/>
  <c r="K2491" i="4"/>
  <c r="K2859" i="4"/>
  <c r="K2203" i="4"/>
  <c r="K3035" i="4"/>
  <c r="K4043" i="4"/>
  <c r="K2827" i="4"/>
  <c r="K3019" i="4"/>
  <c r="K3275" i="4"/>
  <c r="K4267" i="4"/>
  <c r="K4027" i="4"/>
  <c r="K3403" i="4"/>
  <c r="K3707" i="4"/>
  <c r="K4091" i="4"/>
  <c r="K3899" i="4"/>
  <c r="K5547" i="4"/>
  <c r="K2971" i="4"/>
  <c r="K3211" i="4"/>
  <c r="K3083" i="4"/>
  <c r="K4619" i="4"/>
  <c r="K2555" i="4"/>
  <c r="K3179" i="4"/>
  <c r="K3979" i="4"/>
  <c r="K2523" i="4"/>
  <c r="K2939" i="4"/>
  <c r="K3771" i="4"/>
  <c r="K4075" i="4"/>
  <c r="K1915" i="4"/>
  <c r="K3851" i="4"/>
  <c r="T5" i="5"/>
  <c r="L1" i="4"/>
  <c r="Y32" i="5"/>
  <c r="Y33" i="5"/>
  <c r="M3" i="4" l="1"/>
  <c r="W35" i="5"/>
  <c r="Y36" i="5"/>
  <c r="U5" i="5"/>
  <c r="W37" i="5" l="1"/>
  <c r="K31" i="6" l="1"/>
  <c r="J31" i="6" l="1"/>
  <c r="L31" i="6"/>
</calcChain>
</file>

<file path=xl/sharedStrings.xml><?xml version="1.0" encoding="utf-8"?>
<sst xmlns="http://schemas.openxmlformats.org/spreadsheetml/2006/main" count="22823" uniqueCount="11429">
  <si>
    <t>id</t>
  </si>
  <si>
    <t>area_m2</t>
  </si>
  <si>
    <t>x</t>
  </si>
  <si>
    <t>y</t>
  </si>
  <si>
    <t>Conso</t>
  </si>
  <si>
    <t>Surface min</t>
  </si>
  <si>
    <t>Surface Max.</t>
  </si>
  <si>
    <t>Classe</t>
  </si>
  <si>
    <t>valeur min</t>
  </si>
  <si>
    <t>valeur max</t>
  </si>
  <si>
    <t>wkt_geom</t>
  </si>
  <si>
    <t>Type</t>
  </si>
  <si>
    <t>Nb de toît</t>
  </si>
  <si>
    <t>Pré-Classe</t>
  </si>
  <si>
    <t>a</t>
  </si>
  <si>
    <t>b</t>
  </si>
  <si>
    <t>c</t>
  </si>
  <si>
    <t>surface min</t>
  </si>
  <si>
    <t>surface max</t>
  </si>
  <si>
    <t>espace vitale min</t>
  </si>
  <si>
    <t>espace vitale max</t>
  </si>
  <si>
    <t>Nombre de personnes min</t>
  </si>
  <si>
    <t>Nombre de personnes max</t>
  </si>
  <si>
    <t>espace vitale moy</t>
  </si>
  <si>
    <t>m²/pers</t>
  </si>
  <si>
    <t>Moyenne d'hab/ménage</t>
  </si>
  <si>
    <t>solveur</t>
  </si>
  <si>
    <t>bureau fait 405 m²</t>
  </si>
  <si>
    <t>Nombre max d'hab/ménage</t>
  </si>
  <si>
    <t>Seuils</t>
  </si>
  <si>
    <t>valeur mediane</t>
  </si>
  <si>
    <t>d</t>
  </si>
  <si>
    <t>Pop modèle</t>
  </si>
  <si>
    <t>Pop admin</t>
  </si>
  <si>
    <t>Valeur de Solveur</t>
  </si>
  <si>
    <t>Sloveur</t>
  </si>
  <si>
    <t>x̄ d'habitants réels</t>
  </si>
  <si>
    <t>Habitation</t>
  </si>
  <si>
    <t>Zones</t>
  </si>
  <si>
    <t>MURAMVYA</t>
  </si>
  <si>
    <t>Point (793509.03700621309690177 9639185.25444813817739487)</t>
  </si>
  <si>
    <t>04e00000000000033e93</t>
  </si>
  <si>
    <t>Point (790084.54420316941104829 9637447.35277149081230164)</t>
  </si>
  <si>
    <t>04e0000000000001e082</t>
  </si>
  <si>
    <t>Point (792076.61358734988607466 9638524.12234459258615971)</t>
  </si>
  <si>
    <t>04e00000000000009948</t>
  </si>
  <si>
    <t>Point (793530.52964762528426945 9639368.63834058120846748)</t>
  </si>
  <si>
    <t>04e0000000000003ec2f</t>
  </si>
  <si>
    <t>Point (791582.7869591626804322 9638412.57075314223766327)</t>
  </si>
  <si>
    <t>04e000000000000804f7</t>
  </si>
  <si>
    <t>Point (791860.25560740660876036 9639478.49120753258466721)</t>
  </si>
  <si>
    <t>04e00000000000036bb9</t>
  </si>
  <si>
    <t>Point (792444.34041615366004407 9638649.87919917143881321)</t>
  </si>
  <si>
    <t>04e0000000000008d545</t>
  </si>
  <si>
    <t>Point (790540.97151674632914364 9637824.88431598618626595)</t>
  </si>
  <si>
    <t>04e0000000000000f993</t>
  </si>
  <si>
    <t>Point (792751.64322436752263457 9638942.24993075989186764)</t>
  </si>
  <si>
    <t>04e00000000000035ff0</t>
  </si>
  <si>
    <t>Point (789779.14874355203937739 9637349.99885953217744827)</t>
  </si>
  <si>
    <t>04e000000000000143ea</t>
  </si>
  <si>
    <t>Point (790619.82252183568198234 9638199.67660908028483391)</t>
  </si>
  <si>
    <t>04e000000000000053e0</t>
  </si>
  <si>
    <t>Point (790624.4120712666772306 9638159.12023354880511761)</t>
  </si>
  <si>
    <t>04e000000000000a229c</t>
  </si>
  <si>
    <t>Point (790904.10472455434501171 9638252.34568655863404274)</t>
  </si>
  <si>
    <t>04e0000000000004a3b4</t>
  </si>
  <si>
    <t>Point (790518.41982515784911811 9639614.79569894261658192)</t>
  </si>
  <si>
    <t>04e0000000000007d195</t>
  </si>
  <si>
    <t>Point (783109.58043663413263857 9635712.81080382131040096)</t>
  </si>
  <si>
    <t>04e0000000000008ca27</t>
  </si>
  <si>
    <t>Point (790973.68575765262357891 9638446.81399605423212051)</t>
  </si>
  <si>
    <t>04e0000000000009cfdf</t>
  </si>
  <si>
    <t>Point (792154.25856147473677993 9638606.03606808558106422)</t>
  </si>
  <si>
    <t>04e00000000000062b97</t>
  </si>
  <si>
    <t>Point (790632.62055986584164202 9638149.28104495257139206)</t>
  </si>
  <si>
    <t>04e0000000000006cbbe</t>
  </si>
  <si>
    <t>Point (791875.02703604369889945 9638452.66105905175209045)</t>
  </si>
  <si>
    <t>04e00000000000080d0d</t>
  </si>
  <si>
    <t>Point (783594.3045721291564405 9636020.09619978815317154)</t>
  </si>
  <si>
    <t>04e00000000000007542</t>
  </si>
  <si>
    <t>Point (791082.83012016944121569 9638466.15794279798865318)</t>
  </si>
  <si>
    <t>04e000000000000a7154</t>
  </si>
  <si>
    <t>Point (783067.9994642052333802 9636311.91315317712724209)</t>
  </si>
  <si>
    <t>04e000000000000a7d0e</t>
  </si>
  <si>
    <t>Point (782872.6181740805041045 9635901.43216185458004475)</t>
  </si>
  <si>
    <t>04e00000000000032202</t>
  </si>
  <si>
    <t>Point (790283.53149858408141881 9637138.91808193176984787)</t>
  </si>
  <si>
    <t>04e000000000000a926b</t>
  </si>
  <si>
    <t>Point (791682.51531334558967501 9639456.08185609988868237)</t>
  </si>
  <si>
    <t>04e0000000000000b98e</t>
  </si>
  <si>
    <t>Point (790010.79544987948611379 9637385.37019411660730839)</t>
  </si>
  <si>
    <t>04e000000000000161b5</t>
  </si>
  <si>
    <t>Point (791073.11074497946538031 9638024.19702995009720325)</t>
  </si>
  <si>
    <t>04e0000000000004ad9e</t>
  </si>
  <si>
    <t>Point (790692.67501320550218225 9637601.39902432262897491)</t>
  </si>
  <si>
    <t>04e000000000000547c6</t>
  </si>
  <si>
    <t>Point (793429.58749016479123384 9639408.43072466924786568)</t>
  </si>
  <si>
    <t>04e00000000000090c76</t>
  </si>
  <si>
    <t>Point (791927.16658270196057856 9638345.65301091969013214)</t>
  </si>
  <si>
    <t>04e0000000000000cb0e</t>
  </si>
  <si>
    <t>Point (792883.06929345661774278 9639194.21122957207262516)</t>
  </si>
  <si>
    <t>04e0000000000003f272</t>
  </si>
  <si>
    <t>Point (791810.80498251086100936 9638385.94187111407518387)</t>
  </si>
  <si>
    <t>04e0000000000005752c</t>
  </si>
  <si>
    <t>Point (790650.50279091065749526 9638730.22157315909862518)</t>
  </si>
  <si>
    <t>04e0000000000005fdfc</t>
  </si>
  <si>
    <t>Point (790890.73870144318789244 9638202.17146843299269676)</t>
  </si>
  <si>
    <t>04e0000000000004d0d1</t>
  </si>
  <si>
    <t>Point (790378.778934818925336 9637818.97447327151894569)</t>
  </si>
  <si>
    <t>04e0000000000008a159</t>
  </si>
  <si>
    <t>Point (792419.33873430709354579 9638576.7109588123857975)</t>
  </si>
  <si>
    <t>04e00000000000014731</t>
  </si>
  <si>
    <t>Point (790315.69410738558508456 9637745.35054041631519794)</t>
  </si>
  <si>
    <t>04e000000000000764db</t>
  </si>
  <si>
    <t>Point (791116.43215731100644916 9638489.86448917910456657)</t>
  </si>
  <si>
    <t>04e0000000000007692c</t>
  </si>
  <si>
    <t>Point (790157.54575186572037637 9637394.92547246441245079)</t>
  </si>
  <si>
    <t>04e0000000000008b5f0</t>
  </si>
  <si>
    <t>Point (790678.1940029674442485 9638166.74183501489460468)</t>
  </si>
  <si>
    <t>04e0000000000008d3ee</t>
  </si>
  <si>
    <t>Point (790119.43951686983928084 9638856.05873822048306465)</t>
  </si>
  <si>
    <t>04e0000000000002d683</t>
  </si>
  <si>
    <t>Point (790105.74394122289959341 9638664.40542161837220192)</t>
  </si>
  <si>
    <t>04e000000000000412c0</t>
  </si>
  <si>
    <t>Point (790864.03689193353056908 9638598.96367938071489334)</t>
  </si>
  <si>
    <t>04e000000000000964f6</t>
  </si>
  <si>
    <t>Point (790200.9517196899978444 9638875.5052097886800766)</t>
  </si>
  <si>
    <t>04e0000000000005a054</t>
  </si>
  <si>
    <t>Point (791243.13668773602694273 9638320.14469688758254051)</t>
  </si>
  <si>
    <t>04e0000000000005cab7</t>
  </si>
  <si>
    <t>Point (783106.41918360290583223 9635693.28359552845358849)</t>
  </si>
  <si>
    <t>04e0000000000005cdfc</t>
  </si>
  <si>
    <t>Point (791585.67963765934109688 9638480.74012840539216995)</t>
  </si>
  <si>
    <t>04e0000000000009c750</t>
  </si>
  <si>
    <t>Point (783259.01947062276303768 9635603.32783056609332561)</t>
  </si>
  <si>
    <t>04e00000000000015d7c</t>
  </si>
  <si>
    <t>Point (790093.26549464440904558 9637135.71521236374974251)</t>
  </si>
  <si>
    <t>04e0000000000003988f</t>
  </si>
  <si>
    <t>Point (790673.51937991450540721 9638622.24510782770812511)</t>
  </si>
  <si>
    <t>04e00000000000074399</t>
  </si>
  <si>
    <t>Point (790459.8551585515961051 9639433.12827176973223686)</t>
  </si>
  <si>
    <t>04e0000000000000e07f</t>
  </si>
  <si>
    <t>Point (790084.24052892916370183 9638811.68105281516909599)</t>
  </si>
  <si>
    <t>04e00000000000059efb</t>
  </si>
  <si>
    <t>Point (789797.18723730626516044 9637356.94657589122653008)</t>
  </si>
  <si>
    <t>04e0000000000007c65f</t>
  </si>
  <si>
    <t>Point (790443.92903806548565626 9637170.94714170135557652)</t>
  </si>
  <si>
    <t>04e00000000000085fc0</t>
  </si>
  <si>
    <t>Point (786390.54782246053218842 9635931.41075420379638672)</t>
  </si>
  <si>
    <t>04e0000000000001bb19</t>
  </si>
  <si>
    <t>Point (783025.55181624577380717 9635723.04622920416295528)</t>
  </si>
  <si>
    <t>04e00000000000001351</t>
  </si>
  <si>
    <t>Point (790596.14866832213010639 9638508.90694879367947578)</t>
  </si>
  <si>
    <t>04e00000000000007f89</t>
  </si>
  <si>
    <t>Point (792141.50855801394209266 9638615.98632591031491756)</t>
  </si>
  <si>
    <t>04e00000000000017ea2</t>
  </si>
  <si>
    <t>Point (783034.24366073473356664 9635748.12759801559150219)</t>
  </si>
  <si>
    <t>04e0000000000003f78d</t>
  </si>
  <si>
    <t>Point (790637.55649400874972343 9638786.60597649589180946)</t>
  </si>
  <si>
    <t>04e00000000000047b5d</t>
  </si>
  <si>
    <t>Point (790174.49835532926954329 9637463.84670613519847393)</t>
  </si>
  <si>
    <t>04e0000000000005e9b7</t>
  </si>
  <si>
    <t>Point (783048.33445962937548757 9636420.09563357196748257)</t>
  </si>
  <si>
    <t>04e00000000000062692</t>
  </si>
  <si>
    <t>Point (786783.49714990926440805 9636445.85598170012235641)</t>
  </si>
  <si>
    <t>04e00000000000066318</t>
  </si>
  <si>
    <t>Point (783004.09015056921634823 9636162.25254705920815468)</t>
  </si>
  <si>
    <t>04e00000000000088d00</t>
  </si>
  <si>
    <t>Point (791489.96624803077429533 9638391.01533283479511738)</t>
  </si>
  <si>
    <t>04e00000000000038242</t>
  </si>
  <si>
    <t>Point (791445.23983007622882724 9638523.54947798326611519)</t>
  </si>
  <si>
    <t>04e0000000000006431f</t>
  </si>
  <si>
    <t>Point (792159.99713362846523523 9638605.04248571395874023)</t>
  </si>
  <si>
    <t>04e000000000000799ad</t>
  </si>
  <si>
    <t>Point (790706.42724227765575051 9638276.08566681668162346)</t>
  </si>
  <si>
    <t>04e00000000000069354</t>
  </si>
  <si>
    <t>Point (790772.04137865849770606 9638304.56954635307192802)</t>
  </si>
  <si>
    <t>04e000000000000a5d1d</t>
  </si>
  <si>
    <t>Point (791876.47841046913526952 9638430.93036150373518467)</t>
  </si>
  <si>
    <t>04e0000000000006bb03</t>
  </si>
  <si>
    <t>Point (782332.86962968832813203 9636250.78743835911154747)</t>
  </si>
  <si>
    <t>04e000000000000a52c7</t>
  </si>
  <si>
    <t>Point (786375.19096195953898132 9636252.63725424557924271)</t>
  </si>
  <si>
    <t>04e000000000000200c5</t>
  </si>
  <si>
    <t>Point (790246.67694364557974041 9637409.23994007892906666)</t>
  </si>
  <si>
    <t>04e00000000000076986</t>
  </si>
  <si>
    <t>Point (783077.77236322953831404 9636485.89867890253663063)</t>
  </si>
  <si>
    <t>04e000000000000771c3</t>
  </si>
  <si>
    <t>Point (790585.32329501560889184 9638042.37518815696239471)</t>
  </si>
  <si>
    <t>04e000000000000344da</t>
  </si>
  <si>
    <t>Point (790451.02564541215542704 9637964.73637770488858223)</t>
  </si>
  <si>
    <t>04e00000000000044c1b</t>
  </si>
  <si>
    <t>Point (790435.2794847316108644 9637707.02605926617980003)</t>
  </si>
  <si>
    <t>04e000000000000483fc</t>
  </si>
  <si>
    <t>Point (790685.8801196675049141 9638130.27691609598696232)</t>
  </si>
  <si>
    <t>04e0000000000005c73d</t>
  </si>
  <si>
    <t>Point (792138.72692419495433569 9639671.01030753366649151)</t>
  </si>
  <si>
    <t>04e0000000000005139e</t>
  </si>
  <si>
    <t>Point (783470.48685307323466986 9637071.1154690720140934)</t>
  </si>
  <si>
    <t>04e000000000000160e3</t>
  </si>
  <si>
    <t>Point (790351.74907717294991016 9637425.08029410243034363)</t>
  </si>
  <si>
    <t>04e00000000000003ab7</t>
  </si>
  <si>
    <t>Point (783027.61144679971039295 9635739.65327870659530163)</t>
  </si>
  <si>
    <t>04e0000000000002a5d8</t>
  </si>
  <si>
    <t>Point (791656.77562916441820562 9639379.67564593628048897)</t>
  </si>
  <si>
    <t>04e000000000000859a4</t>
  </si>
  <si>
    <t>Point (790162.21471281361300498 9637460.8493585828691721)</t>
  </si>
  <si>
    <t>04e0000000000008898b</t>
  </si>
  <si>
    <t>Point (792593.27049760788213462 9638806.06311629712581635)</t>
  </si>
  <si>
    <t>04e00000000000007e92</t>
  </si>
  <si>
    <t>Point (791697.78727456135675311 9638257.43571441248059273)</t>
  </si>
  <si>
    <t>04e00000000000011253</t>
  </si>
  <si>
    <t>Point (791919.08786154841072857 9639726.18082036450505257)</t>
  </si>
  <si>
    <t>04e0000000000003f98d</t>
  </si>
  <si>
    <t>Point (789996.59117952105589211 9637443.91308121010661125)</t>
  </si>
  <si>
    <t>04e000000000000a3f97</t>
  </si>
  <si>
    <t>Point (791203.10621547745540738 9638353.14037690311670303)</t>
  </si>
  <si>
    <t>04e00000000000011a61</t>
  </si>
  <si>
    <t>Point (790408.64191362913697958 9637962.9660820122808218)</t>
  </si>
  <si>
    <t>04e00000000000029e26</t>
  </si>
  <si>
    <t>Point (790892.84302329365164042 9637193.75588810071349144)</t>
  </si>
  <si>
    <t>04e0000000000009caf8</t>
  </si>
  <si>
    <t>Point (791881.17441272642463446 9638003.44000361487269402)</t>
  </si>
  <si>
    <t>04e000000000000831c6</t>
  </si>
  <si>
    <t>Point (790303.21023755543865263 9638675.42390261590480804)</t>
  </si>
  <si>
    <t>04e0000000000008ee34</t>
  </si>
  <si>
    <t>Point (783342.53251165966503322 9635661.12369995564222336)</t>
  </si>
  <si>
    <t>04e0000000000001277d</t>
  </si>
  <si>
    <t>Point (790774.65256285341456532 9638200.60071984305977821)</t>
  </si>
  <si>
    <t>04e000000000000606ef</t>
  </si>
  <si>
    <t>Point (791910.23354515130631626 9638377.1146737914532423)</t>
  </si>
  <si>
    <t>04e000000000000717ee</t>
  </si>
  <si>
    <t>Point (783886.62295799830462784 9635513.93349942937493324)</t>
  </si>
  <si>
    <t>04e0000000000009449d</t>
  </si>
  <si>
    <t>Point (792962.79150523152202368 9639495.11929475329816341)</t>
  </si>
  <si>
    <t>04e0000000000009deb8</t>
  </si>
  <si>
    <t>Point (792305.78869866649620235 9638690.32919972576200962)</t>
  </si>
  <si>
    <t>04e0000000000000c2e2</t>
  </si>
  <si>
    <t>Point (790185.21993294509593397 9637401.6093217134475708)</t>
  </si>
  <si>
    <t>04e00000000000032f9d</t>
  </si>
  <si>
    <t>Point (790234.8297774086240679 9638990.09381121397018433)</t>
  </si>
  <si>
    <t>04e000000000000591b8</t>
  </si>
  <si>
    <t>Point (791604.36625501071102917 9638313.56012041866779327)</t>
  </si>
  <si>
    <t>04e0000000000006c820</t>
  </si>
  <si>
    <t>Point (790902.40883052255958319 9637263.52175029553472996)</t>
  </si>
  <si>
    <t>04e0000000000007d6c4</t>
  </si>
  <si>
    <t>Point (790583.33522880333475769 9637894.78749566711485386)</t>
  </si>
  <si>
    <t>04e00000000000092ae7</t>
  </si>
  <si>
    <t>Point (790731.4394734799861908 9638139.23746587708592415)</t>
  </si>
  <si>
    <t>04e000000000000726cd</t>
  </si>
  <si>
    <t>Point (783454.3903538400772959 9636908.57119874656200409)</t>
  </si>
  <si>
    <t>04e00000000000074ca4</t>
  </si>
  <si>
    <t>Point (790471.69787380809430033 9637427.65114354714751244)</t>
  </si>
  <si>
    <t>04e0000000000009668a</t>
  </si>
  <si>
    <t>Point (783623.72705236962065101 9635771.1650998666882515)</t>
  </si>
  <si>
    <t>04e00000000000002ac9</t>
  </si>
  <si>
    <t>Point (783110.65268904925324023 9635792.34305980056524277)</t>
  </si>
  <si>
    <t>04e00000000000011e5c</t>
  </si>
  <si>
    <t>Point (790615.61491419712547213 9637961.0443804319947958)</t>
  </si>
  <si>
    <t>04e00000000000056a0e</t>
  </si>
  <si>
    <t>Point (790150.37128042569383979 9637551.29227729327976704)</t>
  </si>
  <si>
    <t>04e00000000000071a28</t>
  </si>
  <si>
    <t>Point (792875.86353811505250633 9639266.92511863261461258)</t>
  </si>
  <si>
    <t>04e0000000000000ee41</t>
  </si>
  <si>
    <t>Point (791845.05218759714625776 9638072.93650936707854271)</t>
  </si>
  <si>
    <t>04e0000000000009f793</t>
  </si>
  <si>
    <t>Point (783151.02584424964152277 9636370.1752434279769659)</t>
  </si>
  <si>
    <t>04e000000000000a7ce1</t>
  </si>
  <si>
    <t>Point (791571.31327474198769778 9638414.4981855470687151)</t>
  </si>
  <si>
    <t>04e00000000000054431</t>
  </si>
  <si>
    <t>Point (790140.72423655749298632 9638732.23896756581962109)</t>
  </si>
  <si>
    <t>04e0000000000009198b</t>
  </si>
  <si>
    <t>Point (790684.67301555699668825 9638396.84188503213226795)</t>
  </si>
  <si>
    <t>04e00000000000027c16</t>
  </si>
  <si>
    <t>Point (791943.12361322005745023 9638310.83601612970232964)</t>
  </si>
  <si>
    <t>04e0000000000009d063</t>
  </si>
  <si>
    <t>Point (783221.17259522201493382 9636572.42678210139274597)</t>
  </si>
  <si>
    <t>04e0000000000001c7b5</t>
  </si>
  <si>
    <t>Point (791922.77669682772830129 9639475.70369044691324234)</t>
  </si>
  <si>
    <t>04e0000000000002d852</t>
  </si>
  <si>
    <t>Point (782977.25346732058096677 9635933.6689064372330904)</t>
  </si>
  <si>
    <t>04e0000000000001a39d</t>
  </si>
  <si>
    <t>Point (792072.11997347313445061 9638634.57800757326185703)</t>
  </si>
  <si>
    <t>04e0000000000000ae6c</t>
  </si>
  <si>
    <t>Point (783076.16792255605105311 9636400.42286917380988598)</t>
  </si>
  <si>
    <t>04e0000000000002e5c8</t>
  </si>
  <si>
    <t>Point (792177.74586382997222245 9638470.98583296872675419)</t>
  </si>
  <si>
    <t>04e0000000000000434d</t>
  </si>
  <si>
    <t>Point (783064.56303988606669009 9636330.72065603733062744)</t>
  </si>
  <si>
    <t>04e000000000000528d3</t>
  </si>
  <si>
    <t>Point (782804.78570643719285727 9635154.66044409014284611)</t>
  </si>
  <si>
    <t>04e00000000000054602</t>
  </si>
  <si>
    <t>Point (783043.78047587641049176 9636299.31920433789491653)</t>
  </si>
  <si>
    <t>04e0000000000005912b</t>
  </si>
  <si>
    <t>Point (783801.65058239130303264 9636094.23078254051506519)</t>
  </si>
  <si>
    <t>04e00000000000008a7e</t>
  </si>
  <si>
    <t>Point (790710.79644284513778985 9638266.86911443434655666)</t>
  </si>
  <si>
    <t>04e0000000000003b799</t>
  </si>
  <si>
    <t>Point (791908.69984192028641701 9639478.29374762624502182)</t>
  </si>
  <si>
    <t>04e0000000000003f047</t>
  </si>
  <si>
    <t>Point (783638.09919984627049416 9635936.80150451883673668)</t>
  </si>
  <si>
    <t>04e00000000000067e5f</t>
  </si>
  <si>
    <t>Point (791527.67099014937411994 9638325.09770636074244976)</t>
  </si>
  <si>
    <t>04e00000000000075da7</t>
  </si>
  <si>
    <t>Point (784113.44088940811343491 9637487.74838619120419025)</t>
  </si>
  <si>
    <t>04e000000000000266ff</t>
  </si>
  <si>
    <t>Point (783259.45501763513311744 9636882.0962720699608326)</t>
  </si>
  <si>
    <t>04e0000000000002982d</t>
  </si>
  <si>
    <t>Point (783504.38696155382785946 9636965.63596450909972191)</t>
  </si>
  <si>
    <t>04e0000000000000cbe0</t>
  </si>
  <si>
    <t>Point (790937.0585828967159614 9638778.00424667075276375)</t>
  </si>
  <si>
    <t>04e00000000000006f33</t>
  </si>
  <si>
    <t>Point (791890.04332121135666966 9638522.49784208461642265)</t>
  </si>
  <si>
    <t>04e00000000000009f42</t>
  </si>
  <si>
    <t>Point (790736.67695678025484085 9637618.62481485866010189)</t>
  </si>
  <si>
    <t>04e00000000000029145</t>
  </si>
  <si>
    <t>Point (792150.83921528095379472 9638586.1437533013522625)</t>
  </si>
  <si>
    <t>04e000000000000522aa</t>
  </si>
  <si>
    <t>Point (792127.9019535353872925 9638653.35397887788712978)</t>
  </si>
  <si>
    <t>04e0000000000009c2c1</t>
  </si>
  <si>
    <t>Point (790173.73644019104540348 9637404.46714479848742485)</t>
  </si>
  <si>
    <t>04e000000000000ab09c</t>
  </si>
  <si>
    <t>Point (791765.32161430129781365 9638264.79863898083567619)</t>
  </si>
  <si>
    <t>04e00000000000030a80</t>
  </si>
  <si>
    <t>Point (790565.10398145136423409 9638194.37370445765554905)</t>
  </si>
  <si>
    <t>04e000000000000480da</t>
  </si>
  <si>
    <t>Point (792507.89802087843418121 9638445.08241553232073784)</t>
  </si>
  <si>
    <t>04e000000000000536b8</t>
  </si>
  <si>
    <t>Point (792599.43826249404810369 9639129.43060076981782913)</t>
  </si>
  <si>
    <t>04e00000000000091b7e</t>
  </si>
  <si>
    <t>Point (791816.57375433226116002 9638464.88883497938513756)</t>
  </si>
  <si>
    <t>04e00000000000048706</t>
  </si>
  <si>
    <t>Point (790614.89065988943912089 9638134.57092868909239769)</t>
  </si>
  <si>
    <t>04e00000000000052eaa</t>
  </si>
  <si>
    <t>Point (790560.17523761303164065 9637207.98128630220890045)</t>
  </si>
  <si>
    <t>04e000000000000791b9</t>
  </si>
  <si>
    <t>Point (790588.59861916583031416 9637781.04413877800107002)</t>
  </si>
  <si>
    <t>04e0000000000007b119</t>
  </si>
  <si>
    <t>Point (792049.68066457519307733 9638724.96513939462602139)</t>
  </si>
  <si>
    <t>04e000000000000a0de5</t>
  </si>
  <si>
    <t>Point (792957.35292386589571834 9639200.24041246250271797)</t>
  </si>
  <si>
    <t>Point (790702.9098748592659831 9638054.92456855066120625)</t>
  </si>
  <si>
    <t>04e00000000000056efa</t>
  </si>
  <si>
    <t>Point (790290.99578551016747952 9637407.06889744289219379)</t>
  </si>
  <si>
    <t>04e00000000000070fb7</t>
  </si>
  <si>
    <t>Point (790635.80865912977606058 9638178.73042945377528667)</t>
  </si>
  <si>
    <t>04e000000000000a2969</t>
  </si>
  <si>
    <t>Point (790439.92310318944510072 9637995.89375820942223072)</t>
  </si>
  <si>
    <t>04e00000000000066ddb</t>
  </si>
  <si>
    <t>Point (792023.95589159382507205 9638401.39724837243556976)</t>
  </si>
  <si>
    <t>04e00000000000097147</t>
  </si>
  <si>
    <t>Point (783071.79879270470701158 9635719.94467675685882568)</t>
  </si>
  <si>
    <t>04e0000000000006abd9</t>
  </si>
  <si>
    <t>Point (791997.54937996913213283 9638569.11416959390044212)</t>
  </si>
  <si>
    <t>04e0000000000008baa2</t>
  </si>
  <si>
    <t>Point (783409.79789347131736577 9637043.61674897931516171)</t>
  </si>
  <si>
    <t>04e00000000000092444</t>
  </si>
  <si>
    <t>Point (791987.04002950899302959 9639701.98860803432762623)</t>
  </si>
  <si>
    <t>04e00000000000026213</t>
  </si>
  <si>
    <t>Point (790903.19787352648563683 9638171.50759093835949898)</t>
  </si>
  <si>
    <t>04e000000000000352ee</t>
  </si>
  <si>
    <t>Point (783180.41659958916716278 9636401.56933924928307533)</t>
  </si>
  <si>
    <t>04e0000000000004d568</t>
  </si>
  <si>
    <t>Point (791389.83023138158023357 9638389.40355021879076958)</t>
  </si>
  <si>
    <t>04e0000000000005c592</t>
  </si>
  <si>
    <t>Point (786529.5156161212362349 9636256.29001676663756371)</t>
  </si>
  <si>
    <t>04e00000000000067f59</t>
  </si>
  <si>
    <t>Point (791304.7768452747259289 9638913.92744054645299911)</t>
  </si>
  <si>
    <t>04e0000000000007d4bd</t>
  </si>
  <si>
    <t>Point (792020.29143376252613962 9638596.4857424832880497)</t>
  </si>
  <si>
    <t>04e0000000000003b96b</t>
  </si>
  <si>
    <t>Point (790563.56418575346469879 9638224.4557414073497057)</t>
  </si>
  <si>
    <t>04e0000000000005cc93</t>
  </si>
  <si>
    <t>Point (792271.92193673586007208 9638448.03122009336948395)</t>
  </si>
  <si>
    <t>04e000000000000a3f6e</t>
  </si>
  <si>
    <t>Point (790055.60757216427009553 9638788.06413830071687698)</t>
  </si>
  <si>
    <t>04e00000000000083a69</t>
  </si>
  <si>
    <t>Point (783286.67915924929548055 9635299.54990806803107262)</t>
  </si>
  <si>
    <t>04e00000000000007947</t>
  </si>
  <si>
    <t>Point (783017.74793233815580606 9636177.27726764604449272)</t>
  </si>
  <si>
    <t>04e0000000000003a102</t>
  </si>
  <si>
    <t>Point (790999.86572850192897022 9639289.16707552969455719)</t>
  </si>
  <si>
    <t>04e00000000000076c89</t>
  </si>
  <si>
    <t>Point (791299.62332981894724071 9638065.3686286024749279)</t>
  </si>
  <si>
    <t>04e0000000000007a63f</t>
  </si>
  <si>
    <t>Point (790415.05172332748770714 9638606.02147145569324493)</t>
  </si>
  <si>
    <t>04e00000000000054aed</t>
  </si>
  <si>
    <t>Point (790396.45339697226881981 9637448.58434683457016945)</t>
  </si>
  <si>
    <t>04e0000000000009453e</t>
  </si>
  <si>
    <t>Point (790357.59140866482630372 9637422.33934818021953106)</t>
  </si>
  <si>
    <t>04e0000000000006ab9c</t>
  </si>
  <si>
    <t>Point (791719.21612299839034677 9638302.59508117474615574)</t>
  </si>
  <si>
    <t>04e00000000000027cd1</t>
  </si>
  <si>
    <t>Point (784469.33035316574387252 9636420.61610440164804459)</t>
  </si>
  <si>
    <t>04e000000000000815e6</t>
  </si>
  <si>
    <t>Point (791675.62844792008399963 9638268.19543154910206795)</t>
  </si>
  <si>
    <t>04e000000000000311ad</t>
  </si>
  <si>
    <t>Point (790760.60692259855568409 9638669.70760868303477764)</t>
  </si>
  <si>
    <t>04e000000000000050b6</t>
  </si>
  <si>
    <t>Point (790439.29211054311599582 9637395.63581221178174019)</t>
  </si>
  <si>
    <t>04e0000000000002923f</t>
  </si>
  <si>
    <t>Point (790514.88361987727694213 9637377.66994703561067581)</t>
  </si>
  <si>
    <t>04e00000000000045c09</t>
  </si>
  <si>
    <t>Point (792136.97310047154314816 9638656.81408684886991978)</t>
  </si>
  <si>
    <t>04e0000000000006ef31</t>
  </si>
  <si>
    <t>Point (789827.02203418279532343 9637415.82063354551792145)</t>
  </si>
  <si>
    <t>04e00000000000076301</t>
  </si>
  <si>
    <t>Point (789824.11924598133191466 9638978.49906393885612488)</t>
  </si>
  <si>
    <t>04e000000000000a5936</t>
  </si>
  <si>
    <t>Point (790307.17666522890795022 9637112.31592234037816525)</t>
  </si>
  <si>
    <t>04e0000000000004dcba</t>
  </si>
  <si>
    <t>Point (791675.86465542088262737 9638261.66972563974559307)</t>
  </si>
  <si>
    <t>04e0000000000004e961</t>
  </si>
  <si>
    <t>Point (790937.10314130724873394 9637230.94148881360888481)</t>
  </si>
  <si>
    <t>04e00000000000086e6c</t>
  </si>
  <si>
    <t>Point (790455.02770302863791585 9639535.82250343821942806)</t>
  </si>
  <si>
    <t>04e0000000000008ba91</t>
  </si>
  <si>
    <t>Point (790703.78563549614045769 9638074.95919908210635185)</t>
  </si>
  <si>
    <t>04e0000000000002c04c</t>
  </si>
  <si>
    <t>Point (793003.63957599014975131 9639520.59994084201753139)</t>
  </si>
  <si>
    <t>04e00000000000070778</t>
  </si>
  <si>
    <t>Point (790420.65645584440790117 9637417.65142309479415417)</t>
  </si>
  <si>
    <t>04e000000000000a3214</t>
  </si>
  <si>
    <t>Point (790514.98578506917692721 9638311.79363063722848892)</t>
  </si>
  <si>
    <t>04e000000000000434d5</t>
  </si>
  <si>
    <t>Point (790433.42223931627813727 9638644.37130835466086864)</t>
  </si>
  <si>
    <t>04e0000000000006e26f</t>
  </si>
  <si>
    <t>Point (791914.26894682052079588 9638418.05279710702598095)</t>
  </si>
  <si>
    <t>04e0000000000008030e</t>
  </si>
  <si>
    <t>Point (791558.71697278751526028 9638368.37802071496844292)</t>
  </si>
  <si>
    <t>04e0000000000003f140</t>
  </si>
  <si>
    <t>Point (792133.21247110201511532 9638640.83536302298307419)</t>
  </si>
  <si>
    <t>04e00000000000056426</t>
  </si>
  <si>
    <t>Point (792095.34273488738108426 9638645.80646955035626888)</t>
  </si>
  <si>
    <t>04e000000000000628ed</t>
  </si>
  <si>
    <t>Point (783044.90358817810192704 9636271.09532458521425724)</t>
  </si>
  <si>
    <t>04e0000000000005e2e6</t>
  </si>
  <si>
    <t>Point (790645.50281386484857649 9638424.46407746523618698)</t>
  </si>
  <si>
    <t>04e0000000000006f98c</t>
  </si>
  <si>
    <t>Point (793178.35835881042294204 9638878.58042843639850616)</t>
  </si>
  <si>
    <t>04e000000000000a3ffa</t>
  </si>
  <si>
    <t>Point (790548.2195383133366704 9637915.69715928100049496)</t>
  </si>
  <si>
    <t>04e000000000000a49cb</t>
  </si>
  <si>
    <t>Point (783035.69716980075463653 9635801.52113185822963715)</t>
  </si>
  <si>
    <t>04e00000000000003555</t>
  </si>
  <si>
    <t>Point (792045.45136390975676477 9638509.43935873173177242)</t>
  </si>
  <si>
    <t>04e0000000000000b8c2</t>
  </si>
  <si>
    <t>Point (790680.75973927043378353 9637430.994819650426507)</t>
  </si>
  <si>
    <t>04e0000000000000b05e</t>
  </si>
  <si>
    <t>Point (791125.83555193385109305 9636956.18219727836549282)</t>
  </si>
  <si>
    <t>04e000000000000111f5</t>
  </si>
  <si>
    <t>Point (782345.72132702928502113 9636291.41627416200935841)</t>
  </si>
  <si>
    <t>04e0000000000008ae34</t>
  </si>
  <si>
    <t>Point (793299.4041928059887141 9638982.50753050856292248)</t>
  </si>
  <si>
    <t>04e0000000000000793e</t>
  </si>
  <si>
    <t>Point (782980.00128524098545313 9636215.07885575853288174)</t>
  </si>
  <si>
    <t>04e0000000000003d996</t>
  </si>
  <si>
    <t>Point (790527.73131754307541996 9638294.60228372178971767)</t>
  </si>
  <si>
    <t>04e0000000000004ed7f</t>
  </si>
  <si>
    <t>Point (790645.99977935594506562 9638434.00159380957484245)</t>
  </si>
  <si>
    <t>04e00000000000077cb9</t>
  </si>
  <si>
    <t>Point (790630.52995938458479941 9637861.11813345178961754)</t>
  </si>
  <si>
    <t>04e000000000000876e7</t>
  </si>
  <si>
    <t>Point (790591.26716401474550366 9637909.32865533418953419)</t>
  </si>
  <si>
    <t>04e0000000000003a31d</t>
  </si>
  <si>
    <t>Point (791894.97922047006431967 9638005.47146125137805939)</t>
  </si>
  <si>
    <t>04e0000000000004a0f2</t>
  </si>
  <si>
    <t>Point (790466.97706589102745056 9636894.98942258767783642)</t>
  </si>
  <si>
    <t>04e0000000000004d79d</t>
  </si>
  <si>
    <t>Point (791014.18825309490785003 9638737.06657055579125881)</t>
  </si>
  <si>
    <t>04e00000000000074c02</t>
  </si>
  <si>
    <t>Point (783188.56216452410444617 9635184.91993740200996399)</t>
  </si>
  <si>
    <t>04e00000000000082e9b</t>
  </si>
  <si>
    <t>Point (790276.64798667770810425 9637737.58460378646850586)</t>
  </si>
  <si>
    <t>04e0000000000000ae81</t>
  </si>
  <si>
    <t>Point (791268.47805859730578959 9636763.90208373032510281)</t>
  </si>
  <si>
    <t>04e00000000000012496</t>
  </si>
  <si>
    <t>Point (792594.38327854056842625 9638640.48367023840546608)</t>
  </si>
  <si>
    <t>04e00000000000061ebd</t>
  </si>
  <si>
    <t>Point (791208.59042054694145918 9639035.61201306991279125)</t>
  </si>
  <si>
    <t>04e00000000000091198</t>
  </si>
  <si>
    <t>Point (792918.83348730904981494 9639560.4316584337502718)</t>
  </si>
  <si>
    <t>04e000000000000966c2</t>
  </si>
  <si>
    <t>Point (783167.31863633706234396 9636463.78170538693666458)</t>
  </si>
  <si>
    <t>04e00000000000028bb1</t>
  </si>
  <si>
    <t>Point (793594.89486266509629786 9639240.43557612970471382)</t>
  </si>
  <si>
    <t>04e00000000000084a94</t>
  </si>
  <si>
    <t>Point (783307.29535326361656189 9635710.24259607680141926)</t>
  </si>
  <si>
    <t>04e0000000000009d574</t>
  </si>
  <si>
    <t>Point (782998.60254703159444034 9635808.52611453086137772)</t>
  </si>
  <si>
    <t>04e000000000000087c9</t>
  </si>
  <si>
    <t>Point (793407.66418564738705754 9638893.78200231306254864)</t>
  </si>
  <si>
    <t>04e000000000000703cc</t>
  </si>
  <si>
    <t>Point (790455.7892580620246008 9637896.01916393451392651)</t>
  </si>
  <si>
    <t>04e0000000000001a03d</t>
  </si>
  <si>
    <t>Point (790952.40381951909512281 9637253.91660280153155327)</t>
  </si>
  <si>
    <t>04e000000000000362b2</t>
  </si>
  <si>
    <t>Point (791624.98953793337568641 9639278.14784835651516914)</t>
  </si>
  <si>
    <t>04e0000000000006db9e</t>
  </si>
  <si>
    <t>Point (790986.89928056055214256 9637246.88966125994920731)</t>
  </si>
  <si>
    <t>04e00000000000042956</t>
  </si>
  <si>
    <t>Point (789939.37338939192704856 9637449.72956434264779091)</t>
  </si>
  <si>
    <t>04e00000000000056673</t>
  </si>
  <si>
    <t>Point (783095.73971342947334051 9636264.54077557101845741)</t>
  </si>
  <si>
    <t>04e00000000000065352</t>
  </si>
  <si>
    <t>Point (782883.08468658081255853 9635847.31751277483999729)</t>
  </si>
  <si>
    <t>04e000000000000a96ae</t>
  </si>
  <si>
    <t>Point (791919.53649452014360577 9639617.0961990412324667)</t>
  </si>
  <si>
    <t>04e00000000000021ef5</t>
  </si>
  <si>
    <t>Point (785233.40991046885028481 9635259.47327179089188576)</t>
  </si>
  <si>
    <t>04e0000000000002c822</t>
  </si>
  <si>
    <t>Point (783039.63852678774856031 9635780.10226413421332836)</t>
  </si>
  <si>
    <t>04e0000000000003ef6d</t>
  </si>
  <si>
    <t>Point (790453.8785182717256248 9637417.87917928211390972)</t>
  </si>
  <si>
    <t>04e00000000000041f2f</t>
  </si>
  <si>
    <t>Point (783105.4421108856331557 9636289.25873222574591637)</t>
  </si>
  <si>
    <t>04e00000000000044fae</t>
  </si>
  <si>
    <t>Point (792769.98067305260337889 9639820.70009093731641769)</t>
  </si>
  <si>
    <t>04e000000000000582af</t>
  </si>
  <si>
    <t>Point (790994.02185470040421933 9638446.94903839938342571)</t>
  </si>
  <si>
    <t>04e0000000000000280a</t>
  </si>
  <si>
    <t>Point (790559.8448786954395473 9637127.83442282676696777)</t>
  </si>
  <si>
    <t>04e00000000000008432</t>
  </si>
  <si>
    <t>Point (783542.27047258033417165 9636965.63624980859458447)</t>
  </si>
  <si>
    <t>04e00000000000034ab8</t>
  </si>
  <si>
    <t>Point (792499.26982041634619236 9638536.36553625389933586)</t>
  </si>
  <si>
    <t>04e00000000000064865</t>
  </si>
  <si>
    <t>Point (791429.61389219970442355 9639344.76105828210711479)</t>
  </si>
  <si>
    <t>04e00000000000067aa9</t>
  </si>
  <si>
    <t>Point (783211.2500657953787595 9635559.92879198677837849)</t>
  </si>
  <si>
    <t>04e0000000000009c6c2</t>
  </si>
  <si>
    <t>Point (791532.35357125615701079 9638353.18288028240203857)</t>
  </si>
  <si>
    <t>04e000000000000a1ed2</t>
  </si>
  <si>
    <t>Point (790672.48340778122656047 9638022.4962002094835043)</t>
  </si>
  <si>
    <t>04e0000000000007f76c</t>
  </si>
  <si>
    <t>Point (792476.54397347522899508 9638571.17390702478587627)</t>
  </si>
  <si>
    <t>04e0000000000009be50</t>
  </si>
  <si>
    <t>Point (793350.36798267380800098 9638997.27542945742607117)</t>
  </si>
  <si>
    <t>04e0000000000009cf52</t>
  </si>
  <si>
    <t>Point (790064.70298256236128509 9637457.14400799944996834)</t>
  </si>
  <si>
    <t>04e0000000000002490d</t>
  </si>
  <si>
    <t>Point (783510.538687625201419 9635743.35090814717113972)</t>
  </si>
  <si>
    <t>04e0000000000006e081</t>
  </si>
  <si>
    <t>Point (790020.92753687128424644 9638817.53738916292786598)</t>
  </si>
  <si>
    <t>04e00000000000083296</t>
  </si>
  <si>
    <t>Point (793157.4063353065866977 9638669.76314472034573555)</t>
  </si>
  <si>
    <t>04e0000000000006beb4</t>
  </si>
  <si>
    <t>Point (792041.89188106672372669 9638580.34246689639985561)</t>
  </si>
  <si>
    <t>04e000000000000998c5</t>
  </si>
  <si>
    <t>Point (790427.5404992364346981 9637793.17312021553516388)</t>
  </si>
  <si>
    <t>04e00000000000016362</t>
  </si>
  <si>
    <t>Point (790926.76107205403968692 9638822.4966076985001564)</t>
  </si>
  <si>
    <t>04e0000000000001b30a</t>
  </si>
  <si>
    <t>Point (789940.76934078335762024 9637369.4141932874917984)</t>
  </si>
  <si>
    <t>04e00000000000049f75</t>
  </si>
  <si>
    <t>Point (785188.83596745668910444 9635314.09729093685746193)</t>
  </si>
  <si>
    <t>04e00000000000078ec4</t>
  </si>
  <si>
    <t>Point (790071.70375114120543003 9637464.58922786451876163)</t>
  </si>
  <si>
    <t>04e00000000000060cde</t>
  </si>
  <si>
    <t>Point (790724.29235059313941747 9639294.29778004810214043)</t>
  </si>
  <si>
    <t>04e000000000000712e1</t>
  </si>
  <si>
    <t>Point (791591.06456031138077378 9639334.40878857672214508)</t>
  </si>
  <si>
    <t>04e0000000000007964b</t>
  </si>
  <si>
    <t>Point (784007.81586849642917514 9637577.10082991234958172)</t>
  </si>
  <si>
    <t>04e000000000000860dc</t>
  </si>
  <si>
    <t>Point (792555.03356600762344897 9638680.03185716271400452)</t>
  </si>
  <si>
    <t>04e000000000000aa687</t>
  </si>
  <si>
    <t>Point (791870.60841502074617893 9638093.93679032847285271)</t>
  </si>
  <si>
    <t>04e0000000000008a43b</t>
  </si>
  <si>
    <t>Point (791642.75106605235487223 9638269.9236423671245575)</t>
  </si>
  <si>
    <t>04e00000000000021e72</t>
  </si>
  <si>
    <t>Point (790162.63409733306616545 9637897.60452093929052353)</t>
  </si>
  <si>
    <t>04e000000000000734b6</t>
  </si>
  <si>
    <t>Point (790027.0761427580146119 9637385.70381714589893818)</t>
  </si>
  <si>
    <t>04e0000000000002dca3</t>
  </si>
  <si>
    <t>Point (783382.3226554982829839 9637029.4229195062071085)</t>
  </si>
  <si>
    <t>04e0000000000007849e</t>
  </si>
  <si>
    <t>Point (782951.80532089341431856 9636182.4559654351323843)</t>
  </si>
  <si>
    <t>04e0000000000009ae61</t>
  </si>
  <si>
    <t>Point (791649.89771436888258904 9638129.54434235394001007)</t>
  </si>
  <si>
    <t>04e00000000000051a69</t>
  </si>
  <si>
    <t>Point (785176.87502623081672937 9636508.36689543910324574)</t>
  </si>
  <si>
    <t>04e0000000000008a954</t>
  </si>
  <si>
    <t>Point (790759.96090730698779225 9637270.93724955804646015)</t>
  </si>
  <si>
    <t>04e000000000000006ac</t>
  </si>
  <si>
    <t>Point (790066.52550805266946554 9637377.07463899627327919)</t>
  </si>
  <si>
    <t>04e000000000000911df</t>
  </si>
  <si>
    <t>Point (793153.65267038950696588 9638908.17144753970205784)</t>
  </si>
  <si>
    <t>04e0000000000005362d</t>
  </si>
  <si>
    <t>Point (790427.3279476297320798 9637206.45955357886850834)</t>
  </si>
  <si>
    <t>04e0000000000004ebde</t>
  </si>
  <si>
    <t>Point (790485.815111736766994 9638189.03847191482782364)</t>
  </si>
  <si>
    <t>04e0000000000006423c</t>
  </si>
  <si>
    <t>Point (783559.18791322328615934 9636542.12664342857897282)</t>
  </si>
  <si>
    <t>04e00000000000078141</t>
  </si>
  <si>
    <t>Point (791670.95693355961702764 9639128.14955546334385872)</t>
  </si>
  <si>
    <t>04e00000000000093349</t>
  </si>
  <si>
    <t>Point (790065.37797934259288013 9638827.36431958712637424)</t>
  </si>
  <si>
    <t>04e00000000000098273</t>
  </si>
  <si>
    <t>Point (790252.5257965789642185 9638715.35754223726689816)</t>
  </si>
  <si>
    <t>04e0000000000004b0eb</t>
  </si>
  <si>
    <t>Point (786401.55003003438469023 9636318.61405694857239723)</t>
  </si>
  <si>
    <t>04e00000000000045586</t>
  </si>
  <si>
    <t>Point (783020.4961796224815771 9635929.6808333545923233)</t>
  </si>
  <si>
    <t>04e0000000000008abd2</t>
  </si>
  <si>
    <t>Point (790901.88576822762843221 9638019.82203761674463749)</t>
  </si>
  <si>
    <t>04e00000000000009837</t>
  </si>
  <si>
    <t>Point (790414.24677302245981991 9637766.46521961875259876)</t>
  </si>
  <si>
    <t>04e000000000000240e0</t>
  </si>
  <si>
    <t>Point (792086.80165275279432535 9638646.80559302121400833)</t>
  </si>
  <si>
    <t>04e00000000000042a30</t>
  </si>
  <si>
    <t>Point (792071.97069120337255299 9638732.58429320529103279)</t>
  </si>
  <si>
    <t>04e0000000000006db9c</t>
  </si>
  <si>
    <t>Point (791912.26637705916073173 9638351.99201427213847637)</t>
  </si>
  <si>
    <t>04e0000000000008ad47</t>
  </si>
  <si>
    <t>Point (792523.90205814782530069 9638963.97105609066784382)</t>
  </si>
  <si>
    <t>04e000000000000297f0</t>
  </si>
  <si>
    <t>Point (786653.44979289779439569 9636174.13042417541146278)</t>
  </si>
  <si>
    <t>04e0000000000002c1c5</t>
  </si>
  <si>
    <t>Point (792898.24631058028899133 9638750.20353861525654793)</t>
  </si>
  <si>
    <t>04e00000000000051b10</t>
  </si>
  <si>
    <t>Point (783445.35890276846475899 9636748.23460397683084011)</t>
  </si>
  <si>
    <t>04e0000000000005d83d</t>
  </si>
  <si>
    <t>Point (790714.67113495315425098 9637119.87557411193847656)</t>
  </si>
  <si>
    <t>04e000000000000a458e</t>
  </si>
  <si>
    <t>Point (790478.31234006909653544 9639573.17543698288500309)</t>
  </si>
  <si>
    <t>04e0000000000004b120</t>
  </si>
  <si>
    <t>Point (782934.06455026823095977 9635835.07286901026964188)</t>
  </si>
  <si>
    <t>04e00000000000049caa</t>
  </si>
  <si>
    <t>Point (790705.18157888681162149 9637986.00441959872841835)</t>
  </si>
  <si>
    <t>04e00000000000074689</t>
  </si>
  <si>
    <t>Point (783439.59453548607416451 9637034.64051329344511032)</t>
  </si>
  <si>
    <t>04e00000000000008519</t>
  </si>
  <si>
    <t>Point (790473.25130655453540385 9639520.49658170156180859)</t>
  </si>
  <si>
    <t>04e00000000000012621</t>
  </si>
  <si>
    <t>Point (790481.67761984071694314 9637770.62424194812774658)</t>
  </si>
  <si>
    <t>04e0000000000005f14b</t>
  </si>
  <si>
    <t>Point (791021.25260041828732938 9638473.99455231428146362)</t>
  </si>
  <si>
    <t>04e0000000000000378b</t>
  </si>
  <si>
    <t>Point (783121.67896866984665394 9635996.36306203529238701)</t>
  </si>
  <si>
    <t>04e000000000000192f2</t>
  </si>
  <si>
    <t>Point (790692.1652124134125188 9637985.96804520674049854)</t>
  </si>
  <si>
    <t>04e000000000000254cf</t>
  </si>
  <si>
    <t>Point (791029.41154564404860139 9637030.73027821816504002)</t>
  </si>
  <si>
    <t>04e0000000000005c798</t>
  </si>
  <si>
    <t>Point (791094.64515053830109537 9638024.03770322725176811)</t>
  </si>
  <si>
    <t>04e00000000000096eb5</t>
  </si>
  <si>
    <t>Point (782759.32711254432797432 9635863.23407220095396042)</t>
  </si>
  <si>
    <t>04e00000000000042de4</t>
  </si>
  <si>
    <t>Point (790330.05250286334194243 9637704.43052706494927406)</t>
  </si>
  <si>
    <t>04e00000000000051206</t>
  </si>
  <si>
    <t>Point (791691.15070260432548821 9638318.7487200777977705)</t>
  </si>
  <si>
    <t>04e000000000000857ea</t>
  </si>
  <si>
    <t>Point (792008.60794169059954584 9639681.19378825277090073)</t>
  </si>
  <si>
    <t>04e00000000000044e36</t>
  </si>
  <si>
    <t>Point (789770.50660055363550782 9637402.06023450754582882)</t>
  </si>
  <si>
    <t>04e00000000000049c01</t>
  </si>
  <si>
    <t>Point (790462.79569417098537087 9638896.32575549557805061)</t>
  </si>
  <si>
    <t>04e0000000000007e036</t>
  </si>
  <si>
    <t>Point (790839.13368454261217266 9638052.31086383573710918)</t>
  </si>
  <si>
    <t>04e00000000000098ba5</t>
  </si>
  <si>
    <t>Point (783086.67100345413200557 9635774.43664709851145744)</t>
  </si>
  <si>
    <t>04e0000000000003924c</t>
  </si>
  <si>
    <t>Point (792582.11364913801662624 9638523.0365999061614275)</t>
  </si>
  <si>
    <t>04e000000000000670b2</t>
  </si>
  <si>
    <t>Point (790097.68651509913615882 9637134.18391059152781963)</t>
  </si>
  <si>
    <t>04e000000000000a769a</t>
  </si>
  <si>
    <t>Point (791340.9198880831245333 9639108.71489706076681614)</t>
  </si>
  <si>
    <t>04e00000000000043dea</t>
  </si>
  <si>
    <t>Point (791588.8124147878261283 9638401.72312764078378677)</t>
  </si>
  <si>
    <t>04e00000000000095ce9</t>
  </si>
  <si>
    <t>Point (790277.86328758182935417 9638518.59411375969648361)</t>
  </si>
  <si>
    <t>04e0000000000009afa1</t>
  </si>
  <si>
    <t>Point (791867.25682916375808418 9638494.02137257717549801)</t>
  </si>
  <si>
    <t>04e0000000000001bb46</t>
  </si>
  <si>
    <t>Point (784027.39886276645120233 9637591.28771687485277653)</t>
  </si>
  <si>
    <t>04e0000000000002d90f</t>
  </si>
  <si>
    <t>Point (783315.50813717348501086 9636948.31355214491486549)</t>
  </si>
  <si>
    <t>04e0000000000006071d</t>
  </si>
  <si>
    <t>Point (790302.17523785610683262 9639323.64352313429117203)</t>
  </si>
  <si>
    <t>04e00000000000023836</t>
  </si>
  <si>
    <t>Point (792347.07729092298541218 9638478.11919124238193035)</t>
  </si>
  <si>
    <t>04e00000000000026a53</t>
  </si>
  <si>
    <t>Point (785174.8800416950834915 9636518.9822834488004446)</t>
  </si>
  <si>
    <t>04e000000000000577f7</t>
  </si>
  <si>
    <t>Point (790401.9668266277294606 9638004.02858463488519192)</t>
  </si>
  <si>
    <t>04e000000000000a603c</t>
  </si>
  <si>
    <t>Point (783059.3972666384652257 9636212.77911942265927792)</t>
  </si>
  <si>
    <t>04e00000000000073f21</t>
  </si>
  <si>
    <t>Point (791903.87707636621780694 9638452.59610332362353802)</t>
  </si>
  <si>
    <t>04e00000000000010e5e</t>
  </si>
  <si>
    <t>Point (792458.55404317076317966 9638635.1137422900646925)</t>
  </si>
  <si>
    <t>04e000000000000112fc</t>
  </si>
  <si>
    <t>Point (789584.03216568543575704 9638915.72674813121557236)</t>
  </si>
  <si>
    <t>04e000000000000507fa</t>
  </si>
  <si>
    <t>Point (783285.79904361418448389 9636949.69006538204848766)</t>
  </si>
  <si>
    <t>04e0000000000001b41b</t>
  </si>
  <si>
    <t>Point (791897.00071709312032908 9637669.16064463183283806)</t>
  </si>
  <si>
    <t>04e00000000000063121</t>
  </si>
  <si>
    <t>Point (790393.42062055529095232 9637429.11931517906486988)</t>
  </si>
  <si>
    <t>04e0000000000006a09a</t>
  </si>
  <si>
    <t>Point (790201.50236377562396228 9637597.27995922230184078)</t>
  </si>
  <si>
    <t>04e00000000000073e0c</t>
  </si>
  <si>
    <t>Point (783015.30115319252945483 9635724.15545925125479698)</t>
  </si>
  <si>
    <t>04e0000000000007de8f</t>
  </si>
  <si>
    <t>Point (790342.25754611962474883 9638790.29966192878782749)</t>
  </si>
  <si>
    <t>04e0000000000006324a</t>
  </si>
  <si>
    <t>Point (791632.69561875355429947 9637772.64985723793506622)</t>
  </si>
  <si>
    <t>04e0000000000009d866</t>
  </si>
  <si>
    <t>Point (790260.51962757739238441 9638634.67034481093287468)</t>
  </si>
  <si>
    <t>04e0000000000000ac77</t>
  </si>
  <si>
    <t>Point (783233.5115485074929893 9636577.98797881230711937)</t>
  </si>
  <si>
    <t>04e00000000000023939</t>
  </si>
  <si>
    <t>Point (782999.44102452090010047 9635773.0338873416185379)</t>
  </si>
  <si>
    <t>04e00000000000055ec2</t>
  </si>
  <si>
    <t>Point (791490.15037105674855411 9638367.20577118918299675)</t>
  </si>
  <si>
    <t>04e0000000000005dd73</t>
  </si>
  <si>
    <t>Point (790774.35464841779321432 9638587.56458429805934429)</t>
  </si>
  <si>
    <t>04e0000000000000d4ec</t>
  </si>
  <si>
    <t>Point (790294.64286968810483813 9638795.83613689988851547)</t>
  </si>
  <si>
    <t>04e0000000000004ca2a</t>
  </si>
  <si>
    <t>Point (785792.64142847782932222 9636492.68588201515376568)</t>
  </si>
  <si>
    <t>04e0000000000005e60f</t>
  </si>
  <si>
    <t>Point (791364.98600321146659553 9639350.67450687289237976)</t>
  </si>
  <si>
    <t>04e0000000000007bcaf</t>
  </si>
  <si>
    <t>Point (793377.33735962165519595 9639222.79826765507459641)</t>
  </si>
  <si>
    <t>04e0000000000000241f</t>
  </si>
  <si>
    <t>Point (783240.10765508678741753 9636744.47599883750081062)</t>
  </si>
  <si>
    <t>04e000000000000947cf</t>
  </si>
  <si>
    <t>Point (783543.60933170712087303 9636945.307442307472229)</t>
  </si>
  <si>
    <t>04e000000000000a9550</t>
  </si>
  <si>
    <t>Point (791785.56509916367940605 9639463.32723596133291721)</t>
  </si>
  <si>
    <t>04e000000000000a4922</t>
  </si>
  <si>
    <t>Point (792191.29760782094672322 9638598.30761020816862583)</t>
  </si>
  <si>
    <t>04e0000000000001efd1</t>
  </si>
  <si>
    <t>Point (790685.01390435802750289 9637584.8735712394118309)</t>
  </si>
  <si>
    <t>04e0000000000002cd43</t>
  </si>
  <si>
    <t>Point (791820.51147546200081706 9638422.11829370260238647)</t>
  </si>
  <si>
    <t>04e0000000000002d1ce</t>
  </si>
  <si>
    <t>Point (789607.70258227433077991 9638902.93965369090437889)</t>
  </si>
  <si>
    <t>04e0000000000005161d</t>
  </si>
  <si>
    <t>Point (791820.87698495271615684 9638394.5145279373973608)</t>
  </si>
  <si>
    <t>04e00000000000043b5b</t>
  </si>
  <si>
    <t>Point (786837.56737999059259892 9636422.9916758444160223)</t>
  </si>
  <si>
    <t>04e00000000000048660</t>
  </si>
  <si>
    <t>Point (791363.88522117934189737 9638533.69887497276067734)</t>
  </si>
  <si>
    <t>04e00000000000069aba</t>
  </si>
  <si>
    <t>Point (783051.67010248894803226 9636236.78441334888339043)</t>
  </si>
  <si>
    <t>04e0000000000009fda2</t>
  </si>
  <si>
    <t>Point (790596.43385097233112901 9638979.36029058322310448)</t>
  </si>
  <si>
    <t>04e00000000000011b1a</t>
  </si>
  <si>
    <t>Point (791573.96803453215397894 9638332.99747918546199799)</t>
  </si>
  <si>
    <t>04e0000000000002cf24</t>
  </si>
  <si>
    <t>Point (790407.23644400550983846 9637984.10068990848958492)</t>
  </si>
  <si>
    <t>04e0000000000005c51e</t>
  </si>
  <si>
    <t>Point (783411.16905651777051389 9636982.43937665224075317)</t>
  </si>
  <si>
    <t>04e0000000000009e278</t>
  </si>
  <si>
    <t>Point (790955.86146595259197056 9638220.39133485406637192)</t>
  </si>
  <si>
    <t>04e00000000000055689</t>
  </si>
  <si>
    <t>Point (790536.81925926683470607 9639249.48764530755579472)</t>
  </si>
  <si>
    <t>04e00000000000062378</t>
  </si>
  <si>
    <t>Point (791009.2526213675737381 9638372.2246848251670599)</t>
  </si>
  <si>
    <t>04e0000000000000a02c</t>
  </si>
  <si>
    <t>Point (790638.51583065208978951 9638798.81800018437206745)</t>
  </si>
  <si>
    <t>04e000000000000212e8</t>
  </si>
  <si>
    <t>Point (790416.88716960733290762 9638742.59960468858480453)</t>
  </si>
  <si>
    <t>04e0000000000004f048</t>
  </si>
  <si>
    <t>Point (791265.82546097319573164 9637091.90513752214610577)</t>
  </si>
  <si>
    <t>04e0000000000004f95b</t>
  </si>
  <si>
    <t>Point (792587.33619667473249137 9638809.6226776484400034)</t>
  </si>
  <si>
    <t>04e0000000000005387d</t>
  </si>
  <si>
    <t>Point (791474.9660115159349516 9638400.08264156803488731)</t>
  </si>
  <si>
    <t>04e000000000000aa340</t>
  </si>
  <si>
    <t>Point (786844.3098982700612396 9636439.39502217434346676)</t>
  </si>
  <si>
    <t>04e0000000000007bce0</t>
  </si>
  <si>
    <t>Point (791645.64202944352291524 9639381.97157010994851589)</t>
  </si>
  <si>
    <t>04e0000000000007b4cc</t>
  </si>
  <si>
    <t>Point (792109.55467042524833232 9639655.72955331206321716)</t>
  </si>
  <si>
    <t>04e0000000000000977e</t>
  </si>
  <si>
    <t>Point (791442.00108957034535706 9637449.8982841894030571)</t>
  </si>
  <si>
    <t>04e000000000000a1f51</t>
  </si>
  <si>
    <t>Point (791407.31079787411727011 9638473.4887197557836771)</t>
  </si>
  <si>
    <t>04e000000000000a5373</t>
  </si>
  <si>
    <t>Point (789787.47035587881691754 9637295.212005365639925)</t>
  </si>
  <si>
    <t>04e000000000000091c6</t>
  </si>
  <si>
    <t>Point (790401.20384118589572608 9638520.50596287474036217)</t>
  </si>
  <si>
    <t>04e00000000000097fb3</t>
  </si>
  <si>
    <t>Point (790393.14163018600083888 9638902.12353264912962914)</t>
  </si>
  <si>
    <t>04e0000000000001504e</t>
  </si>
  <si>
    <t>Point (790037.19149195461068302 9637791.71880148351192474)</t>
  </si>
  <si>
    <t>04e00000000000033c10</t>
  </si>
  <si>
    <t>Point (790444.210590525646694 9637901.09003904834389687)</t>
  </si>
  <si>
    <t>04e00000000000045548</t>
  </si>
  <si>
    <t>Point (790562.074049589689821 9637244.09469564259052277)</t>
  </si>
  <si>
    <t>04e00000000000068cf8</t>
  </si>
  <si>
    <t>Point (793483.8276303120655939 9639311.45189966820180416)</t>
  </si>
  <si>
    <t>04e00000000000079baf</t>
  </si>
  <si>
    <t>Point (786171.97889709635637701 9636349.38066217675805092)</t>
  </si>
  <si>
    <t>04e0000000000007c5b7</t>
  </si>
  <si>
    <t>Point (792954.21782083832658827 9639467.83107293955981731)</t>
  </si>
  <si>
    <t>04e000000000000a19f1</t>
  </si>
  <si>
    <t>Point (791035.99187578971032053 9638640.03096388466656208)</t>
  </si>
  <si>
    <t>04e000000000000a2051</t>
  </si>
  <si>
    <t>Point (783060.21881296089850366 9636322.67106197401881218)</t>
  </si>
  <si>
    <t>04e000000000000a5981</t>
  </si>
  <si>
    <t>Point (790280.37780801393091679 9638973.04265697300434113)</t>
  </si>
  <si>
    <t>04e000000000000140f0</t>
  </si>
  <si>
    <t>Point (792437.8779013897292316 9638518.48985907435417175)</t>
  </si>
  <si>
    <t>04e000000000000305c1</t>
  </si>
  <si>
    <t>Point (790389.00468315766192973 9637651.63119544833898544)</t>
  </si>
  <si>
    <t>04e000000000000482d6</t>
  </si>
  <si>
    <t>Point (790439.89874347648583353 9637795.91829651407897472)</t>
  </si>
  <si>
    <t>04e000000000000a238a</t>
  </si>
  <si>
    <t>Point (790376.92033143737353384 9638768.26910846121609211)</t>
  </si>
  <si>
    <t>04e000000000000a65fb</t>
  </si>
  <si>
    <t>Point (790528.40465340227819979 9638018.7595195509493351)</t>
  </si>
  <si>
    <t>04e00000000000059ebc</t>
  </si>
  <si>
    <t>Point (790102.30456622515339404 9637348.58208044990897179)</t>
  </si>
  <si>
    <t>04e00000000000059f35</t>
  </si>
  <si>
    <t>Point (790223.39245531754568219 9638724.98949800617992878)</t>
  </si>
  <si>
    <t>04e00000000000059f69</t>
  </si>
  <si>
    <t>Point (783871.52487349207513034 9636119.20372878760099411)</t>
  </si>
  <si>
    <t>04e00000000000089bac</t>
  </si>
  <si>
    <t>Point (790921.78404935193248093 9638259.86538548022508621)</t>
  </si>
  <si>
    <t>04e000000000000905ae</t>
  </si>
  <si>
    <t>Point (792057.22148199030198157 9638439.81805937550961971)</t>
  </si>
  <si>
    <t>04e000000000000212ae</t>
  </si>
  <si>
    <t>Point (790922.370903589297086 9638190.29621122591197491)</t>
  </si>
  <si>
    <t>04e000000000000340a2</t>
  </si>
  <si>
    <t>Point (782981.08459173270966858 9636255.74355613254010677)</t>
  </si>
  <si>
    <t>04e00000000000049c50</t>
  </si>
  <si>
    <t>Point (790572.24524309928528965 9638004.07422183640301228)</t>
  </si>
  <si>
    <t>04e0000000000005c1e1</t>
  </si>
  <si>
    <t>Point (790713.58247462694998831 9639317.07091547921299934)</t>
  </si>
  <si>
    <t>04e0000000000003b625</t>
  </si>
  <si>
    <t>Point (783479.88799665798433125 9636997.43398851715028286)</t>
  </si>
  <si>
    <t>04e000000000000653ea</t>
  </si>
  <si>
    <t>Point (791348.46201010141521692 9638382.96196236647665501)</t>
  </si>
  <si>
    <t>04e0000000000000f24e</t>
  </si>
  <si>
    <t>Point (790542.33932373230345547 9639058.55609596520662308)</t>
  </si>
  <si>
    <t>04e00000000000038a2a</t>
  </si>
  <si>
    <t>Point (792385.49242755863815546 9638461.12342784740030766)</t>
  </si>
  <si>
    <t>04e0000000000003bd8e</t>
  </si>
  <si>
    <t>Point (791632.07253576721996069 9639541.47217785008251667)</t>
  </si>
  <si>
    <t>04e0000000000009d98e</t>
  </si>
  <si>
    <t>Point (790521.92646849364973605 9637997.83976167067885399)</t>
  </si>
  <si>
    <t>04e000000000000a3d35</t>
  </si>
  <si>
    <t>Point (791672.47579283569939435 9639365.74934385530650616)</t>
  </si>
  <si>
    <t>04e000000000000154c1</t>
  </si>
  <si>
    <t>Point (791583.85100970603525639 9638428.86464250274002552)</t>
  </si>
  <si>
    <t>04e0000000000001ee10</t>
  </si>
  <si>
    <t>Point (783334.41585097240749747 9635584.72555154003202915)</t>
  </si>
  <si>
    <t>04e00000000000042dad</t>
  </si>
  <si>
    <t>Point (790514.23223728546872735 9638074.05258438363671303)</t>
  </si>
  <si>
    <t>04e0000000000005e464</t>
  </si>
  <si>
    <t>Point (790346.74891901970840991 9637056.28918340615928173)</t>
  </si>
  <si>
    <t>04e000000000000620fb</t>
  </si>
  <si>
    <t>Point (790533.86502697085961699 9638081.56013289093971252)</t>
  </si>
  <si>
    <t>04e00000000000027b20</t>
  </si>
  <si>
    <t>Point (783152.72460996720474213 9636031.44316861219704151)</t>
  </si>
  <si>
    <t>04e0000000000008c756</t>
  </si>
  <si>
    <t>Point (790607.95044614991638809 9637907.94568950496613979)</t>
  </si>
  <si>
    <t>04e000000000000a497a</t>
  </si>
  <si>
    <t>Point (790343.48795268393587321 9637027.09097764082252979)</t>
  </si>
  <si>
    <t>04e0000000000002dd4f</t>
  </si>
  <si>
    <t>Point (791226.35577676992397755 9637268.80020454525947571)</t>
  </si>
  <si>
    <t>04e0000000000006619b</t>
  </si>
  <si>
    <t>Point (791684.49204135034233332 9637628.05818688683211803)</t>
  </si>
  <si>
    <t>04e0000000000000d7ad</t>
  </si>
  <si>
    <t>Point (791998.98468096309807152 9639617.30150425247848034)</t>
  </si>
  <si>
    <t>04e000000000000802e7</t>
  </si>
  <si>
    <t>Point (786513.93069567414931953 9636245.77933986112475395)</t>
  </si>
  <si>
    <t>04e0000000000008c2dd</t>
  </si>
  <si>
    <t>Point (782992.27575272810645401 9636316.03037050180137157)</t>
  </si>
  <si>
    <t>04e00000000000029b1c</t>
  </si>
  <si>
    <t>Point (790219.83592825150117278 9639011.50517544522881508)</t>
  </si>
  <si>
    <t>04e0000000000003c723</t>
  </si>
  <si>
    <t>Point (792067.20115848211571574 9638596.19287153519690037)</t>
  </si>
  <si>
    <t>04e000000000000a7e44</t>
  </si>
  <si>
    <t>Point (790427.77554176794365048 9638598.06899391300976276)</t>
  </si>
  <si>
    <t>04e0000000000008db08</t>
  </si>
  <si>
    <t>Point (783085.23042781930416822 9635795.79860666394233704)</t>
  </si>
  <si>
    <t>04e000000000000386a0</t>
  </si>
  <si>
    <t>Point (783087.87844911939464509 9635945.61521887592971325)</t>
  </si>
  <si>
    <t>04e0000000000009c1a4</t>
  </si>
  <si>
    <t>Point (785498.99065442383289337 9636178.5591994896531105)</t>
  </si>
  <si>
    <t>04e0000000000004df41</t>
  </si>
  <si>
    <t>Point (790543.32406817330047488 9638993.19959957338869572)</t>
  </si>
  <si>
    <t>04e00000000000021a71</t>
  </si>
  <si>
    <t>Point (790204.37037710892036557 9637757.23407561145722866)</t>
  </si>
  <si>
    <t>04e00000000000052626</t>
  </si>
  <si>
    <t>Point (790552.4185657468624413 9638110.98864035308361053)</t>
  </si>
  <si>
    <t>04e0000000000008fd82</t>
  </si>
  <si>
    <t>Point (790183.91213966137729585 9637380.13195699080824852)</t>
  </si>
  <si>
    <t>04e00000000000045bfc</t>
  </si>
  <si>
    <t>Point (791499.95137600880116224 9638368.51969482377171516)</t>
  </si>
  <si>
    <t>04e0000000000004e26e</t>
  </si>
  <si>
    <t>Point (792792.11903369566425681 9639396.49105398543179035)</t>
  </si>
  <si>
    <t>04e00000000000097604</t>
  </si>
  <si>
    <t>Point (790800.32405349332839251 9638157.51012791879475117)</t>
  </si>
  <si>
    <t>04e00000000000098c72</t>
  </si>
  <si>
    <t>Point (792047.84966733283363283 9638697.90183986350893974)</t>
  </si>
  <si>
    <t>04e00000000000048971</t>
  </si>
  <si>
    <t>Point (790344.52286503824871033 9637465.97049388475716114)</t>
  </si>
  <si>
    <t>04e00000000000066f2a</t>
  </si>
  <si>
    <t>Point (783010.6453772442182526 9636365.05806133523583412)</t>
  </si>
  <si>
    <t>04e00000000000073825</t>
  </si>
  <si>
    <t>Point (790383.38289884012192488 9637812.19251843728125095)</t>
  </si>
  <si>
    <t>04e0000000000007afbe</t>
  </si>
  <si>
    <t>Point (790891.54127101390622556 9638509.49330179579555988)</t>
  </si>
  <si>
    <t>04e0000000000008e229</t>
  </si>
  <si>
    <t>Point (783610.28498720726929605 9636034.76329507306218147)</t>
  </si>
  <si>
    <t>04e000000000000a4bcd</t>
  </si>
  <si>
    <t>Point (789985.55205033160746098 9637370.26017984189093113)</t>
  </si>
  <si>
    <t>04e000000000000006ce</t>
  </si>
  <si>
    <t>Point (790244.56400867574848235 9638897.64428010955452919)</t>
  </si>
  <si>
    <t>04e00000000000012a71</t>
  </si>
  <si>
    <t>Point (791075.63252248335629702 9638493.19628266058862209)</t>
  </si>
  <si>
    <t>04e0000000000004f34d</t>
  </si>
  <si>
    <t>Point (791431.02419240144081414 9638431.08089101687073708)</t>
  </si>
  <si>
    <t>04e0000000000006abc2</t>
  </si>
  <si>
    <t>Point (786435.17179052671417594 9636240.83528526686131954)</t>
  </si>
  <si>
    <t>04e0000000000007d685</t>
  </si>
  <si>
    <t>Point (791903.30687567393761128 9639788.97455028258264065)</t>
  </si>
  <si>
    <t>04e00000000000096443</t>
  </si>
  <si>
    <t>Point (790808.73573825717903674 9638006.18249307386577129)</t>
  </si>
  <si>
    <t>04e0000000000006f4d0</t>
  </si>
  <si>
    <t>Point (792702.67735086509492248 9639341.21830017492175102)</t>
  </si>
  <si>
    <t>04e0000000000007efe3</t>
  </si>
  <si>
    <t>Point (790837.80898599361535162 9637277.48964843712747097)</t>
  </si>
  <si>
    <t>04e0000000000002132c</t>
  </si>
  <si>
    <t>Point (783204.45384820853359997 9636542.21671386435627937)</t>
  </si>
  <si>
    <t>04e000000000000071b9</t>
  </si>
  <si>
    <t>Point (790284.13582742703147233 9637553.48555943369865417)</t>
  </si>
  <si>
    <t>04e0000000000002788e</t>
  </si>
  <si>
    <t>Point (791733.46504983934573829 9638468.17927570268511772)</t>
  </si>
  <si>
    <t>04e000000000000622e0</t>
  </si>
  <si>
    <t>Point (784777.9464247499126941 9636405.6339449118822813)</t>
  </si>
  <si>
    <t>04e0000000000009f3e4</t>
  </si>
  <si>
    <t>Point (786461.15905101946555078 9636124.00145766697824001)</t>
  </si>
  <si>
    <t>04e00000000000042383</t>
  </si>
  <si>
    <t>Point (792082.21153513737954199 9639754.4867086187005043)</t>
  </si>
  <si>
    <t>04e0000000000006ec60</t>
  </si>
  <si>
    <t>Point (790721.8310731309466064 9638607.82264581322669983)</t>
  </si>
  <si>
    <t>04e0000000000009839c</t>
  </si>
  <si>
    <t>Point (790765.01629626331850886 9638555.04135706461966038)</t>
  </si>
  <si>
    <t>04e00000000000037e5d</t>
  </si>
  <si>
    <t>Point (791918.45740699395537376 9638447.41852630861103535)</t>
  </si>
  <si>
    <t>04e00000000000042148</t>
  </si>
  <si>
    <t>Point (794046.27906672994140536 9639303.08070731349289417)</t>
  </si>
  <si>
    <t>04e0000000000003a0e7</t>
  </si>
  <si>
    <t>Point (791792.86337569588795304 9638458.76076868548989296)</t>
  </si>
  <si>
    <t>04e0000000000004a3fb</t>
  </si>
  <si>
    <t>Point (792067.75603116466663778 9639777.30114907957613468)</t>
  </si>
  <si>
    <t>04e0000000000008399b</t>
  </si>
  <si>
    <t>Point (791899.70475112227723002 9638380.36273907497525215)</t>
  </si>
  <si>
    <t>04e0000000000001eff1</t>
  </si>
  <si>
    <t>Point (791865.73647052515298128 9638298.65806987322866917)</t>
  </si>
  <si>
    <t>04e0000000000003f9f6</t>
  </si>
  <si>
    <t>Point (790432.60636216308921576 9637647.31294365972280502)</t>
  </si>
  <si>
    <t>04e0000000000005b72e</t>
  </si>
  <si>
    <t>Point (790904.20524291321635246 9638307.76580749452114105)</t>
  </si>
  <si>
    <t>04e0000000000008318a</t>
  </si>
  <si>
    <t>Point (790434.96488517115358263 9637258.15641616843640804)</t>
  </si>
  <si>
    <t>04e000000000000a2c99</t>
  </si>
  <si>
    <t>Point (792689.32577968179248273 9639339.41570963710546494)</t>
  </si>
  <si>
    <t>04e00000000000086f63</t>
  </si>
  <si>
    <t>Point (792756.75396745442412794 9638917.30125260539352894)</t>
  </si>
  <si>
    <t>04e0000000000003f8e5</t>
  </si>
  <si>
    <t>Point (783101.70545393414795399 9635807.35170503333210945)</t>
  </si>
  <si>
    <t>04e00000000000042edc</t>
  </si>
  <si>
    <t>Point (790459.51642877433914691 9639510.83204478025436401)</t>
  </si>
  <si>
    <t>04e0000000000004e26f</t>
  </si>
  <si>
    <t>Point (792559.1916214955272153 9638684.24438262544572353)</t>
  </si>
  <si>
    <t>04e0000000000003931d</t>
  </si>
  <si>
    <t>Point (791579.16721920459531248 9638404.43174626678228378)</t>
  </si>
  <si>
    <t>04e0000000000009efc7</t>
  </si>
  <si>
    <t>Point (783441.81039111479185522 9635311.91265570558607578)</t>
  </si>
  <si>
    <t>04e0000000000004556e</t>
  </si>
  <si>
    <t>Point (783072.98763910180423409 9635768.12227704375982285)</t>
  </si>
  <si>
    <t>04e00000000000049903</t>
  </si>
  <si>
    <t>Point (790331.09933463763445616 9637716.08136004954576492)</t>
  </si>
  <si>
    <t>04e0000000000007060f</t>
  </si>
  <si>
    <t>Point (790157.84761917917057872 9637489.16984646953642368)</t>
  </si>
  <si>
    <t>04e00000000000000a74</t>
  </si>
  <si>
    <t>Point (790582.81659786833915859 9637806.22470404021441936)</t>
  </si>
  <si>
    <t>04e000000000000151dd</t>
  </si>
  <si>
    <t>Point (783099.00737114401999861 9635683.97581030800938606)</t>
  </si>
  <si>
    <t>04e000000000000765a4</t>
  </si>
  <si>
    <t>Point (793124.12206069775857031 9638918.78739693015813828)</t>
  </si>
  <si>
    <t>04e00000000000076852</t>
  </si>
  <si>
    <t>Point (783545.56172051862813532 9637083.2509168554097414)</t>
  </si>
  <si>
    <t>04e0000000000000dcf1</t>
  </si>
  <si>
    <t>Point (783694.86160560115240514 9637191.32382898405194283)</t>
  </si>
  <si>
    <t>04e0000000000000dfe1</t>
  </si>
  <si>
    <t>Point (790608.35339524026494473 9637547.52337517403066158)</t>
  </si>
  <si>
    <t>04e0000000000000e6af</t>
  </si>
  <si>
    <t>Point (790174.33423680253326893 9638860.2600809782743454)</t>
  </si>
  <si>
    <t>04e00000000000049e45</t>
  </si>
  <si>
    <t>Point (792337.77102649176958948 9638716.3687964640557766)</t>
  </si>
  <si>
    <t>04e0000000000005bdc4</t>
  </si>
  <si>
    <t>Point (783017.66933756438083947 9635803.70902480371296406)</t>
  </si>
  <si>
    <t>04e0000000000008e6a3</t>
  </si>
  <si>
    <t>Point (790610.37550753250252455 9638647.04392820037901402)</t>
  </si>
  <si>
    <t>04e00000000000031589</t>
  </si>
  <si>
    <t>Point (782868.95197993086185306 9635795.62756185978651047)</t>
  </si>
  <si>
    <t>04e000000000000242f1</t>
  </si>
  <si>
    <t>Point (790732.0918964296579361 9638288.16809569299221039)</t>
  </si>
  <si>
    <t>04e0000000000003fcd0</t>
  </si>
  <si>
    <t>Point (791348.27790230698883533 9638517.28545937314629555)</t>
  </si>
  <si>
    <t>04e00000000000007fe6</t>
  </si>
  <si>
    <t>Point (792531.19535742467269301 9638652.61709797196090221)</t>
  </si>
  <si>
    <t>04e0000000000000c7a0</t>
  </si>
  <si>
    <t>Point (782969.91312815190758556 9635636.69179277867078781)</t>
  </si>
  <si>
    <t>04e0000000000002471c</t>
  </si>
  <si>
    <t>Point (790520.71617768297437578 9637761.55599316209554672)</t>
  </si>
  <si>
    <t>04e000000000000538a0</t>
  </si>
  <si>
    <t>Point (790667.54648517514578998 9637442.19911531172692776)</t>
  </si>
  <si>
    <t>04e000000000000a7bdb</t>
  </si>
  <si>
    <t>Point (783216.07373817823827267 9636513.13487372361123562)</t>
  </si>
  <si>
    <t>04e00000000000097e1b</t>
  </si>
  <si>
    <t>Point (793474.85350178927183151 9639332.056468540802598)</t>
  </si>
  <si>
    <t>04e00000000000013784</t>
  </si>
  <si>
    <t>Point (791809.2419907390139997 9638373.95082691684365273)</t>
  </si>
  <si>
    <t>04e000000000000765b6</t>
  </si>
  <si>
    <t>Point (790561.68821008340455592 9638523.55930612236261368)</t>
  </si>
  <si>
    <t>04e0000000000005c68d</t>
  </si>
  <si>
    <t>Point (784920.01528690941631794 9637238.55292518809437752)</t>
  </si>
  <si>
    <t>04e00000000000093bed</t>
  </si>
  <si>
    <t>Point (782765.69442732073366642 9635869.62550040706992149)</t>
  </si>
  <si>
    <t>04e000000000000290bc</t>
  </si>
  <si>
    <t>Point (790561.64487987488973886 9638172.45892807841300964)</t>
  </si>
  <si>
    <t>04e0000000000002f6db</t>
  </si>
  <si>
    <t>Point (784595.60532644367776811 9634895.54603691957890987)</t>
  </si>
  <si>
    <t>04e0000000000003e675</t>
  </si>
  <si>
    <t>Point (790629.6818931857123971 9638881.23911174386739731)</t>
  </si>
  <si>
    <t>04e0000000000007ace2</t>
  </si>
  <si>
    <t>Point (792627.53868106263689697 9638955.13454855978488922)</t>
  </si>
  <si>
    <t>04e0000000000007c787</t>
  </si>
  <si>
    <t>Point (791219.37781599815934896 9638798.8920707143843174)</t>
  </si>
  <si>
    <t>04e00000000000099050</t>
  </si>
  <si>
    <t>Point (790296.0382012736517936 9638466.1715248879045248)</t>
  </si>
  <si>
    <t>04e0000000000004b539</t>
  </si>
  <si>
    <t>Point (790596.2614425637293607 9637148.96035181544721127)</t>
  </si>
  <si>
    <t>04e0000000000004feff</t>
  </si>
  <si>
    <t>Point (786457.29666136403102428 9636145.18288784846663475)</t>
  </si>
  <si>
    <t>04e0000000000005769c</t>
  </si>
  <si>
    <t>Point (790478.81346225808374584 9639567.19639717042446136)</t>
  </si>
  <si>
    <t>04e0000000000001de34</t>
  </si>
  <si>
    <t>Point (792319.17058898031245917 9638694.79199753887951374)</t>
  </si>
  <si>
    <t>04e00000000000084eca</t>
  </si>
  <si>
    <t>Point (791594.91744082979857922 9638529.66632251441478729)</t>
  </si>
  <si>
    <t>04e0000000000005db89</t>
  </si>
  <si>
    <t>Point (790252.96228721621446311 9637154.18376320600509644)</t>
  </si>
  <si>
    <t>04e0000000000009e7a6</t>
  </si>
  <si>
    <t>Point (790979.54834265937097371 9637221.42415092512965202)</t>
  </si>
  <si>
    <t>04e00000000000055818</t>
  </si>
  <si>
    <t>Point (792728.23007047851569951 9639203.55258295126259327)</t>
  </si>
  <si>
    <t>04e000000000000038a2</t>
  </si>
  <si>
    <t>Point (790495.23087235656566918 9636888.49082108400762081)</t>
  </si>
  <si>
    <t>04e0000000000001fe3b</t>
  </si>
  <si>
    <t>Point (785726.19468201813288033 9636797.93498735129833221)</t>
  </si>
  <si>
    <t>04e000000000000314bd</t>
  </si>
  <si>
    <t>Point (790583.32813259470276535 9637134.09194253757596016)</t>
  </si>
  <si>
    <t>04e00000000000049c63</t>
  </si>
  <si>
    <t>Point (793012.47043325216509402 9638698.56832193396985531)</t>
  </si>
  <si>
    <t>04e00000000000079af5</t>
  </si>
  <si>
    <t>Point (783059.80782490503042936 9635782.66083295829594135)</t>
  </si>
  <si>
    <t>04e00000000000046c24</t>
  </si>
  <si>
    <t>Point (793587.85260745813138783 9639284.43649412505328655)</t>
  </si>
  <si>
    <t>04e000000000000722e7</t>
  </si>
  <si>
    <t>Point (791121.0974193059373647 9638440.12552769854664803)</t>
  </si>
  <si>
    <t>04e00000000000073753</t>
  </si>
  <si>
    <t>Point (782358.46678395383059978 9636221.72813606634736061)</t>
  </si>
  <si>
    <t>04e00000000000009459</t>
  </si>
  <si>
    <t>Point (790359.34579730941914022 9637414.9967851247638464)</t>
  </si>
  <si>
    <t>04e000000000000364b0</t>
  </si>
  <si>
    <t>Point (789696.20384255750104785 9638949.30667729675769806)</t>
  </si>
  <si>
    <t>04e000000000000507bd</t>
  </si>
  <si>
    <t>Point (791849.72271609678864479 9638435.46279433555901051)</t>
  </si>
  <si>
    <t>04e00000000000097f2d</t>
  </si>
  <si>
    <t>Point (784784.45798983029089868 9635124.87100817635655403)</t>
  </si>
  <si>
    <t>04e00000000000099666</t>
  </si>
  <si>
    <t>Point (783324.67924994300119579 9635572.16184346564114094)</t>
  </si>
  <si>
    <t>04e000000000000a1199</t>
  </si>
  <si>
    <t>Point (792906.07321394933387637 9639017.79421835578978062)</t>
  </si>
  <si>
    <t>04e0000000000001c681</t>
  </si>
  <si>
    <t>Point (790734.69788446882739663 9639319.34084076248109341)</t>
  </si>
  <si>
    <t>04e00000000000034013</t>
  </si>
  <si>
    <t>Point (783043.60631098854355514 9636280.25618898123502731)</t>
  </si>
  <si>
    <t>04e0000000000003c3f9</t>
  </si>
  <si>
    <t>Point (791371.25142324902117252 9638533.45363345742225647)</t>
  </si>
  <si>
    <t>04e000000000000639e3</t>
  </si>
  <si>
    <t>Point (791736.38143792422488332 9637685.60641241632401943)</t>
  </si>
  <si>
    <t>04e000000000000a63f1</t>
  </si>
  <si>
    <t>Point (790649.04757921560667455 9638450.57954340241849422)</t>
  </si>
  <si>
    <t>04e0000000000003af9f</t>
  </si>
  <si>
    <t>Point (789813.12285935983527452 9637336.56668444722890854)</t>
  </si>
  <si>
    <t>04e00000000000064829</t>
  </si>
  <si>
    <t>Point (791288.74017692997585982 9636755.17657281644642353)</t>
  </si>
  <si>
    <t>04e0000000000003a5b2</t>
  </si>
  <si>
    <t>Point (791200.1964792488142848 9637312.44682161137461662)</t>
  </si>
  <si>
    <t>04e0000000000003aa4a</t>
  </si>
  <si>
    <t>Point (793665.49090810399502516 9639310.07314144447445869)</t>
  </si>
  <si>
    <t>04e0000000000004007a</t>
  </si>
  <si>
    <t>Point (791305.93766845017671585 9636752.0811390895396471)</t>
  </si>
  <si>
    <t>04e0000000000005428c</t>
  </si>
  <si>
    <t>Point (783086.49393373436760157 9636363.37488812394440174)</t>
  </si>
  <si>
    <t>04e00000000000098eea</t>
  </si>
  <si>
    <t>Point (790111.9036641619168222 9637493.30371127463877201)</t>
  </si>
  <si>
    <t>04e00000000000048dbd</t>
  </si>
  <si>
    <t>Point (783432.30686733801849186 9637033.95960859395563602)</t>
  </si>
  <si>
    <t>04e000000000000a1429</t>
  </si>
  <si>
    <t>Point (792324.99796272302046418 9638196.7044470738619566)</t>
  </si>
  <si>
    <t>04e00000000000032fbc</t>
  </si>
  <si>
    <t>Point (784719.93151301704347134 9636202.19298452138900757)</t>
  </si>
  <si>
    <t>04e00000000000044073</t>
  </si>
  <si>
    <t>Point (792108.59706836496479809 9639717.30313374660909176)</t>
  </si>
  <si>
    <t>04e0000000000007b1f8</t>
  </si>
  <si>
    <t>Point (783595.98695099167525768 9635840.22145435400307178)</t>
  </si>
  <si>
    <t>04e0000000000002428b</t>
  </si>
  <si>
    <t>Point (790456.69169509003404528 9638678.30852890759706497)</t>
  </si>
  <si>
    <t>04e00000000000085d63</t>
  </si>
  <si>
    <t>Point (790537.11622042022645473 9639350.70558811351656914)</t>
  </si>
  <si>
    <t>04e00000000000061967</t>
  </si>
  <si>
    <t>Point (790777.44538344768807292 9638293.01325413770973682)</t>
  </si>
  <si>
    <t>04e00000000000031ca8</t>
  </si>
  <si>
    <t>Point (790555.20766005432233214 9638460.5039997436106205)</t>
  </si>
  <si>
    <t>04e00000000000075016</t>
  </si>
  <si>
    <t>Point (783024.92939010169357061 9635716.28835287317633629)</t>
  </si>
  <si>
    <t>04e0000000000007b8eb</t>
  </si>
  <si>
    <t>Point (791748.99806142086163163 9638235.545211561024189)</t>
  </si>
  <si>
    <t>04e0000000000008370b</t>
  </si>
  <si>
    <t>Point (791899.93430696241557598 9637616.79098566994071007)</t>
  </si>
  <si>
    <t>04e0000000000008b304</t>
  </si>
  <si>
    <t>Point (790447.89503210643306375 9637442.1342784445732832)</t>
  </si>
  <si>
    <t>04e000000000000a79b6</t>
  </si>
  <si>
    <t>Point (792279.81761280843056738 9638424.37340561114251614)</t>
  </si>
  <si>
    <t>04e000000000000aaaea</t>
  </si>
  <si>
    <t>Point (792691.48988035856746137 9639025.89832369983196259)</t>
  </si>
  <si>
    <t>04e000000000000193c7</t>
  </si>
  <si>
    <t>Point (790402.82487808330915868 9637708.58564668521285057)</t>
  </si>
  <si>
    <t>04e00000000000021a6d</t>
  </si>
  <si>
    <t>Point (791431.63030637986958027 9638415.19968451000750065)</t>
  </si>
  <si>
    <t>04e00000000000064a0a</t>
  </si>
  <si>
    <t>Point (791555.74981703667435795 9638429.84512980841100216)</t>
  </si>
  <si>
    <t>04e0000000000009a02c</t>
  </si>
  <si>
    <t>Point (785396.80642619589343667 9636792.00663536041975021)</t>
  </si>
  <si>
    <t>04e0000000000003def2</t>
  </si>
  <si>
    <t>Point (790580.29107874596957117 9639355.56810704991221428)</t>
  </si>
  <si>
    <t>04e00000000000073ecc</t>
  </si>
  <si>
    <t>Point (791670.67621255747508258 9638181.6312607116997242)</t>
  </si>
  <si>
    <t>04e00000000000079f9f</t>
  </si>
  <si>
    <t>Point (792067.28426548233255744 9638569.40181208401918411)</t>
  </si>
  <si>
    <t>04e00000000000090da5</t>
  </si>
  <si>
    <t>Point (792073.2987822403665632 9638698.2744107861071825)</t>
  </si>
  <si>
    <t>04e0000000000000a0dc</t>
  </si>
  <si>
    <t>Point (791685.79513873974792659 9638269.78452721983194351)</t>
  </si>
  <si>
    <t>04e0000000000002f029</t>
  </si>
  <si>
    <t>Point (790264.91350344917736948 9638630.7175561785697937)</t>
  </si>
  <si>
    <t>04e00000000000071df4</t>
  </si>
  <si>
    <t>Point (791085.8179881009273231 9638031.7546718642115593)</t>
  </si>
  <si>
    <t>04e0000000000000c776</t>
  </si>
  <si>
    <t>Point (783302.06418893579393625 9635397.32178292982280254)</t>
  </si>
  <si>
    <t>04e00000000000025fb6</t>
  </si>
  <si>
    <t>Point (783016.46244153217412531 9636171.44930600002408028)</t>
  </si>
  <si>
    <t>04e000000000000a513e</t>
  </si>
  <si>
    <t>Point (791560.78412520349957049 9639118.76083096116781235)</t>
  </si>
  <si>
    <t>04e0000000000002d394</t>
  </si>
  <si>
    <t>Point (790572.04931506444700062 9637127.94780762866139412)</t>
  </si>
  <si>
    <t>04e00000000000027467</t>
  </si>
  <si>
    <t>Point (783477.93099152110517025 9636984.37183969840407372)</t>
  </si>
  <si>
    <t>04e0000000000002c397</t>
  </si>
  <si>
    <t>Point (783018.04238003422506154 9635813.95568571053445339)</t>
  </si>
  <si>
    <t>04e0000000000007de38</t>
  </si>
  <si>
    <t>Point (790640.07358155923429877 9638293.71056652814149857)</t>
  </si>
  <si>
    <t>04e0000000000003b285</t>
  </si>
  <si>
    <t>Point (789779.78042914951220155 9637364.87369443476200104)</t>
  </si>
  <si>
    <t>04e00000000000075258</t>
  </si>
  <si>
    <t>Point (790106.04638223070651293 9637500.69462966546416283)</t>
  </si>
  <si>
    <t>04e0000000000009e5e6</t>
  </si>
  <si>
    <t>Point (790669.8912190948612988 9638443.29072387889027596)</t>
  </si>
  <si>
    <t>04e00000000000001c44</t>
  </si>
  <si>
    <t>Point (786120.47513645933941007 9636373.04191314801573753)</t>
  </si>
  <si>
    <t>04e00000000000066c66</t>
  </si>
  <si>
    <t>Point (790896.59333978337235749 9638025.06262842006981373)</t>
  </si>
  <si>
    <t>04e000000000000439b4</t>
  </si>
  <si>
    <t>Point (783288.25842461246065795 9636792.086595319211483)</t>
  </si>
  <si>
    <t>04e00000000000075f70</t>
  </si>
  <si>
    <t>Point (790564.07678506278898567 9638450.53771643154323101)</t>
  </si>
  <si>
    <t>04e0000000000002831f</t>
  </si>
  <si>
    <t>Point (790803.96529088472016156 9639302.92111955769360065)</t>
  </si>
  <si>
    <t>04e000000000000844ab</t>
  </si>
  <si>
    <t>Point (791842.06986640708055347 9638388.6563998144119978)</t>
  </si>
  <si>
    <t>04e000000000000a7eb2</t>
  </si>
  <si>
    <t>Point (791307.92581791221164167 9639085.0926024504005909)</t>
  </si>
  <si>
    <t>04e00000000000088b8e</t>
  </si>
  <si>
    <t>Point (791893.1257765491027385 9638555.18211878836154938)</t>
  </si>
  <si>
    <t>04e00000000000095b9d</t>
  </si>
  <si>
    <t>Point (792009.23794792755506933 9637791.82908237539231777)</t>
  </si>
  <si>
    <t>04e000000000000150af</t>
  </si>
  <si>
    <t>Point (792034.90905413124710321 9638584.20276758633553982)</t>
  </si>
  <si>
    <t>04e000000000000110e7</t>
  </si>
  <si>
    <t>Point (783067.98319294932298362 9636207.16121102310717106)</t>
  </si>
  <si>
    <t>04e0000000000004fbcb</t>
  </si>
  <si>
    <t>Point (790388.60204124031588435 9637216.72121739387512207)</t>
  </si>
  <si>
    <t>04e00000000000008333</t>
  </si>
  <si>
    <t>Point (782741.83526025246828794 9635822.7076646089553833)</t>
  </si>
  <si>
    <t>04e00000000000012570</t>
  </si>
  <si>
    <t>Point (790574.10810375143773854 9639213.4208727553486824)</t>
  </si>
  <si>
    <t>04e00000000000016bee</t>
  </si>
  <si>
    <t>Point (790256.28775135660544038 9638627.86431324295699596)</t>
  </si>
  <si>
    <t>04e000000000000167f6</t>
  </si>
  <si>
    <t>Point (786342.8693555211648345 9636318.44845990836620331)</t>
  </si>
  <si>
    <t>04e00000000000034524</t>
  </si>
  <si>
    <t>Point (790395.8566024883184582 9638832.60019106976687908)</t>
  </si>
  <si>
    <t>04e000000000000278b8</t>
  </si>
  <si>
    <t>Point (792513.45783329545520246 9638697.69787057489156723)</t>
  </si>
  <si>
    <t>04e00000000000061783</t>
  </si>
  <si>
    <t>Point (791007.24286025937180966 9637045.08841663226485252)</t>
  </si>
  <si>
    <t>04e0000000000000779a</t>
  </si>
  <si>
    <t>Point (791513.54800443118438125 9638988.73520031943917274)</t>
  </si>
  <si>
    <t>04e0000000000005c785</t>
  </si>
  <si>
    <t>Point (783087.74825893016532063 9636400.56286565959453583)</t>
  </si>
  <si>
    <t>04e00000000000009e30</t>
  </si>
  <si>
    <t>Point (790463.05787514662370086 9639492.27684447728097439)</t>
  </si>
  <si>
    <t>04e00000000000033ada</t>
  </si>
  <si>
    <t>Point (792021.25068674050271511 9638452.03110132180154324)</t>
  </si>
  <si>
    <t>04e000000000000572ed</t>
  </si>
  <si>
    <t>Point (790452.73736155964434147 9637128.178495142608881)</t>
  </si>
  <si>
    <t>04e0000000000005da22</t>
  </si>
  <si>
    <t>Point (791910.93921475810930133 9638558.74304823391139507)</t>
  </si>
  <si>
    <t>04e00000000000060de4</t>
  </si>
  <si>
    <t>Point (790803.17501124297268689 9637992.57870285212993622)</t>
  </si>
  <si>
    <t>04e00000000000000dc7</t>
  </si>
  <si>
    <t>Point (790408.53877671447116882 9637778.04915812611579895)</t>
  </si>
  <si>
    <t>04e000000000000082b2</t>
  </si>
  <si>
    <t>Point (790426.3126511707669124 9638740.01099233329296112)</t>
  </si>
  <si>
    <t>04e0000000000001404b</t>
  </si>
  <si>
    <t>Point (789694.92919763014651835 9638814.7370462454855442)</t>
  </si>
  <si>
    <t>04e0000000000001652c</t>
  </si>
  <si>
    <t>Point (782973.73180702631361783 9636234.89989247359335423)</t>
  </si>
  <si>
    <t>04e0000000000005d180</t>
  </si>
  <si>
    <t>Point (792129.29225078201852739 9639668.14717964828014374)</t>
  </si>
  <si>
    <t>04e0000000000004004d</t>
  </si>
  <si>
    <t>Point (792365.19967353122774512 9638178.26842660084366798)</t>
  </si>
  <si>
    <t>04e0000000000003e9f6</t>
  </si>
  <si>
    <t>Point (784024.28860179474577308 9637581.19706704281270504)</t>
  </si>
  <si>
    <t>04e00000000000049de1</t>
  </si>
  <si>
    <t>Point (783163.45710819389205426 9636398.5135137252509594)</t>
  </si>
  <si>
    <t>04e000000000000869c8</t>
  </si>
  <si>
    <t>Point (790633.88836850388906896 9637635.28663974069058895)</t>
  </si>
  <si>
    <t>04e0000000000001c868</t>
  </si>
  <si>
    <t>Point (790861.92506708647124469 9638436.98647255077958107)</t>
  </si>
  <si>
    <t>04e0000000000003b842</t>
  </si>
  <si>
    <t>Point (790500.73274510283954442 9637355.69929414615035057)</t>
  </si>
  <si>
    <t>04e000000000000458cc</t>
  </si>
  <si>
    <t>Point (783228.98650750808883458 9636410.13778359815478325)</t>
  </si>
  <si>
    <t>04e0000000000004be74</t>
  </si>
  <si>
    <t>Point (791566.66867458401247859 9638363.73219087719917297)</t>
  </si>
  <si>
    <t>04e0000000000005bc55</t>
  </si>
  <si>
    <t>Point (790278.03377358289435506 9638850.02734585106372833)</t>
  </si>
  <si>
    <t>04e000000000000623cc</t>
  </si>
  <si>
    <t>Point (783111.05092669697478414 9635721.48282826505601406)</t>
  </si>
  <si>
    <t>04e000000000000473f2</t>
  </si>
  <si>
    <t>Point (783001.51589841907843947 9636008.7850769367069006)</t>
  </si>
  <si>
    <t>04e0000000000005f6d3</t>
  </si>
  <si>
    <t>Point (782831.44778983457945287 9635446.27828248590230942)</t>
  </si>
  <si>
    <t>04e0000000000007a805</t>
  </si>
  <si>
    <t>Point (790754.78546594339422882 9637979.09856537543237209)</t>
  </si>
  <si>
    <t>04e000000000000197e0</t>
  </si>
  <si>
    <t>Point (792966.04249105812050402 9638481.98101618513464928)</t>
  </si>
  <si>
    <t>04e00000000000008164</t>
  </si>
  <si>
    <t>Point (790773.41671130806207657 9639241.58249665424227715)</t>
  </si>
  <si>
    <t>04e000000000000991d4</t>
  </si>
  <si>
    <t>Point (783106.03731834515929222 9636294.99892067164182663)</t>
  </si>
  <si>
    <t>04e00000000000056032</t>
  </si>
  <si>
    <t>Point (784153.0964191120583564 9637281.1697563175112009)</t>
  </si>
  <si>
    <t>04e000000000000a2de8</t>
  </si>
  <si>
    <t>Point (790045.85712882108055055 9637201.36647053807973862)</t>
  </si>
  <si>
    <t>04e00000000000012d3e</t>
  </si>
  <si>
    <t>Point (789676.28217625000979751 9638788.23943474143743515)</t>
  </si>
  <si>
    <t>04e000000000000a7696</t>
  </si>
  <si>
    <t>Point (790350.5097881582332775 9638764.70297976210713387)</t>
  </si>
  <si>
    <t>04e000000000000485f1</t>
  </si>
  <si>
    <t>Point (791648.48786412528716028 9638242.9936927817761898)</t>
  </si>
  <si>
    <t>04e00000000000064484</t>
  </si>
  <si>
    <t>Point (792314.52661972749046981 9638482.08691287599503994)</t>
  </si>
  <si>
    <t>04e0000000000009bbc6</t>
  </si>
  <si>
    <t>Point (791812.92740148864686489 9638410.46902466006577015)</t>
  </si>
  <si>
    <t>04e0000000000001eace</t>
  </si>
  <si>
    <t>Point (790705.99888536531943828 9637481.00035124458372593)</t>
  </si>
  <si>
    <t>04e00000000000086a9c</t>
  </si>
  <si>
    <t>Point (782984.06586543237790465 9635800.81124027259647846)</t>
  </si>
  <si>
    <t>04e00000000000025e1d</t>
  </si>
  <si>
    <t>Point (783267.25755323702469468 9635362.6200500950217247)</t>
  </si>
  <si>
    <t>04e00000000000042dca</t>
  </si>
  <si>
    <t>Point (790606.1876117279753089 9637986.34545582719147205)</t>
  </si>
  <si>
    <t>04e0000000000008181b</t>
  </si>
  <si>
    <t>Point (783052.07250754465349019 9635769.98000038973987103)</t>
  </si>
  <si>
    <t>04e00000000000054c55</t>
  </si>
  <si>
    <t>Point (789773.1869257545331493 9638900.01799950189888477)</t>
  </si>
  <si>
    <t>04e00000000000011f86</t>
  </si>
  <si>
    <t>Point (783523.55759418825618923 9635988.11161695420742035)</t>
  </si>
  <si>
    <t>04e00000000000026332</t>
  </si>
  <si>
    <t>Point (792085.35819991189055145 9639723.09084666892886162)</t>
  </si>
  <si>
    <t>04e0000000000003f3d1</t>
  </si>
  <si>
    <t>Point (783802.98580709367524832 9636038.75630416348576546)</t>
  </si>
  <si>
    <t>04e0000000000005cef8</t>
  </si>
  <si>
    <t>Point (791505.7456182372989133 9638335.83608030900359154)</t>
  </si>
  <si>
    <t>04e000000000000966f5</t>
  </si>
  <si>
    <t>Point (792024.4586333375191316 9639591.48762298002839088)</t>
  </si>
  <si>
    <t>04e0000000000000766f</t>
  </si>
  <si>
    <t>Point (785661.32589732157066464 9636670.52806643955409527)</t>
  </si>
  <si>
    <t>04e000000000000657f4</t>
  </si>
  <si>
    <t>Point (790582.9071505224565044 9639333.48016920313239098)</t>
  </si>
  <si>
    <t>04e0000000000007c52e</t>
  </si>
  <si>
    <t>Point (790443.35836713085882366 9637762.29853513091802597)</t>
  </si>
  <si>
    <t>04e00000000000059bb0</t>
  </si>
  <si>
    <t>Point (783163.73764652945101261 9636004.6361295823007822)</t>
  </si>
  <si>
    <t>04e00000000000006e72</t>
  </si>
  <si>
    <t>Point (790099.86387910158373415 9637467.83068207651376724)</t>
  </si>
  <si>
    <t>04e000000000000214dc</t>
  </si>
  <si>
    <t>Point (791759.28749093203805387 9638290.20623909868299961)</t>
  </si>
  <si>
    <t>04e00000000000034914</t>
  </si>
  <si>
    <t>Point (791882.50153542822226882 9638336.50028509460389614)</t>
  </si>
  <si>
    <t>04e00000000000056c4c</t>
  </si>
  <si>
    <t>Point (791205.81092200125567615 9638416.6312909908592701)</t>
  </si>
  <si>
    <t>04e0000000000006ca27</t>
  </si>
  <si>
    <t>Point (791523.99107049056328833 9638356.40436477214097977)</t>
  </si>
  <si>
    <t>04e0000000000001826e</t>
  </si>
  <si>
    <t>Point (784830.88203656021505594 9636383.6206795796751976)</t>
  </si>
  <si>
    <t>04e0000000000002761b</t>
  </si>
  <si>
    <t>Point (790437.40689483005553484 9637643.94795612618327141)</t>
  </si>
  <si>
    <t>04e0000000000004a045</t>
  </si>
  <si>
    <t>Point (784802.68348700506612659 9635220.20273019187152386)</t>
  </si>
  <si>
    <t>04e00000000000051966</t>
  </si>
  <si>
    <t>Point (789981.61394858220592141 9637432.87696871347725391)</t>
  </si>
  <si>
    <t>04e000000000000754ed</t>
  </si>
  <si>
    <t>Point (790892.5952420097310096 9637262.62961683049798012)</t>
  </si>
  <si>
    <t>04e000000000000a2f2a</t>
  </si>
  <si>
    <t>Point (782993.69069654308259487 9635506.02770191803574562)</t>
  </si>
  <si>
    <t>04e0000000000004fc9c</t>
  </si>
  <si>
    <t>Point (792430.87649048748426139 9638456.18722979165613651)</t>
  </si>
  <si>
    <t>04e0000000000009a853</t>
  </si>
  <si>
    <t>Point (791884.18274625134654343 9639516.88688521087169647)</t>
  </si>
  <si>
    <t>04e00000000000011627</t>
  </si>
  <si>
    <t>Point (786040.43693050660658628 9636399.92411499843001366)</t>
  </si>
  <si>
    <t>04e000000000000236ec</t>
  </si>
  <si>
    <t>Point (790626.04535537911579013 9638127.38386614434421062)</t>
  </si>
  <si>
    <t>04e000000000000677b9</t>
  </si>
  <si>
    <t>Point (791501.26751728868111968 9638520.40114108100533485)</t>
  </si>
  <si>
    <t>04e0000000000007730e</t>
  </si>
  <si>
    <t>Point (791376.55223169759847224 9638586.47301415354013443)</t>
  </si>
  <si>
    <t>04e00000000000071bf8</t>
  </si>
  <si>
    <t>Point (793583.10584054747596383 9639252.66526083648204803)</t>
  </si>
  <si>
    <t>04e00000000000010827</t>
  </si>
  <si>
    <t>Point (792126.63914598594419658 9638117.22078610211610794)</t>
  </si>
  <si>
    <t>04e0000000000008ed2e</t>
  </si>
  <si>
    <t>Point (783086.37533632351551205 9636376.93734831735491753)</t>
  </si>
  <si>
    <t>04e000000000000a9657</t>
  </si>
  <si>
    <t>Point (791012.37066389410756528 9637655.87978028319776058)</t>
  </si>
  <si>
    <t>04e0000000000005bc30</t>
  </si>
  <si>
    <t>Point (790311.48774954047985375 9638813.07777529209852219)</t>
  </si>
  <si>
    <t>04e000000000000079fa</t>
  </si>
  <si>
    <t>Point (791288.41471739637199789 9638902.61567049287259579)</t>
  </si>
  <si>
    <t>04e0000000000002dbab</t>
  </si>
  <si>
    <t>Point (783178.19805987097788602 9636473.92849129438400269)</t>
  </si>
  <si>
    <t>04e0000000000000ed4c</t>
  </si>
  <si>
    <t>Point (793092.14762852841522545 9639532.89844879508018494)</t>
  </si>
  <si>
    <t>04e0000000000007e7fa</t>
  </si>
  <si>
    <t>Point (783177.24195497622713447 9636457.86133994907140732)</t>
  </si>
  <si>
    <t>04e0000000000002e61a</t>
  </si>
  <si>
    <t>Point (792586.54296734579838812 9638596.62741926126182079)</t>
  </si>
  <si>
    <t>04e00000000000038c57</t>
  </si>
  <si>
    <t>Point (782945.65521608223207295 9635825.55703563801944256)</t>
  </si>
  <si>
    <t>04e00000000000048de6</t>
  </si>
  <si>
    <t>Point (789902.7677004486322403 9637425.57244102098047733)</t>
  </si>
  <si>
    <t>04e0000000000008b3b1</t>
  </si>
  <si>
    <t>Point (785036.69947918620891869 9636343.79824391379952431)</t>
  </si>
  <si>
    <t>04e000000000000475c6</t>
  </si>
  <si>
    <t>Point (790917.43154270143713802 9638952.12366101704537868)</t>
  </si>
  <si>
    <t>04e00000000000093ca9</t>
  </si>
  <si>
    <t>Point (790594.49011530680581927 9638361.10086869262158871)</t>
  </si>
  <si>
    <t>04e0000000000005a006</t>
  </si>
  <si>
    <t>Point (793145.58973435591906309 9638841.02145233377814293)</t>
  </si>
  <si>
    <t>04e000000000000752a1</t>
  </si>
  <si>
    <t>Point (792148.27830485056620091 9639703.85001218505203724)</t>
  </si>
  <si>
    <t>04e000000000000a31ac</t>
  </si>
  <si>
    <t>Point (782332.93964959983713925 9636278.30554927326738834)</t>
  </si>
  <si>
    <t>04e00000000000019144</t>
  </si>
  <si>
    <t>Point (790983.28242613701149821 9638242.16838614270091057)</t>
  </si>
  <si>
    <t>04e0000000000008029c</t>
  </si>
  <si>
    <t>Point (792969.00976129435002804 9639308.99462813884019852)</t>
  </si>
  <si>
    <t>04e0000000000004dbd6</t>
  </si>
  <si>
    <t>Point (783889.68178286496549845 9635527.21340125426650047)</t>
  </si>
  <si>
    <t>04e00000000000071d0e</t>
  </si>
  <si>
    <t>Point (790371.92783660744316876 9638881.34018099308013916)</t>
  </si>
  <si>
    <t>04e00000000000089453</t>
  </si>
  <si>
    <t>Point (790681.47364509105682373 9637516.43626639991998672)</t>
  </si>
  <si>
    <t>04e00000000000001833</t>
  </si>
  <si>
    <t>Point (791548.56866741692647338 9638585.71232487075030804)</t>
  </si>
  <si>
    <t>04e0000000000003832c</t>
  </si>
  <si>
    <t>Point (791835.26054297492373735 9638286.40214952267706394)</t>
  </si>
  <si>
    <t>04e0000000000006b168</t>
  </si>
  <si>
    <t>Point (790842.91314013139344752 9638395.48836756311357021)</t>
  </si>
  <si>
    <t>04e0000000000008b617</t>
  </si>
  <si>
    <t>Point (783758.48368481337092817 9637173.20199434272944927)</t>
  </si>
  <si>
    <t>04e000000000000935b6</t>
  </si>
  <si>
    <t>Point (792951.62188594159670174 9639487.81415616348385811)</t>
  </si>
  <si>
    <t>04e0000000000006464b</t>
  </si>
  <si>
    <t>Point (790543.68932705488987267 9638714.85427325591444969)</t>
  </si>
  <si>
    <t>04e0000000000006d4ea</t>
  </si>
  <si>
    <t>Point (790738.15450252615846694 9638588.17967403680086136)</t>
  </si>
  <si>
    <t>04e0000000000002ba4e</t>
  </si>
  <si>
    <t>Point (791838.84976932441350073 9639520.48759999312460423)</t>
  </si>
  <si>
    <t>04e0000000000003a278</t>
  </si>
  <si>
    <t>Point (793285.31199695006944239 9639097.15387540310621262)</t>
  </si>
  <si>
    <t>04e00000000000045ca1</t>
  </si>
  <si>
    <t>Point (790888.56538711464963853 9638265.87429985776543617)</t>
  </si>
  <si>
    <t>04e0000000000006a398</t>
  </si>
  <si>
    <t>Point (791647.32774957967922091 9639394.12420150265097618)</t>
  </si>
  <si>
    <t>04e0000000000008526c</t>
  </si>
  <si>
    <t>Point (790141.75179145880974829 9637367.47289242036640644)</t>
  </si>
  <si>
    <t>04e00000000000085343</t>
  </si>
  <si>
    <t>Point (791743.05665724328719079 9638354.63324443250894547)</t>
  </si>
  <si>
    <t>04e0000000000003d564</t>
  </si>
  <si>
    <t>Point (793015.42478680843487382 9639039.54867352731525898)</t>
  </si>
  <si>
    <t>04e0000000000006e6d7</t>
  </si>
  <si>
    <t>Point (790790.91583185840863734 9638642.91374322399497032)</t>
  </si>
  <si>
    <t>04e000000000000a3389</t>
  </si>
  <si>
    <t>Point (792656.69683045952115208 9638628.80203876830637455)</t>
  </si>
  <si>
    <t>04e00000000000035ad0</t>
  </si>
  <si>
    <t>Point (791147.41682634176686406 9638540.45900390855967999)</t>
  </si>
  <si>
    <t>04e000000000000a20dd</t>
  </si>
  <si>
    <t>Point (790362.71441450901329517 9638848.02258164994418621)</t>
  </si>
  <si>
    <t>04e00000000000046e5b</t>
  </si>
  <si>
    <t>Point (790209.40591681119985878 9638714.48238269053399563)</t>
  </si>
  <si>
    <t>04e0000000000001a6ad</t>
  </si>
  <si>
    <t>Point (792183.07336589065380394 9638048.23557813093066216)</t>
  </si>
  <si>
    <t>04e0000000000003fbd6</t>
  </si>
  <si>
    <t>Point (790659.51961941504850984 9638099.18407873809337616)</t>
  </si>
  <si>
    <t>04e0000000000004484c</t>
  </si>
  <si>
    <t>Point (792702.0750046968460083 9639133.7419101744890213)</t>
  </si>
  <si>
    <t>04e00000000000047e44</t>
  </si>
  <si>
    <t>Point (791247.19558983901515603 9637309.78578232042491436)</t>
  </si>
  <si>
    <t>04e00000000000051509</t>
  </si>
  <si>
    <t>Point (792116.07102663815021515 9638516.18113293312489986)</t>
  </si>
  <si>
    <t>04e0000000000008d853</t>
  </si>
  <si>
    <t>Point (782992.57749162544496357 9636271.55063398368656635)</t>
  </si>
  <si>
    <t>04e00000000000092302</t>
  </si>
  <si>
    <t>Point (790290.70629616198129952 9637449.80324462242424488)</t>
  </si>
  <si>
    <t>04e0000000000002198a</t>
  </si>
  <si>
    <t>Point (783771.84711421502288431 9636084.40160036087036133)</t>
  </si>
  <si>
    <t>04e00000000000060809</t>
  </si>
  <si>
    <t>Point (789689.56969961943104863 9638791.51498968712985516)</t>
  </si>
  <si>
    <t>04e0000000000007acaf</t>
  </si>
  <si>
    <t>Point (790556.45152003411203623 9639176.58650361932814121)</t>
  </si>
  <si>
    <t>04e000000000000957ca</t>
  </si>
  <si>
    <t>Point (791817.77338436921127141 9638367.98329023458063602)</t>
  </si>
  <si>
    <t>04e0000000000003b822</t>
  </si>
  <si>
    <t>Point (790301.70570890721864998 9637164.758883873000741)</t>
  </si>
  <si>
    <t>04e0000000000004e39e</t>
  </si>
  <si>
    <t>Point (792026.06358467345125973 9638546.84557093866169453)</t>
  </si>
  <si>
    <t>04e0000000000008c6cc</t>
  </si>
  <si>
    <t>Point (789743.24909624259453267 9637535.28880663588643074)</t>
  </si>
  <si>
    <t>04e0000000000004f3e6</t>
  </si>
  <si>
    <t>Point (791632.90161407669074833 9638323.14317221567034721)</t>
  </si>
  <si>
    <t>04e000000000000595dd</t>
  </si>
  <si>
    <t>Point (783076.03354007843881845 9635811.29687215574085712)</t>
  </si>
  <si>
    <t>04e00000000000068602</t>
  </si>
  <si>
    <t>Point (790749.47854901663959026 9637597.93649593368172646)</t>
  </si>
  <si>
    <t>04e00000000000057b94</t>
  </si>
  <si>
    <t>Point (790579.02537538018077612 9637207.15651457197964191)</t>
  </si>
  <si>
    <t>04e0000000000006059b</t>
  </si>
  <si>
    <t>Point (790661.01310341851785779 9638301.37298150546848774)</t>
  </si>
  <si>
    <t>04e00000000000071d2d</t>
  </si>
  <si>
    <t>Point (792052.46054931031540036 9638648.48598802275955677)</t>
  </si>
  <si>
    <t>04e00000000000071d9e</t>
  </si>
  <si>
    <t>Point (782799.91763940849341452 9635898.48063942976295948)</t>
  </si>
  <si>
    <t>04e00000000000092e29</t>
  </si>
  <si>
    <t>Point (783014.83234688045922667 9636355.0243515819311142)</t>
  </si>
  <si>
    <t>04e0000000000007f02e</t>
  </si>
  <si>
    <t>Point (790429.03302890877239406 9637984.01351325400173664)</t>
  </si>
  <si>
    <t>04e00000000000032e94</t>
  </si>
  <si>
    <t>Point (789777.99934414657764137 9638908.49979829043149948)</t>
  </si>
  <si>
    <t>04e0000000000004588f</t>
  </si>
  <si>
    <t>Point (791595.51465428248047829 9638322.76063083484768867)</t>
  </si>
  <si>
    <t>04e00000000000072969</t>
  </si>
  <si>
    <t>Point (790407.90688252658583224 9637462.14731151983141899)</t>
  </si>
  <si>
    <t>04e00000000000077056</t>
  </si>
  <si>
    <t>Point (783535.33296202507335693 9636894.10902110114693642)</t>
  </si>
  <si>
    <t>04e00000000000080dbd</t>
  </si>
  <si>
    <t>Point (791548.7876929979538545 9637542.97813148982822895)</t>
  </si>
  <si>
    <t>04e0000000000000b112</t>
  </si>
  <si>
    <t>Point (789940.24834620510227978 9637354.20741142332553864)</t>
  </si>
  <si>
    <t>04e00000000000080e35</t>
  </si>
  <si>
    <t>Point (791541.35415010759606957 9638352.92846723459661007)</t>
  </si>
  <si>
    <t>04e00000000000042e43</t>
  </si>
  <si>
    <t>Point (783637.49830767163075507 9635549.249399209395051)</t>
  </si>
  <si>
    <t>04e0000000000003c221</t>
  </si>
  <si>
    <t>Point (783549.0039385276613757 9637107.99937109649181366)</t>
  </si>
  <si>
    <t>04e000000000000340c3</t>
  </si>
  <si>
    <t>Point (790610.4075738531537354 9638921.48236336745321751)</t>
  </si>
  <si>
    <t>04e00000000000092dbc</t>
  </si>
  <si>
    <t>Point (790003.51401104847900569 9637428.05758681334555149)</t>
  </si>
  <si>
    <t>04e0000000000002a242</t>
  </si>
  <si>
    <t>Point (792033.96940154884941876 9639587.06946795992553234)</t>
  </si>
  <si>
    <t>04e0000000000004b2d3</t>
  </si>
  <si>
    <t>Point (783057.09014385694172233 9636349.77113859355449677)</t>
  </si>
  <si>
    <t>04e00000000000001aa2</t>
  </si>
  <si>
    <t>Point (790771.08093403617385775 9638664.51224812492728233)</t>
  </si>
  <si>
    <t>04e000000000000938bd</t>
  </si>
  <si>
    <t>Point (793871.61056763376109302 9639320.96067133359611034)</t>
  </si>
  <si>
    <t>04e0000000000005a118</t>
  </si>
  <si>
    <t>Point (790580.38536131335422397 9638332.83594806306064129)</t>
  </si>
  <si>
    <t>04e000000000000459ec</t>
  </si>
  <si>
    <t>Point (790504.81991686346009374 9637057.06418176926672459)</t>
  </si>
  <si>
    <t>04e0000000000004b176</t>
  </si>
  <si>
    <t>Point (791297.06304272124543786 9638980.19154842011630535)</t>
  </si>
  <si>
    <t>04e00000000000076008</t>
  </si>
  <si>
    <t>Point (791041.39393531309906393 9638250.08066176250576973)</t>
  </si>
  <si>
    <t>04e00000000000024a20</t>
  </si>
  <si>
    <t>Point (782970.36267611407674849 9636290.3572718296200037)</t>
  </si>
  <si>
    <t>04e00000000000000d11</t>
  </si>
  <si>
    <t>Point (784456.5768114987295121 9636414.31216566637158394)</t>
  </si>
  <si>
    <t>04e00000000000005534</t>
  </si>
  <si>
    <t>Point (783530.1496849168324843 9636929.74106277897953987)</t>
  </si>
  <si>
    <t>04e0000000000004ea16</t>
  </si>
  <si>
    <t>Point (784616.40822596685029566 9635418.73793186992406845)</t>
  </si>
  <si>
    <t>04e00000000000053a69</t>
  </si>
  <si>
    <t>Point (792588.98955348436720669 9638797.70442311279475689)</t>
  </si>
  <si>
    <t>04e000000000000540ff</t>
  </si>
  <si>
    <t>Point (785160.63534269854426384 9635219.56181700900197029)</t>
  </si>
  <si>
    <t>04e000000000000873de</t>
  </si>
  <si>
    <t>Point (782914.57395261572673917 9635905.49686381779611111)</t>
  </si>
  <si>
    <t>04e0000000000000dbde</t>
  </si>
  <si>
    <t>Point (790078.20318264421075583 9638997.62737450003623962)</t>
  </si>
  <si>
    <t>04e0000000000001a6d9</t>
  </si>
  <si>
    <t>Point (792058.19541089155245572 9638446.27828910201787949)</t>
  </si>
  <si>
    <t>04e000000000000398f1</t>
  </si>
  <si>
    <t>Point (791570.58941423834767193 9638991.76963594183325768)</t>
  </si>
  <si>
    <t>04e00000000000091cd2</t>
  </si>
  <si>
    <t>Point (783333.23056582291610539 9635550.54196798428893089)</t>
  </si>
  <si>
    <t>04e000000000000a2ee4</t>
  </si>
  <si>
    <t>Point (783311.06276798155158758 9635648.04517575167119503)</t>
  </si>
  <si>
    <t>04e000000000000939ef</t>
  </si>
  <si>
    <t>Point (793034.69688162591774017 9639314.96226856857538223)</t>
  </si>
  <si>
    <t>04e00000000000001552</t>
  </si>
  <si>
    <t>Point (790830.37821768608409911 9638655.65821169316768646)</t>
  </si>
  <si>
    <t>04e0000000000001df44</t>
  </si>
  <si>
    <t>Point (783303.24898196570575237 9635407.50175943970680237)</t>
  </si>
  <si>
    <t>04e00000000000020747</t>
  </si>
  <si>
    <t>Point (791829.09646662673912942 9638466.14627671241760254)</t>
  </si>
  <si>
    <t>04e00000000000023cf8</t>
  </si>
  <si>
    <t>Point (790177.86931220325641334 9637477.81190333142876625)</t>
  </si>
  <si>
    <t>04e0000000000000988e</t>
  </si>
  <si>
    <t>Point (790587.41924855345860124 9638065.12994140572845936)</t>
  </si>
  <si>
    <t>04e00000000000027de7</t>
  </si>
  <si>
    <t>Point (786390.13113163958769292 9635939.53874536231160164)</t>
  </si>
  <si>
    <t>04e000000000000a6e5b</t>
  </si>
  <si>
    <t>Point (783078.60318042407743633 9635695.6590062752366066)</t>
  </si>
  <si>
    <t>04e00000000000034807</t>
  </si>
  <si>
    <t>Point (790194.80563856661319733 9638749.89856109954416752)</t>
  </si>
  <si>
    <t>04e00000000000041657</t>
  </si>
  <si>
    <t>Point (791357.66640020301565528 9637387.93480058014392853)</t>
  </si>
  <si>
    <t>04e0000000000005ce84</t>
  </si>
  <si>
    <t>Point (782232.09459598222747445 9636103.42163204960525036)</t>
  </si>
  <si>
    <t>04e0000000000003bccf</t>
  </si>
  <si>
    <t>Point (783783.11678652197588235 9636093.61343184672296047)</t>
  </si>
  <si>
    <t>04e000000000000461cc</t>
  </si>
  <si>
    <t>Point (792839.51551737147383392 9639153.13557250052690506)</t>
  </si>
  <si>
    <t>04e0000000000005b16b</t>
  </si>
  <si>
    <t>Point (784508.42710093129426241 9636534.00435172766447067)</t>
  </si>
  <si>
    <t>04e0000000000000652d</t>
  </si>
  <si>
    <t>Point (792491.56793417292647064 9639672.0247898455709219)</t>
  </si>
  <si>
    <t>04e00000000000050464</t>
  </si>
  <si>
    <t>Point (790577.28096113482024521 9638077.5389608982950449)</t>
  </si>
  <si>
    <t>04e0000000000005f145</t>
  </si>
  <si>
    <t>Point (792526.90565955894999206 9638671.19547064788639545)</t>
  </si>
  <si>
    <t>04e000000000000816b7</t>
  </si>
  <si>
    <t>Point (782754.17212642612867057 9635855.7255640272051096)</t>
  </si>
  <si>
    <t>04e00000000000051a4e</t>
  </si>
  <si>
    <t>Point (783076.84854737739078701 9635725.45043514482676983)</t>
  </si>
  <si>
    <t>04e000000000000778a6</t>
  </si>
  <si>
    <t>Point (791001.1450897897593677 9637649.92346957512199879)</t>
  </si>
  <si>
    <t>04e000000000000a6ee0</t>
  </si>
  <si>
    <t>Point (791657.48603441403247416 9639519.32162590883672237)</t>
  </si>
  <si>
    <t>04e0000000000006d03c</t>
  </si>
  <si>
    <t>Point (783085.09154401300475001 9635254.71709937229752541)</t>
  </si>
  <si>
    <t>04e00000000000072aa1</t>
  </si>
  <si>
    <t>Point (783951.81957031670026481 9635901.64019320905208588)</t>
  </si>
  <si>
    <t>04e000000000000aa856</t>
  </si>
  <si>
    <t>Point (790093.3334257835522294 9637640.98815062455832958)</t>
  </si>
  <si>
    <t>04e0000000000002531e</t>
  </si>
  <si>
    <t>Point (791466.87574392929673195 9638533.77463814243674278)</t>
  </si>
  <si>
    <t>04e00000000000063830</t>
  </si>
  <si>
    <t>Point (790234.90436755470000207 9638726.73513555899262428)</t>
  </si>
  <si>
    <t>04e00000000000001873</t>
  </si>
  <si>
    <t>Point (790637.19132772088050842 9638439.58085542917251587)</t>
  </si>
  <si>
    <t>04e000000000000051f3</t>
  </si>
  <si>
    <t>Point (790081.51992478838656098 9637351.97606740891933441)</t>
  </si>
  <si>
    <t>04e0000000000002b6c3</t>
  </si>
  <si>
    <t>Point (790585.53460344742052257 9637814.46749464794993401)</t>
  </si>
  <si>
    <t>04e0000000000004a7a9</t>
  </si>
  <si>
    <t>Point (790077.76636062457691878 9637384.69079686515033245)</t>
  </si>
  <si>
    <t>04e00000000000072d66</t>
  </si>
  <si>
    <t>Point (791587.50941134965978563 9638421.36006409116089344)</t>
  </si>
  <si>
    <t>04e0000000000000cd7c</t>
  </si>
  <si>
    <t>Point (784387.86209805263206363 9636014.09892867878079414)</t>
  </si>
  <si>
    <t>04e000000000000553ea</t>
  </si>
  <si>
    <t>Point (783055.37575068545993418 9636170.26967225410044193)</t>
  </si>
  <si>
    <t>04e00000000000014eb9</t>
  </si>
  <si>
    <t>Point (790436.85266449523624033 9638322.05754057690501213)</t>
  </si>
  <si>
    <t>04e00000000000054dae</t>
  </si>
  <si>
    <t>Point (790523.95793616026639938 9637726.0144149474799633)</t>
  </si>
  <si>
    <t>04e000000000000a4179</t>
  </si>
  <si>
    <t>Point (783876.92845485731959343 9635511.78987975418567657)</t>
  </si>
  <si>
    <t>04e000000000000382d0</t>
  </si>
  <si>
    <t>Point (790736.42161609116010368 9639310.80341940373182297)</t>
  </si>
  <si>
    <t>04e0000000000001b75c</t>
  </si>
  <si>
    <t>Point (793595.05157164321281016 9639313.27624113298952579)</t>
  </si>
  <si>
    <t>04e0000000000002422f</t>
  </si>
  <si>
    <t>Point (783280.22615651926025748 9636906.69024813733994961)</t>
  </si>
  <si>
    <t>04e00000000000046631</t>
  </si>
  <si>
    <t>Point (782951.01743546931538731 9635800.25463146530091763)</t>
  </si>
  <si>
    <t>04e00000000000056c8d</t>
  </si>
  <si>
    <t>Point (786487.98586484184488654 9636210.88256740383803844)</t>
  </si>
  <si>
    <t>04e00000000000015c40</t>
  </si>
  <si>
    <t>Point (786443.73296494723763317 9636132.49797344021499157)</t>
  </si>
  <si>
    <t>04e0000000000004faaf</t>
  </si>
  <si>
    <t>Point (790909.05065325740724802 9638179.97712760977447033)</t>
  </si>
  <si>
    <t>04e000000000000948a6</t>
  </si>
  <si>
    <t>Point (783075.59093861747533083 9636200.01133998483419418)</t>
  </si>
  <si>
    <t>04e00000000000001bf4</t>
  </si>
  <si>
    <t>Point (793980.00084401690401137 9639373.31764746829867363)</t>
  </si>
  <si>
    <t>04e00000000000019685</t>
  </si>
  <si>
    <t>Point (790821.37325145374052227 9638159.19117798656225204)</t>
  </si>
  <si>
    <t>04e0000000000004d12e</t>
  </si>
  <si>
    <t>Point (782745.25465692032594234 9635794.45405455678701401)</t>
  </si>
  <si>
    <t>04e0000000000001cc2d</t>
  </si>
  <si>
    <t>Point (790858.81980242184363306 9638425.62461621500551701)</t>
  </si>
  <si>
    <t>04e0000000000006789d</t>
  </si>
  <si>
    <t>Point (791534.16612336784601212 9638939.84780228696763515)</t>
  </si>
  <si>
    <t>04e000000000000598c4</t>
  </si>
  <si>
    <t>Point (790340.71306554740294814 9637949.84268502704799175)</t>
  </si>
  <si>
    <t>04e0000000000007b3ae</t>
  </si>
  <si>
    <t>Point (793076.88700506440363824 9639489.01504606753587723)</t>
  </si>
  <si>
    <t>04e0000000000008cba8</t>
  </si>
  <si>
    <t>Point (790449.19659694004803896 9637716.44265618175268173)</t>
  </si>
  <si>
    <t>04e000000000000953a1</t>
  </si>
  <si>
    <t>Point (790270.77088924939744174 9638591.84876161627471447)</t>
  </si>
  <si>
    <t>04e000000000000972a8</t>
  </si>
  <si>
    <t>Point (791452.15310241549741477 9638349.29777288995683193)</t>
  </si>
  <si>
    <t>04e0000000000000a7fc</t>
  </si>
  <si>
    <t>Point (791782.69510319351684302 9638387.0249575674533844)</t>
  </si>
  <si>
    <t>04e000000000000755fe</t>
  </si>
  <si>
    <t>Point (790999.82320809736847878 9639296.50489182211458683)</t>
  </si>
  <si>
    <t>04e0000000000009c251</t>
  </si>
  <si>
    <t>Point (790021.20305259479209781 9637612.47374052368104458)</t>
  </si>
  <si>
    <t>04e0000000000001158a</t>
  </si>
  <si>
    <t>Point (791458.82114853616803885 9638556.55977325513958931)</t>
  </si>
  <si>
    <t>04e0000000000007328c</t>
  </si>
  <si>
    <t>Point (784271.6064104069955647 9635466.30526598356664181)</t>
  </si>
  <si>
    <t>04e00000000000019aa2</t>
  </si>
  <si>
    <t>Point (790118.3719291752204299 9637362.77900872565805912)</t>
  </si>
  <si>
    <t>04e00000000000041d2a</t>
  </si>
  <si>
    <t>Point (790791.13353603053838015 9638010.88290359638631344)</t>
  </si>
  <si>
    <t>04e00000000000087cbc</t>
  </si>
  <si>
    <t>Point (790900.3283860101364553 9638551.69783832691609859)</t>
  </si>
  <si>
    <t>04e00000000000079f82</t>
  </si>
  <si>
    <t>Point (792953.9026086461963132 9638998.15948018431663513)</t>
  </si>
  <si>
    <t>04e0000000000009015a</t>
  </si>
  <si>
    <t>Point (790258.93975069222506136 9637633.97249538637697697)</t>
  </si>
  <si>
    <t>04e000000000000642e6</t>
  </si>
  <si>
    <t>Point (783063.46248805592767894 9635993.51984784193336964)</t>
  </si>
  <si>
    <t>04e000000000000688f5</t>
  </si>
  <si>
    <t>Point (790388.4113602644065395 9637638.08952363766729832)</t>
  </si>
  <si>
    <t>04e00000000000081aae</t>
  </si>
  <si>
    <t>Point (782940.96153479069471359 9635811.37510540708899498)</t>
  </si>
  <si>
    <t>04e0000000000006b536</t>
  </si>
  <si>
    <t>Point (783088.16586168855428696 9635712.28407737985253334)</t>
  </si>
  <si>
    <t>04e00000000000073a23</t>
  </si>
  <si>
    <t>Point (791418.78761116252280772 9638048.06355931051075459)</t>
  </si>
  <si>
    <t>04e00000000000042e11</t>
  </si>
  <si>
    <t>Point (792127.54138508019968867 9638660.69893871434032917)</t>
  </si>
  <si>
    <t>04e00000000000010857</t>
  </si>
  <si>
    <t>Point (790455.21159702236764133 9639563.78491883352398872)</t>
  </si>
  <si>
    <t>04e0000000000002d662</t>
  </si>
  <si>
    <t>Point (790589.67448737332597375 9638032.26576307043433189)</t>
  </si>
  <si>
    <t>04e000000000000334f4</t>
  </si>
  <si>
    <t>Point (790428.8736017175251618 9636942.59613876603543758)</t>
  </si>
  <si>
    <t>04e0000000000005282f</t>
  </si>
  <si>
    <t>Point (783008.68722218845505267 9635749.84505660273134708)</t>
  </si>
  <si>
    <t>04e00000000000053015</t>
  </si>
  <si>
    <t>Point (790408.01314739545341581 9637195.67302566394209862)</t>
  </si>
  <si>
    <t>04e0000000000006432d</t>
  </si>
  <si>
    <t>Point (791836.63625176576897502 9638374.93671401776373386)</t>
  </si>
  <si>
    <t>04e0000000000006f7c7</t>
  </si>
  <si>
    <t>Point (783013.04330395348370075 9635361.46949067339301109)</t>
  </si>
  <si>
    <t>04e0000000000003b598</t>
  </si>
  <si>
    <t>Point (793849.21497356425970793 9639299.96946216747164726)</t>
  </si>
  <si>
    <t>04e0000000000003e4c6</t>
  </si>
  <si>
    <t>Point (790317.0757358024129644 9638559.13774124160408974)</t>
  </si>
  <si>
    <t>04e0000000000004db41</t>
  </si>
  <si>
    <t>Point (790779.03781195124611259 9638475.67518418282270432)</t>
  </si>
  <si>
    <t>04e00000000000084e26</t>
  </si>
  <si>
    <t>Point (791463.53670297586359084 9638435.69760444015264511)</t>
  </si>
  <si>
    <t>04e00000000000001f8f</t>
  </si>
  <si>
    <t>Point (789853.19608815829269588 9638911.72807959094643593)</t>
  </si>
  <si>
    <t>04e0000000000000f85f</t>
  </si>
  <si>
    <t>Point (791848.14945713302586228 9638386.68199320882558823)</t>
  </si>
  <si>
    <t>04e000000000000769de</t>
  </si>
  <si>
    <t>Point (790765.30331365391612053 9638168.65553335100412369)</t>
  </si>
  <si>
    <t>04e0000000000004af55</t>
  </si>
  <si>
    <t>Point (783201.371242999099195 9636110.63731019571423531)</t>
  </si>
  <si>
    <t>04e00000000000058317</t>
  </si>
  <si>
    <t>Point (783612.90735337161459029 9635762.87106315046548843)</t>
  </si>
  <si>
    <t>04e00000000000097f17</t>
  </si>
  <si>
    <t>Point (789590.18223421578295529 9637756.95059889182448387)</t>
  </si>
  <si>
    <t>04e00000000000052dd9</t>
  </si>
  <si>
    <t>Point (790740.12481105176266283 9638000.66703353449702263)</t>
  </si>
  <si>
    <t>04e00000000000081ab0</t>
  </si>
  <si>
    <t>Point (792524.55936862342059612 9638534.40041115693747997)</t>
  </si>
  <si>
    <t>04e00000000000065fb6</t>
  </si>
  <si>
    <t>Point (790860.56808196089696139 9638166.17655045166611671)</t>
  </si>
  <si>
    <t>04e00000000000057656</t>
  </si>
  <si>
    <t>Point (790546.44258028804324567 9638520.56431108713150024)</t>
  </si>
  <si>
    <t>04e000000000000a35be</t>
  </si>
  <si>
    <t>Point (791314.91394106135703623 9638103.54144805110991001)</t>
  </si>
  <si>
    <t>04e0000000000002c3d6</t>
  </si>
  <si>
    <t>Point (790754.24593284097500145 9638164.85389390029013157)</t>
  </si>
  <si>
    <t>04e00000000000045bc1</t>
  </si>
  <si>
    <t>Point (790539.91475552530027926 9637495.82790961675345898)</t>
  </si>
  <si>
    <t>04e00000000000049ac0</t>
  </si>
  <si>
    <t>Point (790186.79686049395240843 9638807.72382099740207195)</t>
  </si>
  <si>
    <t>04e0000000000001e8e7</t>
  </si>
  <si>
    <t>Point (783304.04444597964175045 9635585.38448253087699413)</t>
  </si>
  <si>
    <t>04e000000000000361d0</t>
  </si>
  <si>
    <t>Point (790892.79773574927821755 9638301.65478640422224998)</t>
  </si>
  <si>
    <t>04e0000000000003a229</t>
  </si>
  <si>
    <t>Point (792040.31550544360652566 9639641.45321664959192276)</t>
  </si>
  <si>
    <t>04e0000000000008bacb</t>
  </si>
  <si>
    <t>Point (784240.31779289373662323 9635217.46222595311701298)</t>
  </si>
  <si>
    <t>04e00000000000011cb7</t>
  </si>
  <si>
    <t>Point (784515.9146479539340362 9635673.9660780243575573)</t>
  </si>
  <si>
    <t>04e00000000000018072</t>
  </si>
  <si>
    <t>Point (790654.54953067435417324 9638725.73084154538810253)</t>
  </si>
  <si>
    <t>04e00000000000026a00</t>
  </si>
  <si>
    <t>Point (783268.41721859388053417 9635405.7777029387652874)</t>
  </si>
  <si>
    <t>04e00000000000078ec9</t>
  </si>
  <si>
    <t>Point (790166.65490317216608673 9637429.42725593596696854)</t>
  </si>
  <si>
    <t>04e000000000000930e4</t>
  </si>
  <si>
    <t>Point (790483.43229368946049362 9638607.6140082310885191)</t>
  </si>
  <si>
    <t>04e0000000000003687c</t>
  </si>
  <si>
    <t>Point (790428.09019390819594264 9638314.27830415032804012)</t>
  </si>
  <si>
    <t>04e0000000000006ea0a</t>
  </si>
  <si>
    <t>Point (786542.02917064260691404 9636575.03530145063996315)</t>
  </si>
  <si>
    <t>04e000000000000a8d8b</t>
  </si>
  <si>
    <t>Point (791738.57336776820011437 9638313.32453429140150547)</t>
  </si>
  <si>
    <t>04e00000000000029ab0</t>
  </si>
  <si>
    <t>Point (791977.49886171531397849 9637801.34994252398610115)</t>
  </si>
  <si>
    <t>04e0000000000003771e</t>
  </si>
  <si>
    <t>Point (790665.81186660565435886 9639340.69660208187997341)</t>
  </si>
  <si>
    <t>04e000000000000a1883</t>
  </si>
  <si>
    <t>Point (782995.00141310668550432 9636432.80610197223722935)</t>
  </si>
  <si>
    <t>04e00000000000022327</t>
  </si>
  <si>
    <t>Point (783082.64204203523695469 9636048.00170809403061867)</t>
  </si>
  <si>
    <t>04e0000000000005c8b9</t>
  </si>
  <si>
    <t>Point (790527.20066177169792354 9637455.2087689284235239)</t>
  </si>
  <si>
    <t>04e00000000000008771</t>
  </si>
  <si>
    <t>Point (791986.74666106724180281 9638573.6954033225774765)</t>
  </si>
  <si>
    <t>04e0000000000005dcf2</t>
  </si>
  <si>
    <t>Point (784520.41860124131198972 9634941.73782992362976074)</t>
  </si>
  <si>
    <t>04e00000000000044aa6</t>
  </si>
  <si>
    <t>Point (790164.11248899006750435 9637436.46555528603494167)</t>
  </si>
  <si>
    <t>04e00000000000077e64</t>
  </si>
  <si>
    <t>Point (790020.9429913591593504 9637378.44882251136004925)</t>
  </si>
  <si>
    <t>04e000000000000891a1</t>
  </si>
  <si>
    <t>Point (790548.79114898364059627 9637841.08062577620148659)</t>
  </si>
  <si>
    <t>04e0000000000000e91f</t>
  </si>
  <si>
    <t>Point (790554.91231624246574938 9637859.40228905715048313)</t>
  </si>
  <si>
    <t>04e00000000000022735</t>
  </si>
  <si>
    <t>Point (792031.72980666859075427 9638539.37943070568144321)</t>
  </si>
  <si>
    <t>04e000000000000429a5</t>
  </si>
  <si>
    <t>Point (782839.90635064756497741 9635835.96609882079064846)</t>
  </si>
  <si>
    <t>04e0000000000007a322</t>
  </si>
  <si>
    <t>Point (793456.87010482279583812 9639222.41665115021169186)</t>
  </si>
  <si>
    <t>04e000000000000303a1</t>
  </si>
  <si>
    <t>Point (790401.81987647409550846 9636925.81272781826555729)</t>
  </si>
  <si>
    <t>04e0000000000005a56e</t>
  </si>
  <si>
    <t>Point (792219.36966073582880199 9638638.64440169557929039)</t>
  </si>
  <si>
    <t>04e00000000000003d4b</t>
  </si>
  <si>
    <t>Point (790622.59413498290814459 9638830.66167502850294113)</t>
  </si>
  <si>
    <t>04e000000000000617d3</t>
  </si>
  <si>
    <t>Point (792377.13425824395380914 9638600.67266078293323517)</t>
  </si>
  <si>
    <t>04e0000000000002e060</t>
  </si>
  <si>
    <t>Point (790118.85913222236558795 9637522.51642448827624321)</t>
  </si>
  <si>
    <t>04e00000000000057c32</t>
  </si>
  <si>
    <t>Point (790599.91252898098900914 9638471.7109595499932766)</t>
  </si>
  <si>
    <t>04e0000000000006062e</t>
  </si>
  <si>
    <t>Point (790735.83614895935170352 9639288.00585014931857586)</t>
  </si>
  <si>
    <t>04e0000000000006213a</t>
  </si>
  <si>
    <t>Point (790475.58817651402205229 9637914.41835220530629158)</t>
  </si>
  <si>
    <t>04e0000000000009013a</t>
  </si>
  <si>
    <t>Point (790738.3753341322299093 9638482.54328686557710171)</t>
  </si>
  <si>
    <t>04e0000000000004004a</t>
  </si>
  <si>
    <t>Point (792339.64562590513378382 9638145.32392005994915962)</t>
  </si>
  <si>
    <t>04e0000000000005ac4f</t>
  </si>
  <si>
    <t>Point (785380.14856914302799851 9636633.91229322180151939)</t>
  </si>
  <si>
    <t>04e00000000000018024</t>
  </si>
  <si>
    <t>Point (792007.16969833488110453 9638598.66315525397658348)</t>
  </si>
  <si>
    <t>04e00000000000080040</t>
  </si>
  <si>
    <t>Point (790385.80798547179438174 9637900.62761900201439857)</t>
  </si>
  <si>
    <t>04e000000000000a71db</t>
  </si>
  <si>
    <t>Point (791431.41540655121207237 9638389.39877658523619175)</t>
  </si>
  <si>
    <t>04e0000000000002a809</t>
  </si>
  <si>
    <t>Point (784067.01157644344493747 9637531.00943377614021301)</t>
  </si>
  <si>
    <t>04e00000000000070f31</t>
  </si>
  <si>
    <t>Point (790498.71436411119066179 9638349.2704125102609396)</t>
  </si>
  <si>
    <t>04e00000000000077db3</t>
  </si>
  <si>
    <t>Point (792933.2266622013412416 9638786.85357919335365295)</t>
  </si>
  <si>
    <t>04e0000000000002c3c6</t>
  </si>
  <si>
    <t>Point (790458.77306252589914948 9639133.74796214513480663)</t>
  </si>
  <si>
    <t>04e000000000000a6f62</t>
  </si>
  <si>
    <t>Point (791440.9283367486204952 9637459.03237679973244667)</t>
  </si>
  <si>
    <t>04e0000000000002a264</t>
  </si>
  <si>
    <t>Point (791859.06553300423547626 9638407.59945745766162872)</t>
  </si>
  <si>
    <t>04e0000000000007aaf6</t>
  </si>
  <si>
    <t>Point (782877.40513510897289962 9635906.37413572520017624)</t>
  </si>
  <si>
    <t>04e0000000000009f349</t>
  </si>
  <si>
    <t>Point (791736.84762741695158184 9638245.83977552130818367)</t>
  </si>
  <si>
    <t>04e00000000000003a1e</t>
  </si>
  <si>
    <t>Point (790436.87973864388186485 9637034.68437919579446316)</t>
  </si>
  <si>
    <t>04e0000000000002c7fb</t>
  </si>
  <si>
    <t>Point (790817.23911999107804149 9639251.85016967914998531)</t>
  </si>
  <si>
    <t>04e0000000000004be0c</t>
  </si>
  <si>
    <t>Point (792373.25915766716934741 9639798.37564815767109394)</t>
  </si>
  <si>
    <t>04e0000000000005ec38</t>
  </si>
  <si>
    <t>Point (783145.10539728379808366 9636414.35411415621638298)</t>
  </si>
  <si>
    <t>04e0000000000008d150</t>
  </si>
  <si>
    <t>Point (789829.43448142718989402 9638375.7435508631169796)</t>
  </si>
  <si>
    <t>04e000000000000940d6</t>
  </si>
  <si>
    <t>Point (790459.51689262490253896 9637677.06104635074734688)</t>
  </si>
  <si>
    <t>04e000000000000a685c</t>
  </si>
  <si>
    <t>Point (792326.80037847114726901 9638658.60318135097622871)</t>
  </si>
  <si>
    <t>04e0000000000003dc4d</t>
  </si>
  <si>
    <t>Point (783325.92759427824057639 9636990.94436244107782841)</t>
  </si>
  <si>
    <t>04e0000000000006db09</t>
  </si>
  <si>
    <t>Point (791191.3396666469052434 9637306.14287511445581913)</t>
  </si>
  <si>
    <t>04e0000000000007686b</t>
  </si>
  <si>
    <t>Point (793329.51307919842656702 9639167.35716181620955467)</t>
  </si>
  <si>
    <t>04e000000000000237ae</t>
  </si>
  <si>
    <t>Point (792075.44146360224112868 9638443.60683788545429707)</t>
  </si>
  <si>
    <t>04e0000000000006f302</t>
  </si>
  <si>
    <t>Point (790084.95991931145545095 9637427.46159482188522816)</t>
  </si>
  <si>
    <t>04e000000000000174ba</t>
  </si>
  <si>
    <t>Point (792349.87485696410294622 9638634.98049193061888218)</t>
  </si>
  <si>
    <t>04e000000000000a466c</t>
  </si>
  <si>
    <t>Point (782872.75979800103232265 9635784.36751956678926945)</t>
  </si>
  <si>
    <t>04e0000000000000a7ed</t>
  </si>
  <si>
    <t>Point (791897.49406704027205706 9638361.47635681368410587)</t>
  </si>
  <si>
    <t>04e0000000000005dfe0</t>
  </si>
  <si>
    <t>Point (790083.33487313939258456 9637570.74732338450849056)</t>
  </si>
  <si>
    <t>04e0000000000008d894</t>
  </si>
  <si>
    <t>Point (789836.02893736492842436 9638654.09896607510745525)</t>
  </si>
  <si>
    <t>04e00000000000068861</t>
  </si>
  <si>
    <t>Point (790168.00864536711014807 9638689.06205646507441998)</t>
  </si>
  <si>
    <t>04e0000000000002fe1e</t>
  </si>
  <si>
    <t>Point (783155.54206821764819324 9636358.39911367185413837)</t>
  </si>
  <si>
    <t>04e0000000000005847b</t>
  </si>
  <si>
    <t>Point (783336.39917088579386473 9636992.45843144878745079)</t>
  </si>
  <si>
    <t>04e00000000000081af6</t>
  </si>
  <si>
    <t>Point (792742.16944692342076451 9639807.76212385669350624)</t>
  </si>
  <si>
    <t>04e00000000000081d5f</t>
  </si>
  <si>
    <t>Point (793294.42756792809814215 9639002.96856005862355232)</t>
  </si>
  <si>
    <t>04e0000000000004f9a3</t>
  </si>
  <si>
    <t>Point (791692.51753759244456887 9637724.60942654497921467)</t>
  </si>
  <si>
    <t>04e000000000000355d0</t>
  </si>
  <si>
    <t>Point (791580.35631024045869708 9639354.86410960741341114)</t>
  </si>
  <si>
    <t>04e00000000000065dcf</t>
  </si>
  <si>
    <t>Point (789761.03554288356099278 9637385.0900831576436758)</t>
  </si>
  <si>
    <t>04e000000000000684f4</t>
  </si>
  <si>
    <t>Point (790573.45994047122076154 9638042.98837717436254025)</t>
  </si>
  <si>
    <t>04e00000000000021832</t>
  </si>
  <si>
    <t>Point (791502.08912823931314051 9638530.40194779448211193)</t>
  </si>
  <si>
    <t>04e00000000000039748</t>
  </si>
  <si>
    <t>Point (790460.98632803151849657 9639529.80272240377962589)</t>
  </si>
  <si>
    <t>04e000000000000a1685</t>
  </si>
  <si>
    <t>Point (789960.19886462134309113 9637433.44654924049973488)</t>
  </si>
  <si>
    <t>04e0000000000000e906</t>
  </si>
  <si>
    <t>Point (790712.18889429001137614 9639368.94141934812068939)</t>
  </si>
  <si>
    <t>04e0000000000000ed6c</t>
  </si>
  <si>
    <t>Point (792883.87788556539453566 9638725.50996346026659012)</t>
  </si>
  <si>
    <t>04e00000000000066184</t>
  </si>
  <si>
    <t>Point (784485.8811390622286126 9634922.44956706650555134)</t>
  </si>
  <si>
    <t>04e0000000000000f6a6</t>
  </si>
  <si>
    <t>Point (790890.2818965211044997 9638925.70833623968064785)</t>
  </si>
  <si>
    <t>04e00000000000008aab</t>
  </si>
  <si>
    <t>Point (790150.78897338663227856 9637494.40234363079071045)</t>
  </si>
  <si>
    <t>04e0000000000000bf03</t>
  </si>
  <si>
    <t>Point (783717.84516377234831452 9637175.94480412825942039)</t>
  </si>
  <si>
    <t>04e00000000000059212</t>
  </si>
  <si>
    <t>Point (791786.5654788154643029 9638397.51705235615372658)</t>
  </si>
  <si>
    <t>04e00000000000069b4b</t>
  </si>
  <si>
    <t>Point (791016.64500401180703193 9638583.31566617265343666)</t>
  </si>
  <si>
    <t>04e000000000000368b6</t>
  </si>
  <si>
    <t>Point (790040.5365725273732096 9637702.62389771081507206)</t>
  </si>
  <si>
    <t>04e00000000000042da5</t>
  </si>
  <si>
    <t>Point (790207.92294884019065648 9637376.14216002449393272)</t>
  </si>
  <si>
    <t>04e00000000000045fa1</t>
  </si>
  <si>
    <t>Point (792383.39073919889051467 9638527.65700356848537922)</t>
  </si>
  <si>
    <t>04e00000000000075ff9</t>
  </si>
  <si>
    <t>Point (790285.7231934821465984 9637381.22360814735293388)</t>
  </si>
  <si>
    <t>04e0000000000009864c</t>
  </si>
  <si>
    <t>Point (789751.54958185576833785 9638858.31944821402430534)</t>
  </si>
  <si>
    <t>04e000000000000a7128</t>
  </si>
  <si>
    <t>Point (792125.18813776480965316 9638607.52188784442842007)</t>
  </si>
  <si>
    <t>04e00000000000046420</t>
  </si>
  <si>
    <t>Point (792740.37020988506264985 9639001.99024879932403564)</t>
  </si>
  <si>
    <t>04e00000000000069781</t>
  </si>
  <si>
    <t>Point (782986.67019919818267226 9636155.08332846686244011)</t>
  </si>
  <si>
    <t>04e0000000000009761b</t>
  </si>
  <si>
    <t>Point (789852.41107179666869342 9638099.7855990082025528)</t>
  </si>
  <si>
    <t>04e0000000000002697f</t>
  </si>
  <si>
    <t>Point (792149.96538166631944478 9638561.74472425505518913)</t>
  </si>
  <si>
    <t>04e0000000000008ec3e</t>
  </si>
  <si>
    <t>Point (783095.13397732540033758 9636358.58428681641817093)</t>
  </si>
  <si>
    <t>04e0000000000009f784</t>
  </si>
  <si>
    <t>Point (791430.29267575906123966 9638064.34043958410620689)</t>
  </si>
  <si>
    <t>04e0000000000001c6bf</t>
  </si>
  <si>
    <t>Point (782967.59592537418939173 9636308.67845526151359081)</t>
  </si>
  <si>
    <t>04e0000000000004b70c</t>
  </si>
  <si>
    <t>Point (789958.44603459094651043 9637363.22152363322675228)</t>
  </si>
  <si>
    <t>04e000000000000a3d04</t>
  </si>
  <si>
    <t>Point (790897.5291211832081899 9638496.38579240255057812)</t>
  </si>
  <si>
    <t>04e0000000000005b5de</t>
  </si>
  <si>
    <t>Point (789681.0505914727691561 9638954.57937127910554409)</t>
  </si>
  <si>
    <t>04e0000000000006bc76</t>
  </si>
  <si>
    <t>Point (790321.56422010622918606 9637710.8349878191947937)</t>
  </si>
  <si>
    <t>04e000000000000765e0</t>
  </si>
  <si>
    <t>Point (790948.04069991956930608 9638167.15494789741933346)</t>
  </si>
  <si>
    <t>04e0000000000000bb99</t>
  </si>
  <si>
    <t>Point (789981.38551963423378766 9638793.32230776734650135)</t>
  </si>
  <si>
    <t>04e0000000000007be5c</t>
  </si>
  <si>
    <t>Point (792942.86305129947140813 9639495.97997740097343922)</t>
  </si>
  <si>
    <t>04e00000000000046073</t>
  </si>
  <si>
    <t>Point (791851.23456671461462975 9639517.3662694189697504)</t>
  </si>
  <si>
    <t>04e00000000000010200</t>
  </si>
  <si>
    <t>Point (792185.08152308850549161 9638462.00277157314121723)</t>
  </si>
  <si>
    <t>04e00000000000013ba0</t>
  </si>
  <si>
    <t>Point (790692.956364153069444 9638177.1856898944824934)</t>
  </si>
  <si>
    <t>04e00000000000016264</t>
  </si>
  <si>
    <t>Point (790614.59127732831984758 9638796.49900585226714611)</t>
  </si>
  <si>
    <t>04e00000000000037025</t>
  </si>
  <si>
    <t>Point (785120.84013267606496811 9636465.5289132297039032)</t>
  </si>
  <si>
    <t>04e00000000000078b7b</t>
  </si>
  <si>
    <t>Point (786278.84571271832101047 9635863.52896920591592789)</t>
  </si>
  <si>
    <t>04e0000000000003b47f</t>
  </si>
  <si>
    <t>Point (792874.82630786532536149 9638979.36891578696668148)</t>
  </si>
  <si>
    <t>04e00000000000071a63</t>
  </si>
  <si>
    <t>Point (790534.74294282507617027 9637220.85141236521303654)</t>
  </si>
  <si>
    <t>04e0000000000002ac04</t>
  </si>
  <si>
    <t>Point (790835.793956792447716 9638895.74055736511945724)</t>
  </si>
  <si>
    <t>04e0000000000004c53e</t>
  </si>
  <si>
    <t>Point (790311.73112660716287792 9637408.30682896636426449)</t>
  </si>
  <si>
    <t>04e0000000000007d92f</t>
  </si>
  <si>
    <t>Point (790636.44538716808892787 9637549.35671964287757874)</t>
  </si>
  <si>
    <t>04e0000000000008aff7</t>
  </si>
  <si>
    <t>Point (792629.54141345410607755 9638960.65637736767530441)</t>
  </si>
  <si>
    <t>04e000000000000111d4</t>
  </si>
  <si>
    <t>Point (783053.89516048645600677 9636324.0481351874768734)</t>
  </si>
  <si>
    <t>04e0000000000002078c</t>
  </si>
  <si>
    <t>Point (783076.04225940140895545 9635771.69866633974015713)</t>
  </si>
  <si>
    <t>04e0000000000006c72c</t>
  </si>
  <si>
    <t>Point (790741.3174903707113117 9639367.00052391551434994)</t>
  </si>
  <si>
    <t>04e00000000000013a36</t>
  </si>
  <si>
    <t>Point (786566.98364128975663334 9636287.9573854599148035)</t>
  </si>
  <si>
    <t>04e00000000000090f2f</t>
  </si>
  <si>
    <t>Point (790101.20718864258378744 9637633.35389666631817818)</t>
  </si>
  <si>
    <t>04e0000000000009d346</t>
  </si>
  <si>
    <t>Point (790627.66522837732918561 9637929.96953603439033031)</t>
  </si>
  <si>
    <t>04e00000000000004057</t>
  </si>
  <si>
    <t>Point (792978.53018798632547259 9639454.86649829521775246)</t>
  </si>
  <si>
    <t>04e0000000000000478c</t>
  </si>
  <si>
    <t>Point (792039.58653192315250635 9639667.63452832587063313)</t>
  </si>
  <si>
    <t>04e00000000000043770</t>
  </si>
  <si>
    <t>Point (783199.16898110904730856 9636524.80775634571909904)</t>
  </si>
  <si>
    <t>04e00000000000000ef4</t>
  </si>
  <si>
    <t>Point (791769.60891027364414185 9638470.61922452412545681)</t>
  </si>
  <si>
    <t>04e000000000000a24be</t>
  </si>
  <si>
    <t>Point (790002.37417886010371149 9637386.98130928911268711)</t>
  </si>
  <si>
    <t>04e00000000000009eb5</t>
  </si>
  <si>
    <t>Point (790561.1014795700320974 9638288.42947922088205814)</t>
  </si>
  <si>
    <t>04e00000000000019825</t>
  </si>
  <si>
    <t>Point (783067.59249855414964259 9636494.44869505055248737)</t>
  </si>
  <si>
    <t>04e000000000000206e0</t>
  </si>
  <si>
    <t>Point (783363.18207591399550438 9636986.18856534361839294)</t>
  </si>
  <si>
    <t>04e0000000000006891c</t>
  </si>
  <si>
    <t>Point (790230.27890076453331858 9637613.85467253439128399)</t>
  </si>
  <si>
    <t>04e0000000000001239e</t>
  </si>
  <si>
    <t>Point (791559.43340381630696356 9639020.37738528475165367)</t>
  </si>
  <si>
    <t>04e000000000000448cc</t>
  </si>
  <si>
    <t>Point (792650.3103223901707679 9638606.3208131268620491)</t>
  </si>
  <si>
    <t>04e0000000000007681f</t>
  </si>
  <si>
    <t>Point (783196.99039607984013855 9635317.51381745561957359)</t>
  </si>
  <si>
    <t>04e0000000000008c3ee</t>
  </si>
  <si>
    <t>Point (792168.09111989266239107 9638097.47209869883954525)</t>
  </si>
  <si>
    <t>04e0000000000009ab25</t>
  </si>
  <si>
    <t>Point (790145.99970386328641325 9637627.07383926957845688)</t>
  </si>
  <si>
    <t>04e0000000000000f2be</t>
  </si>
  <si>
    <t>Point (789947.68160223076120019 9637390.5243028812110424)</t>
  </si>
  <si>
    <t>04e00000000000010e7d</t>
  </si>
  <si>
    <t>Point (790146.5434438333613798 9637609.18990653567016125)</t>
  </si>
  <si>
    <t>04e000000000000135cb</t>
  </si>
  <si>
    <t>Point (790514.76541036728303879 9637770.97607151418924332)</t>
  </si>
  <si>
    <t>04e00000000000015182</t>
  </si>
  <si>
    <t>Point (792622.95513796992599964 9639280.96078828349709511)</t>
  </si>
  <si>
    <t>04e0000000000008a465</t>
  </si>
  <si>
    <t>Point (790690.14664945483673364 9638151.80996427312493324)</t>
  </si>
  <si>
    <t>04e000000000000645b3</t>
  </si>
  <si>
    <t>Point (790917.06788356811739504 9638227.26553913578391075)</t>
  </si>
  <si>
    <t>04e00000000000087273</t>
  </si>
  <si>
    <t>Point (791656.98171817837283015 9638531.49795962497591972)</t>
  </si>
  <si>
    <t>04e00000000000049c46</t>
  </si>
  <si>
    <t>Point (790035.14700334728695452 9638856.84303854219615459)</t>
  </si>
  <si>
    <t>04e00000000000061422</t>
  </si>
  <si>
    <t>Point (791831.63036923296749592 9638318.65207682922482491)</t>
  </si>
  <si>
    <t>04e000000000000884e2</t>
  </si>
  <si>
    <t>Point (793399.86629341822117567 9638898.93207503296434879)</t>
  </si>
  <si>
    <t>04e00000000000022efd</t>
  </si>
  <si>
    <t>Point (790355.59472747182007879 9638961.14165554195642471)</t>
  </si>
  <si>
    <t>04e00000000000057bdc</t>
  </si>
  <si>
    <t>Point (790593.54706738493405282 9638182.17770548723638058)</t>
  </si>
  <si>
    <t>04e0000000000000c5fa</t>
  </si>
  <si>
    <t>Point (783599.08276039257179946 9635790.0064419861882925)</t>
  </si>
  <si>
    <t>04e00000000000061eae</t>
  </si>
  <si>
    <t>Point (792091.85407673078589141 9639672.32287024706602097)</t>
  </si>
  <si>
    <t>04e000000000000297bc</t>
  </si>
  <si>
    <t>Point (791955.58248061418998986 9638456.50794516503810883)</t>
  </si>
  <si>
    <t>04e0000000000007f895</t>
  </si>
  <si>
    <t>Point (790480.35792888072319329 9638058.84231669642031193)</t>
  </si>
  <si>
    <t>04e0000000000009ae5b</t>
  </si>
  <si>
    <t>Point (791926.25537105766125023 9638517.449922114610672)</t>
  </si>
  <si>
    <t>04e0000000000005e9e0</t>
  </si>
  <si>
    <t>Point (790645.15533375402446836 9637479.43405654281377792)</t>
  </si>
  <si>
    <t>04e0000000000001940c</t>
  </si>
  <si>
    <t>Point (783794.01678790536243469 9636111.51392995566129684)</t>
  </si>
  <si>
    <t>04e0000000000009a383</t>
  </si>
  <si>
    <t>Point (783162.53733255574479699 9635531.15799157321453094)</t>
  </si>
  <si>
    <t>04e00000000000034e4d</t>
  </si>
  <si>
    <t>Point (790783.79151108465157449 9638282.04837719909846783)</t>
  </si>
  <si>
    <t>04e0000000000008613e</t>
  </si>
  <si>
    <t>Point (791331.2891703606583178 9638909.45272841863334179)</t>
  </si>
  <si>
    <t>04e00000000000024912</t>
  </si>
  <si>
    <t>Point (790937.36226009903475642 9638156.04496771655976772)</t>
  </si>
  <si>
    <t>04e0000000000007a3b7</t>
  </si>
  <si>
    <t>Point (791052.26638078351970762 9638538.46529033221304417)</t>
  </si>
  <si>
    <t>04e00000000000003a03</t>
  </si>
  <si>
    <t>Point (790570.67452276172116399 9639237.1028772983700037)</t>
  </si>
  <si>
    <t>04e00000000000043db7</t>
  </si>
  <si>
    <t>Point (789779.1700279398355633 9637360.30652417987585068)</t>
  </si>
  <si>
    <t>04e00000000000005f2a</t>
  </si>
  <si>
    <t>Point (791261.42872493644244969 9638903.78582212701439857)</t>
  </si>
  <si>
    <t>04e0000000000003445d</t>
  </si>
  <si>
    <t>Point (790585.7371801424305886 9638544.83144760504364967)</t>
  </si>
  <si>
    <t>04e00000000000065ca3</t>
  </si>
  <si>
    <t>Point (791256.53080668346956372 9637145.46427825093269348)</t>
  </si>
  <si>
    <t>04e00000000000068f12</t>
  </si>
  <si>
    <t>Point (790957.45774457009974867 9637263.77744010463356972)</t>
  </si>
  <si>
    <t>04e000000000000a64a5</t>
  </si>
  <si>
    <t>Point (783036.53176134824752808 9635811.91931506805121899)</t>
  </si>
  <si>
    <t>04e00000000000027f02</t>
  </si>
  <si>
    <t>Point (789565.44533644081093371 9638901.53472418338060379)</t>
  </si>
  <si>
    <t>04e000000000000452b5</t>
  </si>
  <si>
    <t>Point (791907.66697847843170166 9638372.8332554716616869)</t>
  </si>
  <si>
    <t>04e0000000000005b942</t>
  </si>
  <si>
    <t>Point (791607.41151406755670905 9637559.25622708722949028)</t>
  </si>
  <si>
    <t>04e0000000000009ece1</t>
  </si>
  <si>
    <t>Point (790169.83891443978063762 9637601.38885248638689518)</t>
  </si>
  <si>
    <t>04e0000000000001f532</t>
  </si>
  <si>
    <t>Point (790003.23811193788424134 9637367.14419609308242798)</t>
  </si>
  <si>
    <t>04e000000000000584e1</t>
  </si>
  <si>
    <t>Point (782829.16509371646679938 9635453.66383345611393452)</t>
  </si>
  <si>
    <t>04e00000000000077d56</t>
  </si>
  <si>
    <t>Point (790299.97886439226567745 9636960.52990572899580002)</t>
  </si>
  <si>
    <t>04e00000000000018bfd</t>
  </si>
  <si>
    <t>Point (791369.05622587562538683 9638409.46761023439466953)</t>
  </si>
  <si>
    <t>04e0000000000003c38c</t>
  </si>
  <si>
    <t>Point (790546.62490958138369024 9639279.38160993158817291)</t>
  </si>
  <si>
    <t>04e0000000000006ff18</t>
  </si>
  <si>
    <t>Point (783007.0087930983863771 9636349.77237815409898758)</t>
  </si>
  <si>
    <t>04e0000000000009669b</t>
  </si>
  <si>
    <t>Point (783201.7061881844419986 9635555.93699680082499981)</t>
  </si>
  <si>
    <t>04e00000000000010a84</t>
  </si>
  <si>
    <t>Point (792099.19152676151134074 9639783.38482153415679932)</t>
  </si>
  <si>
    <t>04e00000000000024a10</t>
  </si>
  <si>
    <t>Point (789966.30294280941598117 9637358.16369708441197872)</t>
  </si>
  <si>
    <t>04e0000000000004a2e3</t>
  </si>
  <si>
    <t>Point (793315.85441834572702646 9638985.36092302016913891)</t>
  </si>
  <si>
    <t>04e000000000000958cc</t>
  </si>
  <si>
    <t>Point (792640.57248937641270459 9639073.30983849801123142)</t>
  </si>
  <si>
    <t>04e000000000000a01be</t>
  </si>
  <si>
    <t>Point (783071.25966427905950695 9635786.96981884352862835)</t>
  </si>
  <si>
    <t>04e0000000000002d4d1</t>
  </si>
  <si>
    <t>Point (793105.45003415085375309 9638826.37875640019774437)</t>
  </si>
  <si>
    <t>04e0000000000009a202</t>
  </si>
  <si>
    <t>Point (789911.44389089988544583 9637354.79394814930856228)</t>
  </si>
  <si>
    <t>04e0000000000004302b</t>
  </si>
  <si>
    <t>Point (783117.0220375059871003 9636375.90814662910997868)</t>
  </si>
  <si>
    <t>04e000000000000485a5</t>
  </si>
  <si>
    <t>Point (783048.16500671859830618 9636245.63010570593178272)</t>
  </si>
  <si>
    <t>04e000000000000506e3</t>
  </si>
  <si>
    <t>Point (790696.34797177044674754 9638550.08359761349856853)</t>
  </si>
  <si>
    <t>04e00000000000068d43</t>
  </si>
  <si>
    <t>Point (783261.30618622619658709 9635417.4973348043859005)</t>
  </si>
  <si>
    <t>04e000000000000717b3</t>
  </si>
  <si>
    <t>Point (783086.59168148646131158 9635686.83108818717300892)</t>
  </si>
  <si>
    <t>04e0000000000007fdb9</t>
  </si>
  <si>
    <t>Point (792523.71228927606716752 9638628.74993721581995487)</t>
  </si>
  <si>
    <t>04e00000000000011f94</t>
  </si>
  <si>
    <t>Point (792006.77378280216362327 9638564.70583836734294891)</t>
  </si>
  <si>
    <t>04e00000000000020195</t>
  </si>
  <si>
    <t>Point (791534.55337658675853163 9637560.66950036212801933)</t>
  </si>
  <si>
    <t>04e0000000000002a650</t>
  </si>
  <si>
    <t>Point (783039.67546981642954051 9636241.22817173227667809)</t>
  </si>
  <si>
    <t>04e00000000000085e80</t>
  </si>
  <si>
    <t>Point (783103.32214324781671166 9635763.23051140084862709)</t>
  </si>
  <si>
    <t>04e00000000000038dec</t>
  </si>
  <si>
    <t>Point (790762.78435018891468644 9638591.86087687499821186)</t>
  </si>
  <si>
    <t>04e00000000000073321</t>
  </si>
  <si>
    <t>Point (790700.29612512467429042 9637994.63306649774312973)</t>
  </si>
  <si>
    <t>04e00000000000007130</t>
  </si>
  <si>
    <t>Point (789815.27206792391370982 9637362.9301117155700922)</t>
  </si>
  <si>
    <t>04e00000000000076c43</t>
  </si>
  <si>
    <t>Point (791681.34893657779321074 9638453.29016333073377609)</t>
  </si>
  <si>
    <t>04e000000000000a6236</t>
  </si>
  <si>
    <t>Point (790675.22532853623852134 9638480.33422589115798473)</t>
  </si>
  <si>
    <t>04e00000000000070cb8</t>
  </si>
  <si>
    <t>Point (786047.57171619147993624 9636400.76199560798704624)</t>
  </si>
  <si>
    <t>04e0000000000004a47b</t>
  </si>
  <si>
    <t>Point (790458.75228264066390693 9638663.79385978542268276)</t>
  </si>
  <si>
    <t>04e0000000000005343d</t>
  </si>
  <si>
    <t>Point (791653.82857635139953345 9638250.52868320792913437)</t>
  </si>
  <si>
    <t>04e000000000000523a6</t>
  </si>
  <si>
    <t>Point (783024.42466248269192874 9635762.27179202064871788)</t>
  </si>
  <si>
    <t>04e00000000000089cbc</t>
  </si>
  <si>
    <t>Point (783081.4314730423502624 9636331.32888973504304886)</t>
  </si>
  <si>
    <t>04e0000000000001db9b</t>
  </si>
  <si>
    <t>Point (783223.33929640473797917 9636492.68370157480239868)</t>
  </si>
  <si>
    <t>04e00000000000061ee2</t>
  </si>
  <si>
    <t>Point (790702.05332435457967222 9638031.32244058698415756)</t>
  </si>
  <si>
    <t>04e00000000000077a45</t>
  </si>
  <si>
    <t>Point (792803.949701146222651 9638885.39385833404958248)</t>
  </si>
  <si>
    <t>04e0000000000003ef60</t>
  </si>
  <si>
    <t>Point (783953.67305226216558367 9635895.38258419930934906)</t>
  </si>
  <si>
    <t>04e0000000000005f1d1</t>
  </si>
  <si>
    <t>Point (792435.91016749734990299 9638652.55457831732928753)</t>
  </si>
  <si>
    <t>04e0000000000000d0b4</t>
  </si>
  <si>
    <t>Point (790874.35184716281946748 9638583.35050560534000397)</t>
  </si>
  <si>
    <t>04e0000000000003e9be</t>
  </si>
  <si>
    <t>Point (790276.3937007705681026 9638800.22941524907946587)</t>
  </si>
  <si>
    <t>04e00000000000019f17</t>
  </si>
  <si>
    <t>Point (792143.70473003224469721 9638321.42610424011945724)</t>
  </si>
  <si>
    <t>04e0000000000000e435</t>
  </si>
  <si>
    <t>Point (783362.63571328483521938 9636961.65953713655471802)</t>
  </si>
  <si>
    <t>04e00000000000040a0e</t>
  </si>
  <si>
    <t>Point (789785.81410869339015335 9638884.6217449102550745)</t>
  </si>
  <si>
    <t>04e000000000000a4fa0</t>
  </si>
  <si>
    <t>Point (790713.57578915730118752 9638308.34831230901181698)</t>
  </si>
  <si>
    <t>04e00000000000003394</t>
  </si>
  <si>
    <t>Point (783095.90370223997160792 9636291.56187167018651962)</t>
  </si>
  <si>
    <t>04e00000000000025c2f</t>
  </si>
  <si>
    <t>Point (792943.27658596506807953 9639000.2479824535548687)</t>
  </si>
  <si>
    <t>04e0000000000003b85b</t>
  </si>
  <si>
    <t>Point (790086.40555681195110083 9637438.67572813853621483)</t>
  </si>
  <si>
    <t>04e0000000000002f350</t>
  </si>
  <si>
    <t>Point (790915.65539277414791286 9638267.84036603569984436)</t>
  </si>
  <si>
    <t>04e00000000000060651</t>
  </si>
  <si>
    <t>Point (783401.94285283936187625 9637040.86572895385324955)</t>
  </si>
  <si>
    <t>04e000000000000747fe</t>
  </si>
  <si>
    <t>Point (783048.53972819400951266 9636211.79827273078262806)</t>
  </si>
  <si>
    <t>04e00000000000062455</t>
  </si>
  <si>
    <t>Point (790300.56657248374540359 9638483.9107233751565218)</t>
  </si>
  <si>
    <t>04e000000000000488d3</t>
  </si>
  <si>
    <t>Point (783051.56425181229133159 9635792.50993984192609787)</t>
  </si>
  <si>
    <t>04e00000000000061051</t>
  </si>
  <si>
    <t>Point (791604.81855018017813563 9638538.26736960001289845)</t>
  </si>
  <si>
    <t>04e0000000000000ae32</t>
  </si>
  <si>
    <t>Point (789896.27026673196814954 9638350.02939463220536709)</t>
  </si>
  <si>
    <t>04e00000000000029ebd</t>
  </si>
  <si>
    <t>Point (790636.48782418097835034 9639351.44320125132799149)</t>
  </si>
  <si>
    <t>04e0000000000007d825</t>
  </si>
  <si>
    <t>Point (790479.81277328124269843 9639558.75067892856895924)</t>
  </si>
  <si>
    <t>04e0000000000002d298</t>
  </si>
  <si>
    <t>Point (790449.62494237825740129 9637762.56566028110682964)</t>
  </si>
  <si>
    <t>04e00000000000051eba</t>
  </si>
  <si>
    <t>Point (792187.27625521540176123 9638041.27731269970536232)</t>
  </si>
  <si>
    <t>04e0000000000006cffe</t>
  </si>
  <si>
    <t>Point (790465.5404165075160563 9637691.727770971134305)</t>
  </si>
  <si>
    <t>04e00000000000087447</t>
  </si>
  <si>
    <t>Point (790517.87279808754101396 9639628.38146087154746056)</t>
  </si>
  <si>
    <t>04e00000000000096838</t>
  </si>
  <si>
    <t>Point (782985.17338945635128766 9636252.27405764348804951)</t>
  </si>
  <si>
    <t>04e000000000000139c1</t>
  </si>
  <si>
    <t>Point (785368.41983127011917531 9636627.83522354438900948)</t>
  </si>
  <si>
    <t>04e0000000000004b7fb</t>
  </si>
  <si>
    <t>Point (783036.18389254622161388 9635791.42347464710474014)</t>
  </si>
  <si>
    <t>04e0000000000006cca2</t>
  </si>
  <si>
    <t>Point (790654.58034157031215727 9639327.05683782882988453)</t>
  </si>
  <si>
    <t>04e00000000000031be5</t>
  </si>
  <si>
    <t>Point (783227.96956389106344432 9636054.11251887120306492)</t>
  </si>
  <si>
    <t>04e0000000000000cfe5</t>
  </si>
  <si>
    <t>Point (782952.36981859803199768 9635653.10643749497830868)</t>
  </si>
  <si>
    <t>04e00000000000088eb8</t>
  </si>
  <si>
    <t>Point (783467.60544437100179493 9636923.18997829034924507)</t>
  </si>
  <si>
    <t>04e0000000000008b7e7</t>
  </si>
  <si>
    <t>Point (790519.68080615275539458 9637919.03840024396777153)</t>
  </si>
  <si>
    <t>04e00000000000056316</t>
  </si>
  <si>
    <t>Point (790081.59448292036540806 9637565.88425791449844837)</t>
  </si>
  <si>
    <t>04e0000000000006a253</t>
  </si>
  <si>
    <t>Point (791238.2356497710570693 9639363.61004962213337421)</t>
  </si>
  <si>
    <t>04e0000000000008af86</t>
  </si>
  <si>
    <t>Point (783673.21239364950452 9637711.26808418147265911)</t>
  </si>
  <si>
    <t>04e00000000000099a55</t>
  </si>
  <si>
    <t>Point (790457.93285085842944682 9637978.80503557622432709)</t>
  </si>
  <si>
    <t>04e000000000000a4c7a</t>
  </si>
  <si>
    <t>Point (791991.47546548850368708 9639060.09837464615702629)</t>
  </si>
  <si>
    <t>04e00000000000015870</t>
  </si>
  <si>
    <t>Point (790483.36793827847577631 9637172.5070475060492754)</t>
  </si>
  <si>
    <t>04e00000000000056496</t>
  </si>
  <si>
    <t>Point (792908.71589525532908738 9639507.67210696451365948)</t>
  </si>
  <si>
    <t>04e000000000000640f6</t>
  </si>
  <si>
    <t>Point (790455.11403910163789988 9637423.95104272104799747)</t>
  </si>
  <si>
    <t>04e00000000000073fa4</t>
  </si>
  <si>
    <t>Point (791749.09271753311622888 9638370.5959249809384346)</t>
  </si>
  <si>
    <t>04e0000000000007c6a8</t>
  </si>
  <si>
    <t>Point (782990.78245582664385438 9635801.96881076693534851)</t>
  </si>
  <si>
    <t>04e0000000000007f98f</t>
  </si>
  <si>
    <t>Point (782903.3376762056723237 9635914.66315982677042484)</t>
  </si>
  <si>
    <t>04e0000000000003969b</t>
  </si>
  <si>
    <t>Point (792783.19214598229154944 9638917.05572637915611267)</t>
  </si>
  <si>
    <t>04e00000000000070f62</t>
  </si>
  <si>
    <t>Point (791744.61641715408768505 9639132.27922986820340157)</t>
  </si>
  <si>
    <t>04e0000000000003166a</t>
  </si>
  <si>
    <t>Point (792978.75921997707337141 9639073.64128728769719601)</t>
  </si>
  <si>
    <t>04e0000000000004f23f</t>
  </si>
  <si>
    <t>Point (790270.1651353151537478 9639322.28209811449050903)</t>
  </si>
  <si>
    <t>04e000000000000a3883</t>
  </si>
  <si>
    <t>Point (790736.21320891357026994 9639254.42029472254216671)</t>
  </si>
  <si>
    <t>04e0000000000001bff3</t>
  </si>
  <si>
    <t>Point (790748.90873410122003406 9637253.6217420045286417)</t>
  </si>
  <si>
    <t>04e00000000000033d84</t>
  </si>
  <si>
    <t>Point (784097.97911688662134111 9637428.44043775275349617)</t>
  </si>
  <si>
    <t>04e000000000000064f5</t>
  </si>
  <si>
    <t>Point (789798.57472205068916082 9637328.73052535951137543)</t>
  </si>
  <si>
    <t>04e0000000000000f147</t>
  </si>
  <si>
    <t>Point (790756.99083108548074961 9638496.68932003155350685)</t>
  </si>
  <si>
    <t>04e0000000000002a67d</t>
  </si>
  <si>
    <t>Point (790699.94347136933356524 9638018.58771044015884399)</t>
  </si>
  <si>
    <t>04e0000000000004a162</t>
  </si>
  <si>
    <t>Point (793442.53306724713183939 9639423.97789378277957439)</t>
  </si>
  <si>
    <t>04e0000000000005e1b6</t>
  </si>
  <si>
    <t>Point (790540.58826157951261848 9637747.68685163930058479)</t>
  </si>
  <si>
    <t>04e00000000000064c6f</t>
  </si>
  <si>
    <t>Point (790154.0322945041116327 9637382.05923917889595032)</t>
  </si>
  <si>
    <t>04e0000000000008afdd</t>
  </si>
  <si>
    <t>Point (789698.65706770541146398 9638793.5663637351244688)</t>
  </si>
  <si>
    <t>04e0000000000001fb42</t>
  </si>
  <si>
    <t>Point (792130.6837168768979609 9638395.6584455743432045)</t>
  </si>
  <si>
    <t>04e0000000000000ae7c</t>
  </si>
  <si>
    <t>Point (790902.23330686218105257 9638502.45750665478408337)</t>
  </si>
  <si>
    <t>04e0000000000004c414</t>
  </si>
  <si>
    <t>Point (791595.48648542631417513 9638556.36258083023130894)</t>
  </si>
  <si>
    <t>04e0000000000007f9c0</t>
  </si>
  <si>
    <t>Point (790007.9997244585538283 9638836.04033618606626987)</t>
  </si>
  <si>
    <t>04e00000000000096360</t>
  </si>
  <si>
    <t>Point (790412.18683155509643257 9636936.14719758369028568)</t>
  </si>
  <si>
    <t>04e0000000000005492b</t>
  </si>
  <si>
    <t>Point (792668.91655347892083228 9638535.92314258404076099)</t>
  </si>
  <si>
    <t>04e000000000000225d4</t>
  </si>
  <si>
    <t>Point (790268.19879709207452834 9638612.70260089635848999)</t>
  </si>
  <si>
    <t>04e00000000000029bec</t>
  </si>
  <si>
    <t>Point (790720.47353427321650088 9637984.83768933638930321)</t>
  </si>
  <si>
    <t>04e00000000000006eec</t>
  </si>
  <si>
    <t>Point (783513.37038814625702798 9636085.80092275515198708)</t>
  </si>
  <si>
    <t>04e00000000000088b97</t>
  </si>
  <si>
    <t>Point (790996.16510175040457398 9638417.16707628406584263)</t>
  </si>
  <si>
    <t>04e000000000000a4ff0</t>
  </si>
  <si>
    <t>Point (789862.25789621402509511 9637419.80473572202026844)</t>
  </si>
  <si>
    <t>04e00000000000003f3f</t>
  </si>
  <si>
    <t>Point (790642.72409228782635182 9638869.22421246394515038)</t>
  </si>
  <si>
    <t>04e00000000000006283</t>
  </si>
  <si>
    <t>Point (790741.34809710027184337 9638897.85735578276216984)</t>
  </si>
  <si>
    <t>04e0000000000001243b</t>
  </si>
  <si>
    <t>Point (791152.17967921728268266 9638781.98939076624810696)</t>
  </si>
  <si>
    <t>04e0000000000005921d</t>
  </si>
  <si>
    <t>Point (790883.8643323362339288 9638151.02527797035872936)</t>
  </si>
  <si>
    <t>04e0000000000008f4e4</t>
  </si>
  <si>
    <t>Point (791738.62583046243526042 9638442.62408230267465115)</t>
  </si>
  <si>
    <t>04e000000000000282ba</t>
  </si>
  <si>
    <t>Point (790969.7570934914983809 9638979.86331616528332233)</t>
  </si>
  <si>
    <t>04e0000000000002f4bf</t>
  </si>
  <si>
    <t>Point (784694.24942725989967585 9636213.07970946468412876)</t>
  </si>
  <si>
    <t>04e0000000000001c5fa</t>
  </si>
  <si>
    <t>Point (783038.40451816550921649 9635721.75537391938269138)</t>
  </si>
  <si>
    <t>04e0000000000004cf02</t>
  </si>
  <si>
    <t>Point (790602.9127411104273051 9637833.71958759799599648)</t>
  </si>
  <si>
    <t>04e0000000000004c121</t>
  </si>
  <si>
    <t>Point (790630.87834933260455728 9637782.42975019291043282)</t>
  </si>
  <si>
    <t>04e00000000000078258</t>
  </si>
  <si>
    <t>Point (792019.37412415281869471 9639712.46581013314425945)</t>
  </si>
  <si>
    <t>04e0000000000004147a</t>
  </si>
  <si>
    <t>Point (783252.7077523049665615 9636855.13001555018126965)</t>
  </si>
  <si>
    <t>04e000000000000a1b76</t>
  </si>
  <si>
    <t>Point (791028.20222383202053607 9638349.40546029806137085)</t>
  </si>
  <si>
    <t>04e000000000000062b0</t>
  </si>
  <si>
    <t>Point (789822.4888654601527378 9637316.08468387648463249)</t>
  </si>
  <si>
    <t>04e000000000000272fd</t>
  </si>
  <si>
    <t>Point (790544.52069035987369716 9637213.40640575997531414)</t>
  </si>
  <si>
    <t>04e0000000000003746e</t>
  </si>
  <si>
    <t>Point (790265.9625513405771926 9637619.30412650853395462)</t>
  </si>
  <si>
    <t>04e00000000000039fd0</t>
  </si>
  <si>
    <t>Point (792161.82905326259788126 9638591.85845413245260715)</t>
  </si>
  <si>
    <t>04e000000000000168e9</t>
  </si>
  <si>
    <t>Point (791352.45601389673538506 9638418.19327145628631115)</t>
  </si>
  <si>
    <t>04e00000000000041f7b</t>
  </si>
  <si>
    <t>Point (790142.79675292642787099 9637933.58436186984181404)</t>
  </si>
  <si>
    <t>04e0000000000005216b</t>
  </si>
  <si>
    <t>Point (792117.64174176752567291 9638480.99896986037492752)</t>
  </si>
  <si>
    <t>04e0000000000001a0e2</t>
  </si>
  <si>
    <t>Point (793387.68325446045491844 9638898.69880623370409012)</t>
  </si>
  <si>
    <t>04e0000000000001b90b</t>
  </si>
  <si>
    <t>Point (791507.768738545011729 9638944.00244874879717827)</t>
  </si>
  <si>
    <t>04e00000000000043e73</t>
  </si>
  <si>
    <t>Point (782858.52504114701878279 9635781.63916707225143909)</t>
  </si>
  <si>
    <t>04e00000000000044da6</t>
  </si>
  <si>
    <t>Point (790413.86571045871824026 9638685.17805834673345089)</t>
  </si>
  <si>
    <t>04e000000000000a90e6</t>
  </si>
  <si>
    <t>Point (783212.80500838300213218 9635552.43065349571406841)</t>
  </si>
  <si>
    <t>04e000000000000080cb</t>
  </si>
  <si>
    <t>Point (790793.74125509569421411 9638195.8689956571906805)</t>
  </si>
  <si>
    <t>04e0000000000004624d</t>
  </si>
  <si>
    <t>Point (793250.1379837536951527 9638983.86775302141904831)</t>
  </si>
  <si>
    <t>04e0000000000005d81c</t>
  </si>
  <si>
    <t>Point (790532.21987451519817114 9638349.5327837411314249)</t>
  </si>
  <si>
    <t>04e0000000000003662b</t>
  </si>
  <si>
    <t>Point (790635.48791771754622459 9638004.70439155027270317)</t>
  </si>
  <si>
    <t>04e00000000000011f7f</t>
  </si>
  <si>
    <t>Point (791628.41635093162767589 9638548.97863264940679073)</t>
  </si>
  <si>
    <t>04e0000000000002f964</t>
  </si>
  <si>
    <t>Point (785496.41953041823580861 9635808.24974771402776241)</t>
  </si>
  <si>
    <t>04e00000000000067239</t>
  </si>
  <si>
    <t>Point (785087.38688114250544459 9636950.23359991796314716)</t>
  </si>
  <si>
    <t>04e000000000000728bb</t>
  </si>
  <si>
    <t>Point (793363.92564691347070038 9639069.46263099834322929)</t>
  </si>
  <si>
    <t>04e00000000000088c84</t>
  </si>
  <si>
    <t>Point (786442.88653786748182029 9636172.36818557046353817)</t>
  </si>
  <si>
    <t>04e0000000000008c99b</t>
  </si>
  <si>
    <t>Point (790651.12452618509996682 9638369.74109760299324989)</t>
  </si>
  <si>
    <t>04e000000000000960b2</t>
  </si>
  <si>
    <t>Point (793047.30819224682636559 9639070.1846737302839756)</t>
  </si>
  <si>
    <t>04e00000000000099737</t>
  </si>
  <si>
    <t>Point (790557.68035653000697494 9637722.01657514274120331)</t>
  </si>
  <si>
    <t>04e0000000000009e331</t>
  </si>
  <si>
    <t>Point (790499.53183146519586444 9637151.7119472324848175)</t>
  </si>
  <si>
    <t>04e00000000000019cbc</t>
  </si>
  <si>
    <t>Point (783536.29862137080635875 9636098.70595809258520603)</t>
  </si>
  <si>
    <t>04e0000000000001f00b</t>
  </si>
  <si>
    <t>Point (790501.67709692940115929 9638055.43589725717902184)</t>
  </si>
  <si>
    <t>04e00000000000026fd0</t>
  </si>
  <si>
    <t>Point (790593.48943073174450547 9639357.43881905637681484)</t>
  </si>
  <si>
    <t>04e0000000000007952a</t>
  </si>
  <si>
    <t>Point (783585.39925100840628147 9636049.01333177834749222)</t>
  </si>
  <si>
    <t>04e0000000000008d33f</t>
  </si>
  <si>
    <t>Point (784435.27822340070270002 9636408.71853616833686829)</t>
  </si>
  <si>
    <t>04e00000000000027660</t>
  </si>
  <si>
    <t>Point (790330.32015082018915564 9637372.97423415072262287)</t>
  </si>
  <si>
    <t>04e00000000000044a39</t>
  </si>
  <si>
    <t>Point (790446.97186808846890926 9637155.177165187895298)</t>
  </si>
  <si>
    <t>04e00000000000004870</t>
  </si>
  <si>
    <t>Point (791661.98929325910285115 9638275.81133111752569675)</t>
  </si>
  <si>
    <t>04e00000000000016686</t>
  </si>
  <si>
    <t>Point (790270.45791630842722952 9637628.03214753046631813)</t>
  </si>
  <si>
    <t>04e0000000000004c393</t>
  </si>
  <si>
    <t>Point (782760.0665111233247444 9635736.10231940634548664)</t>
  </si>
  <si>
    <t>04e00000000000008eea</t>
  </si>
  <si>
    <t>Point (790789.44690262083895504 9638281.2088442500680685)</t>
  </si>
  <si>
    <t>04e0000000000009b755</t>
  </si>
  <si>
    <t>Point (783300.74844082887284458 9635554.74972960166633129)</t>
  </si>
  <si>
    <t>04e0000000000002c1bb</t>
  </si>
  <si>
    <t>Point (790881.80272842384874821 9639295.27552019245922565)</t>
  </si>
  <si>
    <t>04e0000000000005045e</t>
  </si>
  <si>
    <t>Point (791232.36781521257944405 9638558.15571465529501438)</t>
  </si>
  <si>
    <t>04e0000000000001e8e1</t>
  </si>
  <si>
    <t>Point (782227.70195813640020788 9636145.42346355505287647)</t>
  </si>
  <si>
    <t>04e0000000000002740a</t>
  </si>
  <si>
    <t>Point (790539.87024076702073216 9639102.92684589326381683)</t>
  </si>
  <si>
    <t>04e00000000000051ee6</t>
  </si>
  <si>
    <t>Point (790713.60389565315563232 9637977.58975702710449696)</t>
  </si>
  <si>
    <t>04e000000000000645bf</t>
  </si>
  <si>
    <t>Point (792274.86976134171709418 9638589.65738123469054699)</t>
  </si>
  <si>
    <t>04e000000000000689fe</t>
  </si>
  <si>
    <t>Point (792985.91002793866209686 9638979.34868159703910351)</t>
  </si>
  <si>
    <t>04e0000000000007b783</t>
  </si>
  <si>
    <t>Point (790511.9396587188821286 9639606.12114781886339188)</t>
  </si>
  <si>
    <t>04e000000000000a8535</t>
  </si>
  <si>
    <t>Point (790411.31522019999101758 9639329.71790014207363129)</t>
  </si>
  <si>
    <t>04e000000000000a4633</t>
  </si>
  <si>
    <t>Point (783258.7315768483094871 9636825.24607994966208935)</t>
  </si>
  <si>
    <t>04e00000000000014e21</t>
  </si>
  <si>
    <t>Point (791187.78060572780668736 9637270.54205691628158092)</t>
  </si>
  <si>
    <t>04e000000000000252f8</t>
  </si>
  <si>
    <t>Point (792211.98820694140158594 9639623.01133393496274948)</t>
  </si>
  <si>
    <t>04e000000000000270e6</t>
  </si>
  <si>
    <t>Point (784516.50123989034909755 9636541.84246848709881306)</t>
  </si>
  <si>
    <t>04e0000000000006ef5a</t>
  </si>
  <si>
    <t>Point (791756.10089311469346285 9638200.22715813666582108)</t>
  </si>
  <si>
    <t>04e0000000000008aaa9</t>
  </si>
  <si>
    <t>Point (790725.59836262895260006 9637614.17537406645715237)</t>
  </si>
  <si>
    <t>04e000000000000489c2</t>
  </si>
  <si>
    <t>Point (790708.56742577534168959 9638188.86096854694187641)</t>
  </si>
  <si>
    <t>04e000000000000201e6</t>
  </si>
  <si>
    <t>Point (782859.24713631812483072 9635901.36577997170388699)</t>
  </si>
  <si>
    <t>04e0000000000004eb0b</t>
  </si>
  <si>
    <t>Point (790025.00760577048640698 9638810.618137177079916)</t>
  </si>
  <si>
    <t>04e0000000000001ffac</t>
  </si>
  <si>
    <t>Point (791875.02878914307802916 9638059.55936207994818687)</t>
  </si>
  <si>
    <t>04e0000000000004c426</t>
  </si>
  <si>
    <t>Point (792342.53721441864036024 9638665.24866135604679585)</t>
  </si>
  <si>
    <t>04e0000000000006763c</t>
  </si>
  <si>
    <t>Point (791703.44344548555091023 9638465.94185231439769268)</t>
  </si>
  <si>
    <t>04e0000000000006fed6</t>
  </si>
  <si>
    <t>Point (783199.76870083983521909 9636118.89357340149581432)</t>
  </si>
  <si>
    <t>04e0000000000008faf6</t>
  </si>
  <si>
    <t>Point (792810.09089200524613261 9639016.62611746042966843)</t>
  </si>
  <si>
    <t>04e00000000000016de3</t>
  </si>
  <si>
    <t>Point (790541.961189468158409 9638140.48222436383366585)</t>
  </si>
  <si>
    <t>04e00000000000037245</t>
  </si>
  <si>
    <t>Point (783014.645286486716941 9635744.6840010117739439)</t>
  </si>
  <si>
    <t>04e0000000000004fc2e</t>
  </si>
  <si>
    <t>Point (791337.1642990717664361 9638021.91297659836709499)</t>
  </si>
  <si>
    <t>04e0000000000005d70c</t>
  </si>
  <si>
    <t>Point (789826.47418420575559139 9638423.12161958776414394)</t>
  </si>
  <si>
    <t>04e00000000000036389</t>
  </si>
  <si>
    <t>Point (791862.76133438269607723 9638444.46076780371367931)</t>
  </si>
  <si>
    <t>04e0000000000003e45d</t>
  </si>
  <si>
    <t>Point (793149.59085858950857073 9638816.59247193299233913)</t>
  </si>
  <si>
    <t>04e00000000000083313</t>
  </si>
  <si>
    <t>Point (785802.57549898000434041 9636495.40870531834661961)</t>
  </si>
  <si>
    <t>04e0000000000009e373</t>
  </si>
  <si>
    <t>Point (790516.09276808565482497 9637908.53864037618041039)</t>
  </si>
  <si>
    <t>04e0000000000003d450</t>
  </si>
  <si>
    <t>Point (790979.68238474114332348 9638384.5573026780039072)</t>
  </si>
  <si>
    <t>04e0000000000005c226</t>
  </si>
  <si>
    <t>Point (790638.61834375816397369 9638674.88143538683652878)</t>
  </si>
  <si>
    <t>04e00000000000060025</t>
  </si>
  <si>
    <t>Point (791974.47913921740837395 9638561.0556988213211298)</t>
  </si>
  <si>
    <t>04e0000000000005be4d</t>
  </si>
  <si>
    <t>Point (793113.17611764674074948 9638798.84988329745829105)</t>
  </si>
  <si>
    <t>04e00000000000063f4b</t>
  </si>
  <si>
    <t>Point (790336.30806781607680023 9637149.25379757210612297)</t>
  </si>
  <si>
    <t>04e0000000000002296a</t>
  </si>
  <si>
    <t>Point (792437.26005103113129735 9638434.47786329686641693)</t>
  </si>
  <si>
    <t>04e00000000000093afc</t>
  </si>
  <si>
    <t>Point (782754.73913496430031955 9635761.00457598827779293)</t>
  </si>
  <si>
    <t>04e0000000000001e95a</t>
  </si>
  <si>
    <t>Point (791393.9013178872410208 9638409.78507528826594353)</t>
  </si>
  <si>
    <t>04e00000000000060b6b</t>
  </si>
  <si>
    <t>Point (782885.7228488230612129 9635786.03652510046958923)</t>
  </si>
  <si>
    <t>04e0000000000000f12e</t>
  </si>
  <si>
    <t>Point (790545.79071262059733272 9638523.31378187984228134)</t>
  </si>
  <si>
    <t>04e00000000000059879</t>
  </si>
  <si>
    <t>Point (783065.49551843816880137 9635730.17428698390722275)</t>
  </si>
  <si>
    <t>04e00000000000065168</t>
  </si>
  <si>
    <t>Point (789763.75665614183526486 9638899.29540175013244152)</t>
  </si>
  <si>
    <t>04e0000000000000cba8</t>
  </si>
  <si>
    <t>Point (790531.19577358849346638 9639015.81001996248960495)</t>
  </si>
  <si>
    <t>04e000000000000465ba</t>
  </si>
  <si>
    <t>Point (791983.00010660488624126 9639689.49383639730513096)</t>
  </si>
  <si>
    <t>04e00000000000082ef4</t>
  </si>
  <si>
    <t>Point (783318.57809092802926898 9635387.24228161945939064)</t>
  </si>
  <si>
    <t>04e000000000000830de</t>
  </si>
  <si>
    <t>Point (790555.03811865858733654 9638554.30327371694147587)</t>
  </si>
  <si>
    <t>04e000000000000830fb</t>
  </si>
  <si>
    <t>Point (782990.06834590248763561 9635940.59257151000201702)</t>
  </si>
  <si>
    <t>04e0000000000004d555</t>
  </si>
  <si>
    <t>Point (790581.37438215035945177 9637881.01293467916548252)</t>
  </si>
  <si>
    <t>04e00000000000061901</t>
  </si>
  <si>
    <t>Point (791478.95899123372510076 9638474.32900611311197281)</t>
  </si>
  <si>
    <t>04e00000000000069f35</t>
  </si>
  <si>
    <t>Point (789796.40215170697774738 9638447.50773755647242069)</t>
  </si>
  <si>
    <t>04e000000000000a90b0</t>
  </si>
  <si>
    <t>Point (783570.24975594994612038 9635820.49665135703980923)</t>
  </si>
  <si>
    <t>04e0000000000003bc5e</t>
  </si>
  <si>
    <t>Point (782818.36307336029130965 9635895.0307813435792923)</t>
  </si>
  <si>
    <t>04e000000000000a4835</t>
  </si>
  <si>
    <t>Point (791759.27382935397326946 9638356.4060672614723444)</t>
  </si>
  <si>
    <t>04e00000000000076ece</t>
  </si>
  <si>
    <t>Point (791508.7451069843955338 9638365.96478355303406715)</t>
  </si>
  <si>
    <t>04e00000000000079aff</t>
  </si>
  <si>
    <t>Point (785487.60016095964238048 9636157.77607003226876259)</t>
  </si>
  <si>
    <t>04e0000000000001379c</t>
  </si>
  <si>
    <t>Point (790362.59992712619714439 9636990.40752452239394188)</t>
  </si>
  <si>
    <t>04e0000000000005d01f</t>
  </si>
  <si>
    <t>Point (792255.8973472542129457 9638423.57435406371951103)</t>
  </si>
  <si>
    <t>04e0000000000007206b</t>
  </si>
  <si>
    <t>Point (791581.60967962187714875 9639324.16360178962349892)</t>
  </si>
  <si>
    <t>04e00000000000087cba</t>
  </si>
  <si>
    <t>Point (790678.87765197362750769 9637545.98304357752203941)</t>
  </si>
  <si>
    <t>04e00000000000038d45</t>
  </si>
  <si>
    <t>Point (790247.46465776488184929 9638804.20474244095385075)</t>
  </si>
  <si>
    <t>04e00000000000078c96</t>
  </si>
  <si>
    <t>Point (790797.08084087073802948 9638582.13475202396512032)</t>
  </si>
  <si>
    <t>04e0000000000001c33d</t>
  </si>
  <si>
    <t>Point (792421.26543216593563557 9638593.2360830157995224)</t>
  </si>
  <si>
    <t>04e0000000000004daaf</t>
  </si>
  <si>
    <t>Point (784237.93086249218322337 9635481.25057681649923325)</t>
  </si>
  <si>
    <t>04e0000000000001d2a2</t>
  </si>
  <si>
    <t>Point (790652.27065494982525706 9638211.33264403976500034)</t>
  </si>
  <si>
    <t>04e0000000000005bf84</t>
  </si>
  <si>
    <t>Point (792735.71318717719987035 9638903.74623173661530018)</t>
  </si>
  <si>
    <t>04e0000000000005e61a</t>
  </si>
  <si>
    <t>Point (784114.85842470452189445 9637464.86304796114563942)</t>
  </si>
  <si>
    <t>04e000000000000735d8</t>
  </si>
  <si>
    <t>Point (791644.574196248780936 9639530.55462081730365753)</t>
  </si>
  <si>
    <t>04e00000000000044b89</t>
  </si>
  <si>
    <t>Point (782969.35011535545345396 9635227.39030842855572701)</t>
  </si>
  <si>
    <t>04e00000000000058973</t>
  </si>
  <si>
    <t>Point (790171.16207150835543871 9637541.20657369121909142)</t>
  </si>
  <si>
    <t>04e00000000000053656</t>
  </si>
  <si>
    <t>Point (784111.97134426422417164 9637459.73758591525256634)</t>
  </si>
  <si>
    <t>04e0000000000001f717</t>
  </si>
  <si>
    <t>Point (791874.84777267533354461 9638523.88046205043792725)</t>
  </si>
  <si>
    <t>04e00000000000027033</t>
  </si>
  <si>
    <t>Point (791850.58326041977852583 9638454.07732124626636505)</t>
  </si>
  <si>
    <t>04e00000000000053ccb</t>
  </si>
  <si>
    <t>Point (790980.36394873692188412 9638154.9284262303262949)</t>
  </si>
  <si>
    <t>04e000000000000593ba</t>
  </si>
  <si>
    <t>Point (786836.8313734270632267 9636431.66322691738605499)</t>
  </si>
  <si>
    <t>04e0000000000006455e</t>
  </si>
  <si>
    <t>Point (782996.44967265170998871 9636306.4405860360711813)</t>
  </si>
  <si>
    <t>04e0000000000006d789</t>
  </si>
  <si>
    <t>Point (783088.28007222490850836 9635703.0676066093146801)</t>
  </si>
  <si>
    <t>04e00000000000001485</t>
  </si>
  <si>
    <t>Point (791327.85047304176259786 9637073.91694311797618866)</t>
  </si>
  <si>
    <t>04e00000000000005d81</t>
  </si>
  <si>
    <t>Point (791439.3680201971437782 9638524.11724344454705715)</t>
  </si>
  <si>
    <t>04e00000000000090e69</t>
  </si>
  <si>
    <t>Point (791883.10400117107201368 9638427.25157451815903187)</t>
  </si>
  <si>
    <t>04e00000000000099cee</t>
  </si>
  <si>
    <t>Point (790470.44894868577830493 9637993.75254007801413536)</t>
  </si>
  <si>
    <t>04e0000000000006336e</t>
  </si>
  <si>
    <t>Point (790568.85844933660700917 9637746.30032345838844776)</t>
  </si>
  <si>
    <t>04e0000000000006806e</t>
  </si>
  <si>
    <t>Point (791672.32947537186555564 9638277.10851280204951763)</t>
  </si>
  <si>
    <t>04e00000000000071f69</t>
  </si>
  <si>
    <t>Point (789852.31743601150810719 9637708.48157408833503723)</t>
  </si>
  <si>
    <t>04e00000000000052ef1</t>
  </si>
  <si>
    <t>Point (790018.56302813207730651 9637733.92813987098634243)</t>
  </si>
  <si>
    <t>04e000000000000a8654</t>
  </si>
  <si>
    <t>Point (790516.07945536775514483 9638011.66158127039670944)</t>
  </si>
  <si>
    <t>04e0000000000000582a</t>
  </si>
  <si>
    <t>Point (790904.6712887566536665 9638490.85020828805863857)</t>
  </si>
  <si>
    <t>04e00000000000007c0e</t>
  </si>
  <si>
    <t>Point (786564.55442896310705692 9636305.41406810469925404)</t>
  </si>
  <si>
    <t>04e0000000000006414a</t>
  </si>
  <si>
    <t>Point (790507.44015776948072016 9637666.39559042267501354)</t>
  </si>
  <si>
    <t>04e0000000000006af3d</t>
  </si>
  <si>
    <t>Point (783357.38640147738624364 9636758.39149352535605431)</t>
  </si>
  <si>
    <t>04e00000000000080478</t>
  </si>
  <si>
    <t>Point (792973.33333147165831178 9639440.17340979725122452)</t>
  </si>
  <si>
    <t>04e000000000000807b9</t>
  </si>
  <si>
    <t>Point (791966.98194750677794218 9638546.87989513389766216)</t>
  </si>
  <si>
    <t>04e0000000000000d680</t>
  </si>
  <si>
    <t>Point (791465.13556428835727274 9639332.47313067130744457)</t>
  </si>
  <si>
    <t>04e0000000000001a6b4</t>
  </si>
  <si>
    <t>Point (792275.12336007982958108 9639591.85011252574622631)</t>
  </si>
  <si>
    <t>04e00000000000030dc1</t>
  </si>
  <si>
    <t>Point (792233.02751458459533751 9639605.70150884985923767)</t>
  </si>
  <si>
    <t>04e0000000000001da65</t>
  </si>
  <si>
    <t>Point (790423.20496200153138489 9638647.24842800199985504)</t>
  </si>
  <si>
    <t>04e00000000000076122</t>
  </si>
  <si>
    <t>Point (791796.00529181421734393 9637724.40780025348067284)</t>
  </si>
  <si>
    <t>04e000000000000829fe</t>
  </si>
  <si>
    <t>Point (783448.4214138372335583 9637047.45910136587917805)</t>
  </si>
  <si>
    <t>04e00000000000052337</t>
  </si>
  <si>
    <t>Point (792157.95860067824833095 9639691.21630218252539635)</t>
  </si>
  <si>
    <t>04e000000000000a3f72</t>
  </si>
  <si>
    <t>Point (791558.99136586603708565 9638546.87705758959054947)</t>
  </si>
  <si>
    <t>04e0000000000002158b</t>
  </si>
  <si>
    <t>Point (791764.16904985415749252 9638529.99501844495534897)</t>
  </si>
  <si>
    <t>04e0000000000006b8e6</t>
  </si>
  <si>
    <t>Point (783221.55423909320961684 9636534.97214571386575699)</t>
  </si>
  <si>
    <t>04e0000000000000fc5a</t>
  </si>
  <si>
    <t>Point (783294.1174767988268286 9635736.77224041149020195)</t>
  </si>
  <si>
    <t>04e0000000000008ca70</t>
  </si>
  <si>
    <t>Point (790553.66452990530524403 9638521.41595903225243092)</t>
  </si>
  <si>
    <t>04e000000000000693bf</t>
  </si>
  <si>
    <t>Point (790684.37885258405003697 9638025.50351779907941818)</t>
  </si>
  <si>
    <t>04e00000000000028c4f</t>
  </si>
  <si>
    <t>Point (790186.25039867393206805 9638722.77647722698748112)</t>
  </si>
  <si>
    <t>04e0000000000004c14f</t>
  </si>
  <si>
    <t>Point (792057.98769256146624684 9638275.96778798289597034)</t>
  </si>
  <si>
    <t>04e0000000000008e89b</t>
  </si>
  <si>
    <t>Point (791627.60030454001389444 9637668.92485627718269825)</t>
  </si>
  <si>
    <t>04e0000000000008ec9b</t>
  </si>
  <si>
    <t>Point (791670.51317053195089102 9639350.29300267808139324)</t>
  </si>
  <si>
    <t>04e0000000000000be93</t>
  </si>
  <si>
    <t>Point (793582.2087922552600503 9639385.11441616527736187)</t>
  </si>
  <si>
    <t>04e0000000000009a7d0</t>
  </si>
  <si>
    <t>Point (790749.29827123647555709 9638620.20983939990401268)</t>
  </si>
  <si>
    <t>04e0000000000004d75a</t>
  </si>
  <si>
    <t>Point (790599.04816295718774199 9637808.56037355214357376)</t>
  </si>
  <si>
    <t>04e0000000000006fa7b</t>
  </si>
  <si>
    <t>Point (782967.06650629267096519 9635837.53253854624927044)</t>
  </si>
  <si>
    <t>04e00000000000011ccc</t>
  </si>
  <si>
    <t>Point (791915.29106369626242667 9638369.06736666522920132)</t>
  </si>
  <si>
    <t>04e0000000000007c265</t>
  </si>
  <si>
    <t>Point (790371.82364114350639284 9638342.14655781537294388)</t>
  </si>
  <si>
    <t>04e00000000000014ae9</t>
  </si>
  <si>
    <t>Point (791733.37818661471828818 9638303.14968289062380791)</t>
  </si>
  <si>
    <t>04e0000000000005cd3e</t>
  </si>
  <si>
    <t>Point (789969.98301552981138229 9637628.69138258136808872)</t>
  </si>
  <si>
    <t>04e0000000000008d02d</t>
  </si>
  <si>
    <t>Point (783298.59677512210328132 9636975.71869082003831863)</t>
  </si>
  <si>
    <t>04e000000000000999dd</t>
  </si>
  <si>
    <t>Point (792093.77403112372849137 9639501.86701505072414875)</t>
  </si>
  <si>
    <t>04e00000000000087555</t>
  </si>
  <si>
    <t>Point (790991.20807587134186178 9638240.34157486818730831)</t>
  </si>
  <si>
    <t>04e0000000000002bc85</t>
  </si>
  <si>
    <t>Point (793111.89091727556660771 9638967.56001612357795238)</t>
  </si>
  <si>
    <t>04e00000000000021bb3</t>
  </si>
  <si>
    <t>Point (790623.64851580187678337 9637964.43029266595840454)</t>
  </si>
  <si>
    <t>04e0000000000008ad8c</t>
  </si>
  <si>
    <t>Point (791825.07530443393625319 9638429.56892972812056541)</t>
  </si>
  <si>
    <t>04e0000000000001290b</t>
  </si>
  <si>
    <t>Point (791078.01512159267440438 9636933.68576665036380291)</t>
  </si>
  <si>
    <t>04e00000000000028b62</t>
  </si>
  <si>
    <t>Point (782898.04068874334916472 9635589.62512748874723911)</t>
  </si>
  <si>
    <t>04e00000000000048492</t>
  </si>
  <si>
    <t>Point (793357.36939699552021921 9638964.7766672670841217)</t>
  </si>
  <si>
    <t>04e000000000000560aa</t>
  </si>
  <si>
    <t>Point (789993.30733430152758956 9637646.55890148133039474)</t>
  </si>
  <si>
    <t>04e00000000000002afb</t>
  </si>
  <si>
    <t>Point (790518.25658139307051897 9637797.10452543571591377)</t>
  </si>
  <si>
    <t>04e00000000000007a46</t>
  </si>
  <si>
    <t>Point (790119.58859652339015156 9637666.32100045308470726)</t>
  </si>
  <si>
    <t>04e0000000000008322b</t>
  </si>
  <si>
    <t>Point (792045.32498797285370529 9638327.69886847771704197)</t>
  </si>
  <si>
    <t>04e00000000000018dbb</t>
  </si>
  <si>
    <t>Point (791754.90545683947857469 9638390.67098550498485565)</t>
  </si>
  <si>
    <t>04e00000000000055c46</t>
  </si>
  <si>
    <t>Point (792595.75212139612995088 9638492.67909417115151882)</t>
  </si>
  <si>
    <t>04e0000000000009065f</t>
  </si>
  <si>
    <t>Point (791490.75574594968929887 9638524.9118275661021471)</t>
  </si>
  <si>
    <t>04e000000000000917a1</t>
  </si>
  <si>
    <t>Point (791382.04944837163202465 9637575.3252660296857357)</t>
  </si>
  <si>
    <t>04e00000000000039db9</t>
  </si>
  <si>
    <t>Point (789833.93184798117727041 9637919.03134979866445065)</t>
  </si>
  <si>
    <t>04e0000000000005d75a</t>
  </si>
  <si>
    <t>Point (791617.98104406660422683 9639256.81008091568946838)</t>
  </si>
  <si>
    <t>04e0000000000002eeea</t>
  </si>
  <si>
    <t>Point (790274.77692242979537696 9637436.43756444193422794)</t>
  </si>
  <si>
    <t>04e0000000000005e2b6</t>
  </si>
  <si>
    <t>Point (793501.34853701980318874 9639208.49241622537374496)</t>
  </si>
  <si>
    <t>04e00000000000064c14</t>
  </si>
  <si>
    <t>Point (783065.49031010316684842 9636338.94182530790567398)</t>
  </si>
  <si>
    <t>04e0000000000007fe29</t>
  </si>
  <si>
    <t>Point (790615.18167573120445013 9637573.23606477119028568)</t>
  </si>
  <si>
    <t>04e00000000000009c85</t>
  </si>
  <si>
    <t>Point (791587.11652753013186157 9638328.5992569588124752)</t>
  </si>
  <si>
    <t>04e000000000000034e5</t>
  </si>
  <si>
    <t>Point (785675.64964289404451847 9636692.96844503283500671)</t>
  </si>
  <si>
    <t>04e00000000000004095</t>
  </si>
  <si>
    <t>Point (783363.73395851848181337 9635835.82511303201317787)</t>
  </si>
  <si>
    <t>04e00000000000030d41</t>
  </si>
  <si>
    <t>Point (790020.24048437457531691 9637439.39482185989618301)</t>
  </si>
  <si>
    <t>04e00000000000033e10</t>
  </si>
  <si>
    <t>Point (791572.87438062764704227 9639148.81800070591270924)</t>
  </si>
  <si>
    <t>04e000000000000762a1</t>
  </si>
  <si>
    <t>Point (792375.04442219156771898 9638416.41319000348448753)</t>
  </si>
  <si>
    <t>04e0000000000008123b</t>
  </si>
  <si>
    <t>Point (783013.37019323569256812 9635923.73388383351266384)</t>
  </si>
  <si>
    <t>04e0000000000000995c</t>
  </si>
  <si>
    <t>Point (791938.77621319866739213 9638446.94841871038079262)</t>
  </si>
  <si>
    <t>04e00000000000061096</t>
  </si>
  <si>
    <t>Point (783053.92790706618689001 9636249.22621480189263821)</t>
  </si>
  <si>
    <t>04e00000000000050b14</t>
  </si>
  <si>
    <t>Point (791898.96467851405031979 9638501.49079461768269539)</t>
  </si>
  <si>
    <t>04e0000000000009ab45</t>
  </si>
  <si>
    <t>Point (791843.29052351415157318 9638397.85498909465968609)</t>
  </si>
  <si>
    <t>04e0000000000008373a</t>
  </si>
  <si>
    <t>Point (790508.19103543623350561 9637192.74387875758111477)</t>
  </si>
  <si>
    <t>04e0000000000008b999</t>
  </si>
  <si>
    <t>Point (791230.48298551724292338 9636832.56910911202430725)</t>
  </si>
  <si>
    <t>04e0000000000003dba2</t>
  </si>
  <si>
    <t>Point (785138.43714559508953243 9636507.69258375652134418)</t>
  </si>
  <si>
    <t>04e0000000000007649b</t>
  </si>
  <si>
    <t>Point (790844.37689514760859311 9638277.01141652464866638)</t>
  </si>
  <si>
    <t>04e0000000000007f083</t>
  </si>
  <si>
    <t>Point (789763.77165442565456033 9637394.30759681388735771)</t>
  </si>
  <si>
    <t>04e0000000000007fd1c</t>
  </si>
  <si>
    <t>Point (790662.50948638748377562 9638249.70681631006300449)</t>
  </si>
  <si>
    <t>04e00000000000012dea</t>
  </si>
  <si>
    <t>Point (791284.17311068205162883 9638831.75111417472362518)</t>
  </si>
  <si>
    <t>04e0000000000006c70c</t>
  </si>
  <si>
    <t>Point (790565.15873073576949537 9638570.77090899273753166)</t>
  </si>
  <si>
    <t>04e0000000000000773a</t>
  </si>
  <si>
    <t>Point (791991.7327998005785048 9638518.73353441804647446)</t>
  </si>
  <si>
    <t>04e0000000000002a606</t>
  </si>
  <si>
    <t>Point (791675.5582354087382555 9638201.88116813078522682)</t>
  </si>
  <si>
    <t>04e000000000000878f7</t>
  </si>
  <si>
    <t>Point (791973.54974684421904385 9639763.19697492383420467)</t>
  </si>
  <si>
    <t>04e00000000000081fab</t>
  </si>
  <si>
    <t>Point (790251.12540763756260276 9637719.64905594661831856)</t>
  </si>
  <si>
    <t>04e0000000000004c7dc</t>
  </si>
  <si>
    <t>Point (790275.3329178438289091 9638526.7455864455550909)</t>
  </si>
  <si>
    <t>04e00000000000090d94</t>
  </si>
  <si>
    <t>Point (786387.95510057010687888 9636288.85256222449243069)</t>
  </si>
  <si>
    <t>04e00000000000027979</t>
  </si>
  <si>
    <t>Point (783250.28842192434240133 9636808.57657907716929913)</t>
  </si>
  <si>
    <t>04e0000000000005350f</t>
  </si>
  <si>
    <t>Point (792590.63926097599323839 9638532.72872576676309109)</t>
  </si>
  <si>
    <t>04e00000000000079fb9</t>
  </si>
  <si>
    <t>Point (783291.91412784368731081 9636817.11833514645695686)</t>
  </si>
  <si>
    <t>04e00000000000025cb5</t>
  </si>
  <si>
    <t>Point (785598.32897002133540809 9636607.47307219542562962)</t>
  </si>
  <si>
    <t>04e000000000000a5993</t>
  </si>
  <si>
    <t>Point (790831.22121276869438589 9638007.26919793151319027)</t>
  </si>
  <si>
    <t>04e0000000000003c44f</t>
  </si>
  <si>
    <t>Point (792053.68597277882508934 9638283.31794966943562031)</t>
  </si>
  <si>
    <t>04e00000000000052ee9</t>
  </si>
  <si>
    <t>Point (790619.89584488607943058 9638160.6046338677406311)</t>
  </si>
  <si>
    <t>04e00000000000022b46</t>
  </si>
  <si>
    <t>Point (789952.4214626713655889 9637382.51696212962269783)</t>
  </si>
  <si>
    <t>04e00000000000056244</t>
  </si>
  <si>
    <t>Point (790281.60619979747571051 9638679.01004215143620968)</t>
  </si>
  <si>
    <t>04e0000000000001b1d0</t>
  </si>
  <si>
    <t>Point (792606.41078125045169145 9639105.64676777087152004)</t>
  </si>
  <si>
    <t>04e000000000000931fe</t>
  </si>
  <si>
    <t>Point (791684.62553310091607273 9639376.8894107174128294)</t>
  </si>
  <si>
    <t>04e000000000000a1cd1</t>
  </si>
  <si>
    <t>Point (790562.93839933956041932 9639364.66491596214473248)</t>
  </si>
  <si>
    <t>04e00000000000001efa</t>
  </si>
  <si>
    <t>Point (782995.49082106002606452 9635861.99470327794551849)</t>
  </si>
  <si>
    <t>04e000000000000460c7</t>
  </si>
  <si>
    <t>Point (790658.37127421493642032 9638112.8808534499257803)</t>
  </si>
  <si>
    <t>04e00000000000081ae1</t>
  </si>
  <si>
    <t>Point (783139.22350004257168621 9636109.33873006142675877)</t>
  </si>
  <si>
    <t>04e0000000000005ceb7</t>
  </si>
  <si>
    <t>Point (782949.5372199690900743 9635769.2167747225612402)</t>
  </si>
  <si>
    <t>04e0000000000007a302</t>
  </si>
  <si>
    <t>Point (791993.82788675150368363 9639684.68416502699255943)</t>
  </si>
  <si>
    <t>04e000000000000a46ca</t>
  </si>
  <si>
    <t>Point (790262.98053160263225436 9637384.74987932853400707)</t>
  </si>
  <si>
    <t>04e00000000000001da9</t>
  </si>
  <si>
    <t>Point (791708.47230527945794165 9638515.50442577712237835)</t>
  </si>
  <si>
    <t>04e000000000000086c6</t>
  </si>
  <si>
    <t>Point (783010.25885756674688309 9635389.38885270431637764)</t>
  </si>
  <si>
    <t>04e00000000000012147</t>
  </si>
  <si>
    <t>Point (783321.58227554592303932 9636622.78838750347495079)</t>
  </si>
  <si>
    <t>04e0000000000008636a</t>
  </si>
  <si>
    <t>Point (783372.43734807102009654 9635721.64700599573552608)</t>
  </si>
  <si>
    <t>04e00000000000083448</t>
  </si>
  <si>
    <t>Point (791576.78862302284687757 9638543.73051031865179539)</t>
  </si>
  <si>
    <t>04e000000000000195e3</t>
  </si>
  <si>
    <t>Point (790455.97762354649603367 9637670.18227666988968849)</t>
  </si>
  <si>
    <t>04e0000000000005d0f7</t>
  </si>
  <si>
    <t>Point (791827.65975211304612458 9638376.17853724397718906)</t>
  </si>
  <si>
    <t>04e00000000000076d91</t>
  </si>
  <si>
    <t>Point (784706.37582112848758698 9635224.45606837794184685)</t>
  </si>
  <si>
    <t>04e00000000000094efe</t>
  </si>
  <si>
    <t>Point (783633.6583333935122937 9635962.72952271811664104)</t>
  </si>
  <si>
    <t>04e00000000000015112</t>
  </si>
  <si>
    <t>Point (790322.44594934221822768 9637195.67260176315903664)</t>
  </si>
  <si>
    <t>04e00000000000046544</t>
  </si>
  <si>
    <t>Point (790531.4950744544621557 9637889.96593965217471123)</t>
  </si>
  <si>
    <t>04e00000000000074904</t>
  </si>
  <si>
    <t>Point (789886.95555190998129547 9637383.7703718226402998)</t>
  </si>
  <si>
    <t>04e00000000000088de7</t>
  </si>
  <si>
    <t>Point (791231.74930556141771376 9638373.55173438601195812)</t>
  </si>
  <si>
    <t>04e0000000000006cdd8</t>
  </si>
  <si>
    <t>Point (790047.84349400969222188 9638781.9373465534299612)</t>
  </si>
  <si>
    <t>04e0000000000001c9c8</t>
  </si>
  <si>
    <t>Point (790615.98315423482563347 9637882.138449402526021)</t>
  </si>
  <si>
    <t>04e000000000000742a9</t>
  </si>
  <si>
    <t>Point (791771.78739792050328106 9638245.57705629616975784)</t>
  </si>
  <si>
    <t>04e00000000000077fbd</t>
  </si>
  <si>
    <t>Point (783967.62882893765345216 9636671.42271482385694981)</t>
  </si>
  <si>
    <t>04e0000000000005ce4b</t>
  </si>
  <si>
    <t>Point (790462.2492738434812054 9637797.87460791692137718)</t>
  </si>
  <si>
    <t>04e000000000000736cc</t>
  </si>
  <si>
    <t>Point (790472.23055429453961551 9637123.01903657801449299)</t>
  </si>
  <si>
    <t>04e0000000000006027d</t>
  </si>
  <si>
    <t>Point (783085.37124213250353932 9635743.06938079558312893)</t>
  </si>
  <si>
    <t>04e000000000000041c2</t>
  </si>
  <si>
    <t>Point (790546.07093935273587704 9639223.89981257356703281)</t>
  </si>
  <si>
    <t>04e0000000000003adb1</t>
  </si>
  <si>
    <t>Point (783098.61709255259484053 9636467.03732994757592678)</t>
  </si>
  <si>
    <t>04e0000000000005079d</t>
  </si>
  <si>
    <t>Point (790790.32486359938047826 9638302.10633281245827675)</t>
  </si>
  <si>
    <t>04e0000000000005463a</t>
  </si>
  <si>
    <t>Point (792932.35484924539923668 9639558.06428194046020508)</t>
  </si>
  <si>
    <t>04e0000000000001503b</t>
  </si>
  <si>
    <t>Point (783034.48834722815081477 9635714.11488806456327438)</t>
  </si>
  <si>
    <t>04e00000000000035573</t>
  </si>
  <si>
    <t>Point (791552.05606188694946468 9639040.22094019502401352)</t>
  </si>
  <si>
    <t>04e00000000000036554</t>
  </si>
  <si>
    <t>Point (790225.35289053351152688 9638944.48934437334537506)</t>
  </si>
  <si>
    <t>04e00000000000072aca</t>
  </si>
  <si>
    <t>Point (790563.98686937021557242 9638105.00980479270219803)</t>
  </si>
  <si>
    <t>04e00000000000088415</t>
  </si>
  <si>
    <t>Point (791432.30516906268894672 9639332.22167292796075344)</t>
  </si>
  <si>
    <t>04e000000000000a1a7c</t>
  </si>
  <si>
    <t>Point (790426.81241296837106347 9639090.92599259316921234)</t>
  </si>
  <si>
    <t>04e00000000000008112</t>
  </si>
  <si>
    <t>Point (790128.1725134999724105 9637426.3765223566442728)</t>
  </si>
  <si>
    <t>04e00000000000008feb</t>
  </si>
  <si>
    <t>Point (782901.11763092107139528 9635782.15395881049335003)</t>
  </si>
  <si>
    <t>04e00000000000014b66</t>
  </si>
  <si>
    <t>Point (790272.71196434227749705 9638938.48648077808320522)</t>
  </si>
  <si>
    <t>04e00000000000006fa4</t>
  </si>
  <si>
    <t>Point (791655.49296267703175545 9637738.14429721236228943)</t>
  </si>
  <si>
    <t>04e000000000000420d5</t>
  </si>
  <si>
    <t>Point (791311.20279711927287281 9636749.73852335847914219)</t>
  </si>
  <si>
    <t>04e0000000000007e0dd</t>
  </si>
  <si>
    <t>Point (790490.61563057766761631 9638707.06979464180767536)</t>
  </si>
  <si>
    <t>04e0000000000006072c</t>
  </si>
  <si>
    <t>Point (790465.87168800551444292 9637924.47553061321377754)</t>
  </si>
  <si>
    <t>04e0000000000006c687</t>
  </si>
  <si>
    <t>Point (786270.93247026670724154 9635854.56510267965495586)</t>
  </si>
  <si>
    <t>04e0000000000002342a</t>
  </si>
  <si>
    <t>Point (792446.02017809171229601 9638474.20291564986109734)</t>
  </si>
  <si>
    <t>04e0000000000003c2d0</t>
  </si>
  <si>
    <t>Point (790735.19024871336296201 9638602.56653989478945732)</t>
  </si>
  <si>
    <t>04e00000000000096059</t>
  </si>
  <si>
    <t>Point (790568.54287313763052225 9638523.7167505044490099)</t>
  </si>
  <si>
    <t>04e00000000000099108</t>
  </si>
  <si>
    <t>Point (790374.70722855697385967 9638677.94959291815757751)</t>
  </si>
  <si>
    <t>04e00000000000043101</t>
  </si>
  <si>
    <t>Point (792381.27395766857080162 9638646.85110900364816189)</t>
  </si>
  <si>
    <t>04e000000000000523f1</t>
  </si>
  <si>
    <t>Point (790541.61812046961858869 9638707.78994558751583099)</t>
  </si>
  <si>
    <t>04e0000000000000ac67</t>
  </si>
  <si>
    <t>Point (790182.62628095527179539 9637034.35077572241425514)</t>
  </si>
  <si>
    <t>04e00000000000028e09</t>
  </si>
  <si>
    <t>Point (782992.77544124610722065 9636360.71159538999199867)</t>
  </si>
  <si>
    <t>04e000000000000438a4</t>
  </si>
  <si>
    <t>Point (791066.78016101045068353 9638402.29252279549837112)</t>
  </si>
  <si>
    <t>04e000000000000891ab</t>
  </si>
  <si>
    <t>Point (789876.87620629114098847 9638332.2647810485213995)</t>
  </si>
  <si>
    <t>04e00000000000096315</t>
  </si>
  <si>
    <t>Point (791247.40882892091758549 9638874.5020110011100769)</t>
  </si>
  <si>
    <t>04e000000000000a2ea8</t>
  </si>
  <si>
    <t>Point (790892.70303938211873174 9638004.19969585165381432)</t>
  </si>
  <si>
    <t>04e00000000000025036</t>
  </si>
  <si>
    <t>Point (791562.63093904498964548 9638594.12019555456936359)</t>
  </si>
  <si>
    <t>04e00000000000054618</t>
  </si>
  <si>
    <t>Point (790592.19787210202775896 9637950.19159249030053616)</t>
  </si>
  <si>
    <t>04e00000000000000c88</t>
  </si>
  <si>
    <t>Point (789802.04331993986852467 9637342.20336430706083775)</t>
  </si>
  <si>
    <t>04e00000000000012f81</t>
  </si>
  <si>
    <t>Point (790653.19660564605146646 9638252.31777307949960232)</t>
  </si>
  <si>
    <t>04e000000000000197e4</t>
  </si>
  <si>
    <t>Point (790743.06422013218980283 9638737.70972009375691414)</t>
  </si>
  <si>
    <t>04e0000000000004052a</t>
  </si>
  <si>
    <t>Point (784322.52816463611088693 9635021.61528382822871208)</t>
  </si>
  <si>
    <t>04e00000000000025272</t>
  </si>
  <si>
    <t>Point (791920.75520306592807174 9638454.73733721487224102)</t>
  </si>
  <si>
    <t>04e0000000000004f954</t>
  </si>
  <si>
    <t>Point (791204.377073536044918 9638501.35706772096455097)</t>
  </si>
  <si>
    <t>04e00000000000053e81</t>
  </si>
  <si>
    <t>Point (791232.33341361174825579 9637280.07157855108380318)</t>
  </si>
  <si>
    <t>04e0000000000005b821</t>
  </si>
  <si>
    <t>Point (790662.52899436163716018 9637879.64343283697962761)</t>
  </si>
  <si>
    <t>04e0000000000007f0c1</t>
  </si>
  <si>
    <t>Point (791680.36866794445086271 9638365.86319926753640175)</t>
  </si>
  <si>
    <t>04e0000000000007fa78</t>
  </si>
  <si>
    <t>Point (789992.38430977589450777 9637347.8809098694473505)</t>
  </si>
  <si>
    <t>04e0000000000002ff34</t>
  </si>
  <si>
    <t>Point (792274.09688515856396407 9638622.18463396839797497)</t>
  </si>
  <si>
    <t>04e0000000000003e62d</t>
  </si>
  <si>
    <t>Point (783047.50417464412748814 9635819.05823301523923874)</t>
  </si>
  <si>
    <t>04e00000000000051d0f</t>
  </si>
  <si>
    <t>Point (785196.8856500640977174 9635337.60185098275542259)</t>
  </si>
  <si>
    <t>04e000000000000520a8</t>
  </si>
  <si>
    <t>Point (782749.6856930524809286 9635864.33357955701649189)</t>
  </si>
  <si>
    <t>04e000000000000a8da2</t>
  </si>
  <si>
    <t>Point (791698.65709963208064437 9638137.98551001772284508)</t>
  </si>
  <si>
    <t>04e0000000000002a123</t>
  </si>
  <si>
    <t>Point (785986.35732712247408926 9636471.58598393760621548)</t>
  </si>
  <si>
    <t>04e00000000000041269</t>
  </si>
  <si>
    <t>Point (789892.61179996165446937 9639022.2233192753046751)</t>
  </si>
  <si>
    <t>04e0000000000005d162</t>
  </si>
  <si>
    <t>Point (792283.12059362418949604 9638585.87646821513772011)</t>
  </si>
  <si>
    <t>04e0000000000001b32a</t>
  </si>
  <si>
    <t>Point (791315.849481939105317 9638055.44852749817073345)</t>
  </si>
  <si>
    <t>04e000000000000991f6</t>
  </si>
  <si>
    <t>Point (783788.81780362688004971 9636069.1856582909822464)</t>
  </si>
  <si>
    <t>04e0000000000002ce52</t>
  </si>
  <si>
    <t>Point (782971.842111820820719 9635887.68272260949015617)</t>
  </si>
  <si>
    <t>04e00000000000046d4b</t>
  </si>
  <si>
    <t>Point (789833.42181790957693011 9638947.63321141339838505)</t>
  </si>
  <si>
    <t>04e0000000000004a51b</t>
  </si>
  <si>
    <t>Point (786727.77001364505849779 9636262.80704083293676376)</t>
  </si>
  <si>
    <t>04e000000000000a26d7</t>
  </si>
  <si>
    <t>Point (783123.26615672034677118 9635832.08010713569819927)</t>
  </si>
  <si>
    <t>04e000000000000089e1</t>
  </si>
  <si>
    <t>Point (791659.14997450762894005 9638444.49680834077298641)</t>
  </si>
  <si>
    <t>04e000000000000531c0</t>
  </si>
  <si>
    <t>Point (790726.18237290834076703 9638025.79799273051321507)</t>
  </si>
  <si>
    <t>04e0000000000007366d</t>
  </si>
  <si>
    <t>Point (791189.9505186346359551 9639292.35605308040976524)</t>
  </si>
  <si>
    <t>04e00000000000064c9d</t>
  </si>
  <si>
    <t>Point (783168.92405833420343697 9635428.10084125772118568)</t>
  </si>
  <si>
    <t>04e00000000000079bba</t>
  </si>
  <si>
    <t>Point (792678.46205048658885062 9638982.43708803690969944)</t>
  </si>
  <si>
    <t>04e00000000000021346</t>
  </si>
  <si>
    <t>Point (790617.59010343300178647 9638083.53525676019489765)</t>
  </si>
  <si>
    <t>04e00000000000091200</t>
  </si>
  <si>
    <t>Point (791978.46945419535040855 9639029.1312381848692894)</t>
  </si>
  <si>
    <t>04e00000000000095bc3</t>
  </si>
  <si>
    <t>Point (783019.04687283909879625 9635751.2810912262648344)</t>
  </si>
  <si>
    <t>04e0000000000005a049</t>
  </si>
  <si>
    <t>Point (792354.56808836967684329 9638428.52605602890253067)</t>
  </si>
  <si>
    <t>04e0000000000006263e</t>
  </si>
  <si>
    <t>Point (790453.14012141153216362 9637953.29717795737087727)</t>
  </si>
  <si>
    <t>04e000000000000a18b9</t>
  </si>
  <si>
    <t>Point (792020.54074541130103171 9638434.21454588137567043)</t>
  </si>
  <si>
    <t>04e00000000000036bfc</t>
  </si>
  <si>
    <t>Point (790694.88936492777429521 9637958.16597535647451878)</t>
  </si>
  <si>
    <t>04e000000000000397bf</t>
  </si>
  <si>
    <t>Point (790798.08359749452210963 9638254.48918011039495468)</t>
  </si>
  <si>
    <t>04e0000000000006cfb9</t>
  </si>
  <si>
    <t>Point (793022.23321901238523424 9639040.58910408616065979)</t>
  </si>
  <si>
    <t>04e00000000000025119</t>
  </si>
  <si>
    <t>Point (792577.03552462300285697 9638612.67020023986697197)</t>
  </si>
  <si>
    <t>04e00000000000063fe3</t>
  </si>
  <si>
    <t>Point (791884.44229849113617092 9637617.7046862468123436)</t>
  </si>
  <si>
    <t>04e0000000000006a49f</t>
  </si>
  <si>
    <t>Point (783038.42144418181851506 9635921.02148587629199028)</t>
  </si>
  <si>
    <t>04e0000000000004e167</t>
  </si>
  <si>
    <t>Point (783045.24378693604376167 9635712.73002033308148384)</t>
  </si>
  <si>
    <t>04e00000000000082531</t>
  </si>
  <si>
    <t>Point (783257.81219775089994073 9636780.93969186954200268)</t>
  </si>
  <si>
    <t>04e0000000000008e2da</t>
  </si>
  <si>
    <t>Point (783186.75171654857695103 9636528.86992642842233181)</t>
  </si>
  <si>
    <t>04e000000000000a408f</t>
  </si>
  <si>
    <t>Point (789932.9563958109356463 9637416.89447608590126038)</t>
  </si>
  <si>
    <t>04e00000000000040aca</t>
  </si>
  <si>
    <t>Point (790255.87496166536584496 9637409.68446331657469273)</t>
  </si>
  <si>
    <t>04e00000000000087413</t>
  </si>
  <si>
    <t>Point (791324.98725668573752046 9638377.84110275655984879)</t>
  </si>
  <si>
    <t>04e00000000000035c57</t>
  </si>
  <si>
    <t>Point (790799.63959279912523925 9638929.39323665201663971)</t>
  </si>
  <si>
    <t>04e0000000000002a630</t>
  </si>
  <si>
    <t>Point (793472.22038739849813282 9639329.95318550802767277)</t>
  </si>
  <si>
    <t>04e00000000000094cd7</t>
  </si>
  <si>
    <t>Point (791944.4097908204421401 9638356.96956550888717175)</t>
  </si>
  <si>
    <t>04e000000000000689fb</t>
  </si>
  <si>
    <t>Point (791241.56760232814121991 9638936.10909548401832581)</t>
  </si>
  <si>
    <t>04e00000000000071a3d</t>
  </si>
  <si>
    <t>Point (792140.40138971642591059 9638422.30988101102411747)</t>
  </si>
  <si>
    <t>04e00000000000034d42</t>
  </si>
  <si>
    <t>Point (791774.41459206421859562 9638238.37607597187161446)</t>
  </si>
  <si>
    <t>04e00000000000051c24</t>
  </si>
  <si>
    <t>Point (790219.24639123980887234 9638773.77065296284854412)</t>
  </si>
  <si>
    <t>04e00000000000067707</t>
  </si>
  <si>
    <t>Point (783076.3092128784628585 9636388.09602151624858379)</t>
  </si>
  <si>
    <t>04e00000000000029baa</t>
  </si>
  <si>
    <t>Point (790496.57372031756676733 9637732.39612925983965397)</t>
  </si>
  <si>
    <t>04e0000000000003f0dc</t>
  </si>
  <si>
    <t>Point (790408.48898682731669396 9637672.15973562002182007)</t>
  </si>
  <si>
    <t>04e00000000000094e96</t>
  </si>
  <si>
    <t>Point (783281.34798526996746659 9636814.32638042420148849)</t>
  </si>
  <si>
    <t>04e0000000000001e095</t>
  </si>
  <si>
    <t>Point (790174.40480354032479227 9637399.6574386153370142)</t>
  </si>
  <si>
    <t>04e00000000000038c45</t>
  </si>
  <si>
    <t>Point (783068.52226511540357023 9635748.9964964110404253)</t>
  </si>
  <si>
    <t>04e0000000000006c054</t>
  </si>
  <si>
    <t>Point (782989.00652993121184409 9635394.51376392692327499)</t>
  </si>
  <si>
    <t>04e0000000000002f5ff</t>
  </si>
  <si>
    <t>Point (785568.26115666446276009 9635817.89468101784586906)</t>
  </si>
  <si>
    <t>04e00000000000030d3e</t>
  </si>
  <si>
    <t>Point (790344.02390997705515474 9637599.03074922412633896)</t>
  </si>
  <si>
    <t>04e000000000000a6f00</t>
  </si>
  <si>
    <t>Point (790885.64764193107839674 9638486.11722352914512157)</t>
  </si>
  <si>
    <t>04e00000000000003681</t>
  </si>
  <si>
    <t>Point (791422.81610242160968482 9638455.05056570842862129)</t>
  </si>
  <si>
    <t>04e00000000000054205</t>
  </si>
  <si>
    <t>Point (790371.18656021798960865 9637814.15493632107973099)</t>
  </si>
  <si>
    <t>04e00000000000070b4d</t>
  </si>
  <si>
    <t>Point (790432.89013383176643401 9638253.78044192306697369)</t>
  </si>
  <si>
    <t>04e0000000000008827b</t>
  </si>
  <si>
    <t>Point (792480.97399156610481441 9638645.12158070504665375)</t>
  </si>
  <si>
    <t>04e00000000000040a21</t>
  </si>
  <si>
    <t>Point (790635.38449360965751112 9638172.60159836336970329)</t>
  </si>
  <si>
    <t>04e000000000000934e5</t>
  </si>
  <si>
    <t>Point (789888.73697876848746091 9639013.82713540084660053)</t>
  </si>
  <si>
    <t>04e0000000000002b89b</t>
  </si>
  <si>
    <t>Point (790377.16651211003772914 9637922.41914030723273754)</t>
  </si>
  <si>
    <t>04e0000000000000b807</t>
  </si>
  <si>
    <t>Point (790564.6876239882549271 9638548.52628717012703419)</t>
  </si>
  <si>
    <t>04e0000000000006668c</t>
  </si>
  <si>
    <t>Point (790622.03339051501825452 9637887.58083448559045792)</t>
  </si>
  <si>
    <t>04e00000000000019457</t>
  </si>
  <si>
    <t>Point (789538.34666441404260695 9637793.767550989985466)</t>
  </si>
  <si>
    <t>04e00000000000051ea0</t>
  </si>
  <si>
    <t>Point (790577.58953941217623651 9637260.68559246137738228)</t>
  </si>
  <si>
    <t>04e00000000000052798</t>
  </si>
  <si>
    <t>Point (790667.63207636075094342 9638334.15793672390282154)</t>
  </si>
  <si>
    <t>04e0000000000007ada6</t>
  </si>
  <si>
    <t>Point (791215.56710867723450065 9638386.99001369439065456)</t>
  </si>
  <si>
    <t>04e0000000000003e495</t>
  </si>
  <si>
    <t>Point (790938.26835956051945686 9638933.06042446382343769)</t>
  </si>
  <si>
    <t>04e000000000000925c2</t>
  </si>
  <si>
    <t>Point (791578.2077087985817343 9639362.36086807958781719)</t>
  </si>
  <si>
    <t>04e0000000000000534a</t>
  </si>
  <si>
    <t>Point (785237.61057814676314592 9635250.46248994767665863)</t>
  </si>
  <si>
    <t>04e0000000000000e0c9</t>
  </si>
  <si>
    <t>Point (783096.14031859417445958 9636180.24859432131052017)</t>
  </si>
  <si>
    <t>04e00000000000079724</t>
  </si>
  <si>
    <t>Point (790516.65929474250879139 9637729.68694962374866009)</t>
  </si>
  <si>
    <t>04e00000000000021619</t>
  </si>
  <si>
    <t>Point (791952.37878160178661346 9638433.10868804715573788)</t>
  </si>
  <si>
    <t>04e00000000000064ae3</t>
  </si>
  <si>
    <t>Point (792505.7225933913141489 9638712.72477714531123638)</t>
  </si>
  <si>
    <t>04e0000000000008f638</t>
  </si>
  <si>
    <t>Point (792507.90485348762013018 9638426.14039193652570248)</t>
  </si>
  <si>
    <t>04e00000000000002c0c</t>
  </si>
  <si>
    <t>Point (792052.00135689531452954 9638579.78884567320346832)</t>
  </si>
  <si>
    <t>04e000000000000279a2</t>
  </si>
  <si>
    <t>Point (792170.98367305472493172 9638596.4163511898368597)</t>
  </si>
  <si>
    <t>04e0000000000009d9e5</t>
  </si>
  <si>
    <t>Point (790265.49309832789003849 9638570.80005807615816593)</t>
  </si>
  <si>
    <t>04e000000000000a74ac</t>
  </si>
  <si>
    <t>Point (792420.22357813001144677 9638634.44601994007825851)</t>
  </si>
  <si>
    <t>04e0000000000002597f</t>
  </si>
  <si>
    <t>Point (792062.12389822863042355 9638633.28256053850054741)</t>
  </si>
  <si>
    <t>04e0000000000003c46b</t>
  </si>
  <si>
    <t>Point (790694.29916971223428845 9638003.28299356065690517)</t>
  </si>
  <si>
    <t>04e0000000000007cbec</t>
  </si>
  <si>
    <t>Point (790577.17490822821855545 9638223.00725380145013332)</t>
  </si>
  <si>
    <t>04e000000000000a2fa4</t>
  </si>
  <si>
    <t>Point (790570.90715811448171735 9638738.31556638702750206)</t>
  </si>
  <si>
    <t>04e000000000000725c2</t>
  </si>
  <si>
    <t>Point (789994.89154086634516716 9637439.20633094944059849)</t>
  </si>
  <si>
    <t>04e00000000000086b37</t>
  </si>
  <si>
    <t>Point (790612.49301001150161028 9638002.81027456372976303)</t>
  </si>
  <si>
    <t>04e0000000000008c6bc</t>
  </si>
  <si>
    <t>Point (785366.29417560715228319 9636642.97107280418276787)</t>
  </si>
  <si>
    <t>04e00000000000040912</t>
  </si>
  <si>
    <t>Point (790627.06504356255754828 9637871.52708392031490803)</t>
  </si>
  <si>
    <t>04e00000000000008bfa</t>
  </si>
  <si>
    <t>Point (783765.72838054830208421 9636061.22975071333348751)</t>
  </si>
  <si>
    <t>04e000000000000107d6</t>
  </si>
  <si>
    <t>Point (790690.8294976344332099 9638440.52984495274722576)</t>
  </si>
  <si>
    <t>04e0000000000003a2e6</t>
  </si>
  <si>
    <t>Point (790641.35982207418419421 9638684.45095197483897209)</t>
  </si>
  <si>
    <t>04e0000000000003c9c6</t>
  </si>
  <si>
    <t>Point (791661.87047319859266281 9638241.61613997630774975)</t>
  </si>
  <si>
    <t>04e0000000000006d740</t>
  </si>
  <si>
    <t>Point (786439.75909250066615641 9636220.67142223194241524)</t>
  </si>
  <si>
    <t>04e0000000000003174c</t>
  </si>
  <si>
    <t>Point (790594.76092913839966059 9638395.07559564150869846)</t>
  </si>
  <si>
    <t>04e00000000000076af9</t>
  </si>
  <si>
    <t>Point (791599.427311449078843 9638501.44759295135736465)</t>
  </si>
  <si>
    <t>04e000000000000a265d</t>
  </si>
  <si>
    <t>Point (785187.37961024162359536 9635324.26621056534349918)</t>
  </si>
  <si>
    <t>04e000000000000042e4</t>
  </si>
  <si>
    <t>Point (783020.60656447755172849 9636363.65826974250376225)</t>
  </si>
  <si>
    <t>04e000000000000445ce</t>
  </si>
  <si>
    <t>Point (792322.86853235412854701 9638687.40143736638128757)</t>
  </si>
  <si>
    <t>04e000000000000498f8</t>
  </si>
  <si>
    <t>Point (790773.02796763519290835 9637990.39481169544160366)</t>
  </si>
  <si>
    <t>04e00000000000049f43</t>
  </si>
  <si>
    <t>Point (790841.89642018487211317 9638245.18710658699274063)</t>
  </si>
  <si>
    <t>04e00000000000067aa5</t>
  </si>
  <si>
    <t>Point (790206.43250939936842769 9638727.94335697591304779)</t>
  </si>
  <si>
    <t>04e0000000000009621b</t>
  </si>
  <si>
    <t>Point (783496.99107163469307125 9636724.33173729851841927)</t>
  </si>
  <si>
    <t>04e0000000000009cd01</t>
  </si>
  <si>
    <t>Point (793000.68279843265190721 9638861.4809084627777338)</t>
  </si>
  <si>
    <t>04e000000000000a9223</t>
  </si>
  <si>
    <t>Point (792042.80312186293303967 9638446.51111233234405518)</t>
  </si>
  <si>
    <t>04e0000000000003e6a0</t>
  </si>
  <si>
    <t>Point (783354.62457038729917258 9635306.01922067254781723)</t>
  </si>
  <si>
    <t>04e000000000000380a5</t>
  </si>
  <si>
    <t>Point (784193.85784483642783016 9635540.58984456211328506)</t>
  </si>
  <si>
    <t>04e00000000000016010</t>
  </si>
  <si>
    <t>Point (790383.98992945183999836 9637848.73481586575508118)</t>
  </si>
  <si>
    <t>04e0000000000001da2d</t>
  </si>
  <si>
    <t>Point (783009.43891448236536235 9636183.80923132784664631)</t>
  </si>
  <si>
    <t>04e0000000000008de48</t>
  </si>
  <si>
    <t>Point (790272.83224775409325957 9638684.82660626620054245)</t>
  </si>
  <si>
    <t>04e00000000000099a1a</t>
  </si>
  <si>
    <t>Point (792639.34261346899438649 9638523.55069897137582302)</t>
  </si>
  <si>
    <t>04e0000000000001d571</t>
  </si>
  <si>
    <t>Point (790777.58947722124867141 9638248.28684457577764988)</t>
  </si>
  <si>
    <t>04e000000000000346d9</t>
  </si>
  <si>
    <t>Point (791565.24167274031788111 9639033.04307243414223194)</t>
  </si>
  <si>
    <t>04e00000000000061082</t>
  </si>
  <si>
    <t>Point (791627.0730956899933517 9638501.63899947702884674)</t>
  </si>
  <si>
    <t>04e0000000000006ac86</t>
  </si>
  <si>
    <t>Point (790653.39789975760504603 9637562.95762604288756847)</t>
  </si>
  <si>
    <t>04e0000000000005bc5a</t>
  </si>
  <si>
    <t>Point (782997.83884310605935752 9635795.57594714313745499)</t>
  </si>
  <si>
    <t>04e0000000000007f25b</t>
  </si>
  <si>
    <t>Point (791694.85543963988311589 9638358.8185917604714632)</t>
  </si>
  <si>
    <t>04e0000000000007ac70</t>
  </si>
  <si>
    <t>Point (784463.40444733179174364 9636417.66496483981609344)</t>
  </si>
  <si>
    <t>04e0000000000001cf61</t>
  </si>
  <si>
    <t>Point (790913.02115964458789676 9638302.45042744278907776)</t>
  </si>
  <si>
    <t>04e00000000000002c03</t>
  </si>
  <si>
    <t>Point (790111.69378618057817221 9638767.39692012034356594)</t>
  </si>
  <si>
    <t>04e00000000000075513</t>
  </si>
  <si>
    <t>Point (790829.46141798235476017 9638244.01076929271221161)</t>
  </si>
  <si>
    <t>04e0000000000007cda8</t>
  </si>
  <si>
    <t>Point (789829.09236796631012112 9637924.20489029958844185)</t>
  </si>
  <si>
    <t>04e00000000000066a1d</t>
  </si>
  <si>
    <t>Point (792233.42398045514710248 9638646.07402664236724377)</t>
  </si>
  <si>
    <t>04e0000000000006f729</t>
  </si>
  <si>
    <t>Point (793049.81394924502819777 9638831.08203219994902611)</t>
  </si>
  <si>
    <t>04e0000000000007876f</t>
  </si>
  <si>
    <t>Point (790840.06976175436284393 9638174.7233128510415554)</t>
  </si>
  <si>
    <t>04e0000000000008d5ad</t>
  </si>
  <si>
    <t>Point (783258.20786133408546448 9635359.44618774577975273)</t>
  </si>
  <si>
    <t>04e0000000000006bd88</t>
  </si>
  <si>
    <t>Point (790369.10355390433687717 9638949.30826601386070251)</t>
  </si>
  <si>
    <t>04e000000000000063a8</t>
  </si>
  <si>
    <t>Point (783380.76093569025397301 9635813.17846151813864708)</t>
  </si>
  <si>
    <t>04e0000000000001af64</t>
  </si>
  <si>
    <t>Point (789845.95271013304591179 9638375.7554581593722105)</t>
  </si>
  <si>
    <t>04e00000000000029557</t>
  </si>
  <si>
    <t>Point (783050.25225288327783346 9635837.45611278153955936)</t>
  </si>
  <si>
    <t>04e0000000000003c1c5</t>
  </si>
  <si>
    <t>Point (790914.67237188597209752 9637932.09637684747576714)</t>
  </si>
  <si>
    <t>04e00000000000037aeb</t>
  </si>
  <si>
    <t>Point (784066.52474188944324851 9635908.87545767612755299)</t>
  </si>
  <si>
    <t>04e00000000000080a21</t>
  </si>
  <si>
    <t>Point (783605.9695483990944922 9636540.85966052114963531)</t>
  </si>
  <si>
    <t>04e0000000000005117f</t>
  </si>
  <si>
    <t>Point (792636.39432891714386642 9638550.69383511133491993)</t>
  </si>
  <si>
    <t>04e000000000000231d9</t>
  </si>
  <si>
    <t>Point (790885.65455309895332903 9638475.56127761118113995)</t>
  </si>
  <si>
    <t>04e000000000000610f5</t>
  </si>
  <si>
    <t>Point (791743.90723464533220977 9638390.84115077182650566)</t>
  </si>
  <si>
    <t>04e000000000000a62b3</t>
  </si>
  <si>
    <t>Point (790594.71559790917672217 9638563.97657572850584984)</t>
  </si>
  <si>
    <t>04e0000000000003d723</t>
  </si>
  <si>
    <t>Point (791772.29391614161431789 9638354.68274275399744511)</t>
  </si>
  <si>
    <t>04e000000000000a4c41</t>
  </si>
  <si>
    <t>Point (783460.84418646572157741 9636927.35684015415608883)</t>
  </si>
  <si>
    <t>04e00000000000023cc3</t>
  </si>
  <si>
    <t>Point (791906.62628260278142989 9638462.71689115464687347)</t>
  </si>
  <si>
    <t>04e00000000000012664</t>
  </si>
  <si>
    <t>Point (790626.38929647684562951 9638005.09121718443930149)</t>
  </si>
  <si>
    <t>04e0000000000001a9c7</t>
  </si>
  <si>
    <t>Point (784837.657054289476946 9636393.18328025564551353)</t>
  </si>
  <si>
    <t>04e0000000000001d9c7</t>
  </si>
  <si>
    <t>Point (789604.43977845076005906 9638919.27648393996059895)</t>
  </si>
  <si>
    <t>04e00000000000079bbf</t>
  </si>
  <si>
    <t>Point (792290.12237683229614049 9638592.64744560979306698)</t>
  </si>
  <si>
    <t>04e00000000000091a09</t>
  </si>
  <si>
    <t>Point (789800.71085350611247122 9637299.74377283453941345)</t>
  </si>
  <si>
    <t>04e0000000000001fbd9</t>
  </si>
  <si>
    <t>Point (783005.05554488301277161 9636328.55384533666074276)</t>
  </si>
  <si>
    <t>04e00000000000051678</t>
  </si>
  <si>
    <t>Point (790489.58065436873584986 9638313.05337341502308846)</t>
  </si>
  <si>
    <t>04e0000000000006c3ad</t>
  </si>
  <si>
    <t>Point (783074.70332967909052968 9635742.54249065928161144)</t>
  </si>
  <si>
    <t>04e0000000000006cac3</t>
  </si>
  <si>
    <t>Point (791628.68870056560263038 9639248.66790786013007164)</t>
  </si>
  <si>
    <t>04e0000000000008e20a</t>
  </si>
  <si>
    <t>Point (790832.28003772278316319 9638017.2569534070789814)</t>
  </si>
  <si>
    <t>04e00000000000034f32</t>
  </si>
  <si>
    <t>Point (783348.153519804822281 9636924.45076639391481876)</t>
  </si>
  <si>
    <t>04e00000000000021768</t>
  </si>
  <si>
    <t>Point (790468.10514237266033888 9637349.53956125490367413)</t>
  </si>
  <si>
    <t>04e00000000000057106</t>
  </si>
  <si>
    <t>Point (790741.44531049265060574 9638008.01392916217446327)</t>
  </si>
  <si>
    <t>04e00000000000062703</t>
  </si>
  <si>
    <t>Point (790489.15010431024711579 9639367.77824427001178265)</t>
  </si>
  <si>
    <t>04e00000000000064a4d</t>
  </si>
  <si>
    <t>Point (792111.93119944131467491 9638306.75350960344076157)</t>
  </si>
  <si>
    <t>04e000000000000650de</t>
  </si>
  <si>
    <t>Point (783035.900886534829624 9635295.46718553826212883)</t>
  </si>
  <si>
    <t>04e0000000000008dabb</t>
  </si>
  <si>
    <t>Point (790514.97005841077771038 9638105.599109947681427)</t>
  </si>
  <si>
    <t>04e000000000000aa3a8</t>
  </si>
  <si>
    <t>Point (791432.77652831561863422 9638404.03967827744781971)</t>
  </si>
  <si>
    <t>04e000000000000034b4</t>
  </si>
  <si>
    <t>Point (792253.32467580412048846 9638576.83822288177907467)</t>
  </si>
  <si>
    <t>04e00000000000062ea4</t>
  </si>
  <si>
    <t>Point (791484.81084745679982007 9638992.36290447786450386)</t>
  </si>
  <si>
    <t>04e000000000000a17c2</t>
  </si>
  <si>
    <t>Point (791000.75824069045484066 9637965.95842943154275417)</t>
  </si>
  <si>
    <t>04e00000000000001bd4</t>
  </si>
  <si>
    <t>Point (783041.21612041478510946 9636228.98337990790605545)</t>
  </si>
  <si>
    <t>04e0000000000003ef02</t>
  </si>
  <si>
    <t>Point (782880.27098988939542323 9635778.97261434979736805)</t>
  </si>
  <si>
    <t>04e0000000000004127e</t>
  </si>
  <si>
    <t>Point (790629.59546005236916244 9637562.2472572959959507)</t>
  </si>
  <si>
    <t>04e00000000000049318</t>
  </si>
  <si>
    <t>Point (791922.46698250726331025 9638563.80081408843398094)</t>
  </si>
  <si>
    <t>04e0000000000003644b</t>
  </si>
  <si>
    <t>Point (790722.92292931082192808 9638237.73920602537691593)</t>
  </si>
  <si>
    <t>04e00000000000037b0d</t>
  </si>
  <si>
    <t>Point (783143.24970032006967813 9636342.83014167845249176)</t>
  </si>
  <si>
    <t>04e0000000000003babc</t>
  </si>
  <si>
    <t>Point (790429.17613496212288737 9636818.71418755315244198)</t>
  </si>
  <si>
    <t>04e0000000000000b094</t>
  </si>
  <si>
    <t>Point (790590.76189167133998126 9638717.11990206688642502)</t>
  </si>
  <si>
    <t>04e00000000000049f09</t>
  </si>
  <si>
    <t>Point (783002.33051096857525408 9635886.09119810350239277)</t>
  </si>
  <si>
    <t>04e000000000000559cb</t>
  </si>
  <si>
    <t>Point (790552.67138116643764079 9639337.01885465905070305)</t>
  </si>
  <si>
    <t>04e0000000000000acf6</t>
  </si>
  <si>
    <t>Point (791048.20992126769851893 9638199.1694515235722065)</t>
  </si>
  <si>
    <t>04e0000000000003fcfc</t>
  </si>
  <si>
    <t>Point (790248.89434698014520109 9638927.2056792750954628)</t>
  </si>
  <si>
    <t>04e0000000000004e0b2</t>
  </si>
  <si>
    <t>Point (790928.27263107569888234 9638883.01896662451326847)</t>
  </si>
  <si>
    <t>04e0000000000006c659</t>
  </si>
  <si>
    <t>Point (791617.81360012316145003 9638345.01075977273285389)</t>
  </si>
  <si>
    <t>04e00000000000087c61</t>
  </si>
  <si>
    <t>Point (790894.02075139270164073 9638969.09594570659101009)</t>
  </si>
  <si>
    <t>04e0000000000001b034</t>
  </si>
  <si>
    <t>Point (783283.71221611485816538 9635505.33982392400503159)</t>
  </si>
  <si>
    <t>04e00000000000015799</t>
  </si>
  <si>
    <t>Point (782990.1291056249756366 9636292.83914779685437679)</t>
  </si>
  <si>
    <t>04e000000000000235c3</t>
  </si>
  <si>
    <t>Point (791140.75390299723949283 9637252.09759382344782352)</t>
  </si>
  <si>
    <t>04e0000000000009203b</t>
  </si>
  <si>
    <t>Point (786028.35784273187164217 9636525.78218883834779263)</t>
  </si>
  <si>
    <t>04e00000000000047b84</t>
  </si>
  <si>
    <t>Point (790575.46473894454538822 9637799.62922111339867115)</t>
  </si>
  <si>
    <t>04e0000000000005b47b</t>
  </si>
  <si>
    <t>Point (790572.58955584559589624 9637741.88390178047120571)</t>
  </si>
  <si>
    <t>04e000000000000920ed</t>
  </si>
  <si>
    <t>Point (790744.98833434004336596 9638604.36302104964852333)</t>
  </si>
  <si>
    <t>04e0000000000009be70</t>
  </si>
  <si>
    <t>Point (791837.23717354913242161 9638430.05488914996385574)</t>
  </si>
  <si>
    <t>04e000000000000aac39</t>
  </si>
  <si>
    <t>Point (790214.88424553209915757 9638778.65619245916604996)</t>
  </si>
  <si>
    <t>04e0000000000003f1cd</t>
  </si>
  <si>
    <t>Point (786352.58931251498870552 9635900.41813620552420616)</t>
  </si>
  <si>
    <t>04e00000000000046e59</t>
  </si>
  <si>
    <t>Point (790635.81059647770598531 9637101.38745640590786934)</t>
  </si>
  <si>
    <t>04e00000000000051e29</t>
  </si>
  <si>
    <t>Point (785952.89270479348488152 9636450.87614959292113781)</t>
  </si>
  <si>
    <t>04e00000000000074099</t>
  </si>
  <si>
    <t>Point (785352.24100177618674934 9636643.5954241156578064)</t>
  </si>
  <si>
    <t>04e00000000000089d34</t>
  </si>
  <si>
    <t>Point (790649.61813139030709863 9637863.51602867245674133)</t>
  </si>
  <si>
    <t>04e000000000000a6617</t>
  </si>
  <si>
    <t>Point (791081.52274878625757992 9638187.41964130103588104)</t>
  </si>
  <si>
    <t>04e0000000000002bf3d</t>
  </si>
  <si>
    <t>Point (792317.75243127776775509 9638186.53657162189483643)</t>
  </si>
  <si>
    <t>04e00000000000032c7e</t>
  </si>
  <si>
    <t>Point (792163.79962162463925779 9638443.4323912188410759)</t>
  </si>
  <si>
    <t>04e00000000000073eb8</t>
  </si>
  <si>
    <t>Point (790727.15131284482777119 9638007.68251327611505985)</t>
  </si>
  <si>
    <t>04e00000000000046618</t>
  </si>
  <si>
    <t>Point (791296.21333133988082409 9638964.125307971611619)</t>
  </si>
  <si>
    <t>04e00000000000056c5b</t>
  </si>
  <si>
    <t>Point (791363.81398221256677061 9638558.6605515219271183)</t>
  </si>
  <si>
    <t>04e00000000000080970</t>
  </si>
  <si>
    <t>Point (791028.40694768610410392 9638343.73033718951046467)</t>
  </si>
  <si>
    <t>04e00000000000018360</t>
  </si>
  <si>
    <t>Point (783102.18692701635882258 9635702.96478261053562164)</t>
  </si>
  <si>
    <t>04e00000000000036f78</t>
  </si>
  <si>
    <t>Point (790574.00260035402607173 9638465.43694828264415264)</t>
  </si>
  <si>
    <t>04e000000000000091de</t>
  </si>
  <si>
    <t>Point (790617.08016543812118471 9638192.61087388731539249)</t>
  </si>
  <si>
    <t>04e00000000000079604</t>
  </si>
  <si>
    <t>Point (793092.66088859876617789 9638828.8823060542345047)</t>
  </si>
  <si>
    <t>04e000000000000400ea</t>
  </si>
  <si>
    <t>Point (792607.66126097110100091 9638717.9814797081053257)</t>
  </si>
  <si>
    <t>04e0000000000008a007</t>
  </si>
  <si>
    <t>Point (790071.80780543491709977 9637355.06662935949862003)</t>
  </si>
  <si>
    <t>04e00000000000055530</t>
  </si>
  <si>
    <t>Point (792240.88849444163497537 9638685.38311647996306419)</t>
  </si>
  <si>
    <t>04e00000000000094a7b</t>
  </si>
  <si>
    <t>Point (792574.88738679746165872 9638865.670791856944561)</t>
  </si>
  <si>
    <t>04e00000000000012e54</t>
  </si>
  <si>
    <t>Point (790495.23885076760780066 9637280.16750482842326164)</t>
  </si>
  <si>
    <t>04e0000000000001a7b6</t>
  </si>
  <si>
    <t>Point (789633.10991796548478305 9638803.54298463650047779)</t>
  </si>
  <si>
    <t>04e00000000000075e32</t>
  </si>
  <si>
    <t>Point (790715.34899218915961683 9638583.77403190918266773)</t>
  </si>
  <si>
    <t>04e0000000000000429c</t>
  </si>
  <si>
    <t>Point (792077.62511951557826251 9638407.56196853891015053)</t>
  </si>
  <si>
    <t>04e000000000000189b6</t>
  </si>
  <si>
    <t>Point (790463.27531748823821545 9638563.19366559945046902)</t>
  </si>
  <si>
    <t>04e0000000000002392b</t>
  </si>
  <si>
    <t>Point (783045.17427159193903208 9636292.17317098192870617)</t>
  </si>
  <si>
    <t>04e00000000000068d88</t>
  </si>
  <si>
    <t>Point (791712.3294769546482712 9638111.11977196112275124)</t>
  </si>
  <si>
    <t>04e0000000000009b8d5</t>
  </si>
  <si>
    <t>Point (791194.47355555428657681 9639345.25347649678587914)</t>
  </si>
  <si>
    <t>04e00000000000005547</t>
  </si>
  <si>
    <t>Point (791600.07895405392628163 9638451.76075694151222706)</t>
  </si>
  <si>
    <t>04e00000000000044e29</t>
  </si>
  <si>
    <t>Point (790470.37891498056706041 9639552.77854747511446476)</t>
  </si>
  <si>
    <t>04e0000000000005897e</t>
  </si>
  <si>
    <t>Point (789853.27238091104663908 9637414.51888156682252884)</t>
  </si>
  <si>
    <t>04e0000000000007580c</t>
  </si>
  <si>
    <t>Point (790360.51807525218464434 9637393.15251373685896397)</t>
  </si>
  <si>
    <t>04e000000000000966cb</t>
  </si>
  <si>
    <t>Point (790412.97028868203051388 9638577.11712332256138325)</t>
  </si>
  <si>
    <t>04e00000000000004166</t>
  </si>
  <si>
    <t>Point (789870.51131662901025265 9637338.53365103714168072)</t>
  </si>
  <si>
    <t>04e000000000000036d2</t>
  </si>
  <si>
    <t>Point (785229.62489606998860836 9635243.32061033323407173)</t>
  </si>
  <si>
    <t>04e0000000000002dc65</t>
  </si>
  <si>
    <t>Point (792262.21010092389769852 9639604.27209796383976936)</t>
  </si>
  <si>
    <t>04e00000000000037d31</t>
  </si>
  <si>
    <t>Point (790165.85944420483428985 9637464.3691972903907299)</t>
  </si>
  <si>
    <t>04e00000000000040d3e</t>
  </si>
  <si>
    <t>Point (790555.34598127915523946 9638527.53702107258141041)</t>
  </si>
  <si>
    <t>04e0000000000006fd76</t>
  </si>
  <si>
    <t>Point (792220.31823161523789167 9638538.59227224439382553)</t>
  </si>
  <si>
    <t>04e0000000000001d25c</t>
  </si>
  <si>
    <t>Point (790084.4089621773455292 9638697.03392371535301208)</t>
  </si>
  <si>
    <t>04e0000000000003d558</t>
  </si>
  <si>
    <t>Point (792384.34275214571971446 9638505.24659311957657337)</t>
  </si>
  <si>
    <t>04e0000000000001ef2d</t>
  </si>
  <si>
    <t>Point (790305.06735681579448283 9638473.52483117021620274)</t>
  </si>
  <si>
    <t>04e00000000000030b42</t>
  </si>
  <si>
    <t>Point (791929.31037400965578854 9638430.57012703828513622)</t>
  </si>
  <si>
    <t>04e0000000000005924d</t>
  </si>
  <si>
    <t>Point (792012.49799747159704566 9638552.75241702236235142)</t>
  </si>
  <si>
    <t>04e000000000000244b2</t>
  </si>
  <si>
    <t>Point (782910.20150718768127263 9635912.78128981031477451)</t>
  </si>
  <si>
    <t>04e0000000000000d91c</t>
  </si>
  <si>
    <t>Point (792599.53502444736659527 9638523.30266423709690571)</t>
  </si>
  <si>
    <t>04e000000000000a0633</t>
  </si>
  <si>
    <t>Point (783022.12619763321708888 9635601.22737537138164043)</t>
  </si>
  <si>
    <t>04e00000000000026cc0</t>
  </si>
  <si>
    <t>Point (791058.35861217579804361 9638430.55068753100931644)</t>
  </si>
  <si>
    <t>04e00000000000096418</t>
  </si>
  <si>
    <t>Point (789844.9926208354299888 9638973.44495375826954842)</t>
  </si>
  <si>
    <t>04e00000000000004e16</t>
  </si>
  <si>
    <t>Point (790082.67326912796124816 9637477.66176858730614185)</t>
  </si>
  <si>
    <t>04e00000000000006c1f</t>
  </si>
  <si>
    <t>Point (791836.25003500492312014 9638440.69715127348899841)</t>
  </si>
  <si>
    <t>04e000000000000261d4</t>
  </si>
  <si>
    <t>Point (792686.41351909481454641 9639138.73778084106743336)</t>
  </si>
  <si>
    <t>04e00000000000051290</t>
  </si>
  <si>
    <t>Point (784799.6098382466007024 9635191.717910036444664)</t>
  </si>
  <si>
    <t>04e0000000000007eaad</t>
  </si>
  <si>
    <t>Point (790725.15180723601952195 9638266.91755988076329231)</t>
  </si>
  <si>
    <t>04e00000000000098913</t>
  </si>
  <si>
    <t>Point (792213.29047733382321894 9638619.07372816279530525)</t>
  </si>
  <si>
    <t>04e0000000000006a3e9</t>
  </si>
  <si>
    <t>Point (790439.95355563960038126 9639542.00490796938538551)</t>
  </si>
  <si>
    <t>04e0000000000005b7af</t>
  </si>
  <si>
    <t>Point (790441.54540279239881784 9638552.25399269536137581)</t>
  </si>
  <si>
    <t>04e00000000000073725</t>
  </si>
  <si>
    <t>Point (791143.49835641635581851 9639360.21037731505930424)</t>
  </si>
  <si>
    <t>04e0000000000001b168</t>
  </si>
  <si>
    <t>Point (790991.03189131524413824 9637591.76712491177022457)</t>
  </si>
  <si>
    <t>04e0000000000001d4b9</t>
  </si>
  <si>
    <t>Point (783083.18382766400463879 9635389.69834819249808788)</t>
  </si>
  <si>
    <t>04e00000000000042616</t>
  </si>
  <si>
    <t>Point (790103.19530765851959586 9637047.04212375544011593)</t>
  </si>
  <si>
    <t>04e000000000000670ab</t>
  </si>
  <si>
    <t>Point (782982.670861387392506 9635787.27734778821468353)</t>
  </si>
  <si>
    <t>04e000000000000044d9</t>
  </si>
  <si>
    <t>Point (791186.7577697376254946 9638344.5255847480148077)</t>
  </si>
  <si>
    <t>04e00000000000030a1e</t>
  </si>
  <si>
    <t>Point (791012.08355211699381471 9638498.7406612690538168)</t>
  </si>
  <si>
    <t>04e000000000000783ef</t>
  </si>
  <si>
    <t>Point (790455.57690479047596455 9637369.51319608837366104)</t>
  </si>
  <si>
    <t>04e0000000000009217a</t>
  </si>
  <si>
    <t>Point (783512.14102246752008796 9636959.69777958653867245)</t>
  </si>
  <si>
    <t>04e0000000000001c859</t>
  </si>
  <si>
    <t>Point (784490.41885514394380152 9636413.19973579049110413)</t>
  </si>
  <si>
    <t>04e0000000000005b1e9</t>
  </si>
  <si>
    <t>Point (782731.13397756067570299 9635823.58571035414934158)</t>
  </si>
  <si>
    <t>04e0000000000005cad6</t>
  </si>
  <si>
    <t>Point (790518.61029494763351977 9639379.38466071896255016)</t>
  </si>
  <si>
    <t>04e00000000000044048</t>
  </si>
  <si>
    <t>Point (791280.20161235495470464 9638566.63922325149178505)</t>
  </si>
  <si>
    <t>04e0000000000004c413</t>
  </si>
  <si>
    <t>Point (790599.11021221231203526 9639332.14366093091666698)</t>
  </si>
  <si>
    <t>04e00000000000051823</t>
  </si>
  <si>
    <t>Point (790394.11976509331725538 9637765.14922422543168068)</t>
  </si>
  <si>
    <t>04e0000000000006383b</t>
  </si>
  <si>
    <t>Point (790543.99802338844165206 9638116.23000508733093739)</t>
  </si>
  <si>
    <t>04e00000000000017673</t>
  </si>
  <si>
    <t>Point (783316.5137573458487168 9636634.85911731608211994)</t>
  </si>
  <si>
    <t>04e00000000000041157</t>
  </si>
  <si>
    <t>Point (790471.5600860957056284 9638335.45484300889074802)</t>
  </si>
  <si>
    <t>04e0000000000001f9f2</t>
  </si>
  <si>
    <t>Point (783322.48927283717785031 9636627.60570439882576466)</t>
  </si>
  <si>
    <t>04e00000000000045379</t>
  </si>
  <si>
    <t>Point (789831.09681960684247315 9637419.93172089196741581)</t>
  </si>
  <si>
    <t>04e00000000000081d30</t>
  </si>
  <si>
    <t>Point (793289.3695558188483119 9639006.74090602993965149)</t>
  </si>
  <si>
    <t>04e000000000000190a3</t>
  </si>
  <si>
    <t>Point (793430.71899515646509826 9639198.30276272259652615)</t>
  </si>
  <si>
    <t>04e00000000000044d65</t>
  </si>
  <si>
    <t>Point (790963.2725537228398025 9638195.50600935891270638)</t>
  </si>
  <si>
    <t>04e0000000000004df4d</t>
  </si>
  <si>
    <t>Point (782975.9801503496710211 9635737.50677593797445297)</t>
  </si>
  <si>
    <t>04e0000000000002a1ee</t>
  </si>
  <si>
    <t>Point (789623.59658778179436922 9638814.82794088870286942)</t>
  </si>
  <si>
    <t>04e000000000000553c0</t>
  </si>
  <si>
    <t>Point (790506.64339239604305476 9637758.30420667864382267)</t>
  </si>
  <si>
    <t>04e00000000000068586</t>
  </si>
  <si>
    <t>Point (790793.48907351994421333 9637142.4587141890078783)</t>
  </si>
  <si>
    <t>04e0000000000009d363</t>
  </si>
  <si>
    <t>Point (790328.62363278400152922 9637571.95570680685341358)</t>
  </si>
  <si>
    <t>04e0000000000003e0c2</t>
  </si>
  <si>
    <t>Point (790075.41286734060849994 9637471.5380354393273592)</t>
  </si>
  <si>
    <t>04e00000000000061446</t>
  </si>
  <si>
    <t>Point (791904.4981000330299139 9638342.02540626190602779)</t>
  </si>
  <si>
    <t>04e00000000000075f0a</t>
  </si>
  <si>
    <t>Point (790720.77367016323842108 9639249.91286176070570946)</t>
  </si>
  <si>
    <t>04e00000000000095454</t>
  </si>
  <si>
    <t>Point (792092.96666358329821378 9638584.80997239798307419)</t>
  </si>
  <si>
    <t>04e0000000000003156b</t>
  </si>
  <si>
    <t>Point (790164.81681911426130682 9638675.47065580822527409)</t>
  </si>
  <si>
    <t>04e000000000000821ab</t>
  </si>
  <si>
    <t>Point (783270.79153820010833442 9636498.52459067851305008)</t>
  </si>
  <si>
    <t>04e00000000000001da8</t>
  </si>
  <si>
    <t>Point (784477.02046904608141631 9635217.33441420644521713)</t>
  </si>
  <si>
    <t>04e0000000000001ba18</t>
  </si>
  <si>
    <t>Point (791207.93071804917417467 9639311.25087214261293411)</t>
  </si>
  <si>
    <t>04e00000000000027310</t>
  </si>
  <si>
    <t>Point (790495.59414621233008802 9637966.70413662120699883)</t>
  </si>
  <si>
    <t>04e0000000000002beb6</t>
  </si>
  <si>
    <t>Point (784871.93710971344262362 9635382.45373752154409885)</t>
  </si>
  <si>
    <t>04e000000000000952b2</t>
  </si>
  <si>
    <t>Point (782788.46337636560201645 9635896.13950502313673496)</t>
  </si>
  <si>
    <t>04e00000000000047b22</t>
  </si>
  <si>
    <t>Point (790105.60744190495461226 9637513.84069206565618515)</t>
  </si>
  <si>
    <t>04e00000000000049a58</t>
  </si>
  <si>
    <t>Point (783352.11390408501029015 9636915.47296222485601902)</t>
  </si>
  <si>
    <t>04e0000000000008573d</t>
  </si>
  <si>
    <t>Point (790826.28733943868428469 9639392.29085330851376057)</t>
  </si>
  <si>
    <t>04e00000000000084b50</t>
  </si>
  <si>
    <t>Point (792037.26330759678967297 9639608.33393188938498497)</t>
  </si>
  <si>
    <t>04e00000000000084c94</t>
  </si>
  <si>
    <t>Point (791498.5804681790759787 9638550.42614718899130821)</t>
  </si>
  <si>
    <t>04e0000000000005a711</t>
  </si>
  <si>
    <t>Point (791941.99393755476921797 9638496.77455749735236168)</t>
  </si>
  <si>
    <t>04e0000000000005f830</t>
  </si>
  <si>
    <t>Point (792768.65922272938769311 9638948.34814446978271008)</t>
  </si>
  <si>
    <t>04e00000000000013402</t>
  </si>
  <si>
    <t>Point (791721.27405893430113792 9638469.16267824359238148)</t>
  </si>
  <si>
    <t>04e00000000000063f11</t>
  </si>
  <si>
    <t>Point (792237.12554985866881907 9638512.11941059865057468)</t>
  </si>
  <si>
    <t>04e0000000000008bc44</t>
  </si>
  <si>
    <t>Point (792597.21097014588303864 9638474.45341484248638153)</t>
  </si>
  <si>
    <t>04e000000000000125b6</t>
  </si>
  <si>
    <t>Point (790488.08801488706376404 9638588.04600354097783566)</t>
  </si>
  <si>
    <t>04e00000000000043385</t>
  </si>
  <si>
    <t>Point (790782.31385173997841775 9638266.45779581554234028)</t>
  </si>
  <si>
    <t>04e00000000000045370</t>
  </si>
  <si>
    <t>Point (790562.57822925946675241 9637522.7699473649263382)</t>
  </si>
  <si>
    <t>04e00000000000076bb9</t>
  </si>
  <si>
    <t>Point (790477.31596141715999693 9637341.7433602511882782)</t>
  </si>
  <si>
    <t>04e0000000000008708a</t>
  </si>
  <si>
    <t>Point (782355.92773301131092012 9636276.51810619421303272)</t>
  </si>
  <si>
    <t>04e0000000000005a425</t>
  </si>
  <si>
    <t>Point (790407.25463385030161589 9639340.71337848156690598)</t>
  </si>
  <si>
    <t>04e0000000000007b35a</t>
  </si>
  <si>
    <t>Point (790396.66566117061302066 9638767.89739308506250381)</t>
  </si>
  <si>
    <t>04e0000000000001461b</t>
  </si>
  <si>
    <t>Point (790171.29595346795395017 9637636.15879997983574867)</t>
  </si>
  <si>
    <t>04e00000000000077940</t>
  </si>
  <si>
    <t>Point (791920.0952838349621743 9639508.18971322476863861)</t>
  </si>
  <si>
    <t>04e00000000000014c17</t>
  </si>
  <si>
    <t>Point (790291.04059547244105488 9638986.98228313215076923)</t>
  </si>
  <si>
    <t>04e000000000000219ef</t>
  </si>
  <si>
    <t>Point (790438.67198294447734952 9638846.58174602314829826)</t>
  </si>
  <si>
    <t>04e0000000000003416a</t>
  </si>
  <si>
    <t>Point (784370.8346505977679044 9637523.62885808944702148)</t>
  </si>
  <si>
    <t>04e00000000000040e75</t>
  </si>
  <si>
    <t>Point (783102.36257684067822993 9635543.61597752943634987)</t>
  </si>
  <si>
    <t>04e00000000000070441</t>
  </si>
  <si>
    <t>Point (782921.24689217866398394 9635875.18252075277268887)</t>
  </si>
  <si>
    <t>04e0000000000003ff60</t>
  </si>
  <si>
    <t>Point (792130.62350508384406567 9638378.08941263519227505)</t>
  </si>
  <si>
    <t>04e0000000000004e689</t>
  </si>
  <si>
    <t>Point (792133.79318904341198504 9638602.97968531586229801)</t>
  </si>
  <si>
    <t>04e0000000000008e9b7</t>
  </si>
  <si>
    <t>Point (790557.00484712619800121 9639232.125462606549263)</t>
  </si>
  <si>
    <t>04e00000000000007896</t>
  </si>
  <si>
    <t>Point (792031.84041697788052261 9638525.59431838616728783)</t>
  </si>
  <si>
    <t>04e0000000000005f376</t>
  </si>
  <si>
    <t>Point (790566.92466188943944871 9637766.81383921019732952)</t>
  </si>
  <si>
    <t>04e0000000000007ae84</t>
  </si>
  <si>
    <t>Point (790452.56496942474041134 9638009.40752790682017803)</t>
  </si>
  <si>
    <t>04e000000000000a881c</t>
  </si>
  <si>
    <t>Point (790274.50452305423095822 9637442.62740681692957878)</t>
  </si>
  <si>
    <t>04e000000000000a6c95</t>
  </si>
  <si>
    <t>Point (783437.12421779835131019 9636966.74307008273899555)</t>
  </si>
  <si>
    <t>04e00000000000005546</t>
  </si>
  <si>
    <t>Point (784025.74804693623445928 9636610.52078982442617416)</t>
  </si>
  <si>
    <t>04e00000000000068752</t>
  </si>
  <si>
    <t>Point (790437.68222891399636865 9636888.17292417027056217)</t>
  </si>
  <si>
    <t>04e0000000000003d20e</t>
  </si>
  <si>
    <t>Point (790520.4587878636084497 9637867.26223538815975189)</t>
  </si>
  <si>
    <t>04e0000000000006dede</t>
  </si>
  <si>
    <t>Point (790795.86861519329249859 9638651.90301887132227421)</t>
  </si>
  <si>
    <t>04e0000000000009ca25</t>
  </si>
  <si>
    <t>Point (791459.92424188531003892 9638504.72279354371130466)</t>
  </si>
  <si>
    <t>04e00000000000092fb7</t>
  </si>
  <si>
    <t>Point (782934.06412631529383361 9635754.29669851437211037)</t>
  </si>
  <si>
    <t>04e0000000000001dd9a</t>
  </si>
  <si>
    <t>Point (789939.38418492837809026 9638981.03479318507015705)</t>
  </si>
  <si>
    <t>04e000000000000350e6</t>
  </si>
  <si>
    <t>Point (791495.71888044429942966 9638415.90332037024199963)</t>
  </si>
  <si>
    <t>04e000000000000780c5</t>
  </si>
  <si>
    <t>Point (784440.92105929262470454 9635214.51736522279679775)</t>
  </si>
  <si>
    <t>04e0000000000003f359</t>
  </si>
  <si>
    <t>Point (792076.52078336325939745 9639636.22046251967549324)</t>
  </si>
  <si>
    <t>04e0000000000001964e</t>
  </si>
  <si>
    <t>Point (790536.0324041354469955 9639092.34616580232977867)</t>
  </si>
  <si>
    <t>04e00000000000030c2b</t>
  </si>
  <si>
    <t>Point (790938.84340983629226685 9638389.13622579723596573)</t>
  </si>
  <si>
    <t>04e000000000000774c5</t>
  </si>
  <si>
    <t>Point (783976.6929003894329071 9636662.50444420240819454)</t>
  </si>
  <si>
    <t>04e00000000000079ef1</t>
  </si>
  <si>
    <t>Point (791981.75268308294471353 9638610.14684573374688625)</t>
  </si>
  <si>
    <t>04e0000000000009ba29</t>
  </si>
  <si>
    <t>Point (789711.49680064944550395 9638858.14842113852500916)</t>
  </si>
  <si>
    <t>04e00000000000005169</t>
  </si>
  <si>
    <t>Point (790495.59201150166336447 9637885.72293223813176155)</t>
  </si>
  <si>
    <t>04e0000000000004db5c</t>
  </si>
  <si>
    <t>Point (786012.76180749898776412 9636442.78678698278963566)</t>
  </si>
  <si>
    <t>04e0000000000000debf</t>
  </si>
  <si>
    <t>Point (790192.93835305678658187 9637677.99856057204306126)</t>
  </si>
  <si>
    <t>04e0000000000001258f</t>
  </si>
  <si>
    <t>Point (783247.22381874290294945 9636793.46979339607059956)</t>
  </si>
  <si>
    <t>04e000000000000723e5</t>
  </si>
  <si>
    <t>Point (791001.85857385001145303 9637918.42368591763079166)</t>
  </si>
  <si>
    <t>04e0000000000007a6eb</t>
  </si>
  <si>
    <t>Point (791871.30751686391886324 9638405.19446036592125893)</t>
  </si>
  <si>
    <t>04e00000000000088dd6</t>
  </si>
  <si>
    <t>Point (790415.59005677001550794 9636812.75221637077629566)</t>
  </si>
  <si>
    <t>04e0000000000000e018</t>
  </si>
  <si>
    <t>Point (791939.97506720456294715 9638413.76497294940054417)</t>
  </si>
  <si>
    <t>04e0000000000000fa42</t>
  </si>
  <si>
    <t>Point (782890.0313162716338411 9635904.95684620551764965)</t>
  </si>
  <si>
    <t>04e0000000000005b2dc</t>
  </si>
  <si>
    <t>Point (791572.7324236900312826 9638614.96613138727843761)</t>
  </si>
  <si>
    <t>04e0000000000007e023</t>
  </si>
  <si>
    <t>Point (792034.75852638343349099 9638629.06561529263854027)</t>
  </si>
  <si>
    <t>04e00000000000028051</t>
  </si>
  <si>
    <t>Point (791027.03770212572999299 9638619.92089776881039143)</t>
  </si>
  <si>
    <t>04e0000000000002bef0</t>
  </si>
  <si>
    <t>Point (789609.32278259214945138 9638892.17957640253007412)</t>
  </si>
  <si>
    <t>04e000000000000311b4</t>
  </si>
  <si>
    <t>Point (792575.13887012167833745 9638858.44610518403351307)</t>
  </si>
  <si>
    <t>04e000000000000435cb</t>
  </si>
  <si>
    <t>Point (792089.99167228979058564 9638610.48958668485283852)</t>
  </si>
  <si>
    <t>04e000000000000630eb</t>
  </si>
  <si>
    <t>Point (791815.67410380253568292 9638390.77863630652427673)</t>
  </si>
  <si>
    <t>04e000000000000113f3</t>
  </si>
  <si>
    <t>Point (790240.90314400149509311 9638658.17698734067380428)</t>
  </si>
  <si>
    <t>04e00000000000054e21</t>
  </si>
  <si>
    <t>Point (793211.7745442152954638 9638910.58985508978366852)</t>
  </si>
  <si>
    <t>04e000000000000657b2</t>
  </si>
  <si>
    <t>Point (790956.18837391654960811 9638981.74965481087565422)</t>
  </si>
  <si>
    <t>04e0000000000009f7b6</t>
  </si>
  <si>
    <t>Point (790530.35453002084977925 9637821.52443411201238632)</t>
  </si>
  <si>
    <t>04e00000000000037ae3</t>
  </si>
  <si>
    <t>Point (791083.94653567159548402 9638485.26082941517233849)</t>
  </si>
  <si>
    <t>04e0000000000007ea28</t>
  </si>
  <si>
    <t>Point (783098.70240468624979258 9636407.94065244868397713)</t>
  </si>
  <si>
    <t>04e00000000000088af2</t>
  </si>
  <si>
    <t>Point (791622.79116365243680775 9638557.68256940506398678)</t>
  </si>
  <si>
    <t>04e00000000000038c26</t>
  </si>
  <si>
    <t>Point (790585.13163846835959703 9639339.73617910407483578)</t>
  </si>
  <si>
    <t>04e0000000000005bb27</t>
  </si>
  <si>
    <t>Point (792169.22768798901233822 9639662.07695579901337624)</t>
  </si>
  <si>
    <t>04e000000000000613f7</t>
  </si>
  <si>
    <t>Point (791866.76241846079938114 9638548.09485303610563278)</t>
  </si>
  <si>
    <t>04e00000000000070fd2</t>
  </si>
  <si>
    <t>Point (783196.94958556862547994 9636430.11213503964245319)</t>
  </si>
  <si>
    <t>04e0000000000008f886</t>
  </si>
  <si>
    <t>Point (782750.18947550712618977 9635776.38601141236722469)</t>
  </si>
  <si>
    <t>04e000000000000438fc</t>
  </si>
  <si>
    <t>Point (790093.41649622446857393 9637466.57813670858740807)</t>
  </si>
  <si>
    <t>04e0000000000008d2c0</t>
  </si>
  <si>
    <t>Point (790854.00953206280246377 9638604.84501888044178486)</t>
  </si>
  <si>
    <t>04e0000000000000a150</t>
  </si>
  <si>
    <t>Point (791363.3455570877995342 9638475.81774181313812733)</t>
  </si>
  <si>
    <t>04e00000000000064ffe</t>
  </si>
  <si>
    <t>Point (783372.27301972568966448 9635823.52401823364198208)</t>
  </si>
  <si>
    <t>04e0000000000003d9e3</t>
  </si>
  <si>
    <t>Point (792332.93383527209516615 9638204.91903459839522839)</t>
  </si>
  <si>
    <t>04e0000000000008fc16</t>
  </si>
  <si>
    <t>Point (782924.77030017576180398 9635904.35093372687697411)</t>
  </si>
  <si>
    <t>04e000000000000a1414</t>
  </si>
  <si>
    <t>Point (783213.7312640908639878 9636414.51235747709870338)</t>
  </si>
  <si>
    <t>04e0000000000000aa33</t>
  </si>
  <si>
    <t>Point (789846.3432486669626087 9637331.62981084361672401)</t>
  </si>
  <si>
    <t>04e00000000000057f05</t>
  </si>
  <si>
    <t>Point (790718.05032352404668927 9638596.09212822839617729)</t>
  </si>
  <si>
    <t>04e000000000000a1a1b</t>
  </si>
  <si>
    <t>Point (790304.65798230795189738 9638497.66339804232120514)</t>
  </si>
  <si>
    <t>04e00000000000019c49</t>
  </si>
  <si>
    <t>Point (790099.03892744006589055 9637386.40963873639702797)</t>
  </si>
  <si>
    <t>04e00000000000036b97</t>
  </si>
  <si>
    <t>Point (790891.36623868229798973 9638557.32055761851370335)</t>
  </si>
  <si>
    <t>04e0000000000005c1fe</t>
  </si>
  <si>
    <t>Point (790154.79262155201286077 9637681.46484166756272316)</t>
  </si>
  <si>
    <t>04e0000000000008b9f8</t>
  </si>
  <si>
    <t>Point (790352.40041512309107929 9638971.09696467220783234)</t>
  </si>
  <si>
    <t>04e00000000000088a3c</t>
  </si>
  <si>
    <t>Point (783142.38175008539110422 9636274.13566049933433533)</t>
  </si>
  <si>
    <t>04e0000000000002a560</t>
  </si>
  <si>
    <t>Point (782997.4772002415265888 9636284.96747366711497307)</t>
  </si>
  <si>
    <t>04e0000000000003a598</t>
  </si>
  <si>
    <t>Point (790733.58248445182107389 9639357.58567971922457218)</t>
  </si>
  <si>
    <t>04e000000000000aa9c0</t>
  </si>
  <si>
    <t>Point (790408.45330496225506067 9638820.45770318806171417)</t>
  </si>
  <si>
    <t>04e0000000000001c9fd</t>
  </si>
  <si>
    <t>Point (789795.17033566685859114 9637307.67603645659983158)</t>
  </si>
  <si>
    <t>04e0000000000009b803</t>
  </si>
  <si>
    <t>Point (782969.76768406433984637 9635894.18078816309571266)</t>
  </si>
  <si>
    <t>04e000000000000418d9</t>
  </si>
  <si>
    <t>Point (791744.97980174864642322 9638441.70806345716118813)</t>
  </si>
  <si>
    <t>04e0000000000004aa5b</t>
  </si>
  <si>
    <t>Point (792563.04787204449530691 9638614.30134785734117031)</t>
  </si>
  <si>
    <t>04e00000000000032d86</t>
  </si>
  <si>
    <t>Point (790409.96963495411910117 9639377.865906972438097)</t>
  </si>
  <si>
    <t>04e00000000000088014</t>
  </si>
  <si>
    <t>Point (783870.79128914186730981 9635502.48247714899480343)</t>
  </si>
  <si>
    <t>04e0000000000002fc57</t>
  </si>
  <si>
    <t>Point (793007.32411490741651505 9638715.29205100983381271)</t>
  </si>
  <si>
    <t>04e00000000000051b68</t>
  </si>
  <si>
    <t>Point (791691.08095256355591118 9638492.50115788355469704)</t>
  </si>
  <si>
    <t>04e0000000000008c0e6</t>
  </si>
  <si>
    <t>Point (792038.9490411274600774 9638017.72548088803887367)</t>
  </si>
  <si>
    <t>04e000000000000517b9</t>
  </si>
  <si>
    <t>Point (790997.83245145308319479 9638216.82879678159952164)</t>
  </si>
  <si>
    <t>04e00000000000080e97</t>
  </si>
  <si>
    <t>Point (791202.14562744460999966 9638426.88658557273447514)</t>
  </si>
  <si>
    <t>04e00000000000047f63</t>
  </si>
  <si>
    <t>Point (783159.99500786839053035 9635459.21765336766839027)</t>
  </si>
  <si>
    <t>04e0000000000004e7c8</t>
  </si>
  <si>
    <t>Point (790722.03955210978165269 9638559.44414930790662766)</t>
  </si>
  <si>
    <t>04e00000000000064a28</t>
  </si>
  <si>
    <t>Point (790394.95019582030363381 9638744.44127526134252548)</t>
  </si>
  <si>
    <t>04e0000000000008eb9a</t>
  </si>
  <si>
    <t>Point (790419.96768525254447013 9638004.27803521230816841)</t>
  </si>
  <si>
    <t>04e0000000000003487a</t>
  </si>
  <si>
    <t>Point (790651.89901888649910688 9637588.91636907123029232)</t>
  </si>
  <si>
    <t>04e0000000000007beb4</t>
  </si>
  <si>
    <t>Point (791975.75221449346281588 9638406.09113758057355881)</t>
  </si>
  <si>
    <t>04e00000000000008419</t>
  </si>
  <si>
    <t>Point (791618.05615602259058505 9639532.00330615229904652)</t>
  </si>
  <si>
    <t>04e0000000000000b932</t>
  </si>
  <si>
    <t>Point (791929.04494682198856026 9638501.35397500172257423)</t>
  </si>
  <si>
    <t>04e00000000000017141</t>
  </si>
  <si>
    <t>Point (790734.87360625131987035 9637981.13426237180829048)</t>
  </si>
  <si>
    <t>04e0000000000007992e</t>
  </si>
  <si>
    <t>Point (791367.02076739713083953 9638416.66608559526503086)</t>
  </si>
  <si>
    <t>04e0000000000009db25</t>
  </si>
  <si>
    <t>Point (790475.96570431278087199 9638563.77276809699833393)</t>
  </si>
  <si>
    <t>04e00000000000027a3a</t>
  </si>
  <si>
    <t>Point (790351.87608240428380668 9637764.30047125741839409)</t>
  </si>
  <si>
    <t>04e000000000000337ff</t>
  </si>
  <si>
    <t>Point (784246.52970983891282231 9635184.99947005324065685)</t>
  </si>
  <si>
    <t>04e00000000000070c05</t>
  </si>
  <si>
    <t>Point (792083.44173091743141413 9638067.62241622805595398)</t>
  </si>
  <si>
    <t>04e00000000000080750</t>
  </si>
  <si>
    <t>Point (792703.36049124854616821 9638869.66534090042114258)</t>
  </si>
  <si>
    <t>04e0000000000008fc90</t>
  </si>
  <si>
    <t>Point (785521.64320954284630716 9635797.87993277609348297)</t>
  </si>
  <si>
    <t>04e0000000000001c8e9</t>
  </si>
  <si>
    <t>Point (792700.85500299499835819 9638913.70007101818919182)</t>
  </si>
  <si>
    <t>04e0000000000002d390</t>
  </si>
  <si>
    <t>Point (791581.67125549353659153 9639534.78503692522644997)</t>
  </si>
  <si>
    <t>04e000000000000328a5</t>
  </si>
  <si>
    <t>Point (786114.29471430438570678 9636362.05392288416624069)</t>
  </si>
  <si>
    <t>04e00000000000034e59</t>
  </si>
  <si>
    <t>Point (791019.70641402062028646 9638348.43391904234886169)</t>
  </si>
  <si>
    <t>04e00000000000052bcd</t>
  </si>
  <si>
    <t>Point (790481.65116324229165912 9638703.76006098836660385)</t>
  </si>
  <si>
    <t>04e0000000000002de22</t>
  </si>
  <si>
    <t>Point (790864.67031689290888608 9637292.67741885036230087)</t>
  </si>
  <si>
    <t>04e0000000000000f6d0</t>
  </si>
  <si>
    <t>Point (790474.17770271888002753 9638554.10529446788132191)</t>
  </si>
  <si>
    <t>04e00000000000005238</t>
  </si>
  <si>
    <t>Point (790507.34716807445511222 9637338.61452949047088623)</t>
  </si>
  <si>
    <t>04e0000000000001c2a2</t>
  </si>
  <si>
    <t>Point (784009.54072922130580992 9637586.65025416202843189)</t>
  </si>
  <si>
    <t>04e00000000000042378</t>
  </si>
  <si>
    <t>Point (790509.82734367938246578 9637876.53054587543010712)</t>
  </si>
  <si>
    <t>04e0000000000009489b</t>
  </si>
  <si>
    <t>Point (785292.22439818014390767 9636722.29569067060947418)</t>
  </si>
  <si>
    <t>04e00000000000061a7f</t>
  </si>
  <si>
    <t>Point (791365.30858593725133687 9638488.76649437099695206)</t>
  </si>
  <si>
    <t>04e00000000000068333</t>
  </si>
  <si>
    <t>Point (790441.25020476221106946 9637640.59655738435685635)</t>
  </si>
  <si>
    <t>04e00000000000001102</t>
  </si>
  <si>
    <t>Point (791771.29245227039791644 9638218.26948482170701027)</t>
  </si>
  <si>
    <t>04e000000000000293a6</t>
  </si>
  <si>
    <t>Point (783752.82239220582414418 9637100.25842458382248878)</t>
  </si>
  <si>
    <t>04e0000000000003fdd0</t>
  </si>
  <si>
    <t>Point (792304.5568690593354404 9638203.36316496506333351)</t>
  </si>
  <si>
    <t>04e00000000000028137</t>
  </si>
  <si>
    <t>Point (782518.58361456287093461 9635807.90264424867928028)</t>
  </si>
  <si>
    <t>04e00000000000036284</t>
  </si>
  <si>
    <t>Point (790468.01761068543419242 9637398.56043438985943794)</t>
  </si>
  <si>
    <t>04e00000000000090181</t>
  </si>
  <si>
    <t>Point (791337.82511175377294421 9637414.94877342879772186)</t>
  </si>
  <si>
    <t>04e00000000000054386</t>
  </si>
  <si>
    <t>Point (791897.08345177653245628 9639756.66100909933447838)</t>
  </si>
  <si>
    <t>04e000000000000a7658</t>
  </si>
  <si>
    <t>Point (791187.73897202708758414 9638794.80905162170529366)</t>
  </si>
  <si>
    <t>04e0000000000002f878</t>
  </si>
  <si>
    <t>Point (790521.31615943508222699 9638316.60711195692420006)</t>
  </si>
  <si>
    <t>04e00000000000066017</t>
  </si>
  <si>
    <t>Point (784859.7471643949393183 9635406.91415484063327312)</t>
  </si>
  <si>
    <t>04e00000000000022836</t>
  </si>
  <si>
    <t>Point (790517.12965158536098897 9637754.80660626851022243)</t>
  </si>
  <si>
    <t>04e0000000000003e01e</t>
  </si>
  <si>
    <t>Point (791515.12197685008868575 9638334.97264317981898785)</t>
  </si>
  <si>
    <t>04e0000000000008fb25</t>
  </si>
  <si>
    <t>Point (790326.84591322834603488 9637353.28840296715497971)</t>
  </si>
  <si>
    <t>04e00000000000048a31</t>
  </si>
  <si>
    <t>Point (790928.15827365429140627 9637931.55592477880418301)</t>
  </si>
  <si>
    <t>04e0000000000009b4be</t>
  </si>
  <si>
    <t>Point (792159.52814918500371277 9638492.45637228712439537)</t>
  </si>
  <si>
    <t>04e000000000000506fc</t>
  </si>
  <si>
    <t>Point (790485.07572024164255708 9637895.77458569593727589)</t>
  </si>
  <si>
    <t>04e00000000000070a24</t>
  </si>
  <si>
    <t>Point (785359.1747886931989342 9636629.44563902355730534)</t>
  </si>
  <si>
    <t>04e000000000000180b6</t>
  </si>
  <si>
    <t>Point (790051.15900617581792176 9637440.09888171963393688)</t>
  </si>
  <si>
    <t>04e0000000000004ce25</t>
  </si>
  <si>
    <t>Point (790160.81098812632262707 9637454.33370085060596466)</t>
  </si>
  <si>
    <t>04e0000000000001d6dc</t>
  </si>
  <si>
    <t>Point (786486.76506038988009095 9636199.11642899923026562)</t>
  </si>
  <si>
    <t>04e0000000000002d3cd</t>
  </si>
  <si>
    <t>Point (790372.26980138092767447 9637734.21981580555438995)</t>
  </si>
  <si>
    <t>04e0000000000000bbed</t>
  </si>
  <si>
    <t>Point (786768.53011945367325097 9636290.25220143049955368)</t>
  </si>
  <si>
    <t>04e0000000000000dc78</t>
  </si>
  <si>
    <t>Point (790774.59730571787804365 9638325.83841054327785969)</t>
  </si>
  <si>
    <t>04e00000000000067115</t>
  </si>
  <si>
    <t>Point (790247.30796787329018116 9638879.38974322564899921)</t>
  </si>
  <si>
    <t>04e000000000000731e6</t>
  </si>
  <si>
    <t>Point (789799.61693142051808536 9637390.98134647868573666)</t>
  </si>
  <si>
    <t>04e0000000000007ec23</t>
  </si>
  <si>
    <t>Point (790571.6860108464024961 9638223.59072764590382576)</t>
  </si>
  <si>
    <t>04e0000000000009841f</t>
  </si>
  <si>
    <t>Point (785206.41712501598522067 9635330.97172229364514351)</t>
  </si>
  <si>
    <t>04e0000000000004adc9</t>
  </si>
  <si>
    <t>Point (790478.54555883060675114 9639378.73991749621927738)</t>
  </si>
  <si>
    <t>04e000000000000a7e09</t>
  </si>
  <si>
    <t>Point (791874.54447721713222563 9638550.8322743009775877)</t>
  </si>
  <si>
    <t>04e0000000000008d16a</t>
  </si>
  <si>
    <t>Point (783091.45956203527748585 9635730.46600173600018024)</t>
  </si>
  <si>
    <t>04e0000000000009842f</t>
  </si>
  <si>
    <t>Point (790046.83600269397720695 9637771.10274560935795307)</t>
  </si>
  <si>
    <t>04e000000000000a49e8</t>
  </si>
  <si>
    <t>Point (790511.70258031506091356 9638036.77455837279558182)</t>
  </si>
  <si>
    <t>04e00000000000003fd0</t>
  </si>
  <si>
    <t>Point (790775.39314899547025561 9639309.52050152793526649)</t>
  </si>
  <si>
    <t>04e000000000000794aa</t>
  </si>
  <si>
    <t>Point (789907.9830811785068363 9637429.93830310553312302)</t>
  </si>
  <si>
    <t>04e0000000000001ea4a</t>
  </si>
  <si>
    <t>Point (790651.99911346833687276 9638021.31007991544902325)</t>
  </si>
  <si>
    <t>04e0000000000006383e</t>
  </si>
  <si>
    <t>Point (790742.8696977881481871 9638154.44915243424475193)</t>
  </si>
  <si>
    <t>04e00000000000076e7d</t>
  </si>
  <si>
    <t>Point (790991.72753271134570241 9639291.71743251942098141)</t>
  </si>
  <si>
    <t>04e0000000000007c7a9</t>
  </si>
  <si>
    <t>Point (791770.56323262583464384 9638646.81521308980882168)</t>
  </si>
  <si>
    <t>04e0000000000008ec7a</t>
  </si>
  <si>
    <t>Point (790962.68811736383941025 9638974.33830840885639191)</t>
  </si>
  <si>
    <t>04e0000000000005dd51</t>
  </si>
  <si>
    <t>Point (790678.28838337026536465 9638043.90584205836057663)</t>
  </si>
  <si>
    <t>04e00000000000067508</t>
  </si>
  <si>
    <t>Point (790712.83190998376812786 9638295.34933868981897831)</t>
  </si>
  <si>
    <t>04e0000000000006d3f9</t>
  </si>
  <si>
    <t>Point (790356.61071592138614506 9637931.63410231657326221)</t>
  </si>
  <si>
    <t>04e000000000000069e8</t>
  </si>
  <si>
    <t>Point (784900.0219445078400895 9636021.51861602813005447)</t>
  </si>
  <si>
    <t>04e00000000000020c07</t>
  </si>
  <si>
    <t>Point (790915.89624687493778765 9637940.13240249454975128)</t>
  </si>
  <si>
    <t>04e000000000000330ea</t>
  </si>
  <si>
    <t>Point (782361.97683557122945786 9636285.25411100313067436)</t>
  </si>
  <si>
    <t>04e0000000000003d0bb</t>
  </si>
  <si>
    <t>Point (790443.75150778261013329 9637775.21435354836285114)</t>
  </si>
  <si>
    <t>04e00000000000062f0d</t>
  </si>
  <si>
    <t>Point (791106.94804384233430028 9636960.68252409622073174)</t>
  </si>
  <si>
    <t>04e00000000000098a93</t>
  </si>
  <si>
    <t>Point (790112.52646640641614795 9637484.58488204888999462)</t>
  </si>
  <si>
    <t>04e000000000000a3b22</t>
  </si>
  <si>
    <t>Point (791052.44578969851136208 9638069.14426946453750134)</t>
  </si>
  <si>
    <t>04e0000000000008d05b</t>
  </si>
  <si>
    <t>Point (792184.09363792487420142 9638679.27554131858050823)</t>
  </si>
  <si>
    <t>04e0000000000009de8e</t>
  </si>
  <si>
    <t>Point (790246.5355994151905179 9638622.40817755274474621)</t>
  </si>
  <si>
    <t>04e00000000000005532</t>
  </si>
  <si>
    <t>Point (790694.98536398843862116 9637414.49088461883366108)</t>
  </si>
  <si>
    <t>04e0000000000002be17</t>
  </si>
  <si>
    <t>Point (790496.06307947519235313 9637685.69371463544666767)</t>
  </si>
  <si>
    <t>04e0000000000003f094</t>
  </si>
  <si>
    <t>Point (792052.90808953903615475 9638037.56472213938832283)</t>
  </si>
  <si>
    <t>04e000000000000776a6</t>
  </si>
  <si>
    <t>Point (792409.71636827802285552 9639756.67700902931392193)</t>
  </si>
  <si>
    <t>04e0000000000004b46f</t>
  </si>
  <si>
    <t>Point (783523.78915855416562408 9636937.82832526601850986)</t>
  </si>
  <si>
    <t>04e0000000000008558d</t>
  </si>
  <si>
    <t>Point (790892.73597178631462157 9638225.29536010324954987)</t>
  </si>
  <si>
    <t>04e0000000000001dda0</t>
  </si>
  <si>
    <t>Point (784504.26843678648583591 9636435.97910971567034721)</t>
  </si>
  <si>
    <t>04e000000000000549bd</t>
  </si>
  <si>
    <t>Point (790524.45021101227030158 9637121.31292746216058731)</t>
  </si>
  <si>
    <t>04e0000000000008721d</t>
  </si>
  <si>
    <t>Point (782535.95207975036464632 9635828.74654650501906872)</t>
  </si>
  <si>
    <t>04e00000000000001c8a</t>
  </si>
  <si>
    <t>Point (783139.25311408797279 9636283.73106320574879646)</t>
  </si>
  <si>
    <t>04e00000000000043f9e</t>
  </si>
  <si>
    <t>Point (791331.02949358709156513 9638398.87330577149987221)</t>
  </si>
  <si>
    <t>04e000000000000637db</t>
  </si>
  <si>
    <t>Point (791565.91034884098917246 9639334.86586148850619793)</t>
  </si>
  <si>
    <t>04e0000000000001cddc</t>
  </si>
  <si>
    <t>Point (784520.10175230330787599 9636536.05433743074536324)</t>
  </si>
  <si>
    <t>04e00000000000089af8</t>
  </si>
  <si>
    <t>Point (790211.06561538320966065 9638824.72632050700485706)</t>
  </si>
  <si>
    <t>04e00000000000012c56</t>
  </si>
  <si>
    <t>Point (790644.01290390512440354 9638498.20957481861114502)</t>
  </si>
  <si>
    <t>04e00000000000039457</t>
  </si>
  <si>
    <t>Point (789962.65282914892304689 9638912.94547636434435844)</t>
  </si>
  <si>
    <t>04e000000000000a7d9f</t>
  </si>
  <si>
    <t>Point (790798.2943551717326045 9638024.77333777397871017)</t>
  </si>
  <si>
    <t>04e000000000000444d6</t>
  </si>
  <si>
    <t>Point (783061.77786447154358029 9636287.71757504902780056)</t>
  </si>
  <si>
    <t>04e00000000000006321</t>
  </si>
  <si>
    <t>Point (792190.59434784250333905 9638492.63101937063038349)</t>
  </si>
  <si>
    <t>04e0000000000000ba03</t>
  </si>
  <si>
    <t>Point (790507.28218738676514477 9637915.18923378922045231)</t>
  </si>
  <si>
    <t>04e000000000000a0fe2</t>
  </si>
  <si>
    <t>Point (783420.93421511317137629 9636993.92846420779824257)</t>
  </si>
  <si>
    <t>04e000000000000112c9</t>
  </si>
  <si>
    <t>Point (791987.61568447295576334 9638529.53914781101047993)</t>
  </si>
  <si>
    <t>04e00000000000044039</t>
  </si>
  <si>
    <t>Point (790844.31965817918535322 9637272.16708855517208576)</t>
  </si>
  <si>
    <t>04e00000000000045669</t>
  </si>
  <si>
    <t>Point (792826.21461160772014409 9639142.53814396448433399)</t>
  </si>
  <si>
    <t>04e0000000000004aa06</t>
  </si>
  <si>
    <t>Point (790347.29730307473801076 9638962.84053144603967667)</t>
  </si>
  <si>
    <t>04e000000000000735ee</t>
  </si>
  <si>
    <t>Point (791884.10554629657417536 9638553.91675926931202412)</t>
  </si>
  <si>
    <t>04e0000000000007fed3</t>
  </si>
  <si>
    <t>Point (790833.90624539577402174 9638510.9493077713996172)</t>
  </si>
  <si>
    <t>04e00000000000087682</t>
  </si>
  <si>
    <t>Point (790747.03155449125915766 9638542.80936041101813316)</t>
  </si>
  <si>
    <t>04e00000000000092aad</t>
  </si>
  <si>
    <t>Point (783004.76077521382831037 9636403.97526323050260544)</t>
  </si>
  <si>
    <t>04e000000000000a1754</t>
  </si>
  <si>
    <t>Point (789835.78732548048719764 9637417.42758087627589703)</t>
  </si>
  <si>
    <t>04e00000000000042606</t>
  </si>
  <si>
    <t>Point (790122.8448883444070816 9638759.58919036015868187)</t>
  </si>
  <si>
    <t>04e000000000000937be</t>
  </si>
  <si>
    <t>Point (783975.76073535112664104 9637555.62371150217950344)</t>
  </si>
  <si>
    <t>04e000000000000993a0</t>
  </si>
  <si>
    <t>Point (783050.44102076592389494 9635780.37650878354907036)</t>
  </si>
  <si>
    <t>04e000000000000a76b7</t>
  </si>
  <si>
    <t>Point (786733.16892734076827765 9636326.10182750970125198)</t>
  </si>
  <si>
    <t>04e000000000000340bf</t>
  </si>
  <si>
    <t>Point (791859.32984275836497545 9638291.57307841628789902)</t>
  </si>
  <si>
    <t>04e0000000000006c7fc</t>
  </si>
  <si>
    <t>Point (785514.3184079360216856 9635795.45271117985248566)</t>
  </si>
  <si>
    <t>04e000000000000551df</t>
  </si>
  <si>
    <t>Point (791079.75436002912465483 9636985.48551143147051334)</t>
  </si>
  <si>
    <t>04e0000000000009318b</t>
  </si>
  <si>
    <t>Point (790568.72340717178303748 9637890.42427786998450756)</t>
  </si>
  <si>
    <t>04e00000000000099463</t>
  </si>
  <si>
    <t>Point (790323.45112021127715707 9637156.76089190691709518)</t>
  </si>
  <si>
    <t>04e000000000000a64e4</t>
  </si>
  <si>
    <t>Point (785747.49941825494170189 9636493.38842455111443996)</t>
  </si>
  <si>
    <t>04e00000000000006203</t>
  </si>
  <si>
    <t>Point (792356.40612851362675428 9638403.00086203403770924)</t>
  </si>
  <si>
    <t>04e0000000000000b1d9</t>
  </si>
  <si>
    <t>Point (792258.82562366244383156 9638522.88713321834802628)</t>
  </si>
  <si>
    <t>04e00000000000034a09</t>
  </si>
  <si>
    <t>Point (792101.2426935916300863 9638749.43656113371253014)</t>
  </si>
  <si>
    <t>04e00000000000039220</t>
  </si>
  <si>
    <t>Point (790577.47453746118117124 9637853.68337033316493034)</t>
  </si>
  <si>
    <t>04e0000000000004cfe4</t>
  </si>
  <si>
    <t>Point (790993.49397010705433786 9637258.09202309139072895)</t>
  </si>
  <si>
    <t>04e0000000000001719c</t>
  </si>
  <si>
    <t>Point (783021.05044519831426442 9635845.68270204775035381)</t>
  </si>
  <si>
    <t>04e00000000000042281</t>
  </si>
  <si>
    <t>Point (783504.63154412340372801 9636871.27447645738720894)</t>
  </si>
  <si>
    <t>04e0000000000006df10</t>
  </si>
  <si>
    <t>Point (789705.3173311420250684 9638928.83721917495131493)</t>
  </si>
  <si>
    <t>04e000000000000a60fa</t>
  </si>
  <si>
    <t>Point (790643.09544488170649856 9638049.7339993454515934)</t>
  </si>
  <si>
    <t>04e000000000000a8f60</t>
  </si>
  <si>
    <t>Point (784197.74967461219057441 9636913.25127841904759407)</t>
  </si>
  <si>
    <t>04e000000000000a70b5</t>
  </si>
  <si>
    <t>Point (794007.30909953510854393 9639295.19473158195614815)</t>
  </si>
  <si>
    <t>04e000000000000151c0</t>
  </si>
  <si>
    <t>Point (791745.33568034670315683 9639431.84672005474567413)</t>
  </si>
  <si>
    <t>04e000000000000546a9</t>
  </si>
  <si>
    <t>Point (790496.28241802786942571 9638036.82452408224344254)</t>
  </si>
  <si>
    <t>04e0000000000000746e</t>
  </si>
  <si>
    <t>Point (790738.3000923435902223 9638232.59576678462326527)</t>
  </si>
  <si>
    <t>04e000000000000560b9</t>
  </si>
  <si>
    <t>Point (790408.89444570697378367 9637721.69594898819923401)</t>
  </si>
  <si>
    <t>04e0000000000005ed08</t>
  </si>
  <si>
    <t>Point (791640.00810497347265482 9639592.48345631919801235)</t>
  </si>
  <si>
    <t>04e0000000000007ebc0</t>
  </si>
  <si>
    <t>Point (790104.15129217214416713 9638682.13187458552420139)</t>
  </si>
  <si>
    <t>04e00000000000089f88</t>
  </si>
  <si>
    <t>Point (792389.65900716185569763 9638712.92211571335792542)</t>
  </si>
  <si>
    <t>04e000000000000a0943</t>
  </si>
  <si>
    <t>Point (792096.74830964766442776 9638497.6100885383784771)</t>
  </si>
  <si>
    <t>04e000000000000a4779</t>
  </si>
  <si>
    <t>Point (783085.03498980449512601 9636391.93226458504796028)</t>
  </si>
  <si>
    <t>04e00000000000022950</t>
  </si>
  <si>
    <t>Point (792007.25791445060167462 9638439.70736677013337612)</t>
  </si>
  <si>
    <t>04e00000000000040c37</t>
  </si>
  <si>
    <t>Point (791972.98456643079407513 9638519.72635618969798088)</t>
  </si>
  <si>
    <t>04e00000000000054011</t>
  </si>
  <si>
    <t>Point (783001.27100189588963985 9635759.4454216118901968)</t>
  </si>
  <si>
    <t>04e00000000000037b58</t>
  </si>
  <si>
    <t>Point (783520.77089262485969812 9636902.18813751824200153)</t>
  </si>
  <si>
    <t>04e00000000000094be5</t>
  </si>
  <si>
    <t>Point (791404.88796423468738794 9638984.89050273969769478)</t>
  </si>
  <si>
    <t>04e000000000000026b8</t>
  </si>
  <si>
    <t>Point (790160.83658785989973694 9637719.90055256895720959)</t>
  </si>
  <si>
    <t>04e0000000000004b0a2</t>
  </si>
  <si>
    <t>Point (790636.55494833923876286 9639260.14439036138355732)</t>
  </si>
  <si>
    <t>04e000000000000745a1</t>
  </si>
  <si>
    <t>Point (791026.13858961255755275 9637042.7313893660902977)</t>
  </si>
  <si>
    <t>04e00000000000011f50</t>
  </si>
  <si>
    <t>Point (791866.39818087697494775 9638434.2094814907759428)</t>
  </si>
  <si>
    <t>04e0000000000006757a</t>
  </si>
  <si>
    <t>Point (792508.33045061957091093 9638624.72646338120102882)</t>
  </si>
  <si>
    <t>04e00000000000004aac</t>
  </si>
  <si>
    <t>Point (790539.11937670549377799 9638494.03334979899227619)</t>
  </si>
  <si>
    <t>04e000000000000804aa</t>
  </si>
  <si>
    <t>Point (791682.07347446237690747 9637679.98488750122487545)</t>
  </si>
  <si>
    <t>04e0000000000009dfe6</t>
  </si>
  <si>
    <t>Point (790207.39887342066504061 9637454.43513701297342777)</t>
  </si>
  <si>
    <t>04e000000000000a2654</t>
  </si>
  <si>
    <t>Point (790443.97199843113776296 9637454.97969293594360352)</t>
  </si>
  <si>
    <t>04e000000000000a7b51</t>
  </si>
  <si>
    <t>Point (791893.08675024099647999 9638333.63076463341712952)</t>
  </si>
  <si>
    <t>04e00000000000047cb0</t>
  </si>
  <si>
    <t>Point (789989.20818452420644462 9637658.89955680631101131)</t>
  </si>
  <si>
    <t>04e0000000000009f97f</t>
  </si>
  <si>
    <t>Point (789994.91649663937278092 9638780.21974264271557331)</t>
  </si>
  <si>
    <t>04e0000000000001e818</t>
  </si>
  <si>
    <t>Point (783283.73044008971191943 9635312.52070972323417664)</t>
  </si>
  <si>
    <t>04e0000000000001bc92</t>
  </si>
  <si>
    <t>Point (783987.52819732448551804 9635500.89955716952681541)</t>
  </si>
  <si>
    <t>04e00000000000040af8</t>
  </si>
  <si>
    <t>Point (790727.89337092475034297 9638753.96265583485364914)</t>
  </si>
  <si>
    <t>04e00000000000062016</t>
  </si>
  <si>
    <t>Point (784728.66275305242743343 9636376.33257847651839256)</t>
  </si>
  <si>
    <t>04e000000000000624da</t>
  </si>
  <si>
    <t>Point (790466.42746313149109483 9637422.79740837216377258)</t>
  </si>
  <si>
    <t>04e00000000000092f7d</t>
  </si>
  <si>
    <t>Point (783052.66085129219572991 9636287.22430972009897232)</t>
  </si>
  <si>
    <t>04e0000000000003adb0</t>
  </si>
  <si>
    <t>Point (782981.62861030257772654 9636342.9853197056800127)</t>
  </si>
  <si>
    <t>04e0000000000005f487</t>
  </si>
  <si>
    <t>Point (783149.76948756701312959 9636084.3404089380055666)</t>
  </si>
  <si>
    <t>04e0000000000004885c</t>
  </si>
  <si>
    <t>Point (792333.29553037160076201 9638689.92352015897631645)</t>
  </si>
  <si>
    <t>04e000000000000744f1</t>
  </si>
  <si>
    <t>Point (793365.43601142475381494 9638914.35196593776345253)</t>
  </si>
  <si>
    <t>04e000000000000977ea</t>
  </si>
  <si>
    <t>Point (791120.25883290416095406 9638747.22063768282532692)</t>
  </si>
  <si>
    <t>04e00000000000034469</t>
  </si>
  <si>
    <t>Point (791707.05507799237966537 9639462.65048196539282799)</t>
  </si>
  <si>
    <t>04e000000000000499da</t>
  </si>
  <si>
    <t>Point (790362.28240097279194742 9638542.55863627046346664)</t>
  </si>
  <si>
    <t>04e0000000000004b65d</t>
  </si>
  <si>
    <t>Point (791483.05683917040005326 9638376.7594401054084301)</t>
  </si>
  <si>
    <t>04e00000000000016ed9</t>
  </si>
  <si>
    <t>Point (790866.92208129237405956 9638216.73603474907577038)</t>
  </si>
  <si>
    <t>04e000000000000187b2</t>
  </si>
  <si>
    <t>Point (790503.25256894761696458 9638616.12696128897368908)</t>
  </si>
  <si>
    <t>04e000000000000a503b</t>
  </si>
  <si>
    <t>Point (792084.95112828176934272 9638445.07837232761085033)</t>
  </si>
  <si>
    <t>04e00000000000017084</t>
  </si>
  <si>
    <t>Point (790474.32632793299853802 9637886.98331544175744057)</t>
  </si>
  <si>
    <t>04e00000000000041e08</t>
  </si>
  <si>
    <t>Point (790299.87443756894208491 9638809.64754340425133705)</t>
  </si>
  <si>
    <t>04e0000000000006f23a</t>
  </si>
  <si>
    <t>Point (790642.64203862007707357 9638432.31814470514655113)</t>
  </si>
  <si>
    <t>04e0000000000001dc87</t>
  </si>
  <si>
    <t>Point (792505.04133167280815542 9639689.79562440514564514)</t>
  </si>
  <si>
    <t>04e00000000000021985</t>
  </si>
  <si>
    <t>Point (791904.33152183622587472 9638445.51279464364051819)</t>
  </si>
  <si>
    <t>04e0000000000002b3cd</t>
  </si>
  <si>
    <t>Point (786353.38817523547913879 9636325.81505321897566319)</t>
  </si>
  <si>
    <t>04e00000000000053ce9</t>
  </si>
  <si>
    <t>Point (782874.65570637036580592 9636098.6954534575343132)</t>
  </si>
  <si>
    <t>04e00000000000064c08</t>
  </si>
  <si>
    <t>Point (791492.6211345448391512 9638396.38486072979867458)</t>
  </si>
  <si>
    <t>04e000000000000940c6</t>
  </si>
  <si>
    <t>Point (786624.22226216865237802 9636598.84153593890368938)</t>
  </si>
  <si>
    <t>04e000000000000986bd</t>
  </si>
  <si>
    <t>Point (790268.44077044061850756 9638618.75846864283084869)</t>
  </si>
  <si>
    <t>04e00000000000002814</t>
  </si>
  <si>
    <t>Point (782750.40018857410177588 9635849.64117388240993023)</t>
  </si>
  <si>
    <t>04e0000000000000bd2d</t>
  </si>
  <si>
    <t>Point (793380.83588557585608214 9638907.33137453347444534)</t>
  </si>
  <si>
    <t>04e00000000000081174</t>
  </si>
  <si>
    <t>Point (783006.68370605807285756 9635580.60851866938173771)</t>
  </si>
  <si>
    <t>04e00000000000011340</t>
  </si>
  <si>
    <t>Point (789857.34906180761754513 9638920.99293259158730507)</t>
  </si>
  <si>
    <t>04e0000000000006bbfd</t>
  </si>
  <si>
    <t>Point (790895.61398007161915302 9639319.80365508981049061)</t>
  </si>
  <si>
    <t>04e00000000000076b4b</t>
  </si>
  <si>
    <t>Point (791416.39916723396163434 9638383.2297366950660944)</t>
  </si>
  <si>
    <t>04e0000000000007a8aa</t>
  </si>
  <si>
    <t>Point (790446.6027480976190418 9638784.34305713325738907)</t>
  </si>
  <si>
    <t>04e0000000000007c915</t>
  </si>
  <si>
    <t>Point (789865.23248015600256622 9637346.26072568260133266)</t>
  </si>
  <si>
    <t>04e000000000000a9237</t>
  </si>
  <si>
    <t>Point (790403.01413166301790625 9638019.71991279348731041)</t>
  </si>
  <si>
    <t>04e0000000000000b2a5</t>
  </si>
  <si>
    <t>Point (783041.27136302727740258 9636201.14357316307723522)</t>
  </si>
  <si>
    <t>04e000000000000159aa</t>
  </si>
  <si>
    <t>Point (790304.15028495923615992 9637160.56852509453892708)</t>
  </si>
  <si>
    <t>04e00000000000065440</t>
  </si>
  <si>
    <t>Point (790800.41134062968194485 9638545.5524725429713726)</t>
  </si>
  <si>
    <t>04e0000000000009df11</t>
  </si>
  <si>
    <t>Point (792205.28155272896401584 9638503.6670338548719883)</t>
  </si>
  <si>
    <t>04e00000000000005acd</t>
  </si>
  <si>
    <t>Point (790486.31859223393257707 9636897.15468276664614677)</t>
  </si>
  <si>
    <t>04e00000000000019228</t>
  </si>
  <si>
    <t>Point (792091.77982976369094104 9638094.19915261305868626)</t>
  </si>
  <si>
    <t>04e00000000000046cc0</t>
  </si>
  <si>
    <t>Point (790545.90944086131639779 9638011.14021721482276917)</t>
  </si>
  <si>
    <t>04e000000000000732aa</t>
  </si>
  <si>
    <t>Point (790044.80854736093897372 9637385.25031916238367558)</t>
  </si>
  <si>
    <t>04e0000000000008578c</t>
  </si>
  <si>
    <t>Point (790502.57527887204196304 9637976.97502213716506958)</t>
  </si>
  <si>
    <t>04e0000000000009488f</t>
  </si>
  <si>
    <t>Point (792455.96800381620414555 9638529.43738795816898346)</t>
  </si>
  <si>
    <t>04e00000000000042675</t>
  </si>
  <si>
    <t>Point (790982.61637406377121806 9638405.43904994241893291)</t>
  </si>
  <si>
    <t>04e0000000000005d5af</t>
  </si>
  <si>
    <t>Point (792120.93225409113802016 9638483.53794250264763832)</t>
  </si>
  <si>
    <t>04e0000000000001a3b5</t>
  </si>
  <si>
    <t>Point (790901.01678537577390671 9639361.41969472356140614)</t>
  </si>
  <si>
    <t>04e00000000000038519</t>
  </si>
  <si>
    <t>Point (791165.09206070273648947 9639293.00281627103686333)</t>
  </si>
  <si>
    <t>04e0000000000003e9dc</t>
  </si>
  <si>
    <t>Point (783452.84214700432494283 9636742.45120067335665226)</t>
  </si>
  <si>
    <t>04e00000000000001542</t>
  </si>
  <si>
    <t>Point (791638.93867046223022044 9637602.44963539950549603)</t>
  </si>
  <si>
    <t>04e00000000000009002</t>
  </si>
  <si>
    <t>Point (789603.70484427758492529 9638855.82765344344079494)</t>
  </si>
  <si>
    <t>04e00000000000026eba</t>
  </si>
  <si>
    <t>Point (793330.13752387603744864 9639451.74501815997064114)</t>
  </si>
  <si>
    <t>04e00000000000023682</t>
  </si>
  <si>
    <t>Point (790168.68815231893677264 9637423.4986635185778141)</t>
  </si>
  <si>
    <t>04e0000000000002fcc1</t>
  </si>
  <si>
    <t>Point (783061.220951272174716 9636206.28028557077050209)</t>
  </si>
  <si>
    <t>04e00000000000067ecb</t>
  </si>
  <si>
    <t>Point (791386.25463625672273338 9639336.60402327030897141)</t>
  </si>
  <si>
    <t>04e00000000000022110</t>
  </si>
  <si>
    <t>Point (785330.42490305181127042 9636648.02601396106183529)</t>
  </si>
  <si>
    <t>04e00000000000045042</t>
  </si>
  <si>
    <t>Point (791040.51044042047578841 9637138.33856688439846039)</t>
  </si>
  <si>
    <t>04e0000000000004a150</t>
  </si>
  <si>
    <t>Point (784573.12432934832759202 9634978.25388891994953156)</t>
  </si>
  <si>
    <t>04e000000000000a7970</t>
  </si>
  <si>
    <t>Point (793157.6757540418766439 9638686.13978146947920322)</t>
  </si>
  <si>
    <t>04e000000000000a84c1</t>
  </si>
  <si>
    <t>Point (791029.5011340647470206 9638260.99988268129527569)</t>
  </si>
  <si>
    <t>04e00000000000013eef</t>
  </si>
  <si>
    <t>Point (790645.31368276593275368 9638335.10523724183440208)</t>
  </si>
  <si>
    <t>04e000000000000a54b6</t>
  </si>
  <si>
    <t>Point (790454.82110218261368573 9638669.77309653721749783)</t>
  </si>
  <si>
    <t>04e00000000000047ffb</t>
  </si>
  <si>
    <t>Point (790878.74429123941808939 9638288.5477069653570652)</t>
  </si>
  <si>
    <t>04e0000000000009e797</t>
  </si>
  <si>
    <t>Point (790760.80991015769541264 9637987.58919498883187771)</t>
  </si>
  <si>
    <t>04e0000000000009ec8d</t>
  </si>
  <si>
    <t>Point (791082.25229901820421219 9638195.60965186543762684)</t>
  </si>
  <si>
    <t>04e0000000000006be2c</t>
  </si>
  <si>
    <t>Point (783312.81986079574562609 9635665.48678296431899071)</t>
  </si>
  <si>
    <t>04e0000000000009caf5</t>
  </si>
  <si>
    <t>Point (782735.22148835472762585 9635810.68327106907963753)</t>
  </si>
  <si>
    <t>04e0000000000001e06e</t>
  </si>
  <si>
    <t>Point (790624.32676137343514711 9638191.69117988646030426)</t>
  </si>
  <si>
    <t>04e00000000000083528</t>
  </si>
  <si>
    <t>Point (790572.46914586704224348 9638014.50393664464354515)</t>
  </si>
  <si>
    <t>04e0000000000004b1cc</t>
  </si>
  <si>
    <t>Point (785727.43441657512448728 9636048.60425663180649281)</t>
  </si>
  <si>
    <t>04e000000000000660b9</t>
  </si>
  <si>
    <t>Point (789959.31267982383724302 9637676.74957054294645786)</t>
  </si>
  <si>
    <t>04e00000000000090008</t>
  </si>
  <si>
    <t>Point (783668.36059101298451424 9636535.57876241020858288)</t>
  </si>
  <si>
    <t>04e0000000000006235e</t>
  </si>
  <si>
    <t>Point (790611.36433502356521785 9637870.51839928328990936)</t>
  </si>
  <si>
    <t>04e0000000000006f411</t>
  </si>
  <si>
    <t>Point (783107.59411159320734441 9635663.8343514297157526)</t>
  </si>
  <si>
    <t>04e000000000000947db</t>
  </si>
  <si>
    <t>Point (782807.63488982641138136 9635892.54947211220860481)</t>
  </si>
  <si>
    <t>04e0000000000005e00c</t>
  </si>
  <si>
    <t>Point (790284.73548295884393156 9637125.45059378631412983)</t>
  </si>
  <si>
    <t>04e000000000000325e6</t>
  </si>
  <si>
    <t>Point (782846.41707498743198812 9635899.12926928140223026)</t>
  </si>
  <si>
    <t>04e00000000000074a24</t>
  </si>
  <si>
    <t>Point (790446.15206355729606003 9637659.78486178629100323)</t>
  </si>
  <si>
    <t>04e00000000000087de7</t>
  </si>
  <si>
    <t>Point (793132.59138363227248192 9638909.39439899288117886)</t>
  </si>
  <si>
    <t>04e000000000000413cc</t>
  </si>
  <si>
    <t>Point (790536.10129113961011171 9638039.94646590389311314)</t>
  </si>
  <si>
    <t>04e00000000000057c60</t>
  </si>
  <si>
    <t>Point (790880.53779006528202444 9637297.17439181543886662)</t>
  </si>
  <si>
    <t>04e0000000000005eca7</t>
  </si>
  <si>
    <t>Point (783054.84346530516631901 9635833.93183756247162819)</t>
  </si>
  <si>
    <t>04e00000000000085f16</t>
  </si>
  <si>
    <t>Point (791972.43497544969432056 9639600.80892599932849407)</t>
  </si>
  <si>
    <t>04e0000000000008cd36</t>
  </si>
  <si>
    <t>Point (790606.80343059892766178 9637935.81525915861129761)</t>
  </si>
  <si>
    <t>04e0000000000001b9d8</t>
  </si>
  <si>
    <t>Point (792003.87301979388576001 9639582.11544880829751492)</t>
  </si>
  <si>
    <t>04e00000000000080703</t>
  </si>
  <si>
    <t>Point (789802.08907005074433982 9639056.44908169284462929)</t>
  </si>
  <si>
    <t>04e000000000000a7fdb</t>
  </si>
  <si>
    <t>Point (783613.26214570156298578 9635818.89489372819662094)</t>
  </si>
  <si>
    <t>04e0000000000002220d</t>
  </si>
  <si>
    <t>Point (791248.05066255200654268 9638806.43987526185810566)</t>
  </si>
  <si>
    <t>04e0000000000003ec17</t>
  </si>
  <si>
    <t>Point (782866.34298679791390896 9635783.13516138680279255)</t>
  </si>
  <si>
    <t>04e000000000000834bf</t>
  </si>
  <si>
    <t>Point (782969.54264643334317952 9636340.15322611480951309)</t>
  </si>
  <si>
    <t>04e000000000000063f6</t>
  </si>
  <si>
    <t>Point (791380.3357697066385299 9638510.04884894378483295)</t>
  </si>
  <si>
    <t>04e0000000000007f5e6</t>
  </si>
  <si>
    <t>Point (783778.54657931718975306 9637297.7655821330845356)</t>
  </si>
  <si>
    <t>04e0000000000000d4f6</t>
  </si>
  <si>
    <t>Point (790919.93797043792437762 9638298.27834337949752808)</t>
  </si>
  <si>
    <t>04e000000000000297c3</t>
  </si>
  <si>
    <t>Point (782888.6915410024812445 9635759.79892564192414284)</t>
  </si>
  <si>
    <t>04e0000000000007a533</t>
  </si>
  <si>
    <t>Point (783279.27217387733981013 9636893.63337079808115959)</t>
  </si>
  <si>
    <t>04e000000000000133ce</t>
  </si>
  <si>
    <t>Point (789959.70324225921649486 9637462.19800988584756851)</t>
  </si>
  <si>
    <t>04e00000000000027cfb</t>
  </si>
  <si>
    <t>Point (791691.49995954730547965 9638188.99377433210611343)</t>
  </si>
  <si>
    <t>04e0000000000002ae26</t>
  </si>
  <si>
    <t>Point (785766.2664346219971776 9636054.01383071951568127)</t>
  </si>
  <si>
    <t>04e0000000000004b94d</t>
  </si>
  <si>
    <t>Point (790431.15452147601172328 9637721.9033878892660141)</t>
  </si>
  <si>
    <t>04e0000000000007191f</t>
  </si>
  <si>
    <t>Point (792576.18475611589383334 9638762.94985744543373585)</t>
  </si>
  <si>
    <t>04e0000000000008a979</t>
  </si>
  <si>
    <t>Point (791582.1432744893245399 9638497.34948983788490295)</t>
  </si>
  <si>
    <t>04e0000000000009840f</t>
  </si>
  <si>
    <t>Point (783149.34834706131368876 9635538.31477544084191322)</t>
  </si>
  <si>
    <t>04e0000000000003a4f1</t>
  </si>
  <si>
    <t>Point (790280.28004992636851966 9637558.52995586022734642)</t>
  </si>
  <si>
    <t>04e0000000000004203d</t>
  </si>
  <si>
    <t>Point (791308.03228655771818012 9637111.88515321165323257)</t>
  </si>
  <si>
    <t>04e00000000000066c21</t>
  </si>
  <si>
    <t>Point (783073.21681807702407241 9635622.76098578050732613)</t>
  </si>
  <si>
    <t>04e0000000000001b7cc</t>
  </si>
  <si>
    <t>Point (790388.76088946824893355 9638893.35497105866670609)</t>
  </si>
  <si>
    <t>04e00000000000065f17</t>
  </si>
  <si>
    <t>Point (790034.64993816311471164 9638774.1623667199164629)</t>
  </si>
  <si>
    <t>04e000000000000857a7</t>
  </si>
  <si>
    <t>Point (790395.26034731534309685 9639397.02190139144659042)</t>
  </si>
  <si>
    <t>04e0000000000001a88d</t>
  </si>
  <si>
    <t>Point (791350.34990378469228745 9638926.78366272151470184)</t>
  </si>
  <si>
    <t>04e00000000000037391</t>
  </si>
  <si>
    <t>Point (785643.27675880771130323 9636045.69077632017433643)</t>
  </si>
  <si>
    <t>04e00000000000080c94</t>
  </si>
  <si>
    <t>Point (790341.22523013805039227 9637453.91758232563734055)</t>
  </si>
  <si>
    <t>04e00000000000081331</t>
  </si>
  <si>
    <t>Point (790410.77691096486523747 9638874.31605950742959976)</t>
  </si>
  <si>
    <t>04e000000000000887a7</t>
  </si>
  <si>
    <t>Point (792065.97945236333180219 9639671.02158375643193722)</t>
  </si>
  <si>
    <t>04e000000000000942c1</t>
  </si>
  <si>
    <t>Point (791624.36323507037013769 9637528.85426314361393452)</t>
  </si>
  <si>
    <t>04e0000000000002eead</t>
  </si>
  <si>
    <t>Point (783190.60941163753159344 9635177.14427272789180279)</t>
  </si>
  <si>
    <t>04e00000000000041b78</t>
  </si>
  <si>
    <t>Point (786557.1910208712797612 9636309.39617006108164787)</t>
  </si>
  <si>
    <t>04e000000000000a5e3e</t>
  </si>
  <si>
    <t>Point (790565.60345541499555111 9638530.03792710416018963)</t>
  </si>
  <si>
    <t>04e00000000000054094</t>
  </si>
  <si>
    <t>Point (791937.87268857494927943 9638407.15831522271037102)</t>
  </si>
  <si>
    <t>04e00000000000024bc9</t>
  </si>
  <si>
    <t>Point (790511.35711560095660388 9639363.88881824538111687)</t>
  </si>
  <si>
    <t>04e0000000000003d885</t>
  </si>
  <si>
    <t>Point (783175.87919081712607294 9636043.43200918845832348)</t>
  </si>
  <si>
    <t>04e0000000000006279f</t>
  </si>
  <si>
    <t>Point (790333.01238632178865373 9637570.25498577952384949)</t>
  </si>
  <si>
    <t>04e00000000000071059</t>
  </si>
  <si>
    <t>Point (791928.75327032804489136 9638416.15173298493027687)</t>
  </si>
  <si>
    <t>04e0000000000005c49c</t>
  </si>
  <si>
    <t>Point (790224.64553828770294785 9637717.02598903700709343)</t>
  </si>
  <si>
    <t>04e0000000000009bb81</t>
  </si>
  <si>
    <t>Point (790792.39172434434294701 9638021.57263525947928429)</t>
  </si>
  <si>
    <t>04e00000000000074e90</t>
  </si>
  <si>
    <t>Point (784499.12192839267663658 9636433.6039314903318882)</t>
  </si>
  <si>
    <t>04e0000000000008762a</t>
  </si>
  <si>
    <t>Point (790564.71909576212055981 9637876.58367994241416454)</t>
  </si>
  <si>
    <t>04e00000000000016e83</t>
  </si>
  <si>
    <t>Point (790872.97914893878623843 9639311.2211143933236599)</t>
  </si>
  <si>
    <t>04e0000000000006ead0</t>
  </si>
  <si>
    <t>Point (790836.57039897469803691 9638423.41653319261968136)</t>
  </si>
  <si>
    <t>04e0000000000002244b</t>
  </si>
  <si>
    <t>Point (783495.03488997288513929 9637060.23293835856020451)</t>
  </si>
  <si>
    <t>04e0000000000009af35</t>
  </si>
  <si>
    <t>Point (790300.25771107757464051 9637551.84115750528872013)</t>
  </si>
  <si>
    <t>04e00000000000005dc7</t>
  </si>
  <si>
    <t>Point (790458.77349000074900687 9637441.07533983141183853)</t>
  </si>
  <si>
    <t>04e00000000000021621</t>
  </si>
  <si>
    <t>Point (785383.05455217766575515 9636803.8136125523597002)</t>
  </si>
  <si>
    <t>04e00000000000023897</t>
  </si>
  <si>
    <t>Point (790296.04688811092637479 9638696.54654563032090664)</t>
  </si>
  <si>
    <t>04e0000000000001d8ed</t>
  </si>
  <si>
    <t>Point (793112.05497894086875021 9639372.95503695122897625)</t>
  </si>
  <si>
    <t>04e000000000000573e4</t>
  </si>
  <si>
    <t>Point (782850.28163299022708088 9635831.51382191479206085)</t>
  </si>
  <si>
    <t>04e0000000000006172b</t>
  </si>
  <si>
    <t>Point (791312.63777481380384415 9638917.92447687312960625)</t>
  </si>
  <si>
    <t>04e000000000000a6274</t>
  </si>
  <si>
    <t>Point (793074.18467151699587703 9638986.37119044736027718)</t>
  </si>
  <si>
    <t>04e0000000000002047c</t>
  </si>
  <si>
    <t>Point (792076.45380165590904653 9638504.49691502004861832)</t>
  </si>
  <si>
    <t>04e0000000000004b9ac</t>
  </si>
  <si>
    <t>Point (789778.39169378380756825 9637293.79081867262721062)</t>
  </si>
  <si>
    <t>04e00000000000067277</t>
  </si>
  <si>
    <t>Point (791911.14886780851520598 9638581.66241117939352989)</t>
  </si>
  <si>
    <t>04e0000000000007f106</t>
  </si>
  <si>
    <t>Point (792176.05081277107819915 9638527.06823233887553215)</t>
  </si>
  <si>
    <t>04e00000000000099949</t>
  </si>
  <si>
    <t>Point (790807.57992650347296149 9638423.47798551991581917)</t>
  </si>
  <si>
    <t>04e000000000000aab30</t>
  </si>
  <si>
    <t>Point (791163.1161782939452678 9638504.29734230227768421)</t>
  </si>
  <si>
    <t>04e00000000000021b0a</t>
  </si>
  <si>
    <t>Point (783520.1691712059546262 9637059.80243621952831745)</t>
  </si>
  <si>
    <t>04e000000000000724ab</t>
  </si>
  <si>
    <t>Point (789566.03162942314520478 9637734.35856938548386097)</t>
  </si>
  <si>
    <t>04e0000000000001182a</t>
  </si>
  <si>
    <t>Point (790993.74576773378066719 9637651.6909208819270134)</t>
  </si>
  <si>
    <t>04e0000000000004f74e</t>
  </si>
  <si>
    <t>Point (789797.14817994914483279 9637366.36761460080742836)</t>
  </si>
  <si>
    <t>04e000000000000723b4</t>
  </si>
  <si>
    <t>Point (792341.23854335537180305 9638592.86114543862640858)</t>
  </si>
  <si>
    <t>04e0000000000004f0a0</t>
  </si>
  <si>
    <t>Point (791998.88045795494690537 9638597.82211999595165253)</t>
  </si>
  <si>
    <t>04e0000000000004fe3e</t>
  </si>
  <si>
    <t>Point (791897.26587989833205938 9638370.23446467332541943)</t>
  </si>
  <si>
    <t>04e00000000000096c02</t>
  </si>
  <si>
    <t>Point (790474.44323771074414253 9637654.44248031266033649)</t>
  </si>
  <si>
    <t>04e000000000000a4cbb</t>
  </si>
  <si>
    <t>Point (790459.45006867125630379 9638019.38959695585072041)</t>
  </si>
  <si>
    <t>04e00000000000003dc5</t>
  </si>
  <si>
    <t>Point (783465.90405018045566976 9636935.04821579158306122)</t>
  </si>
  <si>
    <t>04e00000000000017387</t>
  </si>
  <si>
    <t>Point (791959.47568681195843965 9638489.74414576031267643)</t>
  </si>
  <si>
    <t>04e00000000000047bf9</t>
  </si>
  <si>
    <t>Point (792155.78632462327368557 9638640.13326640613377094)</t>
  </si>
  <si>
    <t>04e000000000000a55ca</t>
  </si>
  <si>
    <t>Point (783491.9584204702405259 9637042.31540836021304131)</t>
  </si>
  <si>
    <t>04e0000000000001f4e4</t>
  </si>
  <si>
    <t>Point (790557.36036985740065575 9638701.91198939457535744)</t>
  </si>
  <si>
    <t>04e00000000000047556</t>
  </si>
  <si>
    <t>Point (790506.17997507937252522 9638685.71640143729746342)</t>
  </si>
  <si>
    <t>04e0000000000005c4c1</t>
  </si>
  <si>
    <t>Point (791660.51261567848268896 9637751.9021312166005373)</t>
  </si>
  <si>
    <t>04e00000000000086c7e</t>
  </si>
  <si>
    <t>Point (790931.73214057204313576 9638007.3841762337833643)</t>
  </si>
  <si>
    <t>04e00000000000089d7a</t>
  </si>
  <si>
    <t>Point (792989.61676078848540783 9639469.03203109838068485)</t>
  </si>
  <si>
    <t>04e0000000000008a45f</t>
  </si>
  <si>
    <t>Point (791467.64156858227215707 9638426.00177217461168766)</t>
  </si>
  <si>
    <t>04e0000000000004652e</t>
  </si>
  <si>
    <t>Point (783540.8613886411767453 9636935.8099212571978569)</t>
  </si>
  <si>
    <t>04e00000000000072caa</t>
  </si>
  <si>
    <t>Point (790416.95200165489222854 9638525.55364334583282471)</t>
  </si>
  <si>
    <t>04e000000000000876a6</t>
  </si>
  <si>
    <t>Point (790727.94527569552883506 9638640.07447310909628868)</t>
  </si>
  <si>
    <t>04e000000000000407cc</t>
  </si>
  <si>
    <t>Point (791762.42342964885756373 9638598.40087999030947685)</t>
  </si>
  <si>
    <t>04e0000000000006d7b9</t>
  </si>
  <si>
    <t>Point (791374.68462418450508267 9638404.98526662960648537)</t>
  </si>
  <si>
    <t>04e0000000000007f6ff</t>
  </si>
  <si>
    <t>Point (783009.24836685415357351 9635817.05588079802691936)</t>
  </si>
  <si>
    <t>04e0000000000000d55f</t>
  </si>
  <si>
    <t>Point (790677.63675549416802824 9637488.73357339017093182)</t>
  </si>
  <si>
    <t>04e00000000000037c1e</t>
  </si>
  <si>
    <t>Point (783275.93290625186637044 9635506.04100354388356209)</t>
  </si>
  <si>
    <t>04e00000000000039c83</t>
  </si>
  <si>
    <t>Point (792514.59707485686521977 9638492.43381105735898018)</t>
  </si>
  <si>
    <t>04e0000000000000cf51</t>
  </si>
  <si>
    <t>Point (792725.49382817838340998 9638877.06055081263184547)</t>
  </si>
  <si>
    <t>04e0000000000004b12b</t>
  </si>
  <si>
    <t>Point (783300.15241296007297933 9635510.07589600048959255)</t>
  </si>
  <si>
    <t>04e0000000000007e609</t>
  </si>
  <si>
    <t>Point (783006.35262745106592774 9635776.48231343924999237)</t>
  </si>
  <si>
    <t>04e0000000000005513e</t>
  </si>
  <si>
    <t>Point (782946.94187282549683005 9635839.19371022656559944)</t>
  </si>
  <si>
    <t>04e0000000000005d51c</t>
  </si>
  <si>
    <t>Point (791952.0722315579187125 9638533.60677482187747955)</t>
  </si>
  <si>
    <t>04e00000000000060869</t>
  </si>
  <si>
    <t>Point (793076.48542492859996855 9639494.30297338031232357)</t>
  </si>
  <si>
    <t>04e0000000000007eb85</t>
  </si>
  <si>
    <t>Point (789581.51024322863668203 9638928.70764224976301193)</t>
  </si>
  <si>
    <t>04e00000000000083ba4</t>
  </si>
  <si>
    <t>Point (790478.24005276127718389 9639533.43565826304256916)</t>
  </si>
  <si>
    <t>04e0000000000008ddf1</t>
  </si>
  <si>
    <t>Point (791692.69929872103966773 9638196.29058507643640041)</t>
  </si>
  <si>
    <t>04e000000000000148e5</t>
  </si>
  <si>
    <t>Point (783091.25374465249478817 9636348.10435395687818527)</t>
  </si>
  <si>
    <t>04e0000000000001fa65</t>
  </si>
  <si>
    <t>Point (792265.17639843630604446 9638613.89737656526267529)</t>
  </si>
  <si>
    <t>04e00000000000032ffe</t>
  </si>
  <si>
    <t>Point (790634.0695271264994517 9638142.27379253692924976)</t>
  </si>
  <si>
    <t>04e0000000000006b6f0</t>
  </si>
  <si>
    <t>Point (783413.30922018666751683 9636963.88130738586187363)</t>
  </si>
  <si>
    <t>04e000000000000a02a7</t>
  </si>
  <si>
    <t>Point (789926.55291875754483044 9637345.43666259571909904)</t>
  </si>
  <si>
    <t>04e000000000000a8b84</t>
  </si>
  <si>
    <t>Point (792226.74012986826710403 9638645.97648915648460388)</t>
  </si>
  <si>
    <t>04e00000000000029d40</t>
  </si>
  <si>
    <t>Point (792587.43582108628470451 9638930.88421493954956532)</t>
  </si>
  <si>
    <t>04e0000000000002aca4</t>
  </si>
  <si>
    <t>Point (785526.61619137320667505 9635809.1546171773225069)</t>
  </si>
  <si>
    <t>04e000000000000336b2</t>
  </si>
  <si>
    <t>Point (790177.90769535535946488 9637621.51366968080401421)</t>
  </si>
  <si>
    <t>04e0000000000005fb3d</t>
  </si>
  <si>
    <t>Point (783128.0718613617355004 9636438.78109012730419636)</t>
  </si>
  <si>
    <t>04e00000000000048a17</t>
  </si>
  <si>
    <t>Point (790395.97912398865446448 9637631.32079923711717129)</t>
  </si>
  <si>
    <t>04e000000000000692fa</t>
  </si>
  <si>
    <t>Point (790590.13249592902138829 9637274.6823880523443222)</t>
  </si>
  <si>
    <t>04e00000000000084d96</t>
  </si>
  <si>
    <t>Point (790012.64856806793250144 9637365.28364263288676739)</t>
  </si>
  <si>
    <t>04e000000000000879fd</t>
  </si>
  <si>
    <t>Point (790565.09413997421506792 9638307.92763384431600571)</t>
  </si>
  <si>
    <t>04e0000000000008f831</t>
  </si>
  <si>
    <t>Point (790554.6298527093604207 9637775.34765356034040451)</t>
  </si>
  <si>
    <t>04e00000000000052e51</t>
  </si>
  <si>
    <t>Point (792050.06100819958373904 9638427.49914642982184887)</t>
  </si>
  <si>
    <t>04e0000000000003a530</t>
  </si>
  <si>
    <t>Point (792414.45333587401546538 9638446.93615690991282463)</t>
  </si>
  <si>
    <t>04e0000000000009a593</t>
  </si>
  <si>
    <t>Point (792635.51622842438519001 9639154.17745271511375904)</t>
  </si>
  <si>
    <t>04e00000000000021397</t>
  </si>
  <si>
    <t>Point (791691.29418400977738202 9638444.83393817022442818)</t>
  </si>
  <si>
    <t>04e000000000000394fa</t>
  </si>
  <si>
    <t>Point (782986.2379036049824208 9635937.61207999475300312)</t>
  </si>
  <si>
    <t>04e000000000000530cc</t>
  </si>
  <si>
    <t>Point (791419.84682146750856191 9638070.80326257459819317)</t>
  </si>
  <si>
    <t>04e000000000000979d1</t>
  </si>
  <si>
    <t>Point (782900.4963259210344404 9635292.45276895724236965)</t>
  </si>
  <si>
    <t>04e00000000000015114</t>
  </si>
  <si>
    <t>Point (793376.88959157932549715 9639241.25281570665538311)</t>
  </si>
  <si>
    <t>04e0000000000004fd47</t>
  </si>
  <si>
    <t>Point (791945.99248660635203123 9638405.28458128124475479)</t>
  </si>
  <si>
    <t>04e000000000000a968d</t>
  </si>
  <si>
    <t>Point (783103.42703802697360516 9636370.31362299434840679)</t>
  </si>
  <si>
    <t>04e000000000000013b2</t>
  </si>
  <si>
    <t>Point (792500.53667816449888051 9638585.85011395066976547)</t>
  </si>
  <si>
    <t>04e0000000000002f22e</t>
  </si>
  <si>
    <t>Point (793133.29746545280795544 9638838.44594958424568176)</t>
  </si>
  <si>
    <t>04e0000000000007f500</t>
  </si>
  <si>
    <t>Point (790453.88139713800046593 9638337.9891964141279459)</t>
  </si>
  <si>
    <t>04e00000000000088b2b</t>
  </si>
  <si>
    <t>Point (791654.7030086456798017 9639375.04838123358786106)</t>
  </si>
  <si>
    <t>04e0000000000008fd56</t>
  </si>
  <si>
    <t>Point (791411.27798350807279348 9638362.90481350943446159)</t>
  </si>
  <si>
    <t>04e0000000000000ad44</t>
  </si>
  <si>
    <t>Point (783613.13162098184693605 9637254.84215845726430416)</t>
  </si>
  <si>
    <t>04e000000000000653c9</t>
  </si>
  <si>
    <t>Point (791665.4888583526480943 9638380.4622748326510191)</t>
  </si>
  <si>
    <t>04e000000000000406ec</t>
  </si>
  <si>
    <t>Point (791119.82316099526360631 9638415.41222861409187317)</t>
  </si>
  <si>
    <t>04e0000000000006958c</t>
  </si>
  <si>
    <t>Point (782942.6766195276286453 9635802.54628129862248898)</t>
  </si>
  <si>
    <t>04e000000000000a7461</t>
  </si>
  <si>
    <t>Point (782945.83489612955600023 9635867.12708941474556923)</t>
  </si>
  <si>
    <t>04e0000000000000996b</t>
  </si>
  <si>
    <t>Point (789924.58023796649649739 9637740.97153722308576107)</t>
  </si>
  <si>
    <t>04e000000000000a39e8</t>
  </si>
  <si>
    <t>Point (790526.47781796380877495 9638029.6767913606017828)</t>
  </si>
  <si>
    <t>04e00000000000007fdc</t>
  </si>
  <si>
    <t>Point (783103.02871795208193362 9635673.5259927362203598)</t>
  </si>
  <si>
    <t>04e0000000000000eea8</t>
  </si>
  <si>
    <t>Point (792177.59375490806996822 9638624.54168908670544624)</t>
  </si>
  <si>
    <t>04e00000000000026fc5</t>
  </si>
  <si>
    <t>Point (792186.92695569910574704 9638363.0175639633089304)</t>
  </si>
  <si>
    <t>04e00000000000053fe4</t>
  </si>
  <si>
    <t>Point (791968.39189950190484524 9638568.93438760377466679)</t>
  </si>
  <si>
    <t>04e000000000000817d8</t>
  </si>
  <si>
    <t>Point (791361.66765458695590496 9637413.52525035664439201)</t>
  </si>
  <si>
    <t>04e0000000000009734b</t>
  </si>
  <si>
    <t>Point (792006.08587709639687091 9638649.76564151979982853)</t>
  </si>
  <si>
    <t>04e0000000000004f722</t>
  </si>
  <si>
    <t>Point (790036.07284402672667056 9637229.92426499910652637)</t>
  </si>
  <si>
    <t>04e0000000000005cc07</t>
  </si>
  <si>
    <t>Point (790525.4200643626973033 9638287.03101215325295925)</t>
  </si>
  <si>
    <t>04e0000000000008b5d5</t>
  </si>
  <si>
    <t>Point (790589.24661060934886336 9637891.45747845619916916)</t>
  </si>
  <si>
    <t>04e0000000000009ce54</t>
  </si>
  <si>
    <t>Point (785173.70047793386038393 9635234.18174274638295174)</t>
  </si>
  <si>
    <t>04e00000000000098661</t>
  </si>
  <si>
    <t>Point (790160.47182862390764058 9638685.43222861550748348)</t>
  </si>
  <si>
    <t>04e000000000000a2feb</t>
  </si>
  <si>
    <t>Point (790660.73773146350868046 9638124.37737797014415264)</t>
  </si>
  <si>
    <t>04e00000000000005f89</t>
  </si>
  <si>
    <t>Point (791760.2490854257484898 9638216.42178903520107269)</t>
  </si>
  <si>
    <t>04e00000000000051b2d</t>
  </si>
  <si>
    <t>Point (790574.28529439633712173 9638152.82468902133405209)</t>
  </si>
  <si>
    <t>04e00000000000052479</t>
  </si>
  <si>
    <t>Point (790315.40985726227518171 9637567.68304964527487755)</t>
  </si>
  <si>
    <t>04e00000000000057c94</t>
  </si>
  <si>
    <t>Point (790696.84615814569406211 9638060.73227775655686855)</t>
  </si>
  <si>
    <t>04e00000000000004fd9</t>
  </si>
  <si>
    <t>Point (790236.78660132992081344 9637383.50614368356764317)</t>
  </si>
  <si>
    <t>04e000000000000552fd</t>
  </si>
  <si>
    <t>Point (791999.86814253171905875 9639705.93005952425301075)</t>
  </si>
  <si>
    <t>04e0000000000005f90a</t>
  </si>
  <si>
    <t>Point (791314.80028664413839579 9638090.36530165560543537)</t>
  </si>
  <si>
    <t>04e00000000000029aa2</t>
  </si>
  <si>
    <t>Point (783462.55754949967376888 9637131.60808951035141945)</t>
  </si>
  <si>
    <t>04e0000000000002e4fc</t>
  </si>
  <si>
    <t>Point (791758.75893163308501244 9639126.2427679281681776)</t>
  </si>
  <si>
    <t>04e00000000000070a51</t>
  </si>
  <si>
    <t>Point (790597.77372831618413329 9638789.05096887238323689)</t>
  </si>
  <si>
    <t>04e00000000000071674</t>
  </si>
  <si>
    <t>Point (783052.90472953836433589 9636340.82002031616866589)</t>
  </si>
  <si>
    <t>04e00000000000077eba</t>
  </si>
  <si>
    <t>Point (785579.05873238504864275 9636608.9468768984079361)</t>
  </si>
  <si>
    <t>04e00000000000077ff9</t>
  </si>
  <si>
    <t>Point (790844.75913348002359271 9639294.8725762739777565)</t>
  </si>
  <si>
    <t>04e00000000000083100</t>
  </si>
  <si>
    <t>Point (791386.73835119209252298 9639318.1500630434602499)</t>
  </si>
  <si>
    <t>04e00000000000089ae9</t>
  </si>
  <si>
    <t>Point (793097.45511820202227682 9638992.87166048958897591)</t>
  </si>
  <si>
    <t>04e000000000000921be</t>
  </si>
  <si>
    <t>Point (791096.21627766615711153 9638509.37471584975719452)</t>
  </si>
  <si>
    <t>04e000000000000a551d</t>
  </si>
  <si>
    <t>Point (791373.87138889613561332 9638413.71861986443400383)</t>
  </si>
  <si>
    <t>04e0000000000003730f</t>
  </si>
  <si>
    <t>Point (791653.60123980860225856 9638437.08506926335394382)</t>
  </si>
  <si>
    <t>04e00000000000062ac6</t>
  </si>
  <si>
    <t>Point (793055.79024953907355666 9639532.74168763495981693)</t>
  </si>
  <si>
    <t>04e00000000000035127</t>
  </si>
  <si>
    <t>Point (790413.32283041067421436 9636774.04526998475193977)</t>
  </si>
  <si>
    <t>04e000000000000672b6</t>
  </si>
  <si>
    <t>Point (791619.16935980226844549 9639546.17230444587767124)</t>
  </si>
  <si>
    <t>04e0000000000007fbd6</t>
  </si>
  <si>
    <t>Point (791243.35734495148062706 9637319.70708606392145157)</t>
  </si>
  <si>
    <t>04e000000000000979bd</t>
  </si>
  <si>
    <t>Point (791217.52012829296290874 9637304.20505249686539173)</t>
  </si>
  <si>
    <t>04e0000000000006cb98</t>
  </si>
  <si>
    <t>Point (791192.79098610882647336 9639367.5246802382171154)</t>
  </si>
  <si>
    <t>04e000000000000948a3</t>
  </si>
  <si>
    <t>Point (790463.99112106871325523 9637646.42198585718870163)</t>
  </si>
  <si>
    <t>04e000000000000975f7</t>
  </si>
  <si>
    <t>Point (782956.31356356502510607 9635812.17410877533257008)</t>
  </si>
  <si>
    <t>04e00000000000009812</t>
  </si>
  <si>
    <t>Point (791341.44797589350491762 9638397.33417658321559429)</t>
  </si>
  <si>
    <t>04e0000000000004c08f</t>
  </si>
  <si>
    <t>Point (790513.69524254614952952 9639621.27694736048579216)</t>
  </si>
  <si>
    <t>04e0000000000000bb23</t>
  </si>
  <si>
    <t>Point (790364.63597821036819369 9638328.03345470502972603)</t>
  </si>
  <si>
    <t>04e00000000000021dc9</t>
  </si>
  <si>
    <t>Point (789682.89938296843320131 9638908.74299665167927742)</t>
  </si>
  <si>
    <t>04e0000000000007ecf0</t>
  </si>
  <si>
    <t>Point (790244.42156010586768389 9638741.58090632781386375)</t>
  </si>
  <si>
    <t>04e0000000000000ea9a</t>
  </si>
  <si>
    <t>Point (790864.83741843677125871 9638493.85422181524336338)</t>
  </si>
  <si>
    <t>04e000000000000240ee</t>
  </si>
  <si>
    <t>Point (791658.46532418043352664 9639531.46203741617500782)</t>
  </si>
  <si>
    <t>04e000000000000a6452</t>
  </si>
  <si>
    <t>Point (790721.92067412985488772 9637972.11391807533800602)</t>
  </si>
  <si>
    <t>04e00000000000006421</t>
  </si>
  <si>
    <t>Point (791160.9906789162196219 9637244.76840423233807087)</t>
  </si>
  <si>
    <t>04e00000000000015b2c</t>
  </si>
  <si>
    <t>Point (790265.06887808348983526 9637172.78353430144488811)</t>
  </si>
  <si>
    <t>04e00000000000057597</t>
  </si>
  <si>
    <t>Point (792404.1029364475980401 9638478.61054779961705208)</t>
  </si>
  <si>
    <t>04e0000000000003f524</t>
  </si>
  <si>
    <t>Point (783128.36587528395466506 9636393.09381091222167015)</t>
  </si>
  <si>
    <t>04e00000000000057a5e</t>
  </si>
  <si>
    <t>Point (790636.49330480978824198 9638072.87999605573713779)</t>
  </si>
  <si>
    <t>04e0000000000007644c</t>
  </si>
  <si>
    <t>Point (790444.17405455838888884 9637806.09437471069395542)</t>
  </si>
  <si>
    <t>04e00000000000034cc0</t>
  </si>
  <si>
    <t>Point (791238.9276797641068697 9638861.62874944880604744)</t>
  </si>
  <si>
    <t>04e00000000000075fea</t>
  </si>
  <si>
    <t>Point (792163.23315151478163898 9638352.32523203082382679)</t>
  </si>
  <si>
    <t>04e00000000000076e34</t>
  </si>
  <si>
    <t>Point (782995.2714146327925846 9636140.16894112341105938)</t>
  </si>
  <si>
    <t>04e0000000000009463d</t>
  </si>
  <si>
    <t>Point (792558.01220661157276481 9639154.80144785717129707)</t>
  </si>
  <si>
    <t>04e0000000000009de7c</t>
  </si>
  <si>
    <t>Point (790416.23734751809388399 9637996.43184048682451248)</t>
  </si>
  <si>
    <t>04e00000000000024740</t>
  </si>
  <si>
    <t>Point (783624.22911492618732154 9635934.36256592161953449)</t>
  </si>
  <si>
    <t>04e00000000000053f44</t>
  </si>
  <si>
    <t>Point (792018.69984768587164581 9638324.55345925502479076)</t>
  </si>
  <si>
    <t>04e000000000000674b5</t>
  </si>
  <si>
    <t>Point (792141.34324630512855947 9638093.71108823269605637)</t>
  </si>
  <si>
    <t>04e000000000000788be</t>
  </si>
  <si>
    <t>Point (786484.78438040800392628 9636230.25853750854730606)</t>
  </si>
  <si>
    <t>04e00000000000002b68</t>
  </si>
  <si>
    <t>Point (790721.38454021501820534 9638583.44563033431768417)</t>
  </si>
  <si>
    <t>04e000000000000228da</t>
  </si>
  <si>
    <t>Point (792048.78188477293588221 9638334.48239009454846382)</t>
  </si>
  <si>
    <t>04e000000000000381d0</t>
  </si>
  <si>
    <t>Point (784706.85294185695238411 9636190.59793798252940178)</t>
  </si>
  <si>
    <t>04e00000000000043c9f</t>
  </si>
  <si>
    <t>Point (792705.69220803619828075 9638915.04575844667851925)</t>
  </si>
  <si>
    <t>04e00000000000059333</t>
  </si>
  <si>
    <t>Point (790040.42987524229101837 9638728.35617808438837528)</t>
  </si>
  <si>
    <t>04e00000000000069b0a</t>
  </si>
  <si>
    <t>Point (790648.92254534154199064 9638283.48207426816225052)</t>
  </si>
  <si>
    <t>04e0000000000008dfe2</t>
  </si>
  <si>
    <t>Point (790300.18686693394556642 9638574.57126147486269474)</t>
  </si>
  <si>
    <t>04e00000000000093ccf</t>
  </si>
  <si>
    <t>Point (792138.02034490194637328 9639688.35509653389453888)</t>
  </si>
  <si>
    <t>04e00000000000095c6a</t>
  </si>
  <si>
    <t>Point (791579.69910800992511213 9638532.51988272927701473)</t>
  </si>
  <si>
    <t>04e000000000000292ea</t>
  </si>
  <si>
    <t>Point (790576.11108242976479232 9638559.20156144537031651)</t>
  </si>
  <si>
    <t>04e00000000000077b1d</t>
  </si>
  <si>
    <t>Point (783265.22297525010071695 9635417.78617695346474648)</t>
  </si>
  <si>
    <t>04e0000000000009a268</t>
  </si>
  <si>
    <t>Point (791440.41923072806093842 9638535.02244189381599426)</t>
  </si>
  <si>
    <t>04e00000000000003f3c</t>
  </si>
  <si>
    <t>Point (793149.77345301862806082 9638987.18855230510234833)</t>
  </si>
  <si>
    <t>04e0000000000003acea</t>
  </si>
  <si>
    <t>Point (783480.82299006404355168 9637140.33235443383455276)</t>
  </si>
  <si>
    <t>04e0000000000006dedd</t>
  </si>
  <si>
    <t>Point (782949.09074960567522794 9635790.43554510548710823)</t>
  </si>
  <si>
    <t>04e0000000000009647f</t>
  </si>
  <si>
    <t>Point (789986.8913318442646414 9637681.42243441380560398)</t>
  </si>
  <si>
    <t>04e0000000000000d72a</t>
  </si>
  <si>
    <t>Point (784529.32695182296447456 9636425.05512264370918274)</t>
  </si>
  <si>
    <t>04e00000000000018841</t>
  </si>
  <si>
    <t>Point (791947.72407600341830403 9638488.06102363392710686)</t>
  </si>
  <si>
    <t>04e00000000000040494</t>
  </si>
  <si>
    <t>Point (783135.76439870055764914 9636443.6376232635229826)</t>
  </si>
  <si>
    <t>04e00000000000098f0b</t>
  </si>
  <si>
    <t>Point (783474.94973916129674762 9636927.88230029307305813)</t>
  </si>
  <si>
    <t>04e00000000000073871</t>
  </si>
  <si>
    <t>Point (790088.06705210241489112 9637794.64671790413558483)</t>
  </si>
  <si>
    <t>04e000000000000a3adf</t>
  </si>
  <si>
    <t>Point (790063.15683888806961477 9637355.27716830186545849)</t>
  </si>
  <si>
    <t>04e0000000000000de5d</t>
  </si>
  <si>
    <t>Point (790346.10129001538734883 9637142.34419475123286247)</t>
  </si>
  <si>
    <t>04e00000000000085c87</t>
  </si>
  <si>
    <t>Point (786654.35197883495129645 9636147.88182469643652439)</t>
  </si>
  <si>
    <t>04e000000000000a1ab1</t>
  </si>
  <si>
    <t>Point (784507.05634909868240356 9636479.04046898148953915)</t>
  </si>
  <si>
    <t>04e00000000000057401</t>
  </si>
  <si>
    <t>Point (791543.95979327871464193 9639047.18472081236541271)</t>
  </si>
  <si>
    <t>04e00000000000026677</t>
  </si>
  <si>
    <t>Point (792229.15142105240374804 9638629.48323268257081509)</t>
  </si>
  <si>
    <t>04e00000000000032f55</t>
  </si>
  <si>
    <t>Point (790245.44890189869329333 9637383.61951869912445545)</t>
  </si>
  <si>
    <t>04e0000000000003e92f</t>
  </si>
  <si>
    <t>Point (783144.88437116518616676 9636375.49750943295657635)</t>
  </si>
  <si>
    <t>04e00000000000068ed0</t>
  </si>
  <si>
    <t>Point (790829.27607107162475586 9637282.62871020101010799)</t>
  </si>
  <si>
    <t>04e000000000000740f0</t>
  </si>
  <si>
    <t>Point (790136.55815662327222526 9638760.328671058639884)</t>
  </si>
  <si>
    <t>04e000000000000621e0</t>
  </si>
  <si>
    <t>Point (790580.07003545644693077 9638043.45980838499963284)</t>
  </si>
  <si>
    <t>04e0000000000000eb4c</t>
  </si>
  <si>
    <t>Point (790536.5059703616425395 9637826.78595441579818726)</t>
  </si>
  <si>
    <t>04e000000000000a6284</t>
  </si>
  <si>
    <t>Point (791955.96317424927838147 9637771.60050438344478607)</t>
  </si>
  <si>
    <t>04e0000000000009860f</t>
  </si>
  <si>
    <t>Point (790915.72949194547254592 9638192.81929070129990578)</t>
  </si>
  <si>
    <t>04e0000000000001216c</t>
  </si>
  <si>
    <t>Point (791040.23939233948476613 9638234.92957868240773678)</t>
  </si>
  <si>
    <t>04e00000000000017336</t>
  </si>
  <si>
    <t>Point (790608.66731071448884904 9638198.11186114512383938)</t>
  </si>
  <si>
    <t>04e000000000000193c4</t>
  </si>
  <si>
    <t>Point (790277.73713761474937201 9638920.278357844799757)</t>
  </si>
  <si>
    <t>04e00000000000078701</t>
  </si>
  <si>
    <t>Point (790289.09901807736605406 9638488.74019422009587288)</t>
  </si>
  <si>
    <t>04e000000000000922d1</t>
  </si>
  <si>
    <t>Point (790458.477210528915748 9638273.68850566633045673)</t>
  </si>
  <si>
    <t>04e000000000000aa615</t>
  </si>
  <si>
    <t>Point (791057.62978237343486398 9638443.04164543747901917)</t>
  </si>
  <si>
    <t>04e00000000000002548</t>
  </si>
  <si>
    <t>Point (790235.34213831787928939 9637409.79204501211643219)</t>
  </si>
  <si>
    <t>04e00000000000017200</t>
  </si>
  <si>
    <t>Point (792006.84478476620279253 9638572.96900276839733124)</t>
  </si>
  <si>
    <t>04e00000000000036ed7</t>
  </si>
  <si>
    <t>Point (790699.48442303249612451 9637235.29193943180143833)</t>
  </si>
  <si>
    <t>04e000000000000636b4</t>
  </si>
  <si>
    <t>Point (783186.03572457656264305 9636418.03312377259135246)</t>
  </si>
  <si>
    <t>04e000000000000a3a15</t>
  </si>
  <si>
    <t>Point (790671.97716120351105928 9637509.82012004777789116)</t>
  </si>
  <si>
    <t>04e0000000000008cfb1</t>
  </si>
  <si>
    <t>Point (791554.78229337371885777 9639322.03641622513532639)</t>
  </si>
  <si>
    <t>04e0000000000001b032</t>
  </si>
  <si>
    <t>Point (790498.0495927045121789 9637843.04382460005581379)</t>
  </si>
  <si>
    <t>04e00000000000028fed</t>
  </si>
  <si>
    <t>Point (790443.82192034088075161 9637391.1319978591054678)</t>
  </si>
  <si>
    <t>04e00000000000091c88</t>
  </si>
  <si>
    <t>Point (791728.73015608638525009 9638449.93546878919005394)</t>
  </si>
  <si>
    <t>04e0000000000001ed78</t>
  </si>
  <si>
    <t>Point (785395.79601945239119232 9636623.99724393710494041)</t>
  </si>
  <si>
    <t>04e0000000000002df83</t>
  </si>
  <si>
    <t>Point (790042.04795083752833307 9637441.53442105650901794)</t>
  </si>
  <si>
    <t>04e0000000000002ea75</t>
  </si>
  <si>
    <t>Point (790560.65657062828540802 9637865.87615254335105419)</t>
  </si>
  <si>
    <t>04e000000000000a2be2</t>
  </si>
  <si>
    <t>Point (790700.9249819100368768 9638043.61756527051329613)</t>
  </si>
  <si>
    <t>04e00000000000008691</t>
  </si>
  <si>
    <t>Point (791422.18285623809788376 9638490.27539480477571487)</t>
  </si>
  <si>
    <t>04e0000000000003f6ff</t>
  </si>
  <si>
    <t>Point (790870.21904194890521467 9638143.59126327559351921)</t>
  </si>
  <si>
    <t>04e00000000000049c8a</t>
  </si>
  <si>
    <t>Point (783500.36571744340471923 9636997.78777631558477879)</t>
  </si>
  <si>
    <t>04e0000000000006492a</t>
  </si>
  <si>
    <t>Point (791395.92505869665183127 9638486.49381703697144985)</t>
  </si>
  <si>
    <t>04e000000000000753e4</t>
  </si>
  <si>
    <t>Point (783869.10630571050569415 9635938.66149258799850941)</t>
  </si>
  <si>
    <t>04e0000000000009f4e2</t>
  </si>
  <si>
    <t>Point (783339.4278448149561882 9635693.50029627047479153)</t>
  </si>
  <si>
    <t>04e00000000000008364</t>
  </si>
  <si>
    <t>Point (790664.4951507089426741 9638328.53257526084780693)</t>
  </si>
  <si>
    <t>04e000000000000210c7</t>
  </si>
  <si>
    <t>Point (783817.39129823457915336 9636102.15307890996336937)</t>
  </si>
  <si>
    <t>04e0000000000007da67</t>
  </si>
  <si>
    <t>Point (790485.40804629004560411 9637388.95213562622666359)</t>
  </si>
  <si>
    <t>04e00000000000035768</t>
  </si>
  <si>
    <t>Point (783342.1163299756590277 9636926.87839587777853012)</t>
  </si>
  <si>
    <t>04e00000000000039e0f</t>
  </si>
  <si>
    <t>Point (792128.7491552485153079 9638575.91949701495468616)</t>
  </si>
  <si>
    <t>04e00000000000042b2d</t>
  </si>
  <si>
    <t>Point (790670.56534925720188767 9637588.84167981147766113)</t>
  </si>
  <si>
    <t>04e0000000000009e2cd</t>
  </si>
  <si>
    <t>Point (790489.59543646778911352 9637878.79735109396278858)</t>
  </si>
  <si>
    <t>04e0000000000000f4e8</t>
  </si>
  <si>
    <t>Point (789803.33339911559596658 9637360.10004239343106747)</t>
  </si>
  <si>
    <t>04e000000000000473c3</t>
  </si>
  <si>
    <t>Point (793700.90123818744905293 9639401.6589692197740078)</t>
  </si>
  <si>
    <t>04e000000000000236ea</t>
  </si>
  <si>
    <t>Point (790681.39013852865900844 9638018.80049381218850613)</t>
  </si>
  <si>
    <t>04e0000000000006599c</t>
  </si>
  <si>
    <t>Point (791761.10452948021702468 9638508.44481352530419827)</t>
  </si>
  <si>
    <t>04e000000000000a15a2</t>
  </si>
  <si>
    <t>Point (786768.66732079139910638 9636285.28157638758420944)</t>
  </si>
  <si>
    <t>04e0000000000000e857</t>
  </si>
  <si>
    <t>Point (790833.74556378740817308 9637975.25220838375389576)</t>
  </si>
  <si>
    <t>04e00000000000001e32</t>
  </si>
  <si>
    <t>Point (786486.78687638498377055 9636274.24194278754293919)</t>
  </si>
  <si>
    <t>04e0000000000003a48a</t>
  </si>
  <si>
    <t>Point (789988.18535641289781779 9638843.53508914448320866)</t>
  </si>
  <si>
    <t>04e0000000000004bfbd</t>
  </si>
  <si>
    <t>Point (790753.43825121130794287 9638583.70763549581170082)</t>
  </si>
  <si>
    <t>04e0000000000009968d</t>
  </si>
  <si>
    <t>Point (790055.98289486742578447 9637383.47293008118867874)</t>
  </si>
  <si>
    <t>04e0000000000009ebd5</t>
  </si>
  <si>
    <t>Point (790564.23354015406221151 9638516.37739600241184235)</t>
  </si>
  <si>
    <t>04e000000000000041a4</t>
  </si>
  <si>
    <t>Point (790526.31101209716871381 9638113.70241184718906879)</t>
  </si>
  <si>
    <t>04e0000000000002da55</t>
  </si>
  <si>
    <t>Point (782919.44913352909497917 9635815.63466802798211575)</t>
  </si>
  <si>
    <t>04e0000000000004aad3</t>
  </si>
  <si>
    <t>Point (791146.66123305936343968 9639320.08835706673562527)</t>
  </si>
  <si>
    <t>04e0000000000006c0ba</t>
  </si>
  <si>
    <t>Point (790865.79421257693320513 9638207.02850617282092571)</t>
  </si>
  <si>
    <t>04e000000000000a8cdc</t>
  </si>
  <si>
    <t>Point (790549.71555502014234662 9637506.1466080229729414)</t>
  </si>
  <si>
    <t>04e00000000000040697</t>
  </si>
  <si>
    <t>Point (792476.53961118869483471 9638475.14351457171142101)</t>
  </si>
  <si>
    <t>04e0000000000006c369</t>
  </si>
  <si>
    <t>Point (792131.91655724763404578 9638109.61029810830950737)</t>
  </si>
  <si>
    <t>04e0000000000008942d</t>
  </si>
  <si>
    <t>Point (782974.44861458661034703 9635252.24496426619589329)</t>
  </si>
  <si>
    <t>04e000000000000242b9</t>
  </si>
  <si>
    <t>Point (790640.21770856669172645 9638863.14521701633930206)</t>
  </si>
  <si>
    <t>04e0000000000003b0c0</t>
  </si>
  <si>
    <t>Point (790515.52064670831896365 9637743.78662378713488579)</t>
  </si>
  <si>
    <t>04e00000000000064baf</t>
  </si>
  <si>
    <t>Point (790568.97643373731989413 9637884.93031140603125095)</t>
  </si>
  <si>
    <t>04e00000000000004fc0</t>
  </si>
  <si>
    <t>Point (790851.30369646416511387 9639328.1440974734723568)</t>
  </si>
  <si>
    <t>04e0000000000002fdf5</t>
  </si>
  <si>
    <t>Point (786345.85760218533687294 9636327.73953725211322308)</t>
  </si>
  <si>
    <t>04e0000000000005fa10</t>
  </si>
  <si>
    <t>Point (791433.70541911339387298 9638040.48205525055527687)</t>
  </si>
  <si>
    <t>04e0000000000009acd5</t>
  </si>
  <si>
    <t>Point (790560.56930777512025088 9639357.64079914428293705)</t>
  </si>
  <si>
    <t>04e000000000000312ea</t>
  </si>
  <si>
    <t>Point (784422.65295762219466269 9635244.42019034177064896)</t>
  </si>
  <si>
    <t>04e0000000000003e127</t>
  </si>
  <si>
    <t>Point (790403.5149797685444355 9638882.71320158988237381)</t>
  </si>
  <si>
    <t>04e0000000000003f6d8</t>
  </si>
  <si>
    <t>Point (791868.56817193515598774 9639460.22639540396630764)</t>
  </si>
  <si>
    <t>04e0000000000001adbb</t>
  </si>
  <si>
    <t>Point (783003.67221068090293556 9635724.86397917009890079)</t>
  </si>
  <si>
    <t>04e000000000000393d5</t>
  </si>
  <si>
    <t>Point (783798.07905564783141017 9635451.51546643674373627)</t>
  </si>
  <si>
    <t>04e0000000000004a10f</t>
  </si>
  <si>
    <t>Point (790758.96724847855512053 9638476.69695988483726978)</t>
  </si>
  <si>
    <t>04e00000000000054e9f</t>
  </si>
  <si>
    <t>Point (783463.00607654894702137 9636990.04907765053212643)</t>
  </si>
  <si>
    <t>04e0000000000005a357</t>
  </si>
  <si>
    <t>Point (784132.35304680769331753 9637323.03513571433722973)</t>
  </si>
  <si>
    <t>04e00000000000066fb0</t>
  </si>
  <si>
    <t>Point (792239.88577342208009213 9638592.17456343956291676)</t>
  </si>
  <si>
    <t>04e0000000000001f862</t>
  </si>
  <si>
    <t>Point (790286.85662479535676539 9638741.32780562527477741)</t>
  </si>
  <si>
    <t>04e00000000000028301</t>
  </si>
  <si>
    <t>Point (783044.29909801762551069 9635581.99439585767686367)</t>
  </si>
  <si>
    <t>04e0000000000002efbd</t>
  </si>
  <si>
    <t>Point (791041.00621342891827226 9638243.34140900708734989)</t>
  </si>
  <si>
    <t>04e0000000000006c7f6</t>
  </si>
  <si>
    <t>Point (790469.16385206382256001 9637197.45064450800418854)</t>
  </si>
  <si>
    <t>04e00000000000076349</t>
  </si>
  <si>
    <t>Point (791844.92870302521623671 9638331.71233965083956718)</t>
  </si>
  <si>
    <t>04e00000000000092ca3</t>
  </si>
  <si>
    <t>Point (789900.88079742109403014 9637362.50443840771913528)</t>
  </si>
  <si>
    <t>04e000000000000a7157</t>
  </si>
  <si>
    <t>Point (789959.43164211488328874 9637361.30955161899328232)</t>
  </si>
  <si>
    <t>04e0000000000007f312</t>
  </si>
  <si>
    <t>Point (790608.6756850213278085 9638788.93832394853234291)</t>
  </si>
  <si>
    <t>04e000000000000886f1</t>
  </si>
  <si>
    <t>Point (790829.93321281799580902 9639322.10993311367928982)</t>
  </si>
  <si>
    <t>04e0000000000000f79e</t>
  </si>
  <si>
    <t>Point (791933.42246139876078814 9639805.79654659517109394)</t>
  </si>
  <si>
    <t>04e0000000000008197e</t>
  </si>
  <si>
    <t>Point (789787.68901294190436602 9637303.63185683079063892)</t>
  </si>
  <si>
    <t>04e000000000000016a2</t>
  </si>
  <si>
    <t>Point (790352.0830013892846182 9638699.96890638582408428)</t>
  </si>
  <si>
    <t>04e00000000000005a91</t>
  </si>
  <si>
    <t>Point (790455.00215794460382313 9638529.88858873583376408)</t>
  </si>
  <si>
    <t>04e0000000000008d201</t>
  </si>
  <si>
    <t>Point (792075.64831508288625628 9638448.46830476634204388)</t>
  </si>
  <si>
    <t>04e00000000000006ed5</t>
  </si>
  <si>
    <t>Point (785322.50083249411545694 9636632.52365711331367493)</t>
  </si>
  <si>
    <t>04e0000000000000ee45</t>
  </si>
  <si>
    <t>Point (791226.27405526139773428 9638343.0529510211199522)</t>
  </si>
  <si>
    <t>04e00000000000014044</t>
  </si>
  <si>
    <t>Point (790757.40681154187768698 9638005.23994357511401176)</t>
  </si>
  <si>
    <t>04e0000000000003048d</t>
  </si>
  <si>
    <t>Point (790470.39038315718062222 9638697.59225571341812611)</t>
  </si>
  <si>
    <t>04e0000000000004635f</t>
  </si>
  <si>
    <t>Point (790551.09237101557664573 9639243.22974487394094467)</t>
  </si>
  <si>
    <t>04e0000000000006d062</t>
  </si>
  <si>
    <t>Point (792267.0810347463702783 9638586.4483409970998764)</t>
  </si>
  <si>
    <t>04e00000000000028360</t>
  </si>
  <si>
    <t>Point (790687.65022336109541357 9638192.88642558082938194)</t>
  </si>
  <si>
    <t>04e0000000000003eb8a</t>
  </si>
  <si>
    <t>Point (791043.9885521954856813 9638560.42162505909800529)</t>
  </si>
  <si>
    <t>04e00000000000047900</t>
  </si>
  <si>
    <t>Point (785805.91562397719826549 9636045.51050068065524101)</t>
  </si>
  <si>
    <t>04e0000000000005676c</t>
  </si>
  <si>
    <t>Point (783227.15961376111954451 9635543.59222403913736343)</t>
  </si>
  <si>
    <t>04e000000000000873f5</t>
  </si>
  <si>
    <t>Point (790428.58711523632518947 9637949.22522715851664543)</t>
  </si>
  <si>
    <t>04e00000000000039503</t>
  </si>
  <si>
    <t>Point (790429.65605181688442826 9638860.10926264338195324)</t>
  </si>
  <si>
    <t>04e00000000000075753</t>
  </si>
  <si>
    <t>Point (792515.39615354861598462 9638597.89846026338636875)</t>
  </si>
  <si>
    <t>04e00000000000014528</t>
  </si>
  <si>
    <t>Point (786414.78793460642918944 9636242.60229472070932388)</t>
  </si>
  <si>
    <t>04e0000000000000d0e5</t>
  </si>
  <si>
    <t>Point (791490.96763692726381123 9638375.12492186203598976)</t>
  </si>
  <si>
    <t>04e00000000000012a1e</t>
  </si>
  <si>
    <t>Point (783161.23077488224953413 9635800.11991463042795658)</t>
  </si>
  <si>
    <t>04e000000000000799f7</t>
  </si>
  <si>
    <t>Point (783459.43725800141692162 9636941.41095377318561077)</t>
  </si>
  <si>
    <t>04e000000000000320fa</t>
  </si>
  <si>
    <t>Point (790422.21430312190204859 9637741.50446293689310551)</t>
  </si>
  <si>
    <t>04e00000000000041f17</t>
  </si>
  <si>
    <t>Point (792181.82370164571329951 9638590.16108202375471592)</t>
  </si>
  <si>
    <t>04e00000000000069c32</t>
  </si>
  <si>
    <t>Point (790500.45660922850947827 9639592.55647597461938858)</t>
  </si>
  <si>
    <t>04e000000000000935da</t>
  </si>
  <si>
    <t>Point (790430.60551204276271164 9637826.85037221200764179)</t>
  </si>
  <si>
    <t>04e0000000000004b026</t>
  </si>
  <si>
    <t>Point (782910.61807408835738897 9635851.5692591518163681)</t>
  </si>
  <si>
    <t>04e0000000000006fa47</t>
  </si>
  <si>
    <t>Point (790777.51677368441596627 9638502.5746005941182375)</t>
  </si>
  <si>
    <t>04e0000000000007b124</t>
  </si>
  <si>
    <t>Point (789687.84624110441654921 9638813.69062386639416218)</t>
  </si>
  <si>
    <t>04e00000000000083c1c</t>
  </si>
  <si>
    <t>Point (791540.04734604922123253 9638347.02356251329183578)</t>
  </si>
  <si>
    <t>04e000000000000254e2</t>
  </si>
  <si>
    <t>Point (783280.40885041316505522 9636820.957590127363801)</t>
  </si>
  <si>
    <t>04e0000000000006ea9e</t>
  </si>
  <si>
    <t>Point (789790.08536325581371784 9637407.96916421875357628)</t>
  </si>
  <si>
    <t>04e0000000000009b690</t>
  </si>
  <si>
    <t>Point (792234.64011770719662309 9638602.07099993713200092)</t>
  </si>
  <si>
    <t>04e000000000000074f7</t>
  </si>
  <si>
    <t>Point (790640.49558708572294563 9638644.0451475977897644)</t>
  </si>
  <si>
    <t>04e00000000000070fdb</t>
  </si>
  <si>
    <t>Point (789688.03421085758600384 9638917.50788323022425175)</t>
  </si>
  <si>
    <t>04e000000000000a342e</t>
  </si>
  <si>
    <t>Point (791124.94091454520821571 9638511.09548057243227959)</t>
  </si>
  <si>
    <t>04e0000000000001d7f0</t>
  </si>
  <si>
    <t>Point (790322.93816439877264202 9638633.15762105211615562)</t>
  </si>
  <si>
    <t>04e00000000000091a1f</t>
  </si>
  <si>
    <t>Point (791693.69426802638918161 9638315.40238252095878124)</t>
  </si>
  <si>
    <t>04e00000000000059387</t>
  </si>
  <si>
    <t>Point (791459.65697203914169222 9639331.94866750575602055)</t>
  </si>
  <si>
    <t>04e00000000000005cc7</t>
  </si>
  <si>
    <t>Point (790834.07993352762423456 9639333.77897743321955204)</t>
  </si>
  <si>
    <t>04e0000000000001040a</t>
  </si>
  <si>
    <t>Point (790632.28622602007817477 9638029.68659973330795765)</t>
  </si>
  <si>
    <t>04e00000000000003c82</t>
  </si>
  <si>
    <t>Point (791224.58277756813913584 9636827.46066110767424107)</t>
  </si>
  <si>
    <t>04e00000000000048262</t>
  </si>
  <si>
    <t>Point (786361.82825103774666786 9635909.03956899978220463)</t>
  </si>
  <si>
    <t>04e00000000000049476</t>
  </si>
  <si>
    <t>Point (790953.68820823077112436 9638245.073995690792799)</t>
  </si>
  <si>
    <t>04e00000000000082d83</t>
  </si>
  <si>
    <t>Point (791005.4689268572255969 9638380.05273813754320145)</t>
  </si>
  <si>
    <t>04e000000000000707d4</t>
  </si>
  <si>
    <t>Point (783213.56775794888380915 9636403.53804021701216698)</t>
  </si>
  <si>
    <t>04e00000000000054f0d</t>
  </si>
  <si>
    <t>Point (792141.48654792504385114 9638018.40743063390254974)</t>
  </si>
  <si>
    <t>04e00000000000000696</t>
  </si>
  <si>
    <t>Point (791872.2301160852657631 9639776.69460702501237392)</t>
  </si>
  <si>
    <t>04e0000000000000a1dc</t>
  </si>
  <si>
    <t>Point (782968.01755551318638027 9636330.47250904329121113)</t>
  </si>
  <si>
    <t>04e0000000000002efa1</t>
  </si>
  <si>
    <t>Point (790587.20658242155332118 9637879.80437456630170345)</t>
  </si>
  <si>
    <t>04e0000000000005c05e</t>
  </si>
  <si>
    <t>Point (792070.17862379620783031 9638607.37848125584423542)</t>
  </si>
  <si>
    <t>04e0000000000005e377</t>
  </si>
  <si>
    <t>Point (783014.54807668493594974 9636121.22185627371072769)</t>
  </si>
  <si>
    <t>04e00000000000042cc2</t>
  </si>
  <si>
    <t>Point (792919.96561550861224532 9639064.16660492867231369)</t>
  </si>
  <si>
    <t>04e0000000000004e58a</t>
  </si>
  <si>
    <t>Point (790615.79995533730834723 9639354.97546698711812496)</t>
  </si>
  <si>
    <t>04e0000000000007349f</t>
  </si>
  <si>
    <t>Point (790656.36879397206939757 9638230.75413016602396965)</t>
  </si>
  <si>
    <t>04e0000000000004e3bf</t>
  </si>
  <si>
    <t>Point (790777.03661906439810991 9638613.77569563500583172)</t>
  </si>
  <si>
    <t>04e0000000000009ca5b</t>
  </si>
  <si>
    <t>Point (790219.51729464204981923 9637374.58481095358729362)</t>
  </si>
  <si>
    <t>04e0000000000008250d</t>
  </si>
  <si>
    <t>Point (791827.2783710528165102 9638364.52480551227927208)</t>
  </si>
  <si>
    <t>04e000000000000a4bbd</t>
  </si>
  <si>
    <t>Point (786324.68653019843623042 9635870.64976896904408932)</t>
  </si>
  <si>
    <t>04e0000000000002a459</t>
  </si>
  <si>
    <t>Point (792132.09970970137510449 9638485.71530361473560333)</t>
  </si>
  <si>
    <t>04e000000000000620e6</t>
  </si>
  <si>
    <t>Point (783043.66843722492922097 9635235.13623855635523796)</t>
  </si>
  <si>
    <t>04e000000000000751e4</t>
  </si>
  <si>
    <t>Point (791359.34831692173611373 9638487.63233773410320282)</t>
  </si>
  <si>
    <t>04e0000000000007dd34</t>
  </si>
  <si>
    <t>Point (790584.04487701784819365 9638438.79489263892173767)</t>
  </si>
  <si>
    <t>04e00000000000001dc5</t>
  </si>
  <si>
    <t>Point (792223.62480619316920638 9638580.838920708745718)</t>
  </si>
  <si>
    <t>04e0000000000003ca0a</t>
  </si>
  <si>
    <t>Point (784713.93540183524601161 9636196.14923243224620819)</t>
  </si>
  <si>
    <t>04e00000000000043175</t>
  </si>
  <si>
    <t>Point (792494.29781738016754389 9638682.5614080373197794)</t>
  </si>
  <si>
    <t>04e0000000000007ef62</t>
  </si>
  <si>
    <t>Point (791312.82519658654928207 9636802.76292943581938744)</t>
  </si>
  <si>
    <t>04e0000000000008f89a</t>
  </si>
  <si>
    <t>Point (783160.74997953232377768 9636435.99236862547695637)</t>
  </si>
  <si>
    <t>04e0000000000005a41b</t>
  </si>
  <si>
    <t>Point (792980.96936285425908864 9638901.06092608533799648)</t>
  </si>
  <si>
    <t>04e0000000000002109f</t>
  </si>
  <si>
    <t>Point (790218.7443485016701743 9638829.52764978259801865)</t>
  </si>
  <si>
    <t>04e00000000000031e1c</t>
  </si>
  <si>
    <t>Point (792566.5732277708593756 9638662.44910332001745701)</t>
  </si>
  <si>
    <t>04e00000000000040964</t>
  </si>
  <si>
    <t>Point (790499.42252598900813609 9638568.0048051830381155)</t>
  </si>
  <si>
    <t>04e00000000000000d6b</t>
  </si>
  <si>
    <t>Point (791007.27213076339103281 9638243.99983296170830727)</t>
  </si>
  <si>
    <t>04e0000000000001244e</t>
  </si>
  <si>
    <t>Point (783364.69753861892968416 9637016.69596649892628193)</t>
  </si>
  <si>
    <t>04e00000000000022684</t>
  </si>
  <si>
    <t>Point (792112.78460358735173941 9638580.26365816593170166)</t>
  </si>
  <si>
    <t>04e0000000000001d3f8</t>
  </si>
  <si>
    <t>Point (791496.24894952063914388 9639050.79511746764183044)</t>
  </si>
  <si>
    <t>04e0000000000002b4d3</t>
  </si>
  <si>
    <t>Point (790182.02194608957506716 9637679.78774623572826385)</t>
  </si>
  <si>
    <t>04e0000000000009575a</t>
  </si>
  <si>
    <t>Point (783430.11159623367711902 9637015.96587955951690674)</t>
  </si>
  <si>
    <t>04e0000000000003e6a7</t>
  </si>
  <si>
    <t>Point (793106.62725087441504002 9639380.88167439587414265)</t>
  </si>
  <si>
    <t>04e00000000000067eed</t>
  </si>
  <si>
    <t>Point (783277.3131885330658406 9635527.20194308087229729)</t>
  </si>
  <si>
    <t>04e0000000000001820f</t>
  </si>
  <si>
    <t>Point (791410.70226375584024936 9638489.53074612282216549)</t>
  </si>
  <si>
    <t>04e0000000000001cf8c</t>
  </si>
  <si>
    <t>Point (783298.46977392153348774 9635744.90642336383461952)</t>
  </si>
  <si>
    <t>04e00000000000057670</t>
  </si>
  <si>
    <t>Point (793353.76851623225957155 9639007.34506299905478954)</t>
  </si>
  <si>
    <t>04e0000000000000718e</t>
  </si>
  <si>
    <t>Point (790911.05652538826689124 9638442.76028053648769855)</t>
  </si>
  <si>
    <t>04e0000000000009d6ac</t>
  </si>
  <si>
    <t>Point (783156.17273606150411069 9636434.03597520664334297)</t>
  </si>
  <si>
    <t>04e0000000000000cd6a</t>
  </si>
  <si>
    <t>Point (790426.7509170324774459 9637712.20583110302686691)</t>
  </si>
  <si>
    <t>04e00000000000086b5f</t>
  </si>
  <si>
    <t>Point (782947.63130023563280702 9635832.48648573644459248)</t>
  </si>
  <si>
    <t>04e000000000000060a3</t>
  </si>
  <si>
    <t>Point (790473.07181976456195116 9637701.87597165443003178)</t>
  </si>
  <si>
    <t>04e000000000000444d8</t>
  </si>
  <si>
    <t>Point (790662.32604808802716434 9637572.35065665654838085)</t>
  </si>
  <si>
    <t>04e000000000000a0608</t>
  </si>
  <si>
    <t>Point (783655.4150157303083688 9637720.93011260405182838)</t>
  </si>
  <si>
    <t>04e00000000000002da1</t>
  </si>
  <si>
    <t>Point (792163.9798757164971903 9638116.59001858159899712)</t>
  </si>
  <si>
    <t>04e0000000000006fee7</t>
  </si>
  <si>
    <t>Point (792426.63880630594212562 9638486.41529136523604393)</t>
  </si>
  <si>
    <t>04e0000000000009d597</t>
  </si>
  <si>
    <t>Point (792160.64389643492177129 9638422.71851933747529984)</t>
  </si>
  <si>
    <t>04e00000000000017fae</t>
  </si>
  <si>
    <t>Point (783803.76519348903093487 9635457.10781792737543583)</t>
  </si>
  <si>
    <t>04e0000000000001b398</t>
  </si>
  <si>
    <t>Point (791697.51666716090403497 9638107.96892033703625202)</t>
  </si>
  <si>
    <t>04e00000000000058416</t>
  </si>
  <si>
    <t>Point (790531.53313398663885891 9638305.33454850316047668)</t>
  </si>
  <si>
    <t>04e000000000000792a3</t>
  </si>
  <si>
    <t>Point (792668.2834207802079618 9639442.67356980033218861)</t>
  </si>
  <si>
    <t>04e00000000000097c78</t>
  </si>
  <si>
    <t>Point (792923.34546633949503303 9639376.81284276954829693)</t>
  </si>
  <si>
    <t>04e00000000000059ccb</t>
  </si>
  <si>
    <t>Point (786720.19987428467720747 9636298.48206170089542866)</t>
  </si>
  <si>
    <t>04e00000000000006601</t>
  </si>
  <si>
    <t>Point (792610.4349845009855926 9638665.24566999450325966)</t>
  </si>
  <si>
    <t>04e0000000000008f1fd</t>
  </si>
  <si>
    <t>Point (792343.75171055470127612 9638486.10850730165839195)</t>
  </si>
  <si>
    <t>04e00000000000055228</t>
  </si>
  <si>
    <t>Point (790475.68191278772428632 9639562.09986628405749798)</t>
  </si>
  <si>
    <t>04e0000000000008e4cf</t>
  </si>
  <si>
    <t>Point (782950.78510696883313358 9635597.07346921786665916)</t>
  </si>
  <si>
    <t>04e0000000000004fd26</t>
  </si>
  <si>
    <t>Point (791955.97909610462374985 9639589.0280262678861618)</t>
  </si>
  <si>
    <t>04e0000000000008b05a</t>
  </si>
  <si>
    <t>Point (790172.88473082799464464 9637416.9812004566192627)</t>
  </si>
  <si>
    <t>04e00000000000009b1f</t>
  </si>
  <si>
    <t>Point (790746.01844913023523986 9638591.01906473562121391)</t>
  </si>
  <si>
    <t>04e0000000000000c251</t>
  </si>
  <si>
    <t>Point (783785.42095796577632427 9636102.98826385661959648)</t>
  </si>
  <si>
    <t>04e00000000000041cab</t>
  </si>
  <si>
    <t>Point (790812.50626983563415706 9638362.87034489400684834)</t>
  </si>
  <si>
    <t>04e0000000000008dbf6</t>
  </si>
  <si>
    <t>Point (790429.21911586599890143 9639260.1401373166590929)</t>
  </si>
  <si>
    <t>04e0000000000007ee7c</t>
  </si>
  <si>
    <t>Point (790303.75165647501125932 9638546.31072870455682278)</t>
  </si>
  <si>
    <t>04e0000000000001bbe7</t>
  </si>
  <si>
    <t>Point (793338.93329884600825608 9639441.94941203482449055)</t>
  </si>
  <si>
    <t>04e0000000000001dbcd</t>
  </si>
  <si>
    <t>Point (790540.14643944776616991 9638071.19962697103619576)</t>
  </si>
  <si>
    <t>04e0000000000007f7ee</t>
  </si>
  <si>
    <t>Point (786271.4862149206455797 9635842.47932229936122894)</t>
  </si>
  <si>
    <t>04e0000000000001b37d</t>
  </si>
  <si>
    <t>Point (791136.31634276662953198 9638462.92984779924154282)</t>
  </si>
  <si>
    <t>04e00000000000033052</t>
  </si>
  <si>
    <t>Point (790076.96374277654103935 9637572.84028659574687481)</t>
  </si>
  <si>
    <t>04e000000000000a8069</t>
  </si>
  <si>
    <t>Point (790364.35670694056898355 9638799.6083562858402729)</t>
  </si>
  <si>
    <t>04e00000000000049d49</t>
  </si>
  <si>
    <t>Point (791929.90700427920091897 9639543.13646256737411022)</t>
  </si>
  <si>
    <t>04e0000000000008bd3d</t>
  </si>
  <si>
    <t>Point (792482.79104494967032224 9638509.37696165591478348)</t>
  </si>
  <si>
    <t>04e0000000000000d4d6</t>
  </si>
  <si>
    <t>Point (791568.78213548939675093 9638497.48533024080097675)</t>
  </si>
  <si>
    <t>04e0000000000005fa72</t>
  </si>
  <si>
    <t>Point (791919.29110122669953853 9638325.99651307985186577)</t>
  </si>
  <si>
    <t>04e0000000000006f2dc</t>
  </si>
  <si>
    <t>Point (789782.54151219665072858 9637325.13209184817969799)</t>
  </si>
  <si>
    <t>04e00000000000077f08</t>
  </si>
  <si>
    <t>Point (783259.81738178641535342 9636851.71604926884174347)</t>
  </si>
  <si>
    <t>04e0000000000009ad9f</t>
  </si>
  <si>
    <t>Point (791550.54880922473967075 9638430.77917096950113773)</t>
  </si>
  <si>
    <t>04e000000000000a6c23</t>
  </si>
  <si>
    <t>Point (790722.60267060354817659 9638306.71875667199492455)</t>
  </si>
  <si>
    <t>04e000000000000304d2</t>
  </si>
  <si>
    <t>Point (784673.42418253910727799 9636296.53621149249374866)</t>
  </si>
  <si>
    <t>04e00000000000042cf7</t>
  </si>
  <si>
    <t>Point (789998.95352133316919208 9637666.77411520481109619)</t>
  </si>
  <si>
    <t>04e00000000000091399</t>
  </si>
  <si>
    <t>Point (783641.86319843982346356 9635969.96642283536493778)</t>
  </si>
  <si>
    <t>04e00000000000023527</t>
  </si>
  <si>
    <t>Point (790535.15767760039307177 9637317.98649281077086926)</t>
  </si>
  <si>
    <t>04e0000000000003a637</t>
  </si>
  <si>
    <t>Point (783506.7318455574568361 9637003.46663431636989117)</t>
  </si>
  <si>
    <t>04e00000000000039626</t>
  </si>
  <si>
    <t>Point (791624.35005183750763535 9638263.14138055592775345)</t>
  </si>
  <si>
    <t>04e0000000000007fa0a</t>
  </si>
  <si>
    <t>Point (783046.22529827698599547 9635720.95721181854605675)</t>
  </si>
  <si>
    <t>04e000000000000145a5</t>
  </si>
  <si>
    <t>Point (791158.15694057266227901 9637254.66348438896238804)</t>
  </si>
  <si>
    <t>04e0000000000000bf6e</t>
  </si>
  <si>
    <t>Point (783810.6825853087939322 9636092.68490449339151382)</t>
  </si>
  <si>
    <t>04e000000000000a7fe5</t>
  </si>
  <si>
    <t>Point (783126.76668721938040107 9635498.085118368268013)</t>
  </si>
  <si>
    <t>04e0000000000008d704</t>
  </si>
  <si>
    <t>Point (793137.44965927489101887 9638897.9985085092484951)</t>
  </si>
  <si>
    <t>04e00000000000084043</t>
  </si>
  <si>
    <t>Point (783093.36356722610071301 9636403.10165223479270935)</t>
  </si>
  <si>
    <t>04e00000000000033bcf</t>
  </si>
  <si>
    <t>Point (790585.57776559167541564 9638341.79995210841298103)</t>
  </si>
  <si>
    <t>04e0000000000001d82d</t>
  </si>
  <si>
    <t>Point (790131.33005031035281718 9637507.20565527491271496)</t>
  </si>
  <si>
    <t>04e00000000000048707</t>
  </si>
  <si>
    <t>Point (785289.16601183824241161 9636466.04888733476400375)</t>
  </si>
  <si>
    <t>04e000000000000009fc</t>
  </si>
  <si>
    <t>Point (791637.58784176106564701 9638501.84551382809877396)</t>
  </si>
  <si>
    <t>04e00000000000010df1</t>
  </si>
  <si>
    <t>Point (791570.02643701841589063 9638618.44015334919095039)</t>
  </si>
  <si>
    <t>04e0000000000008eee0</t>
  </si>
  <si>
    <t>Point (791565.01126229495275766 9638554.60694476217031479)</t>
  </si>
  <si>
    <t>04e0000000000009972b</t>
  </si>
  <si>
    <t>Point (783133.67006672767456621 9635262.42975356429815292)</t>
  </si>
  <si>
    <t>04e00000000000033642</t>
  </si>
  <si>
    <t>Point (790578.02926206367556006 9638911.08159181661903858)</t>
  </si>
  <si>
    <t>04e00000000000088abe</t>
  </si>
  <si>
    <t>Point (790734.18532139807939529 9638178.24491680599749088)</t>
  </si>
  <si>
    <t>04e00000000000094c23</t>
  </si>
  <si>
    <t>Point (782509.77449678466655314 9635781.21704101748764515)</t>
  </si>
  <si>
    <t>04e000000000000aa737</t>
  </si>
  <si>
    <t>Point (792506.8565503628924489 9638601.8601230550557375)</t>
  </si>
  <si>
    <t>04e000000000000143c9</t>
  </si>
  <si>
    <t>Point (790338.63950910535641015 9638568.46261289343237877)</t>
  </si>
  <si>
    <t>04e0000000000001b084</t>
  </si>
  <si>
    <t>Point (791183.88591852644458413 9638546.89824561029672623)</t>
  </si>
  <si>
    <t>04e0000000000004206d</t>
  </si>
  <si>
    <t>Point (791542.72239485499449074 9638554.07094616629183292)</t>
  </si>
  <si>
    <t>04e000000000000540ee</t>
  </si>
  <si>
    <t>Point (782685.5784122000914067 9635909.37971868924796581)</t>
  </si>
  <si>
    <t>04e0000000000005662c</t>
  </si>
  <si>
    <t>Point (792457.50220235297456384 9638653.06103500165045261)</t>
  </si>
  <si>
    <t>04e0000000000006ce59</t>
  </si>
  <si>
    <t>Point (790461.06620318908244371 9639391.72363989800214767)</t>
  </si>
  <si>
    <t>04e00000000000085a6b</t>
  </si>
  <si>
    <t>Point (791218.23193637514486909 9638559.19968107342720032)</t>
  </si>
  <si>
    <t>04e000000000000a2ef2</t>
  </si>
  <si>
    <t>Point (782982.68212265335023403 9635224.33412453718483448)</t>
  </si>
  <si>
    <t>04e000000000000092b5</t>
  </si>
  <si>
    <t>Point (783079.70507528958842158 9635807.24461974576115608)</t>
  </si>
  <si>
    <t>04e00000000000018096</t>
  </si>
  <si>
    <t>Point (790853.25166295899543911 9638001.7535684909671545)</t>
  </si>
  <si>
    <t>04e0000000000009eca6</t>
  </si>
  <si>
    <t>Point (790905.10205759142991155 9637939.68125385604798794)</t>
  </si>
  <si>
    <t>04e0000000000009f262</t>
  </si>
  <si>
    <t>Point (791632.63967074092943221 9638212.73965206742286682)</t>
  </si>
  <si>
    <t>04e00000000000027a8e</t>
  </si>
  <si>
    <t>Point (793462.70981019793543965 9639329.28702818229794502)</t>
  </si>
  <si>
    <t>04e00000000000031b35</t>
  </si>
  <si>
    <t>Point (790204.96929182531312108 9638717.9411340020596981)</t>
  </si>
  <si>
    <t>04e0000000000009628c</t>
  </si>
  <si>
    <t>Point (783209.60795531235635281 9636568.67645026557147503)</t>
  </si>
  <si>
    <t>04e00000000000098e5e</t>
  </si>
  <si>
    <t>Point (790597.16821497958153486 9638043.06366020627319813)</t>
  </si>
  <si>
    <t>04e0000000000000e1c5</t>
  </si>
  <si>
    <t>Point (790399.50740525592118502 9637231.47182035073637962)</t>
  </si>
  <si>
    <t>04e0000000000001ddec</t>
  </si>
  <si>
    <t>Point (793426.83536843070760369 9638920.21909224800765514)</t>
  </si>
  <si>
    <t>04e0000000000005f351</t>
  </si>
  <si>
    <t>Point (792400.75832692789845169 9638694.39870885387063026)</t>
  </si>
  <si>
    <t>04e00000000000087f60</t>
  </si>
  <si>
    <t>Point (790826.76861125614959747 9638541.450362803414464)</t>
  </si>
  <si>
    <t>04e000000000000a585c</t>
  </si>
  <si>
    <t>Point (791652.90025318530388176 9638521.96909001655876637)</t>
  </si>
  <si>
    <t>04e0000000000001d128</t>
  </si>
  <si>
    <t>Point (791236.52855105069465935 9638413.06233956292271614)</t>
  </si>
  <si>
    <t>04e0000000000001367c</t>
  </si>
  <si>
    <t>Point (793154.55117173329927027 9638855.26660204119980335)</t>
  </si>
  <si>
    <t>04e0000000000001bfac</t>
  </si>
  <si>
    <t>Point (792150.32342388737015426 9638555.78725870884954929)</t>
  </si>
  <si>
    <t>04e00000000000029ed2</t>
  </si>
  <si>
    <t>Point (791555.12056652153842151 9638345.02460164576768875)</t>
  </si>
  <si>
    <t>04e00000000000031b94</t>
  </si>
  <si>
    <t>Point (790708.27519933530129492 9638592.02626665681600571)</t>
  </si>
  <si>
    <t>04e0000000000007aa5a</t>
  </si>
  <si>
    <t>Point (790043.19072055001743138 9637215.58475357107818127)</t>
  </si>
  <si>
    <t>04e0000000000000005b</t>
  </si>
  <si>
    <t>Point (783026.66087538504507393 9635937.69461571797728539)</t>
  </si>
  <si>
    <t>04e0000000000003fbf8</t>
  </si>
  <si>
    <t>Point (790942.73300158209167421 9638474.93316616304218769)</t>
  </si>
  <si>
    <t>04e0000000000007fede</t>
  </si>
  <si>
    <t>Point (786781.73764333280269057 9636395.88622350245714188)</t>
  </si>
  <si>
    <t>04e000000000000a0598</t>
  </si>
  <si>
    <t>Point (790349.77411915990523994 9637396.47693552449345589)</t>
  </si>
  <si>
    <t>04e000000000000357b2</t>
  </si>
  <si>
    <t>Point (790470.80549620022065938 9637448.48508984781801701)</t>
  </si>
  <si>
    <t>04e000000000000405af</t>
  </si>
  <si>
    <t>Point (790372.69084360986016691 9638618.45290909148752689)</t>
  </si>
  <si>
    <t>04e0000000000004fb27</t>
  </si>
  <si>
    <t>Point (793431.70688582642469555 9639169.99782074429094791)</t>
  </si>
  <si>
    <t>04e0000000000006b100</t>
  </si>
  <si>
    <t>Point (791685.468638731748797 9638199.5155348889529705)</t>
  </si>
  <si>
    <t>04e000000000000788a1</t>
  </si>
  <si>
    <t>Point (790469.63740325532853603 9639529.82653390243649483)</t>
  </si>
  <si>
    <t>04e000000000000866c0</t>
  </si>
  <si>
    <t>Point (783389.02336364414077252 9637002.87871617078781128)</t>
  </si>
  <si>
    <t>04e0000000000001c961</t>
  </si>
  <si>
    <t>Point (790525.07359064603224397 9637791.54618730582296848)</t>
  </si>
  <si>
    <t>04e00000000000031972</t>
  </si>
  <si>
    <t>Point (792265.86790532420855016 9638468.51458225958049297)</t>
  </si>
  <si>
    <t>04e00000000000031e13</t>
  </si>
  <si>
    <t>Point (793394.86577388597652316 9638937.52756753191351891)</t>
  </si>
  <si>
    <t>04e00000000000041c50</t>
  </si>
  <si>
    <t>Point (789876.41080230858642608 9637350.57813292369246483)</t>
  </si>
  <si>
    <t>04e000000000000565e9</t>
  </si>
  <si>
    <t>Point (792613.20629001245833933 9638538.84749261289834976)</t>
  </si>
  <si>
    <t>04e0000000000005686c</t>
  </si>
  <si>
    <t>Point (785636.27938747371081263 9636056.10970504023134708)</t>
  </si>
  <si>
    <t>04e0000000000001b2ed</t>
  </si>
  <si>
    <t>Point (791480.95498027931898832 9637560.13583427853882313)</t>
  </si>
  <si>
    <t>04e00000000000023607</t>
  </si>
  <si>
    <t>Point (791659.50778338289819658 9638375.09978705085813999)</t>
  </si>
  <si>
    <t>04e000000000000411d8</t>
  </si>
  <si>
    <t>Point (793195.84402231383137405 9639324.09730972908437252)</t>
  </si>
  <si>
    <t>04e00000000000098cf0</t>
  </si>
  <si>
    <t>Point (790579.33579036046285182 9639442.49868307635188103)</t>
  </si>
  <si>
    <t>04e00000000000023cb7</t>
  </si>
  <si>
    <t>Point (790771.9644130818778649 9638192.11221464909613132)</t>
  </si>
  <si>
    <t>04e0000000000003a5e2</t>
  </si>
  <si>
    <t>Point (783211.38870179932564497 9635194.42294186353683472)</t>
  </si>
  <si>
    <t>04e0000000000006f6c6</t>
  </si>
  <si>
    <t>Point (786524.96164159046020359 9636039.76756837405264378)</t>
  </si>
  <si>
    <t>04e00000000000085e83</t>
  </si>
  <si>
    <t>Point (792481.88774919835850596 9638491.83360700309276581)</t>
  </si>
  <si>
    <t>04e000000000000aa1ac</t>
  </si>
  <si>
    <t>Point (790613.18032082833815366 9638336.98093532212078571)</t>
  </si>
  <si>
    <t>04e00000000000014223</t>
  </si>
  <si>
    <t>Point (790852.5908834277652204 9638379.27456570789217949)</t>
  </si>
  <si>
    <t>04e00000000000076399</t>
  </si>
  <si>
    <t>Point (793044.80008184304460883 9639526.49110252596437931)</t>
  </si>
  <si>
    <t>04e0000000000000fbee</t>
  </si>
  <si>
    <t>Point (790621.04474788252264261 9638874.08422929048538208)</t>
  </si>
  <si>
    <t>04e00000000000099d6e</t>
  </si>
  <si>
    <t>Point (783151.75022173975594342 9636271.24868092499673367)</t>
  </si>
  <si>
    <t>04e0000000000002da32</t>
  </si>
  <si>
    <t>Point (783128.09780681040138006 9636424.78353532589972019)</t>
  </si>
  <si>
    <t>04e00000000000033f46</t>
  </si>
  <si>
    <t>Point (790347.64345903461799026 9637387.03138868510723114)</t>
  </si>
  <si>
    <t>04e0000000000003db52</t>
  </si>
  <si>
    <t>Point (792430.91907465050462633 9638629.09908050671219826)</t>
  </si>
  <si>
    <t>04e000000000000a3b27</t>
  </si>
  <si>
    <t>Point (793418.67053895140998065 9639207.27981649339199066)</t>
  </si>
  <si>
    <t>04e000000000000364ca</t>
  </si>
  <si>
    <t>Point (783675.32245026645250618 9637717.53314827010035515)</t>
  </si>
  <si>
    <t>04e0000000000003b62f</t>
  </si>
  <si>
    <t>Point (790108.87670672661624849 9637472.78117988258600235)</t>
  </si>
  <si>
    <t>04e0000000000000f9b6</t>
  </si>
  <si>
    <t>Point (789702.71026341058313847 9638835.56956559047102928)</t>
  </si>
  <si>
    <t>04e00000000000011c8b</t>
  </si>
  <si>
    <t>Point (789760.03386768279597163 9637620.29869035817682743)</t>
  </si>
  <si>
    <t>04e00000000000019ddc</t>
  </si>
  <si>
    <t>Point (792112.43819177302066237 9639665.67923157662153244)</t>
  </si>
  <si>
    <t>04e00000000000015f44</t>
  </si>
  <si>
    <t>Point (790492.9696677167667076 9637748.65449068881571293)</t>
  </si>
  <si>
    <t>04e0000000000003bf9b</t>
  </si>
  <si>
    <t>Point (791631.83327590092085302 9638262.52329853363335133)</t>
  </si>
  <si>
    <t>04e0000000000004ff38</t>
  </si>
  <si>
    <t>Point (782746.99883616832084954 9635834.53217514231801033)</t>
  </si>
  <si>
    <t>04e0000000000000f73a</t>
  </si>
  <si>
    <t>Point (782877.99880956043489277 9635784.49335221573710442)</t>
  </si>
  <si>
    <t>04e00000000000026fa3</t>
  </si>
  <si>
    <t>Point (790522.03871750901453197 9638717.04085818491876125)</t>
  </si>
  <si>
    <t>04e0000000000004eeb9</t>
  </si>
  <si>
    <t>Point (791375.12874551233835518 9638480.01273643411695957)</t>
  </si>
  <si>
    <t>04e00000000000064328</t>
  </si>
  <si>
    <t>Point (783013.45378617336973548 9635790.57947105914354324)</t>
  </si>
  <si>
    <t>04e00000000000076a02</t>
  </si>
  <si>
    <t>Point (791265.77008323522750288 9637099.13312681578099728)</t>
  </si>
  <si>
    <t>04e00000000000000d12</t>
  </si>
  <si>
    <t>Point (791816.56253979448229074 9638380.73436672613024712)</t>
  </si>
  <si>
    <t>04e0000000000004c5ba</t>
  </si>
  <si>
    <t>Point (790894.46200941642746329 9638258.99809078313410282)</t>
  </si>
  <si>
    <t>04e000000000000956d0</t>
  </si>
  <si>
    <t>Point (790034.50548780709505081 9637442.0665317177772522)</t>
  </si>
  <si>
    <t>04e000000000000a8438</t>
  </si>
  <si>
    <t>Point (791528.14956406853161752 9638329.45514866337180138)</t>
  </si>
  <si>
    <t>04e00000000000014a03</t>
  </si>
  <si>
    <t>Point (782979.78334202594123781 9635760.82861894369125366)</t>
  </si>
  <si>
    <t>04e00000000000082ef3</t>
  </si>
  <si>
    <t>Point (791375.79460432915948331 9638491.85208763927221298)</t>
  </si>
  <si>
    <t>04e0000000000009f447</t>
  </si>
  <si>
    <t>Point (789823.47379860049113631 9637917.15888293646275997)</t>
  </si>
  <si>
    <t>04e0000000000001e9b3</t>
  </si>
  <si>
    <t>Point (790771.52234483533538878 9638187.16062414646148682)</t>
  </si>
  <si>
    <t>04e00000000000002d73</t>
  </si>
  <si>
    <t>Point (790278.40452991332858801 9639028.76117466203868389)</t>
  </si>
  <si>
    <t>04e000000000000a7555</t>
  </si>
  <si>
    <t>Point (792625.03905783104710281 9638674.30796349979937077)</t>
  </si>
  <si>
    <t>04e000000000000102d8</t>
  </si>
  <si>
    <t>Point (791575.5511138301808387 9638554.748756418004632)</t>
  </si>
  <si>
    <t>04e00000000000046cbb</t>
  </si>
  <si>
    <t>Point (791498.83686684060376137 9638500.47584519907832146)</t>
  </si>
  <si>
    <t>04e0000000000009d123</t>
  </si>
  <si>
    <t>Point (790768.36639063898473978 9639317.25641179829835892)</t>
  </si>
  <si>
    <t>04e000000000000ab0f2</t>
  </si>
  <si>
    <t>Point (792950.17283966217655689 9639004.76778286881744862)</t>
  </si>
  <si>
    <t>04e000000000000005dd</t>
  </si>
  <si>
    <t>Point (790734.71785422158427536 9638643.1074052955955267)</t>
  </si>
  <si>
    <t>04e0000000000001e7aa</t>
  </si>
  <si>
    <t>Point (790896.20299627352505922 9638450.78324935026466846)</t>
  </si>
  <si>
    <t>04e00000000000080cb1</t>
  </si>
  <si>
    <t>Point (791945.01582051708828658 9638441.20981320738792419)</t>
  </si>
  <si>
    <t>04e00000000000017d8f</t>
  </si>
  <si>
    <t>Point (784444.99201171693857759 9636413.43419292196631432)</t>
  </si>
  <si>
    <t>04e0000000000003a9d1</t>
  </si>
  <si>
    <t>Point (791604.40850124915596098 9637535.02080123871564865)</t>
  </si>
  <si>
    <t>04e0000000000004d2aa</t>
  </si>
  <si>
    <t>Point (783224.1852015929762274 9636099.92982714995741844)</t>
  </si>
  <si>
    <t>04e00000000000057aaf</t>
  </si>
  <si>
    <t>Point (782862.93618076317943633 9636149.76858990266919136)</t>
  </si>
  <si>
    <t>04e00000000000011f39</t>
  </si>
  <si>
    <t>Point (790669.67576549248769879 9638284.24403787963092327)</t>
  </si>
  <si>
    <t>04e00000000000036fb4</t>
  </si>
  <si>
    <t>Point (790996.1428976918105036 9638400.6114618107676506)</t>
  </si>
  <si>
    <t>04e0000000000004355f</t>
  </si>
  <si>
    <t>Point (791320.68036886409390718 9638886.43712526373565197)</t>
  </si>
  <si>
    <t>04e00000000000079413</t>
  </si>
  <si>
    <t>Point (783175.286783930612728 9636484.8446711003780365)</t>
  </si>
  <si>
    <t>04e000000000000785ec</t>
  </si>
  <si>
    <t>Point (793459.12427721824496984 9639257.6578084584325552)</t>
  </si>
  <si>
    <t>04e00000000000046f6d</t>
  </si>
  <si>
    <t>Point (790952.28393606911413372 9637226.87960346415638924)</t>
  </si>
  <si>
    <t>04e0000000000004c403</t>
  </si>
  <si>
    <t>Point (790645.10280408093240112 9638072.68428477831184864)</t>
  </si>
  <si>
    <t>04e00000000000076620</t>
  </si>
  <si>
    <t>Point (790411.68550678493920714 9637421.26698805019259453)</t>
  </si>
  <si>
    <t>04e00000000000076803</t>
  </si>
  <si>
    <t>Point (791895.31176237389445305 9638465.1282295249402523)</t>
  </si>
  <si>
    <t>04e0000000000008442d</t>
  </si>
  <si>
    <t>Point (782965.61503560410346836 9635922.00696247257292271)</t>
  </si>
  <si>
    <t>04e000000000000088fb</t>
  </si>
  <si>
    <t>Point (789570.58446376235224307 9638880.43590095639228821)</t>
  </si>
  <si>
    <t>04e000000000000642b0</t>
  </si>
  <si>
    <t>Point (792642.28626505006104708 9638546.62120722234249115)</t>
  </si>
  <si>
    <t>04e00000000000002d93</t>
  </si>
  <si>
    <t>Point (792175.74076161778066307 9638356.87794278562068939)</t>
  </si>
  <si>
    <t>04e0000000000002c136</t>
  </si>
  <si>
    <t>Point (783514.97607422014698386 9635615.99516069516539574)</t>
  </si>
  <si>
    <t>04e000000000000356de</t>
  </si>
  <si>
    <t>Point (790672.97654188075102866 9638301.25255540013313293)</t>
  </si>
  <si>
    <t>04e00000000000053964</t>
  </si>
  <si>
    <t>Point (789911.64210796833503991 9638998.1588271651417017)</t>
  </si>
  <si>
    <t>04e0000000000001f69e</t>
  </si>
  <si>
    <t>Point (783691.29582834569737315 9637304.78924824297428131)</t>
  </si>
  <si>
    <t>04e0000000000007a483</t>
  </si>
  <si>
    <t>Point (790530.11989438044838607 9638715.76732663065195084)</t>
  </si>
  <si>
    <t>04e0000000000008e03f</t>
  </si>
  <si>
    <t>Point (786392.36988325207494199 9636295.32611106894910336)</t>
  </si>
  <si>
    <t>04e00000000000098b8e</t>
  </si>
  <si>
    <t>Point (789917.47506361524574459 9639008.26410839892923832)</t>
  </si>
  <si>
    <t>04e0000000000000f4f2</t>
  </si>
  <si>
    <t>Point (783003.86258881818503141 9635799.40158249065279961)</t>
  </si>
  <si>
    <t>04e0000000000002e789</t>
  </si>
  <si>
    <t>Point (782900.41226927621755749 9635792.89425039477646351)</t>
  </si>
  <si>
    <t>04e0000000000005e1c5</t>
  </si>
  <si>
    <t>Point (790501.66047913325019181 9637677.35478071868419647)</t>
  </si>
  <si>
    <t>04e00000000000018162</t>
  </si>
  <si>
    <t>Point (791710.09172571066301316 9638270.83941968157887459)</t>
  </si>
  <si>
    <t>04e0000000000003968e</t>
  </si>
  <si>
    <t>Point (785515.88159920345060527 9636495.0330624133348465)</t>
  </si>
  <si>
    <t>04e0000000000000b5da</t>
  </si>
  <si>
    <t>Point (782978.69977530022151768 9635750.1827550008893013)</t>
  </si>
  <si>
    <t>04e000000000000419b1</t>
  </si>
  <si>
    <t>Point (790909.2325827939203009 9638363.57694153487682343)</t>
  </si>
  <si>
    <t>04e00000000000068cc7</t>
  </si>
  <si>
    <t>Point (790686.05444563331548125 9638056.19422200508415699)</t>
  </si>
  <si>
    <t>04e0000000000007a1af</t>
  </si>
  <si>
    <t>Point (790343.97090340743307024 9638663.10430079884827137)</t>
  </si>
  <si>
    <t>04e00000000000025217</t>
  </si>
  <si>
    <t>Point (791317.11319508566521108 9638878.95972000807523727)</t>
  </si>
  <si>
    <t>04e00000000000019c01</t>
  </si>
  <si>
    <t>Point (791954.6949053859570995 9638564.67177264392375946)</t>
  </si>
  <si>
    <t>04e00000000000099414</t>
  </si>
  <si>
    <t>Point (783405.34834232670255005 9637093.06546630524098873)</t>
  </si>
  <si>
    <t>04e0000000000009c67e</t>
  </si>
  <si>
    <t>Point (793846.51839310023933649 9639317.38373015448451042)</t>
  </si>
  <si>
    <t>04e00000000000008deb</t>
  </si>
  <si>
    <t>Point (790120.72372122027445585 9637509.4610402025282383)</t>
  </si>
  <si>
    <t>04e000000000000148ba</t>
  </si>
  <si>
    <t>Point (790480.46664494276046753 9639362.84733442962169647)</t>
  </si>
  <si>
    <t>04e00000000000033f4a</t>
  </si>
  <si>
    <t>Point (792449.45654806238599122 9638491.99067080765962601)</t>
  </si>
  <si>
    <t>04e00000000000053cd0</t>
  </si>
  <si>
    <t>Point (790478.52239644969813526 9637708.05247125215828419)</t>
  </si>
  <si>
    <t>04e00000000000086b54</t>
  </si>
  <si>
    <t>Point (790347.13269305939320475 9637136.48409964144229889)</t>
  </si>
  <si>
    <t>04e00000000000097cad</t>
  </si>
  <si>
    <t>Point (783328.98484123731032014 9635312.82254083082079887)</t>
  </si>
  <si>
    <t>04e0000000000002561a</t>
  </si>
  <si>
    <t>Point (792966.57512468984350562 9639456.67906299419701099)</t>
  </si>
  <si>
    <t>04e000000000000793ff</t>
  </si>
  <si>
    <t>Point (786210.41130750114098191 9636317.13456686213612556)</t>
  </si>
  <si>
    <t>04e00000000000088cf4</t>
  </si>
  <si>
    <t>Point (790404.41706396813970059 9637404.47592321038246155)</t>
  </si>
  <si>
    <t>04e0000000000001cd33</t>
  </si>
  <si>
    <t>Point (790863.27787571377120912 9638622.30704401433467865)</t>
  </si>
  <si>
    <t>04e00000000000045648</t>
  </si>
  <si>
    <t>Point (789830.80421808769460768 9637412.06964163668453693)</t>
  </si>
  <si>
    <t>04e0000000000000f267</t>
  </si>
  <si>
    <t>Point (790396.35858373052906245 9637974.31201260164380074)</t>
  </si>
  <si>
    <t>04e00000000000035471</t>
  </si>
  <si>
    <t>Point (783093.92146691796369851 9636393.87699524499475956)</t>
  </si>
  <si>
    <t>04e0000000000004984d</t>
  </si>
  <si>
    <t>Point (786124.88866605807561427 9636381.61588828451931477)</t>
  </si>
  <si>
    <t>04e00000000000076737</t>
  </si>
  <si>
    <t>Point (790681.53091681085061282 9639367.84196512959897518)</t>
  </si>
  <si>
    <t>04e00000000000038b5e</t>
  </si>
  <si>
    <t>Point (790818.00943915965035558 9638135.0638581458479166)</t>
  </si>
  <si>
    <t>04e000000000000a7744</t>
  </si>
  <si>
    <t>Point (790332.71363451913930476 9638657.54142049700021744)</t>
  </si>
  <si>
    <t>04e0000000000001ed6d</t>
  </si>
  <si>
    <t>Point (790483.43707358511164784 9637278.86179682426154613)</t>
  </si>
  <si>
    <t>04e0000000000002d773</t>
  </si>
  <si>
    <t>Point (792586.26167809381149709 9639173.60307727940380573)</t>
  </si>
  <si>
    <t>04e000000000000439ed</t>
  </si>
  <si>
    <t>Point (791217.03220880753360689 9638572.6106357853859663)</t>
  </si>
  <si>
    <t>04e0000000000007a3fc</t>
  </si>
  <si>
    <t>Point (792053.3252536621876061 9638492.64592333324253559)</t>
  </si>
  <si>
    <t>04e0000000000007cd96</t>
  </si>
  <si>
    <t>Point (790864.86662042792886496 9638255.43204615451395512)</t>
  </si>
  <si>
    <t>04e00000000000097ff9</t>
  </si>
  <si>
    <t>Point (790754.66929371713194996 9638965.24628651142120361)</t>
  </si>
  <si>
    <t>04e00000000000019ad6</t>
  </si>
  <si>
    <t>Point (782996.02030516159720719 9635844.95263626426458359)</t>
  </si>
  <si>
    <t>04e00000000000018d32</t>
  </si>
  <si>
    <t>Point (793084.22287810803391039 9639559.07453489676117897)</t>
  </si>
  <si>
    <t>04e000000000000495a2</t>
  </si>
  <si>
    <t>Point (789971.11327148601412773 9638975.70097288303077221)</t>
  </si>
  <si>
    <t>04e0000000000008688b</t>
  </si>
  <si>
    <t>Point (790523.55396608496084809 9638215.24146242812275887)</t>
  </si>
  <si>
    <t>04e0000000000001ba1e</t>
  </si>
  <si>
    <t>Point (791840.77069441007915884 9638492.92298467829823494)</t>
  </si>
  <si>
    <t>04e000000000000479a1</t>
  </si>
  <si>
    <t>Point (791933.48008305393159389 9638398.58472501486539841)</t>
  </si>
  <si>
    <t>04e00000000000051d7e</t>
  </si>
  <si>
    <t>Point (783063.31564282160252333 9636377.51850257068872452)</t>
  </si>
  <si>
    <t>04e0000000000008ee91</t>
  </si>
  <si>
    <t>Point (783668.59960274491459131 9637289.90618053264915943)</t>
  </si>
  <si>
    <t>04e00000000000009ade</t>
  </si>
  <si>
    <t>Point (790813.34308458515442908 9639393.15898264013230801)</t>
  </si>
  <si>
    <t>04e0000000000005fca0</t>
  </si>
  <si>
    <t>Point (790507.42598919849842787 9637835.51333850808441639)</t>
  </si>
  <si>
    <t>04e0000000000007c10e</t>
  </si>
  <si>
    <t>Point (792134.61077673290856183 9638066.18989601358771324)</t>
  </si>
  <si>
    <t>04e0000000000006a302</t>
  </si>
  <si>
    <t>Point (789670.37942350609228015 9638817.32660861685872078)</t>
  </si>
  <si>
    <t>04e0000000000007c283</t>
  </si>
  <si>
    <t>Point (790521.94322639633901417 9637851.15741709060966969)</t>
  </si>
  <si>
    <t>04e00000000000064f4c</t>
  </si>
  <si>
    <t>Point (783622.06013655895367265 9635977.06261936761438847)</t>
  </si>
  <si>
    <t>04e000000000000133c3</t>
  </si>
  <si>
    <t>Point (783478.22098254971206188 9637012.53209170699119568)</t>
  </si>
  <si>
    <t>04e00000000000013da4</t>
  </si>
  <si>
    <t>Point (791337.79410983738489449 9637326.22355112805962563)</t>
  </si>
  <si>
    <t>04e0000000000001460f</t>
  </si>
  <si>
    <t>Point (791705.62574693723581731 9638493.57634892873466015)</t>
  </si>
  <si>
    <t>04e00000000000025d5f</t>
  </si>
  <si>
    <t>Point (793380.86724706727545708 9639408.40108445473015308)</t>
  </si>
  <si>
    <t>04e00000000000029605</t>
  </si>
  <si>
    <t>Point (792588.20078695809934288 9638768.2940723579376936)</t>
  </si>
  <si>
    <t>04e00000000000083146</t>
  </si>
  <si>
    <t>Point (783606.73807160917203873 9636958.65006706491112709)</t>
  </si>
  <si>
    <t>04e0000000000009b711</t>
  </si>
  <si>
    <t>Point (790373.79636165359988809 9638737.82786492630839348)</t>
  </si>
  <si>
    <t>04e0000000000001b0a1</t>
  </si>
  <si>
    <t>Point (790349.71963735797908157 9637153.5891107227653265)</t>
  </si>
  <si>
    <t>04e0000000000003c323</t>
  </si>
  <si>
    <t>Point (783049.07384803239256144 9635809.50049369037151337)</t>
  </si>
  <si>
    <t>04e00000000000070e82</t>
  </si>
  <si>
    <t>Point (790978.34114607539959252 9638479.61665057949721813)</t>
  </si>
  <si>
    <t>04e00000000000013a72</t>
  </si>
  <si>
    <t>Point (793048.56655920390039682 9638821.88825321383774281)</t>
  </si>
  <si>
    <t>04e00000000000054207</t>
  </si>
  <si>
    <t>Point (786006.94872729084454477 9636473.20886867679655552)</t>
  </si>
  <si>
    <t>04e00000000000059269</t>
  </si>
  <si>
    <t>Point (791444.62205688003450632 9638322.85127442143857479)</t>
  </si>
  <si>
    <t>04e0000000000001f8ee</t>
  </si>
  <si>
    <t>Point (793014.37543034960981458 9639022.09176207147538662)</t>
  </si>
  <si>
    <t>04e000000000000655c6</t>
  </si>
  <si>
    <t>Point (790107.2647079803282395 9637522.13400189206004143)</t>
  </si>
  <si>
    <t>04e0000000000004613d</t>
  </si>
  <si>
    <t>Point (790384.25808777706697583 9639400.83175152540206909)</t>
  </si>
  <si>
    <t>04e00000000000076b0c</t>
  </si>
  <si>
    <t>Point (792586.84457994997501373 9638922.12176444195210934)</t>
  </si>
  <si>
    <t>04e0000000000007cf2a</t>
  </si>
  <si>
    <t>Point (790075.13175607472658157 9637454.25229251570999622)</t>
  </si>
  <si>
    <t>04e00000000000094fef</t>
  </si>
  <si>
    <t>Point (786822.12698781886138022 9636458.45804509706795216)</t>
  </si>
  <si>
    <t>04e000000000000472e7</t>
  </si>
  <si>
    <t>Point (790520.88145351514685899 9638289.24406282603740692)</t>
  </si>
  <si>
    <t>04e00000000000065d2b</t>
  </si>
  <si>
    <t>Point (790977.44857232831418514 9638511.47047056816518307)</t>
  </si>
  <si>
    <t>04e000000000000a0cbf</t>
  </si>
  <si>
    <t>Point (790488.09733445337042212 9637709.84644469991326332)</t>
  </si>
  <si>
    <t>04e00000000000016d6d</t>
  </si>
  <si>
    <t>Point (783226.58241222845390439 9636684.13924984633922577)</t>
  </si>
  <si>
    <t>04e0000000000006dabb</t>
  </si>
  <si>
    <t>Point (790221.34705185238271952 9638706.2022732961922884)</t>
  </si>
  <si>
    <t>04e00000000000036413</t>
  </si>
  <si>
    <t>Point (791973.35496791801415384 9639569.45902816951274872)</t>
  </si>
  <si>
    <t>04e00000000000075649</t>
  </si>
  <si>
    <t>Point (783618.605155213852413 9635774.69810325466096401)</t>
  </si>
  <si>
    <t>04e000000000000a7aec</t>
  </si>
  <si>
    <t>Point (790231.83524497202597558 9638652.96103740110993385)</t>
  </si>
  <si>
    <t>04e0000000000001f201</t>
  </si>
  <si>
    <t>Point (790327.79951419262215495 9638569.7601526603102684)</t>
  </si>
  <si>
    <t>04e00000000000025387</t>
  </si>
  <si>
    <t>Point (790764.11368277622386813 9637993.43705382384359837)</t>
  </si>
  <si>
    <t>04e0000000000007ed11</t>
  </si>
  <si>
    <t>Point (784803.6692224198486656 9635142.95679846592247486)</t>
  </si>
  <si>
    <t>04e0000000000007775a</t>
  </si>
  <si>
    <t>Point (793173.70191287784837186 9638786.14604142494499683)</t>
  </si>
  <si>
    <t>04e0000000000002b679</t>
  </si>
  <si>
    <t>Point (790231.79030234855599701 9638668.25440315529704094)</t>
  </si>
  <si>
    <t>04e0000000000006c5c7</t>
  </si>
  <si>
    <t>Point (791549.34453863860107958 9639006.00103023275732994)</t>
  </si>
  <si>
    <t>04e0000000000007ffb6</t>
  </si>
  <si>
    <t>Point (783814.16833220620173961 9636084.05556578375399113)</t>
  </si>
  <si>
    <t>04e000000000000a3f2b</t>
  </si>
  <si>
    <t>Point (791547.15186099370475858 9638496.73354865983128548)</t>
  </si>
  <si>
    <t>04e0000000000000d0a1</t>
  </si>
  <si>
    <t>Point (792088.47692559799179435 9638420.75870193354785442)</t>
  </si>
  <si>
    <t>04e0000000000009f126</t>
  </si>
  <si>
    <t>Point (784175.01078504626639187 9635551.2977325078099966)</t>
  </si>
  <si>
    <t>04e0000000000001ee38</t>
  </si>
  <si>
    <t>Point (792838.55196267366409302 9639137.97145162709057331)</t>
  </si>
  <si>
    <t>04e00000000000065438</t>
  </si>
  <si>
    <t>Point (790871.18084107642062008 9638035.71646319516003132)</t>
  </si>
  <si>
    <t>04e0000000000003e185</t>
  </si>
  <si>
    <t>Point (790351.91822741623036563 9637572.92255061119794846)</t>
  </si>
  <si>
    <t>04e0000000000002b2de</t>
  </si>
  <si>
    <t>Point (783079.95251600933261216 9636384.18370531126856804)</t>
  </si>
  <si>
    <t>04e0000000000005f863</t>
  </si>
  <si>
    <t>Point (782800.80438069347292185 9635893.00454052723944187)</t>
  </si>
  <si>
    <t>04e00000000000072147</t>
  </si>
  <si>
    <t>Point (783002.8294287440367043 9636205.05995918065309525)</t>
  </si>
  <si>
    <t>04e0000000000009b050</t>
  </si>
  <si>
    <t>Point (791969.30411083670333028 9638498.64630229771137238)</t>
  </si>
  <si>
    <t>04e0000000000001e6cd</t>
  </si>
  <si>
    <t>Point (783314.2369688960025087 9635340.25329332798719406)</t>
  </si>
  <si>
    <t>04e00000000000072b37</t>
  </si>
  <si>
    <t>Point (783109.75687759183347225 9635309.09598003700375557)</t>
  </si>
  <si>
    <t>04e000000000000a9169</t>
  </si>
  <si>
    <t>Point (792142.99045204138383269 9638342.25315460003912449)</t>
  </si>
  <si>
    <t>04e0000000000002bf52</t>
  </si>
  <si>
    <t>Point (790690.24261235212907195 9637949.20396433956921101)</t>
  </si>
  <si>
    <t>04e0000000000003c1d7</t>
  </si>
  <si>
    <t>Point (783311.34297008137218654 9636980.77520808018743992)</t>
  </si>
  <si>
    <t>04e000000000000662e7</t>
  </si>
  <si>
    <t>Point (783778.15296392317395657 9636073.01507546752691269)</t>
  </si>
  <si>
    <t>04e000000000000001f2</t>
  </si>
  <si>
    <t>Point (783277.46586193377152085 9635651.57447231560945511)</t>
  </si>
  <si>
    <t>04e00000000000031ef2</t>
  </si>
  <si>
    <t>Point (790234.04329504817724228 9637440.49625843390822411)</t>
  </si>
  <si>
    <t>04e00000000000049f68</t>
  </si>
  <si>
    <t>Point (791573.49754431028850377 9638423.04527849890291691)</t>
  </si>
  <si>
    <t>04e0000000000004a2bc</t>
  </si>
  <si>
    <t>Point (791654.68730802950449288 9638351.50386603362858295)</t>
  </si>
  <si>
    <t>04e00000000000064047</t>
  </si>
  <si>
    <t>Point (790606.52059582737274468 9638224.5978024285286665)</t>
  </si>
  <si>
    <t>04e0000000000008b04a</t>
  </si>
  <si>
    <t>Point (791627.99982461822219193 9637560.05723047070205212)</t>
  </si>
  <si>
    <t>04e00000000000014d95</t>
  </si>
  <si>
    <t>Point (783216.79812409996520728 9636580.3902934305369854)</t>
  </si>
  <si>
    <t>04e0000000000007cad5</t>
  </si>
  <si>
    <t>Point (783397.83070916007272899 9635733.3665329534560442)</t>
  </si>
  <si>
    <t>04e0000000000007e23a</t>
  </si>
  <si>
    <t>Point (792567.32063400954939425 9638676.14785341359674931)</t>
  </si>
  <si>
    <t>04e000000000000a1099</t>
  </si>
  <si>
    <t>Point (793660.9674348917324096 9639303.90128312259912491)</t>
  </si>
  <si>
    <t>04e00000000000073e75</t>
  </si>
  <si>
    <t>Point (790824.54821171297226101 9639385.06976310908794403)</t>
  </si>
  <si>
    <t>04e00000000000082a93</t>
  </si>
  <si>
    <t>Point (790386.27153145603369921 9637965.62869865633547306)</t>
  </si>
  <si>
    <t>04e0000000000004c699</t>
  </si>
  <si>
    <t>Point (790227.58232074836269021 9637756.62274227291345596)</t>
  </si>
  <si>
    <t>04e000000000000712cb</t>
  </si>
  <si>
    <t>Point (790108.07343213353306055 9637421.86472525261342525)</t>
  </si>
  <si>
    <t>04e0000000000003df7d</t>
  </si>
  <si>
    <t>Point (790709.83872404810972512 9639344.38870083168148994)</t>
  </si>
  <si>
    <t>04e00000000000051033</t>
  </si>
  <si>
    <t>Point (783815.44494979467708617 9636054.22998285852372646)</t>
  </si>
  <si>
    <t>04e000000000000965fe</t>
  </si>
  <si>
    <t>Point (790196.19888039899524301 9637598.49994271993637085)</t>
  </si>
  <si>
    <t>04e0000000000009c348</t>
  </si>
  <si>
    <t>Point (792545.08655378688126802 9638685.87423151172697544)</t>
  </si>
  <si>
    <t>04e0000000000001ab08</t>
  </si>
  <si>
    <t>Point (791705.63416885817423463 9638433.77930171228945255)</t>
  </si>
  <si>
    <t>04e0000000000003c289</t>
  </si>
  <si>
    <t>Point (792162.21530476910993457 9638617.48949817009270191)</t>
  </si>
  <si>
    <t>04e000000000000440a4</t>
  </si>
  <si>
    <t>Point (790800.20860300911590457 9638277.94951905310153961)</t>
  </si>
  <si>
    <t>04e000000000000690c1</t>
  </si>
  <si>
    <t>Point (792022.41817219345830381 9638573.84350855275988579)</t>
  </si>
  <si>
    <t>04e000000000000701e3</t>
  </si>
  <si>
    <t>Point (792526.47590656648389995 9638509.21986883878707886)</t>
  </si>
  <si>
    <t>04e0000000000001ab5f</t>
  </si>
  <si>
    <t>Point (791230.75057714455761015 9638877.25137262977659702)</t>
  </si>
  <si>
    <t>04e0000000000003bd85</t>
  </si>
  <si>
    <t>Point (784684.6511836196295917 9636350.81052320636808872)</t>
  </si>
  <si>
    <t>04e0000000000008c741</t>
  </si>
  <si>
    <t>Point (784749.30003320658579469 9635188.41720605455338955)</t>
  </si>
  <si>
    <t>04e00000000000035cb2</t>
  </si>
  <si>
    <t>Point (790849.21892926725558937 9638612.16353009454905987)</t>
  </si>
  <si>
    <t>04e00000000000089cd8</t>
  </si>
  <si>
    <t>Point (792114.81789333687629551 9638403.50980016775429249)</t>
  </si>
  <si>
    <t>04e00000000000065e33</t>
  </si>
  <si>
    <t>Point (791473.71435116557404399 9637573.56430359557271004)</t>
  </si>
  <si>
    <t>04e0000000000008c185</t>
  </si>
  <si>
    <t>Point (791210.79419957019854337 9638529.83591719716787338)</t>
  </si>
  <si>
    <t>04e0000000000000c27a</t>
  </si>
  <si>
    <t>Point (791079.2075141123495996 9638241.63523917645215988)</t>
  </si>
  <si>
    <t>04e00000000000056fdb</t>
  </si>
  <si>
    <t>Point (786426.97756698832381517 9635970.25191456265747547)</t>
  </si>
  <si>
    <t>04e0000000000009395e</t>
  </si>
  <si>
    <t>Point (793297.91165937227196991 9639370.84141110256314278)</t>
  </si>
  <si>
    <t>04e0000000000009fed9</t>
  </si>
  <si>
    <t>Point (783368.53109118016436696 9636954.3021828830242157)</t>
  </si>
  <si>
    <t>04e000000000000003e7</t>
  </si>
  <si>
    <t>Point (792590.59118794673122466 9639260.20579506456851959)</t>
  </si>
  <si>
    <t>04e00000000000078d87</t>
  </si>
  <si>
    <t>Point (783069.36062121717259288 9636292.90680110082030296)</t>
  </si>
  <si>
    <t>04e00000000000012bf1</t>
  </si>
  <si>
    <t>Point (792072.83338957582600415 9638722.16746917366981506)</t>
  </si>
  <si>
    <t>04e00000000000059a9c</t>
  </si>
  <si>
    <t>Point (783285.28217623848468065 9636912.05991311930119991)</t>
  </si>
  <si>
    <t>04e000000000000a70db</t>
  </si>
  <si>
    <t>Point (793316.2057299823500216 9639173.92673163488507271)</t>
  </si>
  <si>
    <t>04e000000000000806ea</t>
  </si>
  <si>
    <t>Point (791018.69366906420327723 9638664.08954226225614548)</t>
  </si>
  <si>
    <t>04e0000000000005a986</t>
  </si>
  <si>
    <t>Point (792036.83642278681509197 9638547.52416830323636532)</t>
  </si>
  <si>
    <t>04e0000000000007526d</t>
  </si>
  <si>
    <t>Point (783599.71394422883167863 9636452.38138784281909466)</t>
  </si>
  <si>
    <t>04e000000000000534ca</t>
  </si>
  <si>
    <t>Point (793034.94824428902938962 9638828.08322319202125072)</t>
  </si>
  <si>
    <t>04e0000000000008894e</t>
  </si>
  <si>
    <t>Point (790691.07149553974159062 9637551.65787317603826523)</t>
  </si>
  <si>
    <t>04e0000000000002aa57</t>
  </si>
  <si>
    <t>Point (790588.29845872591249645 9639438.13960581086575985)</t>
  </si>
  <si>
    <t>04e00000000000040c00</t>
  </si>
  <si>
    <t>Point (783547.93864807765930891 9636990.49226108752191067)</t>
  </si>
  <si>
    <t>04e00000000000023e8d</t>
  </si>
  <si>
    <t>Point (783241.82466820941772312 9636414.19179759547114372)</t>
  </si>
  <si>
    <t>04e00000000000030ede</t>
  </si>
  <si>
    <t>Point (782999.78470451303292066 9636237.31078208610415459)</t>
  </si>
  <si>
    <t>04e00000000000054fd2</t>
  </si>
  <si>
    <t>Point (791896.40862448280677199 9638427.99584798328578472)</t>
  </si>
  <si>
    <t>04e0000000000006e2f4</t>
  </si>
  <si>
    <t>Point (791602.38645620492752641 9639260.09764264151453972)</t>
  </si>
  <si>
    <t>04e00000000000077954</t>
  </si>
  <si>
    <t>Point (790845.81223778426647186 9637086.53187119401991367)</t>
  </si>
  <si>
    <t>04e00000000000084c7f</t>
  </si>
  <si>
    <t>Point (791618.97250932839233428 9639245.44602498225867748)</t>
  </si>
  <si>
    <t>04e0000000000002d0b5</t>
  </si>
  <si>
    <t>Point (792556.30333359772339463 9638532.12191580794751644)</t>
  </si>
  <si>
    <t>04e00000000000032860</t>
  </si>
  <si>
    <t>Point (783100.45219763461500406 9635787.81290744990110397)</t>
  </si>
  <si>
    <t>04e000000000000a9e3d</t>
  </si>
  <si>
    <t>Point (790825.44416902726516128 9638629.08807848766446114)</t>
  </si>
  <si>
    <t>04e00000000000037072</t>
  </si>
  <si>
    <t>Point (790444.05347564932890236 9637826.35817134566605091)</t>
  </si>
  <si>
    <t>04e00000000000087397</t>
  </si>
  <si>
    <t>Point (790686.7840440534055233 9637593.36905119754374027)</t>
  </si>
  <si>
    <t>04e0000000000009d85c</t>
  </si>
  <si>
    <t>Point (783051.40284495335072279 9635972.15835396945476532)</t>
  </si>
  <si>
    <t>04e0000000000000a070</t>
  </si>
  <si>
    <t>Point (790251.33260121010243893 9637384.0348423644900322)</t>
  </si>
  <si>
    <t>04e00000000000049af6</t>
  </si>
  <si>
    <t>Point (783015.56867419742047787 9636347.44951486960053444)</t>
  </si>
  <si>
    <t>04e00000000000061060</t>
  </si>
  <si>
    <t>Point (791011.23665483121294528 9637571.82859178632497787)</t>
  </si>
  <si>
    <t>04e0000000000006f219</t>
  </si>
  <si>
    <t>Point (783201.01725812209770083 9636037.51127433404326439)</t>
  </si>
  <si>
    <t>04e0000000000007f09a</t>
  </si>
  <si>
    <t>Point (790704.11911175423301756 9637554.27269860543310642)</t>
  </si>
  <si>
    <t>04e00000000000063d3c</t>
  </si>
  <si>
    <t>Point (790236.51675638207234442 9638638.02359293028712273)</t>
  </si>
  <si>
    <t>04e00000000000083bf1</t>
  </si>
  <si>
    <t>Point (790326.39589148759841919 9637542.53919510170817375)</t>
  </si>
  <si>
    <t>04e0000000000009e4a1</t>
  </si>
  <si>
    <t>Point (790829.24159496941138059 9638133.459468899294734)</t>
  </si>
  <si>
    <t>04e0000000000003c2ee</t>
  </si>
  <si>
    <t>Point (791956.29465684457682073 9638530.27316264994442463)</t>
  </si>
  <si>
    <t>04e00000000000054a31</t>
  </si>
  <si>
    <t>Point (791937.80204497207887471 9639506.38504774868488312)</t>
  </si>
  <si>
    <t>04e0000000000007004f</t>
  </si>
  <si>
    <t>Point (793215.9071454640943557 9638903.41587930917739868)</t>
  </si>
  <si>
    <t>04e00000000000075e1b</t>
  </si>
  <si>
    <t>Point (784795.86469228495843709 9635138.28218311630189419)</t>
  </si>
  <si>
    <t>04e0000000000000e55c</t>
  </si>
  <si>
    <t>Point (784921.0626855050213635 9637249.13093630224466324)</t>
  </si>
  <si>
    <t>04e00000000000019cb2</t>
  </si>
  <si>
    <t>Point (792434.0838540360564366 9638548.21849364042282104)</t>
  </si>
  <si>
    <t>04e0000000000000f404</t>
  </si>
  <si>
    <t>Point (791895.54489935468882322 9638356.42843526974320412)</t>
  </si>
  <si>
    <t>04e00000000000043a41</t>
  </si>
  <si>
    <t>Point (790473.02232205646578223 9638705.85084803961217403)</t>
  </si>
  <si>
    <t>04e000000000000657ac</t>
  </si>
  <si>
    <t>Point (783381.01465074147563428 9635665.92808049358427525)</t>
  </si>
  <si>
    <t>04e0000000000006f386</t>
  </si>
  <si>
    <t>Point (790134.77006779168732464 9637934.21288705430924892)</t>
  </si>
  <si>
    <t>04e00000000000072d79</t>
  </si>
  <si>
    <t>Point (784255.0223962627351284 9635475.78291609697043896)</t>
  </si>
  <si>
    <t>04e000000000000a2833</t>
  </si>
  <si>
    <t>Point (791968.35441732406616211 9639607.33157660067081451)</t>
  </si>
  <si>
    <t>04e00000000000001466</t>
  </si>
  <si>
    <t>Point (783507.74864488933235407 9636930.24912935309112072)</t>
  </si>
  <si>
    <t>04e0000000000002147d</t>
  </si>
  <si>
    <t>Point (790687.71892843092791736 9637511.44833081960678101)</t>
  </si>
  <si>
    <t>04e00000000000022418</t>
  </si>
  <si>
    <t>Point (791943.55404454004019499 9638394.54342049174010754)</t>
  </si>
  <si>
    <t>04e0000000000002437a</t>
  </si>
  <si>
    <t>Point (791977.38688481552526355 9639524.48319386318325996)</t>
  </si>
  <si>
    <t>04e00000000000051c35</t>
  </si>
  <si>
    <t>Point (790929.78330594906583428 9637259.4622696116566658)</t>
  </si>
  <si>
    <t>04e00000000000017124</t>
  </si>
  <si>
    <t>Point (792216.5004794190172106 9638434.85901429690420628)</t>
  </si>
  <si>
    <t>04e00000000000023513</t>
  </si>
  <si>
    <t>Point (792144.50677990191616118 9638602.23689071461558342)</t>
  </si>
  <si>
    <t>04e00000000000039464</t>
  </si>
  <si>
    <t>Point (792440.51792443078011274 9638461.66990572214126587)</t>
  </si>
  <si>
    <t>04e0000000000003cf0e</t>
  </si>
  <si>
    <t>Point (785647.03048990573734045 9635862.02496659383177757)</t>
  </si>
  <si>
    <t>04e0000000000008ccde</t>
  </si>
  <si>
    <t>Point (790882.4940393150318414 9638237.59749479033052921)</t>
  </si>
  <si>
    <t>04e0000000000000642d</t>
  </si>
  <si>
    <t>Point (790350.83922192291356623 9638735.21532019041478634)</t>
  </si>
  <si>
    <t>04e00000000000030f65</t>
  </si>
  <si>
    <t>Point (792354.32055943505838513 9638593.71471785195171833)</t>
  </si>
  <si>
    <t>04e000000000000805ff</t>
  </si>
  <si>
    <t>Point (783620.1320643862709403 9636479.57784088887274265)</t>
  </si>
  <si>
    <t>04e000000000000494a1</t>
  </si>
  <si>
    <t>Point (790465.24423412932083011 9637774.30677326396107674)</t>
  </si>
  <si>
    <t>04e000000000000222a2</t>
  </si>
  <si>
    <t>Point (790472.93889756267890334 9637350.44112050160765648)</t>
  </si>
  <si>
    <t>04e00000000000095147</t>
  </si>
  <si>
    <t>Point (790141.27396282507106662 9637038.58332760073244572)</t>
  </si>
  <si>
    <t>04e00000000000043a7f</t>
  </si>
  <si>
    <t>Point (790743.09348196047358215 9638890.09595326893031597)</t>
  </si>
  <si>
    <t>04e00000000000044957</t>
  </si>
  <si>
    <t>Point (783328.49732626369222999 9635583.46183064766228199)</t>
  </si>
  <si>
    <t>04e0000000000005f461</t>
  </si>
  <si>
    <t>Point (790407.85307165025733411 9637607.45820480398833752)</t>
  </si>
  <si>
    <t>04e000000000000664bc</t>
  </si>
  <si>
    <t>Point (782936.07504959707148373 9635869.03285735845565796)</t>
  </si>
  <si>
    <t>04e000000000000776df</t>
  </si>
  <si>
    <t>Point (783197.33104277355596423 9636407.93520462512969971)</t>
  </si>
  <si>
    <t>04e0000000000004d082</t>
  </si>
  <si>
    <t>Point (791643.99056030274368823 9638257.04217162169516087)</t>
  </si>
  <si>
    <t>04e0000000000008c139</t>
  </si>
  <si>
    <t>Point (791865.17746817646548152 9638469.17871224321424961)</t>
  </si>
  <si>
    <t>04e000000000000019a7</t>
  </si>
  <si>
    <t>Point (792763.14853756944648921 9638964.74326741136610508)</t>
  </si>
  <si>
    <t>04e00000000000079981</t>
  </si>
  <si>
    <t>Point (790470.18107781070284545 9639539.14218166284263134)</t>
  </si>
  <si>
    <t>04e0000000000007c2d8</t>
  </si>
  <si>
    <t>Point (790499.05572640220634639 9638049.75677657127380371)</t>
  </si>
  <si>
    <t>04e00000000000091b70</t>
  </si>
  <si>
    <t>Point (783308.66293158964253962 9636983.85587652027606964)</t>
  </si>
  <si>
    <t>04e00000000000021ecb</t>
  </si>
  <si>
    <t>Point (790822.87434090068563819 9638390.51876379735767841)</t>
  </si>
  <si>
    <t>04e00000000000046a09</t>
  </si>
  <si>
    <t>Point (783579.75118148047477007 9636541.83919407241046429)</t>
  </si>
  <si>
    <t>04e0000000000006afd8</t>
  </si>
  <si>
    <t>Point (791815.68460058083292097 9638276.31146849878132343)</t>
  </si>
  <si>
    <t>04e0000000000007875a</t>
  </si>
  <si>
    <t>Point (784018.95608936389908195 9635531.07475858181715012)</t>
  </si>
  <si>
    <t>04e0000000000008926d</t>
  </si>
  <si>
    <t>Point (785797.09430887410417199 9636042.35078729502856731)</t>
  </si>
  <si>
    <t>04e0000000000001c593</t>
  </si>
  <si>
    <t>Point (790452.86992256110534072 9638283.89380817860364914)</t>
  </si>
  <si>
    <t>04e00000000000023193</t>
  </si>
  <si>
    <t>Point (783369.61226129508577287 9636993.71303482539951801)</t>
  </si>
  <si>
    <t>04e0000000000009ac2d</t>
  </si>
  <si>
    <t>Point (785712.74407532066106796 9636777.47362762875854969)</t>
  </si>
  <si>
    <t>04e0000000000005ed44</t>
  </si>
  <si>
    <t>Point (792107.996574976015836 9638733.25027654506266117)</t>
  </si>
  <si>
    <t>04e000000000000a4b6b</t>
  </si>
  <si>
    <t>Point (792124.66096495650708675 9639637.66504653915762901)</t>
  </si>
  <si>
    <t>04e0000000000001a55a</t>
  </si>
  <si>
    <t>Point (790311.81533716444391757 9638863.4523363821208477)</t>
  </si>
  <si>
    <t>04e000000000000208f3</t>
  </si>
  <si>
    <t>Point (783129.92296494171023369 9636358.83865553140640259)</t>
  </si>
  <si>
    <t>04e0000000000004f09a</t>
  </si>
  <si>
    <t>Point (792194.93864532723091543 9638473.16217468492686749)</t>
  </si>
  <si>
    <t>04e0000000000009718a</t>
  </si>
  <si>
    <t>Point (791710.74953303928487003 9638261.47661562636494637)</t>
  </si>
  <si>
    <t>04e00000000000027dda</t>
  </si>
  <si>
    <t>Point (790058.91377617442049086 9637115.45476319082081318)</t>
  </si>
  <si>
    <t>04e0000000000005d1d0</t>
  </si>
  <si>
    <t>Point (790814.99684096057899296 9638662.36605628207325935)</t>
  </si>
  <si>
    <t>04e00000000000085651</t>
  </si>
  <si>
    <t>Point (783424.58766008156817406 9637099.73115041665732861)</t>
  </si>
  <si>
    <t>04e000000000000073cc</t>
  </si>
  <si>
    <t>Point (785373.92800193536095321 9636637.09452095068991184)</t>
  </si>
  <si>
    <t>04e0000000000000d026</t>
  </si>
  <si>
    <t>Point (790491.17577293515205383 9638274.01889054104685783)</t>
  </si>
  <si>
    <t>04e0000000000005f42e</t>
  </si>
  <si>
    <t>Point (793059.37446142639964819 9638950.55646646767854691)</t>
  </si>
  <si>
    <t>04e000000000000963fa</t>
  </si>
  <si>
    <t>Point (786456.71966486587189138 9636131.71489683724939823)</t>
  </si>
  <si>
    <t>04e0000000000009c86b</t>
  </si>
  <si>
    <t>Point (790507.47459999227430671 9639609.6027021873742342)</t>
  </si>
  <si>
    <t>04e00000000000011966</t>
  </si>
  <si>
    <t>Point (790835.40069740801118314 9638629.67646381258964539)</t>
  </si>
  <si>
    <t>04e00000000000079565</t>
  </si>
  <si>
    <t>Point (792078.49796550965402275 9638769.75059463642537594)</t>
  </si>
  <si>
    <t>04e0000000000001ea49</t>
  </si>
  <si>
    <t>Point (792057.00095260923262686 9638387.24935809150338173)</t>
  </si>
  <si>
    <t>04e00000000000040426</t>
  </si>
  <si>
    <t>Point (790055.62270855763927102 9637769.95184563286602497)</t>
  </si>
  <si>
    <t>04e0000000000007a70d</t>
  </si>
  <si>
    <t>Point (790730.77058757492341101 9638033.39875490590929985)</t>
  </si>
  <si>
    <t>04e00000000000084225</t>
  </si>
  <si>
    <t>Point (790946.19568467955105007 9638913.18461082316935062)</t>
  </si>
  <si>
    <t>04e00000000000038123</t>
  </si>
  <si>
    <t>Point (792699.70169545547105372 9638623.70519174449145794)</t>
  </si>
  <si>
    <t>04e000000000000a8b32</t>
  </si>
  <si>
    <t>Point (782862.99152545630931854 9636161.31987530551850796)</t>
  </si>
  <si>
    <t>04e00000000000022617</t>
  </si>
  <si>
    <t>Point (783174.80615273606963456 9636394.05926261283457279)</t>
  </si>
  <si>
    <t>04e00000000000027ba5</t>
  </si>
  <si>
    <t>Point (784245.17969406046904624 9635473.06545794568955898)</t>
  </si>
  <si>
    <t>04e00000000000094d42</t>
  </si>
  <si>
    <t>Point (792113.25362597801722586 9639816.11812152527272701)</t>
  </si>
  <si>
    <t>04e00000000000019cf5</t>
  </si>
  <si>
    <t>Point (790508.72608000179752707 9638782.50237184576690197)</t>
  </si>
  <si>
    <t>04e0000000000001a0d4</t>
  </si>
  <si>
    <t>Point (793416.58570294943638146 9639194.1963921096175909)</t>
  </si>
  <si>
    <t>04e0000000000004634e</t>
  </si>
  <si>
    <t>Point (785428.05034382361918688 9636305.39139088988304138)</t>
  </si>
  <si>
    <t>04e00000000000055922</t>
  </si>
  <si>
    <t>Point (790824.52422259235754609 9637120.63728012330830097)</t>
  </si>
  <si>
    <t>04e00000000000075bce</t>
  </si>
  <si>
    <t>Point (783411.22426960151642561 9636774.45621879398822784)</t>
  </si>
  <si>
    <t>04e00000000000096067</t>
  </si>
  <si>
    <t>Point (791702.1609166010748595 9638451.12318436801433563)</t>
  </si>
  <si>
    <t>04e000000000000239f1</t>
  </si>
  <si>
    <t>Point (792113.99104693764820695 9638438.97565273568034172)</t>
  </si>
  <si>
    <t>04e000000000000a076e</t>
  </si>
  <si>
    <t>Point (792348.30115323374047875 9638138.84472311101853848)</t>
  </si>
  <si>
    <t>04e000000000000192fa</t>
  </si>
  <si>
    <t>Point (792797.09386639320291579 9639428.05070408806204796)</t>
  </si>
  <si>
    <t>04e00000000000091eb8</t>
  </si>
  <si>
    <t>Point (784280.82897782907821238 9635557.58272667229175568)</t>
  </si>
  <si>
    <t>04e00000000000011686</t>
  </si>
  <si>
    <t>Point (783518.86662692599929869 9636714.18390674889087677)</t>
  </si>
  <si>
    <t>04e0000000000001651c</t>
  </si>
  <si>
    <t>Point (790554.50565982214175165 9637947.64290348812937737)</t>
  </si>
  <si>
    <t>04e00000000000017a79</t>
  </si>
  <si>
    <t>Point (790805.01302176155149937 9637247.43256162293255329)</t>
  </si>
  <si>
    <t>04e00000000000046421</t>
  </si>
  <si>
    <t>Point (790886.04286361765116453 9639313.53158172033727169)</t>
  </si>
  <si>
    <t>04e000000000000887d1</t>
  </si>
  <si>
    <t>Point (789607.20898884767666459 9638938.3287786990404129)</t>
  </si>
  <si>
    <t>04e0000000000009297f</t>
  </si>
  <si>
    <t>Point (790511.50044603832066059 9637898.63684170506894588)</t>
  </si>
  <si>
    <t>04e0000000000009d579</t>
  </si>
  <si>
    <t>Point (790844.08503891876898706 9638641.54006638005375862)</t>
  </si>
  <si>
    <t>04e0000000000001cfcf</t>
  </si>
  <si>
    <t>Point (791714.26500630006194115 9638311.40833648853003979)</t>
  </si>
  <si>
    <t>04e0000000000007942c</t>
  </si>
  <si>
    <t>Point (791755.08854635246098042 9638285.76430013589560986)</t>
  </si>
  <si>
    <t>04e0000000000008b463</t>
  </si>
  <si>
    <t>Point (790601.00616907828953117 9638532.2623954750597477)</t>
  </si>
  <si>
    <t>04e0000000000000072d</t>
  </si>
  <si>
    <t>Point (793789.53830633917823434 9639408.17204765602946281)</t>
  </si>
  <si>
    <t>04e000000000000036d7</t>
  </si>
  <si>
    <t>Point (791391.24280291772447526 9638843.2448147926479578)</t>
  </si>
  <si>
    <t>04e00000000000080753</t>
  </si>
  <si>
    <t>Point (790949.35811401112005115 9638259.67984531447291374)</t>
  </si>
  <si>
    <t>04e00000000000052082</t>
  </si>
  <si>
    <t>Point (792257.17804255965165794 9638687.63666650652885437)</t>
  </si>
  <si>
    <t>04e00000000000054d9e</t>
  </si>
  <si>
    <t>Point (785606.89224611723329872 9636598.03652194887399673)</t>
  </si>
  <si>
    <t>04e00000000000070d33</t>
  </si>
  <si>
    <t>Point (783214.57035257783718407 9636590.83239737898111343)</t>
  </si>
  <si>
    <t>04e000000000000794ce</t>
  </si>
  <si>
    <t>Point (789805.1163338297046721 9638894.10431106016039848)</t>
  </si>
  <si>
    <t>04e00000000000081f8a</t>
  </si>
  <si>
    <t>Point (790442.80440818332135677 9638500.05099650472402573)</t>
  </si>
  <si>
    <t>04e0000000000001fe13</t>
  </si>
  <si>
    <t>Point (790891.3975262864260003 9638020.49662456661462784)</t>
  </si>
  <si>
    <t>04e0000000000002c271</t>
  </si>
  <si>
    <t>Point (792148.26020017080008984 9638402.57132266648113728)</t>
  </si>
  <si>
    <t>04e0000000000005fef8</t>
  </si>
  <si>
    <t>Point (782994.04109412943944335 9635850.26573585346341133)</t>
  </si>
  <si>
    <t>04e00000000000028240</t>
  </si>
  <si>
    <t>Point (790478.10805405001156032 9638698.38282556086778641)</t>
  </si>
  <si>
    <t>04e00000000000055b6b</t>
  </si>
  <si>
    <t>Point (783174.33789689932018518 9636507.96932278759777546)</t>
  </si>
  <si>
    <t>04e0000000000005602f</t>
  </si>
  <si>
    <t>Point (790425.34894637670367956 9636824.62140844389796257)</t>
  </si>
  <si>
    <t>04e0000000000001199e</t>
  </si>
  <si>
    <t>Point (783045.20663930289447308 9636238.93916714005172253)</t>
  </si>
  <si>
    <t>04e00000000000048ab9</t>
  </si>
  <si>
    <t>Point (784068.09345301135908812 9637537.04346568882465363)</t>
  </si>
  <si>
    <t>04e00000000000017b72</t>
  </si>
  <si>
    <t>Point (791562.84156552120111883 9638421.41174518316984177)</t>
  </si>
  <si>
    <t>04e00000000000033a92</t>
  </si>
  <si>
    <t>Point (790430.52630460378713906 9638514.81146514602005482)</t>
  </si>
  <si>
    <t>04e0000000000004749f</t>
  </si>
  <si>
    <t>Point (783352.59588313335552812 9637038.83823155611753464)</t>
  </si>
  <si>
    <t>04e0000000000005d5ce</t>
  </si>
  <si>
    <t>Point (791641.81776634533889592 9639152.19893147051334381)</t>
  </si>
  <si>
    <t>04e0000000000001e2fc</t>
  </si>
  <si>
    <t>Point (790898.69021836132742465 9638211.01930659078061581)</t>
  </si>
  <si>
    <t>04e0000000000003e1a2</t>
  </si>
  <si>
    <t>Point (789855.56927757663652301 9638931.74429051019251347)</t>
  </si>
  <si>
    <t>04e000000000000701e1</t>
  </si>
  <si>
    <t>Point (790640.67758268932811916 9638418.55614964850246906)</t>
  </si>
  <si>
    <t>04e0000000000001bb77</t>
  </si>
  <si>
    <t>Point (790537.38802306563593447 9638027.45954329520463943)</t>
  </si>
  <si>
    <t>04e0000000000003fc16</t>
  </si>
  <si>
    <t>Point (792500.39563878253102303 9638432.52727742120623589)</t>
  </si>
  <si>
    <t>04e00000000000099b3b</t>
  </si>
  <si>
    <t>Point (793416.19865476479753852 9639245.35836880654096603)</t>
  </si>
  <si>
    <t>04e000000000000a6202</t>
  </si>
  <si>
    <t>Point (790439.52898402116261423 9637814.44073601439595222)</t>
  </si>
  <si>
    <t>04e000000000000a82aa</t>
  </si>
  <si>
    <t>Point (792595.84083464683499187 9638796.17958032712340355)</t>
  </si>
  <si>
    <t>04e00000000000008596</t>
  </si>
  <si>
    <t>Point (790531.69351658876985312 9638987.81165625341236591)</t>
  </si>
  <si>
    <t>04e0000000000001da0c</t>
  </si>
  <si>
    <t>Point (784233.53823958605062217 9635186.72326392866671085)</t>
  </si>
  <si>
    <t>04e000000000000a4ab2</t>
  </si>
  <si>
    <t>Point (792147.07483063626568764 9638488.70030700974166393)</t>
  </si>
  <si>
    <t>04e000000000000a805c</t>
  </si>
  <si>
    <t>Point (783005.94162719207815826 9635865.99992175213992596)</t>
  </si>
  <si>
    <t>04e0000000000003de13</t>
  </si>
  <si>
    <t>Point (790481.47768861684016883 9637344.03535854443907738)</t>
  </si>
  <si>
    <t>04e00000000000007e49</t>
  </si>
  <si>
    <t>Point (790478.6314922864548862 9637404.73517607338726521)</t>
  </si>
  <si>
    <t>04e0000000000000113f</t>
  </si>
  <si>
    <t>Point (790713.41408104682341218 9637627.12608924880623817)</t>
  </si>
  <si>
    <t>04e0000000000003cf87</t>
  </si>
  <si>
    <t>Point (790416.12256722699385136 9637461.22648315317928791)</t>
  </si>
  <si>
    <t>04e00000000000050bdf</t>
  </si>
  <si>
    <t>Point (783075.53711527667474002 9636015.43484849110245705)</t>
  </si>
  <si>
    <t>04e00000000000062a2f</t>
  </si>
  <si>
    <t>Point (789765.77631754253525287 9637371.94384991377592087)</t>
  </si>
  <si>
    <t>04e000000000000956b2</t>
  </si>
  <si>
    <t>Point (791224.7979064432438463 9638906.68086939118802547)</t>
  </si>
  <si>
    <t>04e0000000000002b2d5</t>
  </si>
  <si>
    <t>Point (790526.86551897856406868 9638665.53698227368295193)</t>
  </si>
  <si>
    <t>04e000000000000666dc</t>
  </si>
  <si>
    <t>Point (793193.37538596533704549 9638863.29912270791828632)</t>
  </si>
  <si>
    <t>04e00000000000056d88</t>
  </si>
  <si>
    <t>Point (793497.19828325998969376 9639197.30379634350538254)</t>
  </si>
  <si>
    <t>04e0000000000008ba52</t>
  </si>
  <si>
    <t>Point (790797.23777690145652741 9637992.85482994467020035)</t>
  </si>
  <si>
    <t>04e0000000000004b016</t>
  </si>
  <si>
    <t>Point (790434.01298463298007846 9639530.84280556440353394)</t>
  </si>
  <si>
    <t>04e0000000000009e8d4</t>
  </si>
  <si>
    <t>Point (791624.69616305292584002 9638338.47590093314647675)</t>
  </si>
  <si>
    <t>04e00000000000048200</t>
  </si>
  <si>
    <t>Point (792423.00740275112912059 9638671.30756515264511108)</t>
  </si>
  <si>
    <t>04e0000000000004e9c5</t>
  </si>
  <si>
    <t>Point (791105.1962711795931682 9638485.84075703099370003)</t>
  </si>
  <si>
    <t>04e0000000000006d626</t>
  </si>
  <si>
    <t>Point (792177.97219562134705484 9639689.52790337055921555)</t>
  </si>
  <si>
    <t>04e0000000000006d86c</t>
  </si>
  <si>
    <t>Point (783092.33385317702777684 9636276.72941425256431103)</t>
  </si>
  <si>
    <t>04e000000000000484d3</t>
  </si>
  <si>
    <t>Point (783259.61528561660088599 9636891.94188160076737404)</t>
  </si>
  <si>
    <t>04e00000000000094291</t>
  </si>
  <si>
    <t>Point (782973.22940195817500353 9636007.38476016744971275)</t>
  </si>
  <si>
    <t>04e00000000000087fe0</t>
  </si>
  <si>
    <t>Point (783373.79994334431830794 9637001.09381622634828091)</t>
  </si>
  <si>
    <t>04e0000000000000cbed</t>
  </si>
  <si>
    <t>Point (790280.37536594062112272 9638943.46562656946480274)</t>
  </si>
  <si>
    <t>04e000000000000302cf</t>
  </si>
  <si>
    <t>Point (785927.25231546955183148 9636521.06298969127237797)</t>
  </si>
  <si>
    <t>04e00000000000079078</t>
  </si>
  <si>
    <t>Point (790705.74585638998541981 9638240.22361860983073711)</t>
  </si>
  <si>
    <t>04e0000000000007ba18</t>
  </si>
  <si>
    <t>Point (785604.96989721048157662 9636622.70116817206144333)</t>
  </si>
  <si>
    <t>04e0000000000006c51b</t>
  </si>
  <si>
    <t>Point (783534.81406506523489952 9635972.32807344198226929)</t>
  </si>
  <si>
    <t>04e0000000000007bf9b</t>
  </si>
  <si>
    <t>Point (790684.84176551888231188 9639321.76579728722572327)</t>
  </si>
  <si>
    <t>04e0000000000007b2ab</t>
  </si>
  <si>
    <t>Point (790273.29558463487774134 9638475.20101318694651127)</t>
  </si>
  <si>
    <t>04e00000000000003630</t>
  </si>
  <si>
    <t>Point (790300.33965617266949266 9637542.0247427225112915)</t>
  </si>
  <si>
    <t>04e00000000000041f60</t>
  </si>
  <si>
    <t>Point (790443.20461600110866129 9638329.39574343152344227)</t>
  </si>
  <si>
    <t>04e0000000000005a89c</t>
  </si>
  <si>
    <t>Point (791806.56326862098649144 9638402.54392660968005657)</t>
  </si>
  <si>
    <t>04e0000000000007753f</t>
  </si>
  <si>
    <t>Point (791279.09651206131093204 9638427.69471633434295654)</t>
  </si>
  <si>
    <t>04e000000000000568e2</t>
  </si>
  <si>
    <t>Point (792175.99793849128764123 9638653.2383783757686615)</t>
  </si>
  <si>
    <t>04e00000000000086152</t>
  </si>
  <si>
    <t>Point (790006.98101671936456114 9637348.9996187761425972)</t>
  </si>
  <si>
    <t>04e000000000000a8d81</t>
  </si>
  <si>
    <t>Point (789808.8797763679176569 9637308.58047774992883205)</t>
  </si>
  <si>
    <t>04e0000000000001baa4</t>
  </si>
  <si>
    <t>Point (790662.07418206706643105 9637510.19778331555426121)</t>
  </si>
  <si>
    <t>04e0000000000002d955</t>
  </si>
  <si>
    <t>Point (790732.14205898949876428 9638333.05368943139910698)</t>
  </si>
  <si>
    <t>04e00000000000096a76</t>
  </si>
  <si>
    <t>Point (783293.45921766152605414 9635608.71201694384217262)</t>
  </si>
  <si>
    <t>04e0000000000006ba04</t>
  </si>
  <si>
    <t>Point (790067.62004577834159136 9637385.66197845153510571)</t>
  </si>
  <si>
    <t>04e00000000000002e9d</t>
  </si>
  <si>
    <t>Point (783072.26313132303766906 9636255.14962276630103588)</t>
  </si>
  <si>
    <t>04e000000000000410c8</t>
  </si>
  <si>
    <t>Point (790386.83828619646374136 9637416.4093166422098875)</t>
  </si>
  <si>
    <t>04e0000000000006f47c</t>
  </si>
  <si>
    <t>Point (790851.96207521646283567 9638254.92627312056720257)</t>
  </si>
  <si>
    <t>04e0000000000002bc39</t>
  </si>
  <si>
    <t>Point (790629.96107564261183143 9637900.7194646131247282)</t>
  </si>
  <si>
    <t>04e00000000000031f07</t>
  </si>
  <si>
    <t>Point (791497.0602868648711592 9638386.87595105916261673)</t>
  </si>
  <si>
    <t>04e000000000000342ad</t>
  </si>
  <si>
    <t>Point (790550.78738637664355338 9637979.38306371308863163)</t>
  </si>
  <si>
    <t>04e000000000000425f6</t>
  </si>
  <si>
    <t>Point (791608.08330739452503622 9638410.41245894134044647)</t>
  </si>
  <si>
    <t>04e000000000000632f8</t>
  </si>
  <si>
    <t>Point (790604.54411752230953425 9639352.74882193468511105)</t>
  </si>
  <si>
    <t>04e00000000000011795</t>
  </si>
  <si>
    <t>Point (790655.24257176474202424 9638399.04942391254007816)</t>
  </si>
  <si>
    <t>04e0000000000006eecc</t>
  </si>
  <si>
    <t>Point (790464.97760066005866975 9637338.5660955011844635)</t>
  </si>
  <si>
    <t>04e000000000000880c9</t>
  </si>
  <si>
    <t>Point (791534.78848451597150415 9638503.58291032165288925)</t>
  </si>
  <si>
    <t>04e000000000000a8f1d</t>
  </si>
  <si>
    <t>Point (783488.4479408657643944 9636989.41578205302357674)</t>
  </si>
  <si>
    <t>04e00000000000047a62</t>
  </si>
  <si>
    <t>Point (790429.31465181964449584 9637628.86961808614432812)</t>
  </si>
  <si>
    <t>04e00000000000058411</t>
  </si>
  <si>
    <t>Point (790499.07411127490922809 9637911.4791114553809166)</t>
  </si>
  <si>
    <t>04e0000000000007929e</t>
  </si>
  <si>
    <t>Point (792976.02982511185109615 9639082.14970428869128227)</t>
  </si>
  <si>
    <t>04e00000000000066fd7</t>
  </si>
  <si>
    <t>Point (790636.69058335293084383 9637857.96051001735031605)</t>
  </si>
  <si>
    <t>04e0000000000008980b</t>
  </si>
  <si>
    <t>Point (783939.72817705385386944 9636680.13287326693534851)</t>
  </si>
  <si>
    <t>04e000000000000a3875</t>
  </si>
  <si>
    <t>Point (791473.75988558249082416 9638539.88611209765076637)</t>
  </si>
  <si>
    <t>04e0000000000000a451</t>
  </si>
  <si>
    <t>Point (783386.64811362815089524 9636893.34634947963058949)</t>
  </si>
  <si>
    <t>04e0000000000001bd2f</t>
  </si>
  <si>
    <t>Point (784808.69244768237695098 9635221.46282894909381866)</t>
  </si>
  <si>
    <t>04e00000000000037122</t>
  </si>
  <si>
    <t>Point (791868.81308267801068723 9638417.38448963686823845)</t>
  </si>
  <si>
    <t>04e0000000000006e1a6</t>
  </si>
  <si>
    <t>Point (790441.41475324367638677 9637022.57879581116139889)</t>
  </si>
  <si>
    <t>04e0000000000002e460</t>
  </si>
  <si>
    <t>Point (792447.40250501758418977 9638639.14429971389472485)</t>
  </si>
  <si>
    <t>04e000000000000407c5</t>
  </si>
  <si>
    <t>Point (792596.68379902211017907 9638589.46935926377773285)</t>
  </si>
  <si>
    <t>04e00000000000046cfc</t>
  </si>
  <si>
    <t>Point (783050.3759540687315166 9635799.20630732178688049)</t>
  </si>
  <si>
    <t>04e000000000000788fb</t>
  </si>
  <si>
    <t>Point (790958.90539607591927052 9638487.17685096338391304)</t>
  </si>
  <si>
    <t>04e0000000000007a3da</t>
  </si>
  <si>
    <t>Point (791903.76638095220550895 9638331.15828601457178593)</t>
  </si>
  <si>
    <t>04e00000000000001be3</t>
  </si>
  <si>
    <t>Point (790568.46493539004586637 9638700.74372608028352261)</t>
  </si>
  <si>
    <t>04e00000000000082d8a</t>
  </si>
  <si>
    <t>Point (783152.94409097358584404 9636006.89588059298694134)</t>
  </si>
  <si>
    <t>04e000000000000a02e8</t>
  </si>
  <si>
    <t>Point (783096.6438840008340776 9635753.0582120455801487)</t>
  </si>
  <si>
    <t>04e00000000000018770</t>
  </si>
  <si>
    <t>Point (783020.45466398983262479 9635918.25305562093853951)</t>
  </si>
  <si>
    <t>04e00000000000097c65</t>
  </si>
  <si>
    <t>Point (792758.88222652056720108 9639795.74480161070823669)</t>
  </si>
  <si>
    <t>04e00000000000054f7d</t>
  </si>
  <si>
    <t>Point (790463.22164138965308666 9638790.87878767400979996)</t>
  </si>
  <si>
    <t>04e0000000000008e68c</t>
  </si>
  <si>
    <t>Point (783407.22991761658340693 9637014.07076394930481911)</t>
  </si>
  <si>
    <t>04e0000000000003af88</t>
  </si>
  <si>
    <t>Point (790202.79655161150731146 9637609.91402369365096092)</t>
  </si>
  <si>
    <t>04e00000000000009dfd</t>
  </si>
  <si>
    <t>Point (791080.66105703276116401 9636974.68058490939438343)</t>
  </si>
  <si>
    <t>04e00000000000089b92</t>
  </si>
  <si>
    <t>Point (792599.81806138809770346 9638819.08682206645607948)</t>
  </si>
  <si>
    <t>04e0000000000002cc21</t>
  </si>
  <si>
    <t>Point (783187.10927398898638785 9636409.74958853237330914)</t>
  </si>
  <si>
    <t>04e00000000000075e72</t>
  </si>
  <si>
    <t>Point (791536.68069561012089252 9637537.60708893463015556)</t>
  </si>
  <si>
    <t>04e00000000000084d08</t>
  </si>
  <si>
    <t>Point (791784.16971822245977819 9638424.08784323558211327)</t>
  </si>
  <si>
    <t>04e0000000000000bf1a</t>
  </si>
  <si>
    <t>Point (792054.99368800199590623 9639722.10252043046057224)</t>
  </si>
  <si>
    <t>04e000000000000455e1</t>
  </si>
  <si>
    <t>Point (783007.59330243850126863 9635807.63037279434502125)</t>
  </si>
  <si>
    <t>04e0000000000004c2a1</t>
  </si>
  <si>
    <t>Point (792813.23648848885204643 9638764.33820642158389091)</t>
  </si>
  <si>
    <t>04e000000000000985e6</t>
  </si>
  <si>
    <t>Point (792066.87354241940192878 9638675.03893783688545227)</t>
  </si>
  <si>
    <t>04e00000000000029e91</t>
  </si>
  <si>
    <t>Point (782747.75498643983155489 9635824.96846702694892883)</t>
  </si>
  <si>
    <t>04e0000000000005b0a4</t>
  </si>
  <si>
    <t>Point (791722.10769561480265111 9638309.42070770263671875)</t>
  </si>
  <si>
    <t>04e0000000000009f49f</t>
  </si>
  <si>
    <t>Point (789955.67200369876809418 9637356.13855061493813992)</t>
  </si>
  <si>
    <t>04e0000000000002fed1</t>
  </si>
  <si>
    <t>Point (783040.72746378323063254 9635807.69875883683562279)</t>
  </si>
  <si>
    <t>04e0000000000008d38e</t>
  </si>
  <si>
    <t>Point (790696.20878457371145487 9637634.44731366634368896)</t>
  </si>
  <si>
    <t>04e0000000000009287e</t>
  </si>
  <si>
    <t>Point (783089.79899260553065687 9636456.15137417428195477)</t>
  </si>
  <si>
    <t>04e00000000000015d20</t>
  </si>
  <si>
    <t>Point (782773.66839202947448939 9635881.65261998772621155)</t>
  </si>
  <si>
    <t>04e0000000000005aff5</t>
  </si>
  <si>
    <t>Point (790484.65153510263189673 9637929.27129392325878143)</t>
  </si>
  <si>
    <t>04e00000000000024346</t>
  </si>
  <si>
    <t>Point (792030.98531705234199762 9638565.30294164642691612)</t>
  </si>
  <si>
    <t>04e0000000000005c280</t>
  </si>
  <si>
    <t>Point (783862.83116784458979964 9635510.15796179510653019)</t>
  </si>
  <si>
    <t>04e00000000000074b08</t>
  </si>
  <si>
    <t>Point (790556.19918130524456501 9638092.2214334812015295)</t>
  </si>
  <si>
    <t>04e0000000000008ae99</t>
  </si>
  <si>
    <t>Point (789901.59069423307664692 9637394.58774617314338684)</t>
  </si>
  <si>
    <t>04e000000000000a8b52</t>
  </si>
  <si>
    <t>Point (789839.15569378435611725 9638109.8507650401443243)</t>
  </si>
  <si>
    <t>04e0000000000001d9d4</t>
  </si>
  <si>
    <t>Point (792675.2775111838709563 9639175.14769945479929447)</t>
  </si>
  <si>
    <t>04e0000000000007a536</t>
  </si>
  <si>
    <t>Point (790911.57105390005744994 9638546.68094948492944241)</t>
  </si>
  <si>
    <t>04e0000000000007c38d</t>
  </si>
  <si>
    <t>Point (789850.02645271248184144 9637716.0669806357473135)</t>
  </si>
  <si>
    <t>04e00000000000042159</t>
  </si>
  <si>
    <t>Point (790446.06383893243037164 9638819.19839304499328136)</t>
  </si>
  <si>
    <t>04e0000000000004e096</t>
  </si>
  <si>
    <t>Point (790441.49838303099386394 9637422.99852880276739597)</t>
  </si>
  <si>
    <t>04e000000000000572fd</t>
  </si>
  <si>
    <t>Point (783065.03056637162808329 9636239.63670789264142513)</t>
  </si>
  <si>
    <t>04e000000000000663da</t>
  </si>
  <si>
    <t>Point (791318.61693135905079544 9636754.64704545401036739)</t>
  </si>
  <si>
    <t>04e0000000000009960b</t>
  </si>
  <si>
    <t>Point (783327.49728171853348613 9637010.68727277778089046)</t>
  </si>
  <si>
    <t>04e00000000000004ec4</t>
  </si>
  <si>
    <t>Point (783176.62837972852867097 9636067.9800026249140501)</t>
  </si>
  <si>
    <t>04e0000000000001ce81</t>
  </si>
  <si>
    <t>Point (792252.55432845233008265 9639632.566671222448349)</t>
  </si>
  <si>
    <t>04e00000000000081055</t>
  </si>
  <si>
    <t>Point (782746.12238881643861532 9635813.62758187390863895)</t>
  </si>
  <si>
    <t>04e00000000000082c05</t>
  </si>
  <si>
    <t>Point (790627.02094087761361152 9637980.86959782615303993)</t>
  </si>
  <si>
    <t>04e0000000000008357e</t>
  </si>
  <si>
    <t>Point (786521.51146862236782908 9636019.35248890705406666)</t>
  </si>
  <si>
    <t>04e0000000000008424b</t>
  </si>
  <si>
    <t>Point (790913.79879705351777375 9637261.11010385863482952)</t>
  </si>
  <si>
    <t>04e000000000000968b0</t>
  </si>
  <si>
    <t>Point (791008.64584121678490192 9637595.50175864435732365)</t>
  </si>
  <si>
    <t>04e00000000000024908</t>
  </si>
  <si>
    <t>Point (793429.88328495237510651 9639329.40338356047868729)</t>
  </si>
  <si>
    <t>04e0000000000005bc3b</t>
  </si>
  <si>
    <t>Point (791520.87327843555249274 9639120.77094529010355473)</t>
  </si>
  <si>
    <t>04e0000000000008f534</t>
  </si>
  <si>
    <t>Point (792360.21269285120069981 9638495.39340006373822689)</t>
  </si>
  <si>
    <t>04e0000000000009950b</t>
  </si>
  <si>
    <t>Point (782783.13676723197568208 9635879.86397930607199669)</t>
  </si>
  <si>
    <t>04e00000000000026fa1</t>
  </si>
  <si>
    <t>Point (790634.72483300347812474 9637959.12320835329592228)</t>
  </si>
  <si>
    <t>04e000000000000310f6</t>
  </si>
  <si>
    <t>Point (792938.60133234807290137 9638991.33219793811440468)</t>
  </si>
  <si>
    <t>04e0000000000006fcfb</t>
  </si>
  <si>
    <t>Point (793422.25273227330762893 9639328.33486077934503555)</t>
  </si>
  <si>
    <t>04e0000000000003be42</t>
  </si>
  <si>
    <t>Point (793278.51237786188721657 9639109.98014345578849316)</t>
  </si>
  <si>
    <t>04e0000000000003c50c</t>
  </si>
  <si>
    <t>Point (791523.49189376039430499 9638954.61194830015301704)</t>
  </si>
  <si>
    <t>04e00000000000033c94</t>
  </si>
  <si>
    <t>Point (791884.58088015764951706 9639472.40426239743828773)</t>
  </si>
  <si>
    <t>04e000000000000402c7</t>
  </si>
  <si>
    <t>Point (785556.57203638926148415 9635817.35453672520816326)</t>
  </si>
  <si>
    <t>04e0000000000005e5ad</t>
  </si>
  <si>
    <t>Point (790469.79490412422455847 9638196.73188192211091518)</t>
  </si>
  <si>
    <t>04e0000000000009ec78</t>
  </si>
  <si>
    <t>Point (791333.5678103209938854 9638583.56765970401465893)</t>
  </si>
  <si>
    <t>04e000000000000a5df0</t>
  </si>
  <si>
    <t>Point (790485.53527016844600439 9638288.64513581432402134)</t>
  </si>
  <si>
    <t>04e0000000000002e4bc</t>
  </si>
  <si>
    <t>Point (783104.76590306591242552 9635697.43229773826897144)</t>
  </si>
  <si>
    <t>04e00000000000038d35</t>
  </si>
  <si>
    <t>Point (791738.37423495261464268 9638300.34746631234884262)</t>
  </si>
  <si>
    <t>04e0000000000008cf56</t>
  </si>
  <si>
    <t>Point (792611.38510978035628796 9638564.73497900739312172)</t>
  </si>
  <si>
    <t>04e0000000000009e5f7</t>
  </si>
  <si>
    <t>Point (790807.9748844460118562 9638653.83977941237390041)</t>
  </si>
  <si>
    <t>04e000000000000672bb</t>
  </si>
  <si>
    <t>Point (791805.52060215594246984 9638391.46743339113891125)</t>
  </si>
  <si>
    <t>04e000000000000a2157</t>
  </si>
  <si>
    <t>Point (790869.95018156932201236 9638467.52576441690325737)</t>
  </si>
  <si>
    <t>04e000000000000262d9</t>
  </si>
  <si>
    <t>Point (783036.28563518566079438 9635824.80449703335762024)</t>
  </si>
  <si>
    <t>04e000000000000908cc</t>
  </si>
  <si>
    <t>Point (790359.6213794038631022 9637432.03206660971045494)</t>
  </si>
  <si>
    <t>04e00000000000005436</t>
  </si>
  <si>
    <t>Point (789977.61593939131125808 9637738.9299523402005434)</t>
  </si>
  <si>
    <t>04e0000000000001cf70</t>
  </si>
  <si>
    <t>Point (789918.42309957602992654 9637372.8916363101452589)</t>
  </si>
  <si>
    <t>04e00000000000026111</t>
  </si>
  <si>
    <t>Point (790645.9650461922865361 9637563.45251633040606976)</t>
  </si>
  <si>
    <t>04e000000000000342dc</t>
  </si>
  <si>
    <t>Point (790051.6424428503960371 9637219.01356044970452785)</t>
  </si>
  <si>
    <t>04e0000000000007ff69</t>
  </si>
  <si>
    <t>Point (784025.00361307116691023 9637573.99885619431734085)</t>
  </si>
  <si>
    <t>04e000000000000192ff</t>
  </si>
  <si>
    <t>Point (790906.62408292340114713 9638226.48654797673225403)</t>
  </si>
  <si>
    <t>04e00000000000074aad</t>
  </si>
  <si>
    <t>Point (789784.54079512017779052 9638450.54783648252487183)</t>
  </si>
  <si>
    <t>04e000000000000904b1</t>
  </si>
  <si>
    <t>Point (791508.92018887854646891 9638439.26888035424053669)</t>
  </si>
  <si>
    <t>04e000000000000927d7</t>
  </si>
  <si>
    <t>Point (783275.13836689514573663 9635675.95293485559523106)</t>
  </si>
  <si>
    <t>04e0000000000000757f</t>
  </si>
  <si>
    <t>Point (791271.79912736138794571 9638568.25392956472933292)</t>
  </si>
  <si>
    <t>04e0000000000001fa7b</t>
  </si>
  <si>
    <t>Point (791691.16558543755672872 9638394.98181098327040672)</t>
  </si>
  <si>
    <t>04e0000000000001fec6</t>
  </si>
  <si>
    <t>Point (790275.05745968536939472 9638547.95335224829614162)</t>
  </si>
  <si>
    <t>04e000000000000494a6</t>
  </si>
  <si>
    <t>Point (792210.24365674238651991 9639608.40114912576973438)</t>
  </si>
  <si>
    <t>04e00000000000073564</t>
  </si>
  <si>
    <t>Point (789833.32098218984901905 9637381.32464591227471828)</t>
  </si>
  <si>
    <t>04e000000000000644df</t>
  </si>
  <si>
    <t>Point (790580.74840668099932373 9638451.52764313295483589)</t>
  </si>
  <si>
    <t>04e00000000000078594</t>
  </si>
  <si>
    <t>Point (782695.96876661898568273 9635904.87139466032385826)</t>
  </si>
  <si>
    <t>04e00000000000083e80</t>
  </si>
  <si>
    <t>Point (791993.86659585626330227 9638131.24543413892388344)</t>
  </si>
  <si>
    <t>04e000000000000a6eb6</t>
  </si>
  <si>
    <t>Point (793524.2099604953546077 9639157.21448592096567154)</t>
  </si>
  <si>
    <t>04e00000000000027f81</t>
  </si>
  <si>
    <t>Point (786510.87067456403747201 9636055.25211403146386147)</t>
  </si>
  <si>
    <t>04e0000000000002043f</t>
  </si>
  <si>
    <t>Point (790674.25376053806394339 9638104.24135286547243595)</t>
  </si>
  <si>
    <t>04e00000000000058051</t>
  </si>
  <si>
    <t>Point (782742.70664784382097423 9635766.99551400542259216)</t>
  </si>
  <si>
    <t>04e0000000000007d309</t>
  </si>
  <si>
    <t>Point (792133.53193938010372221 9639772.11391950584948063)</t>
  </si>
  <si>
    <t>04e000000000000845b6</t>
  </si>
  <si>
    <t>Point (783104.66566141450311989 9636278.15865618735551834)</t>
  </si>
  <si>
    <t>04e00000000000014091</t>
  </si>
  <si>
    <t>Point (783458.94957115640863776 9636991.99486530758440495)</t>
  </si>
  <si>
    <t>04e0000000000005a18d</t>
  </si>
  <si>
    <t>Point (783464.75584928714670241 9637064.76055118069052696)</t>
  </si>
  <si>
    <t>04e0000000000009cc61</t>
  </si>
  <si>
    <t>Point (782758.4882181326393038 9635749.03077352419495583)</t>
  </si>
  <si>
    <t>04e0000000000004d98a</t>
  </si>
  <si>
    <t>Point (792590.95251776417717338 9638787.5711231604218483)</t>
  </si>
  <si>
    <t>04e000000000000541c5</t>
  </si>
  <si>
    <t>Point (792544.80332609685137868 9638667.69158037379384041)</t>
  </si>
  <si>
    <t>04e0000000000007b602</t>
  </si>
  <si>
    <t>Point (790861.47192962002009153 9639317.84151216223835945)</t>
  </si>
  <si>
    <t>04e0000000000002c9cb</t>
  </si>
  <si>
    <t>Point (790447.81392792728729546 9638579.70710034295916557)</t>
  </si>
  <si>
    <t>04e00000000000042673</t>
  </si>
  <si>
    <t>Point (791923.41790663404390216 9638431.65811077505350113)</t>
  </si>
  <si>
    <t>04e00000000000067b5a</t>
  </si>
  <si>
    <t>Point (790804.7639587833546102 9638691.35764311254024506)</t>
  </si>
  <si>
    <t>04e0000000000006c384</t>
  </si>
  <si>
    <t>Point (783037.95114075136370957 9635661.77115587145090103)</t>
  </si>
  <si>
    <t>04e000000000000494bc</t>
  </si>
  <si>
    <t>Point (792630.28030008752830327 9638521.00290576182305813)</t>
  </si>
  <si>
    <t>04e0000000000001446e</t>
  </si>
  <si>
    <t>Point (784024.04171874513849616 9636627.1712073739618063)</t>
  </si>
  <si>
    <t>04e000000000000031e2</t>
  </si>
  <si>
    <t>Point (789725.45040712808258832 9637497.01763722114264965)</t>
  </si>
  <si>
    <t>04e0000000000008c266</t>
  </si>
  <si>
    <t>Point (792466.01179573021363467 9638640.16875249706208706)</t>
  </si>
  <si>
    <t>04e00000000000009f6a</t>
  </si>
  <si>
    <t>Point (783399.05484722345136106 9636972.95039608143270016)</t>
  </si>
  <si>
    <t>04e0000000000004902d</t>
  </si>
  <si>
    <t>Point (792102.54913407610729337 9638577.67762583866715431)</t>
  </si>
  <si>
    <t>04e0000000000006edaa</t>
  </si>
  <si>
    <t>Point (790621.56142357131466269 9638224.31401820294559002)</t>
  </si>
  <si>
    <t>04e000000000000032b1</t>
  </si>
  <si>
    <t>Point (790537.58846156531944871 9638968.17355107143521309)</t>
  </si>
  <si>
    <t>04e0000000000001350f</t>
  </si>
  <si>
    <t>Point (790508.74231943371705711 9637682.95389891415834427)</t>
  </si>
  <si>
    <t>04e000000000000259c7</t>
  </si>
  <si>
    <t>Point (790417.47564792318735272 9637691.28614621981978416)</t>
  </si>
  <si>
    <t>04e0000000000006f773</t>
  </si>
  <si>
    <t>Point (789834.1400453980313614 9637367.39425043761730194)</t>
  </si>
  <si>
    <t>04e0000000000001871e</t>
  </si>
  <si>
    <t>Point (785622.17714222078211606 9635909.36847507394850254)</t>
  </si>
  <si>
    <t>04e00000000000037a04</t>
  </si>
  <si>
    <t>Point (790617.40854125958867371 9639331.41136152856051922)</t>
  </si>
  <si>
    <t>04e000000000000752e6</t>
  </si>
  <si>
    <t>Point (790546.1987434399779886 9637487.49085071310400963)</t>
  </si>
  <si>
    <t>04e00000000000020d79</t>
  </si>
  <si>
    <t>Point (790617.45540270605124533 9638705.06978010199964046)</t>
  </si>
  <si>
    <t>04e0000000000003273b</t>
  </si>
  <si>
    <t>Point (785499.57188520580530167 9636146.23988474532961845)</t>
  </si>
  <si>
    <t>04e00000000000028b1b</t>
  </si>
  <si>
    <t>Point (791737.98136120347771794 9639468.58990371413528919)</t>
  </si>
  <si>
    <t>04e0000000000002d0ca</t>
  </si>
  <si>
    <t>Point (784818.180094393203035 9635147.35024313814938068)</t>
  </si>
  <si>
    <t>04e000000000000626b5</t>
  </si>
  <si>
    <t>Point (784532.04479298391379416 9636431.67181413061916828)</t>
  </si>
  <si>
    <t>04e0000000000001f062</t>
  </si>
  <si>
    <t>Point (791530.78132882714271545 9638991.75856080278754234)</t>
  </si>
  <si>
    <t>04e0000000000003cefe</t>
  </si>
  <si>
    <t>Point (793124.21210994967259467 9638834.90556735172867775)</t>
  </si>
  <si>
    <t>04e00000000000054ddc</t>
  </si>
  <si>
    <t>Point (790509.9983520379755646 9639153.28668921999633312)</t>
  </si>
  <si>
    <t>04e000000000000697ed</t>
  </si>
  <si>
    <t>Point (793207.52832509740255773 9638910.56518959999084473)</t>
  </si>
  <si>
    <t>04e00000000000084ba9</t>
  </si>
  <si>
    <t>Point (791072.05095700337551534 9638434.45080199278891087)</t>
  </si>
  <si>
    <t>04e000000000000073ab</t>
  </si>
  <si>
    <t>Point (782947.95018854842055589 9635748.8618919774889946)</t>
  </si>
  <si>
    <t>04e0000000000003383a</t>
  </si>
  <si>
    <t>Point (790275.34243827499449253 9638696.81865229457616806)</t>
  </si>
  <si>
    <t>04e000000000000527e8</t>
  </si>
  <si>
    <t>Point (783286.22452179924584925 9636843.59916430898010731)</t>
  </si>
  <si>
    <t>04e00000000000072442</t>
  </si>
  <si>
    <t>Point (789883.39540526049677283 9637395.62887836061418056)</t>
  </si>
  <si>
    <t>04e0000000000001841e</t>
  </si>
  <si>
    <t>Point (790509.8959804498590529 9639236.29571268334984779)</t>
  </si>
  <si>
    <t>04e0000000000003d8e1</t>
  </si>
  <si>
    <t>Point (783267.144088203785941 9635339.00151291862130165)</t>
  </si>
  <si>
    <t>04e00000000000079b55</t>
  </si>
  <si>
    <t>Point (792557.49781714705750346 9638699.01846206560730934)</t>
  </si>
  <si>
    <t>04e0000000000009f9e8</t>
  </si>
  <si>
    <t>Point (790872.63885101489722729 9638449.08674499578773975)</t>
  </si>
  <si>
    <t>04e00000000000083e2a</t>
  </si>
  <si>
    <t>Point (792372.79765595798380673 9638667.84234441630542278)</t>
  </si>
  <si>
    <t>04e00000000000021e74</t>
  </si>
  <si>
    <t>Point (791832.4176417498383671 9638381.69259018078446388)</t>
  </si>
  <si>
    <t>04e0000000000000bcec</t>
  </si>
  <si>
    <t>Point (790800.82025482971221209 9639271.71720539405941963)</t>
  </si>
  <si>
    <t>04e0000000000003b98e</t>
  </si>
  <si>
    <t>Point (791690.55035671126097441 9637677.35291164182126522)</t>
  </si>
  <si>
    <t>04e0000000000007254a</t>
  </si>
  <si>
    <t>Point (790218.2341478526359424 9637435.13158946670591831)</t>
  </si>
  <si>
    <t>04e0000000000007386a</t>
  </si>
  <si>
    <t>Point (790276.98965943814255297 9637153.10732466354966164)</t>
  </si>
  <si>
    <t>04e0000000000008f2bb</t>
  </si>
  <si>
    <t>Point (790377.49773010204080492 9638634.20340363681316376)</t>
  </si>
  <si>
    <t>04e0000000000000e805</t>
  </si>
  <si>
    <t>Point (790095.62881283462047577 9637438.58111727051436901)</t>
  </si>
  <si>
    <t>04e0000000000006d658</t>
  </si>
  <si>
    <t>Point (792151.17295126174576581 9638028.51574809104204178)</t>
  </si>
  <si>
    <t>04e0000000000008744d</t>
  </si>
  <si>
    <t>Point (782979.12130248581524938 9635726.80017828941345215)</t>
  </si>
  <si>
    <t>04e000000000000971d9</t>
  </si>
  <si>
    <t>Point (793072.22982320422306657 9639515.76479624956846237)</t>
  </si>
  <si>
    <t>04e00000000000099814</t>
  </si>
  <si>
    <t>Point (791677.79576694674324244 9638466.17815450020134449)</t>
  </si>
  <si>
    <t>04e0000000000009eb38</t>
  </si>
  <si>
    <t>Point (790167.77772631729021668 9637492.37452785484492779)</t>
  </si>
  <si>
    <t>04e0000000000000002b</t>
  </si>
  <si>
    <t>Point (791894.22806827258318663 9638487.99333854392170906)</t>
  </si>
  <si>
    <t>04e00000000000038bb2</t>
  </si>
  <si>
    <t>Point (790656.63172665191814303 9637556.45500078052282333)</t>
  </si>
  <si>
    <t>04e0000000000004be9d</t>
  </si>
  <si>
    <t>Point (790474.28766397992148995 9637792.83200821653008461)</t>
  </si>
  <si>
    <t>04e000000000000997e5</t>
  </si>
  <si>
    <t>Point (790991.30225008120760322 9638726.52001773379743099)</t>
  </si>
  <si>
    <t>04e0000000000001a519</t>
  </si>
  <si>
    <t>Point (791858.79050279874354601 9637695.99718965031206608)</t>
  </si>
  <si>
    <t>04e000000000000a7bec</t>
  </si>
  <si>
    <t>Point (784783.20951894065365195 9635908.30063914321362972)</t>
  </si>
  <si>
    <t>04e0000000000002fdb5</t>
  </si>
  <si>
    <t>Point (782400.96755258436314762 9636329.94944783486425877)</t>
  </si>
  <si>
    <t>04e000000000000491af</t>
  </si>
  <si>
    <t>Point (790134.16308172210119665 9638712.11569938808679581)</t>
  </si>
  <si>
    <t>04e0000000000007c537</t>
  </si>
  <si>
    <t>Point (793436.44537550257518888 9639308.05038741789758205)</t>
  </si>
  <si>
    <t>04e0000000000000db3e</t>
  </si>
  <si>
    <t>Point (783342.19256304623559117 9635557.87241241149604321)</t>
  </si>
  <si>
    <t>04e000000000000391e2</t>
  </si>
  <si>
    <t>Point (791660.46021121996454895 9639387.26567793451249599)</t>
  </si>
  <si>
    <t>04e000000000000752d8</t>
  </si>
  <si>
    <t>Point (783356.53380848513916135 9636981.67139529809355736)</t>
  </si>
  <si>
    <t>04e00000000000084d67</t>
  </si>
  <si>
    <t>Point (782399.26481280149891973 9636282.89102535508573055)</t>
  </si>
  <si>
    <t>04e00000000000028b63</t>
  </si>
  <si>
    <t>Point (789563.46069739479571581 9637784.39496305212378502)</t>
  </si>
  <si>
    <t>04e0000000000005b6d0</t>
  </si>
  <si>
    <t>Point (790478.05085109814535826 9639544.8762358333915472)</t>
  </si>
  <si>
    <t>04e0000000000007b116</t>
  </si>
  <si>
    <t>Point (790081.95834222785197198 9637501.99277487397193909)</t>
  </si>
  <si>
    <t>04e0000000000007ef57</t>
  </si>
  <si>
    <t>Point (792074.3508434941759333 9638560.5766174104064703)</t>
  </si>
  <si>
    <t>04e00000000000084662</t>
  </si>
  <si>
    <t>Point (790426.92094676312990487 9638710.15419997088611126)</t>
  </si>
  <si>
    <t>04e000000000000936fe</t>
  </si>
  <si>
    <t>Point (790568.51174208696465939 9638353.08927896618843079)</t>
  </si>
  <si>
    <t>04e000000000000a855f</t>
  </si>
  <si>
    <t>Point (783085.77270004875026643 9635757.29889354296028614)</t>
  </si>
  <si>
    <t>04e00000000000019b43</t>
  </si>
  <si>
    <t>Point (791579.60221662558615208 9639007.65761482901871204)</t>
  </si>
  <si>
    <t>04e0000000000006078a</t>
  </si>
  <si>
    <t>Point (785501.43846367462538183 9636140.42177450470626354)</t>
  </si>
  <si>
    <t>04e00000000000067926</t>
  </si>
  <si>
    <t>Point (789995.05532565759494901 9638786.3359063696116209)</t>
  </si>
  <si>
    <t>04e000000000000a051a</t>
  </si>
  <si>
    <t>Point (783416.24693436152301729 9637048.9930246714502573)</t>
  </si>
  <si>
    <t>04e00000000000013037</t>
  </si>
  <si>
    <t>Point (783212.34201239002868533 9636539.37976677529513836)</t>
  </si>
  <si>
    <t>04e000000000000788ea</t>
  </si>
  <si>
    <t>Point (790591.82473853207193315 9637717.61082163266837597)</t>
  </si>
  <si>
    <t>04e00000000000078b7d</t>
  </si>
  <si>
    <t>Point (793121.93752699077595025 9638745.84784738533198833)</t>
  </si>
  <si>
    <t>04e00000000000080f6e</t>
  </si>
  <si>
    <t>Point (792193.15204129042103887 9638532.71605849079787731)</t>
  </si>
  <si>
    <t>04e0000000000008a563</t>
  </si>
  <si>
    <t>Point (790411.41584204370155931 9637989.3036407008767128)</t>
  </si>
  <si>
    <t>04e0000000000002374c</t>
  </si>
  <si>
    <t>Point (791674.01482739951461554 9639359.79717874340713024)</t>
  </si>
  <si>
    <t>04e0000000000003e457</t>
  </si>
  <si>
    <t>Point (783239.89254681463353336 9636598.39212175831198692)</t>
  </si>
  <si>
    <t>04e00000000000001169</t>
  </si>
  <si>
    <t>Point (784842.93177480576559901 9636386.8833917360752821)</t>
  </si>
  <si>
    <t>04e0000000000001264a</t>
  </si>
  <si>
    <t>Point (790404.70313031855039299 9637954.94753449596464634)</t>
  </si>
  <si>
    <t>04e0000000000005d8a0</t>
  </si>
  <si>
    <t>Point (783034.99912543839309365 9635928.51076000742614269)</t>
  </si>
  <si>
    <t>04e000000000000a27b6</t>
  </si>
  <si>
    <t>Point (790877.20295900630299002 9638270.79955942369997501)</t>
  </si>
  <si>
    <t>04e0000000000000aa14</t>
  </si>
  <si>
    <t>Point (783592.69476467149797827 9637242.20705915801227093)</t>
  </si>
  <si>
    <t>04e000000000000494ec</t>
  </si>
  <si>
    <t>Point (790757.84300239011645317 9639315.84157675504684448)</t>
  </si>
  <si>
    <t>04e0000000000004e47f</t>
  </si>
  <si>
    <t>Point (791929.34769048355519772 9638453.15742418542504311)</t>
  </si>
  <si>
    <t>04e00000000000057b86</t>
  </si>
  <si>
    <t>Point (791567.45806803950108588 9638516.8532230481505394)</t>
  </si>
  <si>
    <t>04e0000000000005b672</t>
  </si>
  <si>
    <t>Point (790815.28978141839616001 9638635.8096696250140667)</t>
  </si>
  <si>
    <t>04e00000000000093d20</t>
  </si>
  <si>
    <t>Point (790459.12159903137944639 9638630.10467350482940674)</t>
  </si>
  <si>
    <t>04e0000000000009bd54</t>
  </si>
  <si>
    <t>Point (790382.07763885275926441 9638002.71072523482143879)</t>
  </si>
  <si>
    <t>04e00000000000075178</t>
  </si>
  <si>
    <t>Point (790712.58170150779187679 9637234.83607276901602745)</t>
  </si>
  <si>
    <t>04e0000000000000afa9</t>
  </si>
  <si>
    <t>Point (790540.73497625975869596 9637903.97143714129924774)</t>
  </si>
  <si>
    <t>04e0000000000000ef28</t>
  </si>
  <si>
    <t>Point (784330.34475150820799172 9636476.33517698384821415)</t>
  </si>
  <si>
    <t>04e0000000000004b53a</t>
  </si>
  <si>
    <t>Point (790266.44325224705971777 9637394.32177483662962914)</t>
  </si>
  <si>
    <t>04e00000000000053ce0</t>
  </si>
  <si>
    <t>Point (792762.54096344904974103 9639400.12571938894689083)</t>
  </si>
  <si>
    <t>04e000000000000541d7</t>
  </si>
  <si>
    <t>Point (782985.13243307557422668 9635499.12469267845153809)</t>
  </si>
  <si>
    <t>04e00000000000071fc6</t>
  </si>
  <si>
    <t>Point (782970.68235862092114985 9635928.69545993581414223)</t>
  </si>
  <si>
    <t>04e000000000000a0b51</t>
  </si>
  <si>
    <t>Point (790043.96434084582142532 9637364.33036587759852409)</t>
  </si>
  <si>
    <t>04e000000000000435a8</t>
  </si>
  <si>
    <t>Point (790392.03141359088476747 9637587.28706704452633858)</t>
  </si>
  <si>
    <t>04e00000000000055d37</t>
  </si>
  <si>
    <t>Point (791748.48319634573999792 9639462.51673080399632454)</t>
  </si>
  <si>
    <t>04e00000000000086b70</t>
  </si>
  <si>
    <t>Point (790075.05785971879959106 9637724.2168988361954689)</t>
  </si>
  <si>
    <t>04e000000000000a0af1</t>
  </si>
  <si>
    <t>Point (792197.79621896147727966 9638443.17634541168808937)</t>
  </si>
  <si>
    <t>04e0000000000002732c</t>
  </si>
  <si>
    <t>Point (791730.49636138940695673 9637692.41042438894510269)</t>
  </si>
  <si>
    <t>04e0000000000003e92e</t>
  </si>
  <si>
    <t>Point (791061.24893128871917725 9638254.68343688175082207)</t>
  </si>
  <si>
    <t>04e00000000000067340</t>
  </si>
  <si>
    <t>Point (783311.14447572524659336 9636942.7617007065564394)</t>
  </si>
  <si>
    <t>04e00000000000098e05</t>
  </si>
  <si>
    <t>Point (783324.84698590531479567 9635593.64990534074604511)</t>
  </si>
  <si>
    <t>04e0000000000004bbf0</t>
  </si>
  <si>
    <t>Point (790564.28688011702615768 9637752.53079028613865376)</t>
  </si>
  <si>
    <t>04e0000000000007af35</t>
  </si>
  <si>
    <t>Point (790141.67822315287776291 9637910.82348435185849667)</t>
  </si>
  <si>
    <t>04e000000000000143f7</t>
  </si>
  <si>
    <t>Point (791668.37696328433230519 9638283.92256329208612442)</t>
  </si>
  <si>
    <t>04e0000000000005ceaf</t>
  </si>
  <si>
    <t>Point (790628.99287213396746665 9638055.62551708519458771)</t>
  </si>
  <si>
    <t>04e0000000000007f462</t>
  </si>
  <si>
    <t>Point (783442.84890686499420553 9636962.04295221343636513)</t>
  </si>
  <si>
    <t>04e00000000000085449</t>
  </si>
  <si>
    <t>Point (793327.07246120367199183 9639177.99069873802363873)</t>
  </si>
  <si>
    <t>04e00000000000089717</t>
  </si>
  <si>
    <t>Point (792604.21329307812266052 9639170.25152414105832577)</t>
  </si>
  <si>
    <t>04e00000000000092dfd</t>
  </si>
  <si>
    <t>Point (791445.54433127073571086 9638507.10098565369844437)</t>
  </si>
  <si>
    <t>04e0000000000009303a</t>
  </si>
  <si>
    <t>Point (790308.7081521931104362 9637561.67835360765457153)</t>
  </si>
  <si>
    <t>04e0000000000004d4ee</t>
  </si>
  <si>
    <t>Point (783269.50824311643373221 9636923.48318029753863811)</t>
  </si>
  <si>
    <t>04e00000000000098f49</t>
  </si>
  <si>
    <t>Point (790848.48175876354798675 9638477.57908856868743896)</t>
  </si>
  <si>
    <t>04e0000000000002f796</t>
  </si>
  <si>
    <t>Point (783043.3142664737533778 9636195.49291479773819447)</t>
  </si>
  <si>
    <t>04e0000000000005c6cd</t>
  </si>
  <si>
    <t>Point (789896.92225174466148019 9637411.13431881368160248)</t>
  </si>
  <si>
    <t>04e00000000000085621</t>
  </si>
  <si>
    <t>Point (792185.2746312168892473 9638353.40451507829129696)</t>
  </si>
  <si>
    <t>04e000000000000156fe</t>
  </si>
  <si>
    <t>Point (783091.88762929220683873 9636462.87448325753211975)</t>
  </si>
  <si>
    <t>04e00000000000054fe4</t>
  </si>
  <si>
    <t>Point (792125.42843216785695404 9638517.37158715352416039)</t>
  </si>
  <si>
    <t>04e0000000000005af81</t>
  </si>
  <si>
    <t>Point (782966.10936642228625715 9635825.66405481100082397)</t>
  </si>
  <si>
    <t>04e0000000000005f25e</t>
  </si>
  <si>
    <t>Point (790673.95136837475001812 9638364.23053503409028053)</t>
  </si>
  <si>
    <t>04e00000000000064237</t>
  </si>
  <si>
    <t>Point (782773.53421518672257662 9635896.16220444068312645)</t>
  </si>
  <si>
    <t>04e0000000000007de72</t>
  </si>
  <si>
    <t>Point (790249.04869875242002308 9638738.09088636189699173)</t>
  </si>
  <si>
    <t>04e0000000000005b425</t>
  </si>
  <si>
    <t>Point (790847.32657385081984103 9637927.34604553505778313)</t>
  </si>
  <si>
    <t>04e0000000000001b033</t>
  </si>
  <si>
    <t>Point (790615.28260542755015194 9638161.57545267604291439)</t>
  </si>
  <si>
    <t>04e0000000000008adac</t>
  </si>
  <si>
    <t>Point (790167.34502813522703946 9637658.19197938032448292)</t>
  </si>
  <si>
    <t>04e0000000000006e5f5</t>
  </si>
  <si>
    <t>Point (790562.7540024226764217 9637733.17436960339546204)</t>
  </si>
  <si>
    <t>04e0000000000000e654</t>
  </si>
  <si>
    <t>Point (783139.72730308480095118 9636454.18028291314840317)</t>
  </si>
  <si>
    <t>04e0000000000009ece5</t>
  </si>
  <si>
    <t>Point (789965.90175022592302412 9638967.10923902690410614)</t>
  </si>
  <si>
    <t>04e00000000000009d5d</t>
  </si>
  <si>
    <t>Point (791186.55051765020471066 9638477.96328510530292988)</t>
  </si>
  <si>
    <t>04e00000000000035882</t>
  </si>
  <si>
    <t>Point (791518.27469387149903923 9638556.59398867562413216)</t>
  </si>
  <si>
    <t>04e00000000000036484</t>
  </si>
  <si>
    <t>Point (790409.38923693087417632 9637430.57349048368632793)</t>
  </si>
  <si>
    <t>04e0000000000000e433</t>
  </si>
  <si>
    <t>Point (790232.99195200344547629 9638715.78769584745168686)</t>
  </si>
  <si>
    <t>04e00000000000098deb</t>
  </si>
  <si>
    <t>Point (793028.68989871442317963 9639355.81189886294305325)</t>
  </si>
  <si>
    <t>04e000000000000671a0</t>
  </si>
  <si>
    <t>Point (791345.74446657265070826 9638443.82589671202003956)</t>
  </si>
  <si>
    <t>04e0000000000001b498</t>
  </si>
  <si>
    <t>Point (793352.33126195555087179 9639394.81469889916479588)</t>
  </si>
  <si>
    <t>04e00000000000010363</t>
  </si>
  <si>
    <t>Point (790142.50757471192628145 9637015.64488523826003075)</t>
  </si>
  <si>
    <t>04e0000000000003c82d</t>
  </si>
  <si>
    <t>Point (791695.13089157803915441 9639430.21379714459180832)</t>
  </si>
  <si>
    <t>04e0000000000004b8c6</t>
  </si>
  <si>
    <t>Point (790485.90123501466587186 9639233.80878185294568539)</t>
  </si>
  <si>
    <t>04e0000000000005fd39</t>
  </si>
  <si>
    <t>Point (790396.79418968665413558 9637772.30826654471457005)</t>
  </si>
  <si>
    <t>04e0000000000006f0ff</t>
  </si>
  <si>
    <t>Point (786226.93396539869718254 9636568.93932093679904938)</t>
  </si>
  <si>
    <t>04e00000000000053ce7</t>
  </si>
  <si>
    <t>Point (791259.35625553491991013 9637134.89537385664880276)</t>
  </si>
  <si>
    <t>04e00000000000078021</t>
  </si>
  <si>
    <t>Point (790458.04046029155142605 9637737.03364504128694534)</t>
  </si>
  <si>
    <t>04e0000000000001cbac</t>
  </si>
  <si>
    <t>Point (790584.38173479121178389 9637738.32189146988093853)</t>
  </si>
  <si>
    <t>04e00000000000060c97</t>
  </si>
  <si>
    <t>Point (790511.77429103420581669 9638723.67573355883359909)</t>
  </si>
  <si>
    <t>04e0000000000000bddb</t>
  </si>
  <si>
    <t>Point (790396.21923724736552685 9638547.00380948930978775)</t>
  </si>
  <si>
    <t>04e000000000000281cc</t>
  </si>
  <si>
    <t>Point (790171.99100714572705328 9637549.79984398558735847)</t>
  </si>
  <si>
    <t>04e00000000000074fd1</t>
  </si>
  <si>
    <t>Point (782668.28426406974904239 9635918.87417823262512684)</t>
  </si>
  <si>
    <t>04e0000000000001166e</t>
  </si>
  <si>
    <t>Point (789911.20796945760957897 9637746.77826682291924953)</t>
  </si>
  <si>
    <t>04e0000000000000f18f</t>
  </si>
  <si>
    <t>Point (789857.7311307656345889 9637723.71057439781725407)</t>
  </si>
  <si>
    <t>04e00000000000044093</t>
  </si>
  <si>
    <t>Point (789871.57837864139582962 9637426.11142965778708458)</t>
  </si>
  <si>
    <t>04e0000000000007a196</t>
  </si>
  <si>
    <t>Point (791062.90095029352232814 9638720.05328617990016937)</t>
  </si>
  <si>
    <t>04e000000000000889d6</t>
  </si>
  <si>
    <t>Point (791353.64009598805569112 9638490.03838842920958996)</t>
  </si>
  <si>
    <t>04e00000000000093da1</t>
  </si>
  <si>
    <t>Point (783025.67756197089329362 9636390.92761391773819923)</t>
  </si>
  <si>
    <t>04e00000000000030114</t>
  </si>
  <si>
    <t>Point (791724.8751847124658525 9638243.2451630812138319)</t>
  </si>
  <si>
    <t>04e0000000000003baf1</t>
  </si>
  <si>
    <t>Point (792031.5492294451687485 9638645.86224702000617981)</t>
  </si>
  <si>
    <t>04e0000000000005aad3</t>
  </si>
  <si>
    <t>Point (782946.0312363828998059 9636209.56809328682720661)</t>
  </si>
  <si>
    <t>04e0000000000009ac46</t>
  </si>
  <si>
    <t>Point (790125.03613994084298611 9637514.61089916341006756)</t>
  </si>
  <si>
    <t>04e00000000000078caa</t>
  </si>
  <si>
    <t>Point (790948.77723240223713219 9638388.95994274504482746)</t>
  </si>
  <si>
    <t>04e000000000000981e2</t>
  </si>
  <si>
    <t>Point (789980.43943791720084846 9637401.37688838317990303)</t>
  </si>
  <si>
    <t>04e0000000000002530c</t>
  </si>
  <si>
    <t>Point (790561.36856954137329012 9638561.35319706983864307)</t>
  </si>
  <si>
    <t>04e0000000000009183e</t>
  </si>
  <si>
    <t>Point (792298.91546437621582299 9638604.19718909449875355)</t>
  </si>
  <si>
    <t>04e00000000000024f16</t>
  </si>
  <si>
    <t>Point (790024.04895661643240601 9637218.98561113327741623)</t>
  </si>
  <si>
    <t>04e0000000000002eb52</t>
  </si>
  <si>
    <t>Point (790725.34813326504081488 9638120.98314901441335678)</t>
  </si>
  <si>
    <t>04e0000000000005b4ad</t>
  </si>
  <si>
    <t>Point (782999.65002103475853801 9636218.41337315924465656)</t>
  </si>
  <si>
    <t>04e0000000000009d14d</t>
  </si>
  <si>
    <t>Point (791908.83840360748581588 9638340.6362431850284338)</t>
  </si>
  <si>
    <t>04e0000000000006950a</t>
  </si>
  <si>
    <t>Point (786159.98060780798550695 9636347.31723424047231674)</t>
  </si>
  <si>
    <t>04e00000000000054681</t>
  </si>
  <si>
    <t>Point (790511.93161263025831431 9637927.91161722131073475)</t>
  </si>
  <si>
    <t>04e0000000000007e285</t>
  </si>
  <si>
    <t>Point (790028.55336235277354717 9637441.62872634083032608)</t>
  </si>
  <si>
    <t>04e00000000000050f23</t>
  </si>
  <si>
    <t>Point (791676.91139707155525684 9638498.58532102033495903)</t>
  </si>
  <si>
    <t>04e0000000000005526b</t>
  </si>
  <si>
    <t>Point (790436.77977338805794716 9637691.80461888760328293)</t>
  </si>
  <si>
    <t>04e00000000000090d5d</t>
  </si>
  <si>
    <t>Point (792333.6040174417430535 9638467.1579967588186264)</t>
  </si>
  <si>
    <t>04e0000000000004a7ee</t>
  </si>
  <si>
    <t>Point (784787.76722855528350919 9636401.61268430761992931)</t>
  </si>
  <si>
    <t>04e000000000000252a0</t>
  </si>
  <si>
    <t>Point (790779.03434480796568096 9638215.81594674289226532)</t>
  </si>
  <si>
    <t>04e0000000000004da20</t>
  </si>
  <si>
    <t>Point (790677.86529626394622028 9638088.30040301941335201)</t>
  </si>
  <si>
    <t>04e0000000000006471b</t>
  </si>
  <si>
    <t>Point (790135.0342588210478425 9638661.91342195309698582)</t>
  </si>
  <si>
    <t>04e00000000000029e0d</t>
  </si>
  <si>
    <t>Point (791575.64589000307023525 9639113.4233210813254118)</t>
  </si>
  <si>
    <t>04e0000000000002f469</t>
  </si>
  <si>
    <t>Point (786429.69692388281691819 9636168.59101733937859535)</t>
  </si>
  <si>
    <t>04e0000000000003e8ad</t>
  </si>
  <si>
    <t>Point (783003.1815300383605063 9636197.50937750749289989)</t>
  </si>
  <si>
    <t>04e00000000000080960</t>
  </si>
  <si>
    <t>Point (790595.01006930030416697 9637509.06048109568655491)</t>
  </si>
  <si>
    <t>04e00000000000001648</t>
  </si>
  <si>
    <t>Point (791791.59230024367570877 9638474.43592605739831924)</t>
  </si>
  <si>
    <t>04e000000000000188c3</t>
  </si>
  <si>
    <t>Point (789963.93821064359508455 9637634.83816052600741386)</t>
  </si>
  <si>
    <t>04e0000000000001e70d</t>
  </si>
  <si>
    <t>Point (790554.60924657015129924 9638663.00583550520241261)</t>
  </si>
  <si>
    <t>04e00000000000038833</t>
  </si>
  <si>
    <t>Point (790842.9613215186400339 9638532.12030083872377872)</t>
  </si>
  <si>
    <t>04e0000000000004a469</t>
  </si>
  <si>
    <t>Point (790353.22562697867397219 9638884.20060433819890022)</t>
  </si>
  <si>
    <t>04e00000000000083a86</t>
  </si>
  <si>
    <t>Point (789825.56693238927982748 9638998.71428204700350761)</t>
  </si>
  <si>
    <t>04e00000000000032802</t>
  </si>
  <si>
    <t>Point (792345.38556204654742032 9638145.75878153741359711)</t>
  </si>
  <si>
    <t>04e000000000000226ce</t>
  </si>
  <si>
    <t>Point (790774.6839461448835209 9638692.33808356709778309)</t>
  </si>
  <si>
    <t>04e0000000000004db03</t>
  </si>
  <si>
    <t>Point (791184.96383725246414542 9638556.49150227941572666)</t>
  </si>
  <si>
    <t>04e000000000000702d4</t>
  </si>
  <si>
    <t>Point (790074.72225591505412012 9638711.12865114770829678)</t>
  </si>
  <si>
    <t>04e00000000000000dbc</t>
  </si>
  <si>
    <t>Point (790329.15834730491042137 9638718.32021282054483891)</t>
  </si>
  <si>
    <t>04e000000000000186d0</t>
  </si>
  <si>
    <t>Point (790303.05944923614151776 9638597.45500677451491356)</t>
  </si>
  <si>
    <t>04e00000000000021f56</t>
  </si>
  <si>
    <t>Point (792284.27379489806480706 9638644.56601684913039207)</t>
  </si>
  <si>
    <t>04e00000000000039bd4</t>
  </si>
  <si>
    <t>Point (792624.09200994775164872 9638532.41438015177845955)</t>
  </si>
  <si>
    <t>04e00000000000051844</t>
  </si>
  <si>
    <t>Point (790401.7680702549405396 9637644.66706732288002968)</t>
  </si>
  <si>
    <t>04e000000000000615c6</t>
  </si>
  <si>
    <t>Point (790216.87824640702456236 9637681.02841159328818321)</t>
  </si>
  <si>
    <t>04e00000000000077cd6</t>
  </si>
  <si>
    <t>Point (790531.52715594344772398 9638097.86235710792243481)</t>
  </si>
  <si>
    <t>04e0000000000009e24d</t>
  </si>
  <si>
    <t>Point (783150.30401242314837873 9636476.05537884868681431)</t>
  </si>
  <si>
    <t>04e000000000000a7858</t>
  </si>
  <si>
    <t>Point (790011.81419927696697414 9638889.6154203861951828)</t>
  </si>
  <si>
    <t>04e0000000000001d04a</t>
  </si>
  <si>
    <t>Point (790765.85250055999495089 9637268.49751767516136169)</t>
  </si>
  <si>
    <t>04e000000000000831a1</t>
  </si>
  <si>
    <t>Point (790262.12232896429486573 9638980.34063319303095341)</t>
  </si>
  <si>
    <t>04e0000000000000d285</t>
  </si>
  <si>
    <t>Point (793403.11965446826070547 9639207.34758327342569828)</t>
  </si>
  <si>
    <t>04e00000000000058758</t>
  </si>
  <si>
    <t>Point (783389.65392537519801408 9635431.99116416275501251)</t>
  </si>
  <si>
    <t>04e000000000000a008e</t>
  </si>
  <si>
    <t>Point (790545.65753112523816526 9638069.17605837620794773)</t>
  </si>
  <si>
    <t>04e00000000000022957</t>
  </si>
  <si>
    <t>Point (790972.68635181139688939 9638414.61193924583494663)</t>
  </si>
  <si>
    <t>04e000000000000673fb</t>
  </si>
  <si>
    <t>Point (783438.52560406923294067 9637112.0907667800784111)</t>
  </si>
  <si>
    <t>04e00000000000080f08</t>
  </si>
  <si>
    <t>Point (790472.88388977712020278 9637773.88451298139989376)</t>
  </si>
  <si>
    <t>04e00000000000006c7e</t>
  </si>
  <si>
    <t>Point (783111.51282552792690694 9635687.87505082599818707)</t>
  </si>
  <si>
    <t>04e0000000000002fabe</t>
  </si>
  <si>
    <t>Point (790537.90142610552720726 9638050.62215237505733967)</t>
  </si>
  <si>
    <t>04e00000000000072138</t>
  </si>
  <si>
    <t>Point (790599.18910658976528794 9637878.75986836664378643)</t>
  </si>
  <si>
    <t>04e000000000000605f4</t>
  </si>
  <si>
    <t>Point (789920.9736861411947757 9637406.13822288438677788)</t>
  </si>
  <si>
    <t>04e0000000000007c9a0</t>
  </si>
  <si>
    <t>Point (783483.52635854808613658 9637106.495366171002388)</t>
  </si>
  <si>
    <t>04e0000000000008e28e</t>
  </si>
  <si>
    <t>Point (791588.54262084641959518 9638403.63849266991019249)</t>
  </si>
  <si>
    <t>04e00000000000016dd3</t>
  </si>
  <si>
    <t>Point (783383.42018120433203876 9636969.58592626638710499)</t>
  </si>
  <si>
    <t>04e00000000000019ccf</t>
  </si>
  <si>
    <t>Point (790529.34413646825123578 9637900.62799726985394955)</t>
  </si>
  <si>
    <t>04e00000000000056e08</t>
  </si>
  <si>
    <t>Point (791047.0880596952047199 9638700.70484055951237679)</t>
  </si>
  <si>
    <t>04e00000000000086b32</t>
  </si>
  <si>
    <t>Point (792228.67912209813948721 9638592.46564931608736515)</t>
  </si>
  <si>
    <t>04e00000000000087560</t>
  </si>
  <si>
    <t>Point (793447.23824636032804847 9639216.0484614372253418)</t>
  </si>
  <si>
    <t>04e0000000000008cbd0</t>
  </si>
  <si>
    <t>Point (783355.21563162445090711 9636959.29656478390097618)</t>
  </si>
  <si>
    <t>04e000000000000a9f9a</t>
  </si>
  <si>
    <t>Point (783794.89249421912245452 9636078.29373951256275177)</t>
  </si>
  <si>
    <t>04e000000000000a7ba5</t>
  </si>
  <si>
    <t>Point (790836.29618815402500331 9639325.20074563100934029)</t>
  </si>
  <si>
    <t>04e00000000000010635</t>
  </si>
  <si>
    <t>Point (790314.28232274344190955 9638801.03064681589603424)</t>
  </si>
  <si>
    <t>04e0000000000006628c</t>
  </si>
  <si>
    <t>Point (790430.33403294114395976 9637696.39300734549760818)</t>
  </si>
  <si>
    <t>04e0000000000007ed39</t>
  </si>
  <si>
    <t>Point (792892.40139397559687495 9638559.65307713113725185)</t>
  </si>
  <si>
    <t>04e000000000000833fc</t>
  </si>
  <si>
    <t>Point (791821.07064278516918421 9638340.01419726572930813)</t>
  </si>
  <si>
    <t>04e00000000000086e5b</t>
  </si>
  <si>
    <t>Point (790576.99346492975018919 9638193.1725397352129221)</t>
  </si>
  <si>
    <t>04e0000000000008ddb1</t>
  </si>
  <si>
    <t>Point (790114.9976361442822963 9637450.22416630387306213)</t>
  </si>
  <si>
    <t>04e00000000000021122</t>
  </si>
  <si>
    <t>Point (790562.8826056660618633 9637968.01518068835139275)</t>
  </si>
  <si>
    <t>04e0000000000004ba92</t>
  </si>
  <si>
    <t>Point (793418.23891895357519388 9639421.64899363555014133)</t>
  </si>
  <si>
    <t>04e00000000000075244</t>
  </si>
  <si>
    <t>Point (783323.40805620816536248 9635703.49820966273546219)</t>
  </si>
  <si>
    <t>04e0000000000002030a</t>
  </si>
  <si>
    <t>Point (790728.7933859471231699 9638915.27641386538743973)</t>
  </si>
  <si>
    <t>04e00000000000028bcd</t>
  </si>
  <si>
    <t>Point (790729.79317170893773437 9639345.26833436265587807)</t>
  </si>
  <si>
    <t>04e0000000000005ff05</t>
  </si>
  <si>
    <t>Point (783108.3368260154966265 9635534.79790505953133106)</t>
  </si>
  <si>
    <t>04e0000000000000c4e0</t>
  </si>
  <si>
    <t>Point (790389.37781129125505686 9637457.33917338773608208)</t>
  </si>
  <si>
    <t>04e0000000000001826c</t>
  </si>
  <si>
    <t>Point (790794.0603559467708692 9638340.81515313312411308)</t>
  </si>
  <si>
    <t>04e000000000000208df</t>
  </si>
  <si>
    <t>Point (790135.69574730715248734 9637034.40499887987971306)</t>
  </si>
  <si>
    <t>04e0000000000002e958</t>
  </si>
  <si>
    <t>Point (783511.92149915057234466 9636969.61822821572422981)</t>
  </si>
  <si>
    <t>04e00000000000073f72</t>
  </si>
  <si>
    <t>Point (793070.72299254918470979 9639087.1918645016849041)</t>
  </si>
  <si>
    <t>04e0000000000008c135</t>
  </si>
  <si>
    <t>Point (790567.53430141950957477 9637991.64773666113615036)</t>
  </si>
  <si>
    <t>04e00000000000092831</t>
  </si>
  <si>
    <t>Point (790041.16792340273968875 9637749.70977678149938583)</t>
  </si>
  <si>
    <t>04e000000000000008b7</t>
  </si>
  <si>
    <t>Point (790292.32058437843807042 9637399.32567502930760384)</t>
  </si>
  <si>
    <t>04e00000000000043590</t>
  </si>
  <si>
    <t>Point (784566.77930648962501436 9635211.99470756947994232)</t>
  </si>
  <si>
    <t>04e0000000000006c1d7</t>
  </si>
  <si>
    <t>Point (782414.45554017496760935 9636331.52454414404928684)</t>
  </si>
  <si>
    <t>04e0000000000007d225</t>
  </si>
  <si>
    <t>Point (790429.58396744588389993 9639431.22804212011396885)</t>
  </si>
  <si>
    <t>04e000000000000390a7</t>
  </si>
  <si>
    <t>Point (790602.98558163759298623 9637889.17504876293241978)</t>
  </si>
  <si>
    <t>04e0000000000009e5d6</t>
  </si>
  <si>
    <t>Point (784245.93604220391716808 9635477.1725277490913868)</t>
  </si>
  <si>
    <t>04e0000000000000c4e3</t>
  </si>
  <si>
    <t>Point (791611.92152323096524924 9637768.97915198653936386)</t>
  </si>
  <si>
    <t>04e0000000000002654e</t>
  </si>
  <si>
    <t>Point (791778.5632137218490243 9638367.5395421776920557)</t>
  </si>
  <si>
    <t>04e0000000000007ab73</t>
  </si>
  <si>
    <t>Point (792232.31818900455255061 9638586.18995126895606518)</t>
  </si>
  <si>
    <t>04e0000000000008e1eb</t>
  </si>
  <si>
    <t>Point (790637.9705778369680047 9638449.86926009133458138)</t>
  </si>
  <si>
    <t>04e0000000000001a72b</t>
  </si>
  <si>
    <t>Point (783209.37794180086348206 9636472.7111879400908947)</t>
  </si>
  <si>
    <t>04e0000000000008eb4d</t>
  </si>
  <si>
    <t>Point (784396.37408948177471757 9636026.22648257575929165)</t>
  </si>
  <si>
    <t>04e0000000000000add3</t>
  </si>
  <si>
    <t>Point (790563.26147772907279432 9637148.90271013230085373)</t>
  </si>
  <si>
    <t>04e00000000000010905</t>
  </si>
  <si>
    <t>Point (783121.15839825733564794 9635269.32090161368250847)</t>
  </si>
  <si>
    <t>04e000000000000736ae</t>
  </si>
  <si>
    <t>Point (791938.68792129913344979 9638534.41534496657550335)</t>
  </si>
  <si>
    <t>04e0000000000007ecda</t>
  </si>
  <si>
    <t>Point (792649.77968048863112926 9638632.73374196328222752)</t>
  </si>
  <si>
    <t>04e00000000000092460</t>
  </si>
  <si>
    <t>Point (790290.32376103871501982 9637053.74505242146551609)</t>
  </si>
  <si>
    <t>04e00000000000025500</t>
  </si>
  <si>
    <t>Point (790590.1215362420771271 9638650.53960755653679371)</t>
  </si>
  <si>
    <t>04e0000000000007ceba</t>
  </si>
  <si>
    <t>Point (790909.34750222996808589 9638146.06604285724461079)</t>
  </si>
  <si>
    <t>04e0000000000006fe0a</t>
  </si>
  <si>
    <t>Point (783314.39870350598357618 9636624.55825373530387878)</t>
  </si>
  <si>
    <t>04e00000000000083d72</t>
  </si>
  <si>
    <t>Point (790616.54231390962377191 9637543.84778091683983803)</t>
  </si>
  <si>
    <t>04e00000000000083dc4</t>
  </si>
  <si>
    <t>Point (783252.55523660150356591 9636840.99353340454399586)</t>
  </si>
  <si>
    <t>04e000000000000035b0</t>
  </si>
  <si>
    <t>Point (783518.42430967662949115 9636120.28041742742061615)</t>
  </si>
  <si>
    <t>04e000000000000435e3</t>
  </si>
  <si>
    <t>Point (790540.96556873386725783 9639139.91899498179554939)</t>
  </si>
  <si>
    <t>04e0000000000001d82b</t>
  </si>
  <si>
    <t>Point (789975.84205357055179775 9637657.59268925711512566)</t>
  </si>
  <si>
    <t>04e0000000000004d099</t>
  </si>
  <si>
    <t>Point (790801.93497499241493642 9638658.51136275939643383)</t>
  </si>
  <si>
    <t>04e0000000000007e2b5</t>
  </si>
  <si>
    <t>Point (790583.48163705284241587 9638255.5813011396676302)</t>
  </si>
  <si>
    <t>04e00000000000095b33</t>
  </si>
  <si>
    <t>Point (783371.18860574963036925 9635680.3751036673784256)</t>
  </si>
  <si>
    <t>04e0000000000009bed6</t>
  </si>
  <si>
    <t>Point (790591.06670897919684649 9638762.9685859065502882)</t>
  </si>
  <si>
    <t>04e0000000000007e7a0</t>
  </si>
  <si>
    <t>Point (790422.05245986324734986 9638761.75738113187253475)</t>
  </si>
  <si>
    <t>04e00000000000083f55</t>
  </si>
  <si>
    <t>Point (785566.63713772525079548 9635773.73969428800046444)</t>
  </si>
  <si>
    <t>04e0000000000008c9ac</t>
  </si>
  <si>
    <t>Point (786746.97157671302556992 9636337.47236073203384876)</t>
  </si>
  <si>
    <t>04e00000000000059ab3</t>
  </si>
  <si>
    <t>Point (790661.63779921119567007 9637993.67126060836017132)</t>
  </si>
  <si>
    <t>04e0000000000006be58</t>
  </si>
  <si>
    <t>Point (789796.70295110112056136 9637348.90501514449715614)</t>
  </si>
  <si>
    <t>04e0000000000008fc91</t>
  </si>
  <si>
    <t>Point (789807.01028473174665123 9637352.38948845490813255)</t>
  </si>
  <si>
    <t>04e0000000000006b6c6</t>
  </si>
  <si>
    <t>Point (790554.80588737118523568 9638183.41929249651730061)</t>
  </si>
  <si>
    <t>04e00000000000090a22</t>
  </si>
  <si>
    <t>Point (790642.67930382140912116 9639329.92024536803364754)</t>
  </si>
  <si>
    <t>04e0000000000009d0d7</t>
  </si>
  <si>
    <t>Point (790887.64180868829134852 9638313.42052697017788887)</t>
  </si>
  <si>
    <t>04e00000000000006475</t>
  </si>
  <si>
    <t>Point (790422.68555367016233504 9637679.91903573274612427)</t>
  </si>
  <si>
    <t>04e00000000000042c31</t>
  </si>
  <si>
    <t>Point (783114.68164714088197798 9636421.05715185590088367)</t>
  </si>
  <si>
    <t>04e000000000000512d7</t>
  </si>
  <si>
    <t>Point (791175.72361089242622256 9637150.50224559381604195)</t>
  </si>
  <si>
    <t>04e00000000000031b72</t>
  </si>
  <si>
    <t>Point (792932.76689930213615298 9638979.17397749237716198)</t>
  </si>
  <si>
    <t>04e0000000000005ddff</t>
  </si>
  <si>
    <t>Point (790344.33840560098178685 9638857.6463259756565094)</t>
  </si>
  <si>
    <t>04e00000000000087826</t>
  </si>
  <si>
    <t>Point (791718.27128474437631667 9638287.06980601511895657)</t>
  </si>
  <si>
    <t>04e0000000000002b874</t>
  </si>
  <si>
    <t>Point (790803.90440252120606601 9638514.75119038484990597)</t>
  </si>
  <si>
    <t>04e0000000000005422a</t>
  </si>
  <si>
    <t>Point (790020.20802818378433585 9637373.75420059636235237)</t>
  </si>
  <si>
    <t>04e0000000000001cf88</t>
  </si>
  <si>
    <t>Point (791053.48576014908030629 9638615.62675972282886505)</t>
  </si>
  <si>
    <t>04e000000000000222b1</t>
  </si>
  <si>
    <t>Point (790359.12647200771607459 9637385.59392577409744263)</t>
  </si>
  <si>
    <t>04e00000000000069d89</t>
  </si>
  <si>
    <t>Point (790477.17883989168331027 9637935.99510517157614231)</t>
  </si>
  <si>
    <t>04e00000000000097bdc</t>
  </si>
  <si>
    <t>Point (782935.356631497037597 9635911.93824413232505322)</t>
  </si>
  <si>
    <t>04e0000000000001b594</t>
  </si>
  <si>
    <t>Point (791481.66950429719872773 9638556.07185285910964012)</t>
  </si>
  <si>
    <t>04e0000000000004c55a</t>
  </si>
  <si>
    <t>Point (790756.4338021210860461 9638724.58151227980852127)</t>
  </si>
  <si>
    <t>04e0000000000001fe08</t>
  </si>
  <si>
    <t>Point (791687.1036201206734404 9638434.50725439004600048)</t>
  </si>
  <si>
    <t>04e0000000000006c762</t>
  </si>
  <si>
    <t>Point (790094.50901319063268602 9637448.48557980731129646)</t>
  </si>
  <si>
    <t>04e0000000000008ec4a</t>
  </si>
  <si>
    <t>Point (783379.4711231873370707 9636997.26973919756710529)</t>
  </si>
  <si>
    <t>04e000000000000965df</t>
  </si>
  <si>
    <t>Point (783074.76682873885147274 9635800.91820991039276123)</t>
  </si>
  <si>
    <t>04e00000000000011202</t>
  </si>
  <si>
    <t>Point (790388.71965853974688798 9637819.85826320387423038)</t>
  </si>
  <si>
    <t>04e0000000000004053f</t>
  </si>
  <si>
    <t>Point (790405.56631190842017531 9637413.29602890834212303)</t>
  </si>
  <si>
    <t>04e000000000000055d5</t>
  </si>
  <si>
    <t>Point (793463.61600332718808204 9639281.53469491004943848)</t>
  </si>
  <si>
    <t>04e00000000000041f61</t>
  </si>
  <si>
    <t>Point (791530.72534487210214138 9639077.84954803436994553)</t>
  </si>
  <si>
    <t>04e00000000000056d56</t>
  </si>
  <si>
    <t>Point (790768.90847568353638053 9638289.52784481644630432)</t>
  </si>
  <si>
    <t>04e0000000000008bc0d</t>
  </si>
  <si>
    <t>Point (783081.97199132363311946 9635737.47660714760422707)</t>
  </si>
  <si>
    <t>04e000000000000a8d32</t>
  </si>
  <si>
    <t>Point (791333.40880147635471076 9638848.54238616861402988)</t>
  </si>
  <si>
    <t>04e0000000000001d303</t>
  </si>
  <si>
    <t>Point (793063.56032232800498605 9639424.0148116797208786)</t>
  </si>
  <si>
    <t>04e00000000000027e64</t>
  </si>
  <si>
    <t>Point (790853.1266973908059299 9638503.75643022730946541)</t>
  </si>
  <si>
    <t>04e0000000000009fb10</t>
  </si>
  <si>
    <t>Point (790458.2266483586281538 9637689.60760043375194073)</t>
  </si>
  <si>
    <t>04e0000000000004c9c6</t>
  </si>
  <si>
    <t>Point (790591.16028572071809322 9637934.02101849019527435)</t>
  </si>
  <si>
    <t>04e000000000000586bf</t>
  </si>
  <si>
    <t>Point (790442.05813472578302026 9638853.04362384788691998)</t>
  </si>
  <si>
    <t>04e000000000000085f2</t>
  </si>
  <si>
    <t>Point (790593.61065489833708853 9638727.16149675659835339)</t>
  </si>
  <si>
    <t>04e0000000000000ad94</t>
  </si>
  <si>
    <t>Point (784576.7240227097645402 9635213.69595594145357609)</t>
  </si>
  <si>
    <t>04e000000000000192b0</t>
  </si>
  <si>
    <t>Point (790485.98378262226469815 9637729.28914843313395977)</t>
  </si>
  <si>
    <t>04e0000000000007cda1</t>
  </si>
  <si>
    <t>Point (790703.41868950915522873 9638067.93847274407744408)</t>
  </si>
  <si>
    <t>04e0000000000005f298</t>
  </si>
  <si>
    <t>Point (791047.08218003832735121 9638401.84024515375494957)</t>
  </si>
  <si>
    <t>04e00000000000089476</t>
  </si>
  <si>
    <t>Point (790908.50148560130037367 9639291.05297759175300598)</t>
  </si>
  <si>
    <t>04e000000000000a498c</t>
  </si>
  <si>
    <t>Point (790249.21792155690491199 9637590.76632188819348812)</t>
  </si>
  <si>
    <t>04e00000000000050f7a</t>
  </si>
  <si>
    <t>Point (790126.695237050880678 9637458.63685597851872444)</t>
  </si>
  <si>
    <t>04e00000000000094fc6</t>
  </si>
  <si>
    <t>Point (790612.45334741333499551 9638324.2903140913695097)</t>
  </si>
  <si>
    <t>04e00000000000028dfc</t>
  </si>
  <si>
    <t>Point (790527.58612286834977567 9637767.5795263834297657)</t>
  </si>
  <si>
    <t>04e0000000000005260c</t>
  </si>
  <si>
    <t>Point (783082.22522626770660281 9635705.64801280945539474)</t>
  </si>
  <si>
    <t>04e00000000000066c9b</t>
  </si>
  <si>
    <t>Point (784619.37518073106184602 9635382.39038349315524101)</t>
  </si>
  <si>
    <t>04e00000000000082e4a</t>
  </si>
  <si>
    <t>Point (790596.02417390258051455 9637758.93227415904402733)</t>
  </si>
  <si>
    <t>04e00000000000094c14</t>
  </si>
  <si>
    <t>Point (790920.42461848678067327 9638162.39946147799491882)</t>
  </si>
  <si>
    <t>04e00000000000021572</t>
  </si>
  <si>
    <t>Point (782891.58411777694709599 9635776.97997178696095943)</t>
  </si>
  <si>
    <t>04e00000000000093684</t>
  </si>
  <si>
    <t>Point (790991.10032686602789909 9638474.4614920187741518)</t>
  </si>
  <si>
    <t>04e000000000000a3acb</t>
  </si>
  <si>
    <t>Point (783114.44347916613332927 9635776.2698253970593214)</t>
  </si>
  <si>
    <t>04e0000000000003fd2a</t>
  </si>
  <si>
    <t>Point (790249.04279853589832783 9637607.10761373490095139)</t>
  </si>
  <si>
    <t>04e0000000000008c2a7</t>
  </si>
  <si>
    <t>Point (790133.02552868030034006 9637434.35109585151076317)</t>
  </si>
  <si>
    <t>04e00000000000050517</t>
  </si>
  <si>
    <t>Point (790469.81596354162320495 9638782.8319344874471426)</t>
  </si>
  <si>
    <t>04e000000000000960ac</t>
  </si>
  <si>
    <t>Point (783459.87576009333133698 9637025.28685168735682964)</t>
  </si>
  <si>
    <t>04e00000000000045d64</t>
  </si>
  <si>
    <t>Point (791806.96125379530712962 9638411.98648445680737495)</t>
  </si>
  <si>
    <t>04e00000000000052b56</t>
  </si>
  <si>
    <t>Point (789837.54736811167094857 9637949.64945415034890175)</t>
  </si>
  <si>
    <t>04e00000000000060a19</t>
  </si>
  <si>
    <t>Point (782983.03005349868908525 9636291.50864489004015923)</t>
  </si>
  <si>
    <t>04e00000000000065f43</t>
  </si>
  <si>
    <t>Point (790282.38964282814413309 9638772.44202480092644691)</t>
  </si>
  <si>
    <t>04e000000000000aa616</t>
  </si>
  <si>
    <t>Point (793380.34832658688537776 9638947.59751273132860661)</t>
  </si>
  <si>
    <t>04e00000000000039daf</t>
  </si>
  <si>
    <t>Point (790931.87945140479132533 9638223.25623890943825245)</t>
  </si>
  <si>
    <t>04e0000000000002e075</t>
  </si>
  <si>
    <t>Point (790569.77729795279446989 9637900.49816981330513954)</t>
  </si>
  <si>
    <t>04e00000000000062e71</t>
  </si>
  <si>
    <t>Point (790231.42052769102156162 9637624.16590498387813568)</t>
  </si>
  <si>
    <t>04e000000000000560ea</t>
  </si>
  <si>
    <t>Point (791923.49194042640738189 9638402.85244881547987461)</t>
  </si>
  <si>
    <t>04e00000000000083f35</t>
  </si>
  <si>
    <t>Point (790647.88309005787596107 9637484.65400647930800915)</t>
  </si>
  <si>
    <t>04e0000000000002438a</t>
  </si>
  <si>
    <t>Point (791709.20019144064281136 9638236.49954904802143574)</t>
  </si>
  <si>
    <t>04e0000000000004ec2a</t>
  </si>
  <si>
    <t>Point (790589.87104308616835624 9638833.23200399614870548)</t>
  </si>
  <si>
    <t>04e0000000000003430d</t>
  </si>
  <si>
    <t>Point (790337.51412678137421608 9637940.58288977108895779)</t>
  </si>
  <si>
    <t>04e00000000000086d33</t>
  </si>
  <si>
    <t>Point (782774.49338404182344675 9636088.32550101168453693)</t>
  </si>
  <si>
    <t>04e000000000000950d0</t>
  </si>
  <si>
    <t>Point (784858.60126700694672763 9635397.34868692979216576)</t>
  </si>
  <si>
    <t>04e0000000000007cdab</t>
  </si>
  <si>
    <t>Point (791993.7087141873780638 9637780.66155862435698509)</t>
  </si>
  <si>
    <t>04e00000000000033c24</t>
  </si>
  <si>
    <t>Point (792117.70602504163980484 9638617.42782400734722614)</t>
  </si>
  <si>
    <t>04e0000000000003f634</t>
  </si>
  <si>
    <t>Point (792533.25335616711527109 9638555.37816749326884747)</t>
  </si>
  <si>
    <t>04e0000000000004a871</t>
  </si>
  <si>
    <t>Point (784073.5873820431297645 9635906.99829128384590149)</t>
  </si>
  <si>
    <t>04e00000000000051279</t>
  </si>
  <si>
    <t>Point (790437.50195331627037376 9637785.99977751635015011)</t>
  </si>
  <si>
    <t>04e00000000000064bfe</t>
  </si>
  <si>
    <t>Point (782984.11263247940223664 9636013.225890276953578)</t>
  </si>
  <si>
    <t>04e00000000000087477</t>
  </si>
  <si>
    <t>Point (783135.57528808456845582 9636400.87830924615263939)</t>
  </si>
  <si>
    <t>04e00000000000059472</t>
  </si>
  <si>
    <t>Point (791695.86508573638275266 9639416.58912285044789314)</t>
  </si>
  <si>
    <t>04e00000000000062adc</t>
  </si>
  <si>
    <t>Point (791305.59421653510071337 9636819.48707221075892448)</t>
  </si>
  <si>
    <t>04e00000000000082055</t>
  </si>
  <si>
    <t>Point (790340.52233939117286354 9637585.86779797822237015)</t>
  </si>
  <si>
    <t>04e0000000000001249a</t>
  </si>
  <si>
    <t>Point (790983.14754599472507834 9638219.54043923132121563)</t>
  </si>
  <si>
    <t>04e00000000000018594</t>
  </si>
  <si>
    <t>Point (790562.68304302997421473 9638794.82173650339245796)</t>
  </si>
  <si>
    <t>04e0000000000008596f</t>
  </si>
  <si>
    <t>Point (793404.28344133321661502 9639235.55596012622117996)</t>
  </si>
  <si>
    <t>04e000000000000893ac</t>
  </si>
  <si>
    <t>Point (791583.35391029063612223 9638406.50380946137011051)</t>
  </si>
  <si>
    <t>04e0000000000001f746</t>
  </si>
  <si>
    <t>Point (784330.40028761886060238 9636461.45484506338834763)</t>
  </si>
  <si>
    <t>04e00000000000021270</t>
  </si>
  <si>
    <t>Point (791712.24716238304972649 9638244.21420447714626789)</t>
  </si>
  <si>
    <t>04e00000000000011287</t>
  </si>
  <si>
    <t>Point (783430.05780637729912996 9636977.23539934307336807)</t>
  </si>
  <si>
    <t>04e0000000000003130f</t>
  </si>
  <si>
    <t>Point (790418.23822208412457258 9637618.00228728726506233)</t>
  </si>
  <si>
    <t>04e000000000000385a8</t>
  </si>
  <si>
    <t>Point (790467.83175552263855934 9637418.15869367308914661)</t>
  </si>
  <si>
    <t>04e00000000000082e88</t>
  </si>
  <si>
    <t>Point (790821.49556371499784291 9638679.22304245084524155)</t>
  </si>
  <si>
    <t>04e0000000000009688d</t>
  </si>
  <si>
    <t>Point (790445.16399634920526296 9639406.13135999254882336)</t>
  </si>
  <si>
    <t>04e00000000000081b8b</t>
  </si>
  <si>
    <t>Point (785227.32453356951009482 9635269.60685506276786327)</t>
  </si>
  <si>
    <t>04e00000000000017479</t>
  </si>
  <si>
    <t>Point (790485.91515595861710608 9637811.51160797849297523)</t>
  </si>
  <si>
    <t>04e000000000000565f6</t>
  </si>
  <si>
    <t>Point (784787.72094507282599807 9635236.14663397707045078)</t>
  </si>
  <si>
    <t>04e00000000000017628</t>
  </si>
  <si>
    <t>Point (790871.03387835505418479 9638524.32133336178958416)</t>
  </si>
  <si>
    <t>04e0000000000000fb33</t>
  </si>
  <si>
    <t>Point (783256.37810773961246014 9636655.34408438950777054)</t>
  </si>
  <si>
    <t>04e0000000000003b5f1</t>
  </si>
  <si>
    <t>Point (790821.63825335819274187 9637990.23022833652794361)</t>
  </si>
  <si>
    <t>04e00000000000061a92</t>
  </si>
  <si>
    <t>Point (791558.05110620730556548 9638977.4438558928668499)</t>
  </si>
  <si>
    <t>04e0000000000008846a</t>
  </si>
  <si>
    <t>Point (792407.97600762592628598 9638678.81314138323068619)</t>
  </si>
  <si>
    <t>04e0000000000009bb46</t>
  </si>
  <si>
    <t>Point (791934.03631972533185035 9638421.18177136033773422)</t>
  </si>
  <si>
    <t>04e0000000000005eb25</t>
  </si>
  <si>
    <t>Point (792968.30834531341679394 9639468.6048375777900219)</t>
  </si>
  <si>
    <t>04e0000000000000a6fe</t>
  </si>
  <si>
    <t>Point (793166.25541335414163768 9638835.1208772324025631)</t>
  </si>
  <si>
    <t>04e00000000000022561</t>
  </si>
  <si>
    <t>Point (790552.99860917462501675 9638148.4351257961243391)</t>
  </si>
  <si>
    <t>04e00000000000027b48</t>
  </si>
  <si>
    <t>Point (783291.15200478071346879 9635667.23598127439618111)</t>
  </si>
  <si>
    <t>04e0000000000007c303</t>
  </si>
  <si>
    <t>Point (790135.0905312264803797 9637454.47755811177194118)</t>
  </si>
  <si>
    <t>04e0000000000008901e</t>
  </si>
  <si>
    <t>Point (790513.90379086346365511 9638581.16977497190237045)</t>
  </si>
  <si>
    <t>04e00000000000018c29</t>
  </si>
  <si>
    <t>Point (785636.52276689920108765 9635855.32032440789043903)</t>
  </si>
  <si>
    <t>04e0000000000001ea93</t>
  </si>
  <si>
    <t>Point (790404.72507208620663732 9637218.70326942577958107)</t>
  </si>
  <si>
    <t>04e000000000000432c9</t>
  </si>
  <si>
    <t>Point (790736.34351318632252514 9638260.71123529598116875)</t>
  </si>
  <si>
    <t>04e000000000000454e6</t>
  </si>
  <si>
    <t>Point (792451.06434529193211347 9638647.70263581909239292)</t>
  </si>
  <si>
    <t>04e000000000000596f5</t>
  </si>
  <si>
    <t>Point (783111.88027037307620049 9635693.85601851716637611)</t>
  </si>
  <si>
    <t>04e00000000000071aaa</t>
  </si>
  <si>
    <t>Point (790587.27219350379891694 9637948.42015423998236656)</t>
  </si>
  <si>
    <t>04e0000000000007416c</t>
  </si>
  <si>
    <t>Point (791954.68868736061267555 9639636.27525779977440834)</t>
  </si>
  <si>
    <t>04e00000000000090764</t>
  </si>
  <si>
    <t>Point (790594.56372487149201334 9639454.40994595922529697)</t>
  </si>
  <si>
    <t>04e00000000000002ba0</t>
  </si>
  <si>
    <t>Point (791774.76317502465099096 9637719.5441764872521162)</t>
  </si>
  <si>
    <t>04e00000000000011406</t>
  </si>
  <si>
    <t>Point (792681.22712230030447245 9638534.66816556453704834)</t>
  </si>
  <si>
    <t>04e00000000000040f84</t>
  </si>
  <si>
    <t>Point (790196.32240419171284884 9637585.68574235960841179)</t>
  </si>
  <si>
    <t>04e000000000000a0445</t>
  </si>
  <si>
    <t>Point (791817.08458131272345781 9638401.2245255745947361)</t>
  </si>
  <si>
    <t>04e00000000000002ef1</t>
  </si>
  <si>
    <t>Point (793451.52608103002421558 9639225.42562462948262691)</t>
  </si>
  <si>
    <t>04e0000000000000a31c</t>
  </si>
  <si>
    <t>Point (783019.51055209350306541 9635755.80556423403322697)</t>
  </si>
  <si>
    <t>04e0000000000001bfed</t>
  </si>
  <si>
    <t>Point (790613.26745484978891909 9638936.44608151540160179)</t>
  </si>
  <si>
    <t>04e0000000000002751a</t>
  </si>
  <si>
    <t>Point (791566.10806822753511369 9639327.7015865184366703)</t>
  </si>
  <si>
    <t>04e0000000000005e585</t>
  </si>
  <si>
    <t>Point (791461.61513671395368874 9638420.19641479104757309)</t>
  </si>
  <si>
    <t>04e0000000000007f7aa</t>
  </si>
  <si>
    <t>Point (790020.6511854943819344 9637740.53042383678257465)</t>
  </si>
  <si>
    <t>Point (792442.98523083375766873 9638484.88669457286596298)</t>
  </si>
  <si>
    <t>04e0000000000001c204</t>
  </si>
  <si>
    <t>Point (782993.52104442031122744 9635836.17669246345758438)</t>
  </si>
  <si>
    <t>04e00000000000087cc2</t>
  </si>
  <si>
    <t>Point (790550.43419497681315988 9638145.19059307314455509)</t>
  </si>
  <si>
    <t>04e000000000000489ce</t>
  </si>
  <si>
    <t>Point (782745.75447408470790833 9635803.55804910883307457)</t>
  </si>
  <si>
    <t>04e00000000000060862</t>
  </si>
  <si>
    <t>Point (782995.87593182525597513 9636244.85094748437404633)</t>
  </si>
  <si>
    <t>04e00000000000045b6b</t>
  </si>
  <si>
    <t>Point (791728.71731246635317802 9638537.91460727155208588)</t>
  </si>
  <si>
    <t>04e000000000000493fc</t>
  </si>
  <si>
    <t>Point (783044.42368592112325132 9636335.76288937963545322)</t>
  </si>
  <si>
    <t>04e00000000000057da7</t>
  </si>
  <si>
    <t>Point (790233.39389746799133718 9638974.14896587282419205)</t>
  </si>
  <si>
    <t>04e0000000000006f49d</t>
  </si>
  <si>
    <t>Point (792653.49445360968820751 9638517.07734180241823196)</t>
  </si>
  <si>
    <t>04e0000000000008f351</t>
  </si>
  <si>
    <t>Point (790396.01876017835456878 9637593.70866026356816292)</t>
  </si>
  <si>
    <t>04e00000000000097ef0</t>
  </si>
  <si>
    <t>Point (791869.74104731064289808 9638506.59635556302964687)</t>
  </si>
  <si>
    <t>04e0000000000009a0cd</t>
  </si>
  <si>
    <t>Point (792030.0066714568529278 9638043.4372332040220499)</t>
  </si>
  <si>
    <t>04e00000000000070bfb</t>
  </si>
  <si>
    <t>Point (790626.41462976718321443 9638373.5741681344807148)</t>
  </si>
  <si>
    <t>04e000000000000929ab</t>
  </si>
  <si>
    <t>Point (790575.0724405013024807 9637718.97908920608460903)</t>
  </si>
  <si>
    <t>04e0000000000007686c</t>
  </si>
  <si>
    <t>Point (792601.57190421503037214 9638651.44835673645138741)</t>
  </si>
  <si>
    <t>04e00000000000027d8c</t>
  </si>
  <si>
    <t>Point (783621.27935450454242527 9635709.09964664280414581)</t>
  </si>
  <si>
    <t>04e0000000000002f4c3</t>
  </si>
  <si>
    <t>Point (792876.73101342492736876 9639189.89223826117813587)</t>
  </si>
  <si>
    <t>04e0000000000009c332</t>
  </si>
  <si>
    <t>Point (785512.24783427489455789 9636505.2396452147513628)</t>
  </si>
  <si>
    <t>04e000000000000047b8</t>
  </si>
  <si>
    <t>Point (792549.55621172813698649 9638617.93864165805280209)</t>
  </si>
  <si>
    <t>04e00000000000056b01</t>
  </si>
  <si>
    <t>Point (792082.02008747146464884 9639787.88226376473903656)</t>
  </si>
  <si>
    <t>04e0000000000001b935</t>
  </si>
  <si>
    <t>Point (790625.68910233583301306 9637523.01410529762506485)</t>
  </si>
  <si>
    <t>04e0000000000006bb6a</t>
  </si>
  <si>
    <t>Point (791504.6038652453571558 9638977.29403715766966343)</t>
  </si>
  <si>
    <t>04e0000000000009f770</t>
  </si>
  <si>
    <t>Point (790516.95156820875126868 9638081.46613145060837269)</t>
  </si>
  <si>
    <t>04e00000000000088101</t>
  </si>
  <si>
    <t>Point (790874.0292203628923744 9638238.86068928427994251)</t>
  </si>
  <si>
    <t>04e00000000000089679</t>
  </si>
  <si>
    <t>Point (783277.81552854320034385 9636768.56538235768675804)</t>
  </si>
  <si>
    <t>04e0000000000006e308</t>
  </si>
  <si>
    <t>Point (790969.37655815482139587 9638382.45880279131233692)</t>
  </si>
  <si>
    <t>04e0000000000006d49f</t>
  </si>
  <si>
    <t>Point (790634.58196317870169878 9638620.7922829408198595)</t>
  </si>
  <si>
    <t>04e000000000000585b9</t>
  </si>
  <si>
    <t>Point (789806.17962099728174508 9637355.77255979180335999)</t>
  </si>
  <si>
    <t>04e00000000000064779</t>
  </si>
  <si>
    <t>Point (783068.42501113633625209 9636319.28681928478181362)</t>
  </si>
  <si>
    <t>04e000000000000a143a</t>
  </si>
  <si>
    <t>Point (790407.8055365530308336 9637921.45191084407269955)</t>
  </si>
  <si>
    <t>04e0000000000008612b</t>
  </si>
  <si>
    <t>Point (782945.58486360183451325 9635820.62989680469036102)</t>
  </si>
  <si>
    <t>04e0000000000007b791</t>
  </si>
  <si>
    <t>Point (790522.72705736570060253 9637903.77271919697523117)</t>
  </si>
  <si>
    <t>04e000000000000a5283</t>
  </si>
  <si>
    <t>Point (792366.06410800735466182 9638409.86425177380442619)</t>
  </si>
  <si>
    <t>04e00000000000016313</t>
  </si>
  <si>
    <t>Point (791803.95794018218293786 9638500.95303752645850182)</t>
  </si>
  <si>
    <t>04e00000000000029911</t>
  </si>
  <si>
    <t>Point (792452.34445970156230032 9638481.66387075744569302)</t>
  </si>
  <si>
    <t>04e00000000000040457</t>
  </si>
  <si>
    <t>Point (790579.71630839700810611 9638573.75043747015297413)</t>
  </si>
  <si>
    <t>04e0000000000009e2b8</t>
  </si>
  <si>
    <t>Point (791598.62201528437435627 9639774.71704938448965549)</t>
  </si>
  <si>
    <t>04e0000000000000b79c</t>
  </si>
  <si>
    <t>Point (790466.15740967728197575 9638234.31961168348789215)</t>
  </si>
  <si>
    <t>04e00000000000064217</t>
  </si>
  <si>
    <t>Point (790125.13567174319177866 9637090.62731796689331532)</t>
  </si>
  <si>
    <t>04e0000000000009434e</t>
  </si>
  <si>
    <t>Point (791508.17355021461844444 9638376.51817638054490089)</t>
  </si>
  <si>
    <t>04e0000000000001eed3</t>
  </si>
  <si>
    <t>Point (791709.96704293438233435 9639427.67817926220595837)</t>
  </si>
  <si>
    <t>04e00000000000060897</t>
  </si>
  <si>
    <t>Point (790153.20584579720161855 9637417.82896371558308601)</t>
  </si>
  <si>
    <t>04e0000000000003af80</t>
  </si>
  <si>
    <t>Point (790086.97243659873493016 9637476.04249569214880466)</t>
  </si>
  <si>
    <t>04e0000000000008fbc0</t>
  </si>
  <si>
    <t>Point (792114.91912109358236194 9638644.05247729085385799)</t>
  </si>
  <si>
    <t>04e00000000000046de4</t>
  </si>
  <si>
    <t>Point (790634.11872877366840839 9637513.0010068453848362)</t>
  </si>
  <si>
    <t>04e0000000000005bc58</t>
  </si>
  <si>
    <t>Point (790172.97010713408235461 9637368.23778527230024338)</t>
  </si>
  <si>
    <t>04e0000000000006bbdb</t>
  </si>
  <si>
    <t>Point (790953.18485150136984885 9638267.41471409425139427)</t>
  </si>
  <si>
    <t>04e000000000000952db</t>
  </si>
  <si>
    <t>Point (789806.02823886601254344 9637366.87789265625178814)</t>
  </si>
  <si>
    <t>04e000000000000961ea</t>
  </si>
  <si>
    <t>Point (789785.13979543745517731 9637405.02679255977272987)</t>
  </si>
  <si>
    <t>04e0000000000000d671</t>
  </si>
  <si>
    <t>Point (791697.99804300232790411 9638498.22204945981502533)</t>
  </si>
  <si>
    <t>04e000000000000160ac</t>
  </si>
  <si>
    <t>Point (790667.20250705955550075 9638265.78671596385538578)</t>
  </si>
  <si>
    <t>04e00000000000061de6</t>
  </si>
  <si>
    <t>Point (782747.02251914679072797 9635841.2313540130853653)</t>
  </si>
  <si>
    <t>04e0000000000007444e</t>
  </si>
  <si>
    <t>Point (790680.50971436710096896 9638007.65202108398079872)</t>
  </si>
  <si>
    <t>04e00000000000022dac</t>
  </si>
  <si>
    <t>Point (792204.94742715684697032 9638555.2938348650932312)</t>
  </si>
  <si>
    <t>04e000000000000522bb</t>
  </si>
  <si>
    <t>Point (783067.99374861386604607 9636273.2241787426173687)</t>
  </si>
  <si>
    <t>04e00000000000054c4c</t>
  </si>
  <si>
    <t>Point (791954.29217149887699634 9638399.38328937068581581)</t>
  </si>
  <si>
    <t>04e0000000000007eaf2</t>
  </si>
  <si>
    <t>Point (791173.9429411074379459 9638759.90647669322788715)</t>
  </si>
  <si>
    <t>04e0000000000000f21e</t>
  </si>
  <si>
    <t>Point (790892.36692704539746046 9639314.30820249579846859)</t>
  </si>
  <si>
    <t>04e00000000000014e53</t>
  </si>
  <si>
    <t>Point (793161.35073721152730286 9638862.24458247609436512)</t>
  </si>
  <si>
    <t>04e0000000000001cf6c</t>
  </si>
  <si>
    <t>Point (792569.74858390935696661 9638611.24066421948373318)</t>
  </si>
  <si>
    <t>04e00000000000048526</t>
  </si>
  <si>
    <t>Point (790039.51833796268329024 9637221.75274174846708775)</t>
  </si>
  <si>
    <t>04e0000000000005c21d</t>
  </si>
  <si>
    <t>Point (783058.60892580565996468 9635980.26741304807364941)</t>
  </si>
  <si>
    <t>04e0000000000009a115</t>
  </si>
  <si>
    <t>Point (792671.76460346952080727 9639165.96691529452800751)</t>
  </si>
  <si>
    <t>04e0000000000009d815</t>
  </si>
  <si>
    <t>Point (793024.67212990531697869 9638639.72586512006819248)</t>
  </si>
  <si>
    <t>04e0000000000004dab1</t>
  </si>
  <si>
    <t>Point (791071.25057153939269483 9638419.47354454360902309)</t>
  </si>
  <si>
    <t>04e000000000000a7740</t>
  </si>
  <si>
    <t>Point (791020.52107412228360772 9638741.24869456700980663)</t>
  </si>
  <si>
    <t>04e00000000000064467</t>
  </si>
  <si>
    <t>Point (790099.74747271300293505 9637356.0739203654229641)</t>
  </si>
  <si>
    <t>04e0000000000006772a</t>
  </si>
  <si>
    <t>Point (784403.70511148450896144 9637510.97456898912787437)</t>
  </si>
  <si>
    <t>04e0000000000006fea5</t>
  </si>
  <si>
    <t>Point (791723.37146625621244311 9638213.60250462777912617)</t>
  </si>
  <si>
    <t>04e000000000000762c1</t>
  </si>
  <si>
    <t>Point (790471.58463981212116778 9637411.12385150231420994)</t>
  </si>
  <si>
    <t>04e0000000000009b110</t>
  </si>
  <si>
    <t>Point (786718.65937867714092135 9636349.73251898027956486)</t>
  </si>
  <si>
    <t>04e0000000000003a751</t>
  </si>
  <si>
    <t>Point (783363.92871687491424382 9636948.93706783652305603)</t>
  </si>
  <si>
    <t>04e000000000000215a4</t>
  </si>
  <si>
    <t>Point (790819.15963239199481905 9639270.00320913642644882)</t>
  </si>
  <si>
    <t>04e00000000000029d44</t>
  </si>
  <si>
    <t>Point (793145.09450254519470036 9638725.42315634340047836)</t>
  </si>
  <si>
    <t>04e0000000000003687a</t>
  </si>
  <si>
    <t>Point (790312.81754520698450506 9638757.02030505985021591)</t>
  </si>
  <si>
    <t>04e000000000000569d6</t>
  </si>
  <si>
    <t>Point (792576.3585818181745708 9638698.62396617420017719)</t>
  </si>
  <si>
    <t>04e00000000000083b5d</t>
  </si>
  <si>
    <t>Point (792323.16675587906502187 9638566.99230006523430347)</t>
  </si>
  <si>
    <t>04e000000000000447d0</t>
  </si>
  <si>
    <t>Point (792162.04423571506049484 9638502.76213821209967136)</t>
  </si>
  <si>
    <t>04e00000000000061489</t>
  </si>
  <si>
    <t>Point (793020.57561898021958768 9638457.31062776781618595)</t>
  </si>
  <si>
    <t>04e0000000000007f1a5</t>
  </si>
  <si>
    <t>Point (790463.50900947628542781 9638524.39562916569411755)</t>
  </si>
  <si>
    <t>04e000000000000856d7</t>
  </si>
  <si>
    <t>Point (789933.31867711432278156 9637777.02932210825383663)</t>
  </si>
  <si>
    <t>04e000000000000a17ce</t>
  </si>
  <si>
    <t>Point (782848.78700052876956761 9635793.37958073057234287)</t>
  </si>
  <si>
    <t>04e0000000000004e3e5</t>
  </si>
  <si>
    <t>Point (784517.19028146029449999 9635655.98166504688560963)</t>
  </si>
  <si>
    <t>04e0000000000007608a</t>
  </si>
  <si>
    <t>Point (783072.82121247705072165 9636317.74537895247340202)</t>
  </si>
  <si>
    <t>04e0000000000007c552</t>
  </si>
  <si>
    <t>Point (790264.6181535852374509 9638892.97474947571754456)</t>
  </si>
  <si>
    <t>04e000000000000902e0</t>
  </si>
  <si>
    <t>Point (793594.04676376935094595 9639187.08550863154232502)</t>
  </si>
  <si>
    <t>04e000000000000a2fee</t>
  </si>
  <si>
    <t>Point (792344.27515975222922862 9638695.10887384787201881)</t>
  </si>
  <si>
    <t>04e0000000000004fab1</t>
  </si>
  <si>
    <t>Point (791746.48960041371174157 9638247.94968566112220287)</t>
  </si>
  <si>
    <t>04e0000000000007dee2</t>
  </si>
  <si>
    <t>Point (791652.31738463276997209 9638513.0211899820715189)</t>
  </si>
  <si>
    <t>04e000000000000816d5</t>
  </si>
  <si>
    <t>Point (785995.849463613005355 9636480.2766558937728405)</t>
  </si>
  <si>
    <t>04e00000000000089bd4</t>
  </si>
  <si>
    <t>Point (783199.06629731226712465 9636029.16076664999127388)</t>
  </si>
  <si>
    <t>04e0000000000009bf30</t>
  </si>
  <si>
    <t>Point (790645.52924795495346189 9638445.00045744143426418)</t>
  </si>
  <si>
    <t>04e0000000000009611f</t>
  </si>
  <si>
    <t>Point (784031.83544333220925182 9637580.1004569586366415)</t>
  </si>
  <si>
    <t>04e000000000000006ff</t>
  </si>
  <si>
    <t>Point (783232.21124369138851762 9636634.58406253159046173)</t>
  </si>
  <si>
    <t>04e000000000000459bc</t>
  </si>
  <si>
    <t>Point (792997.2444358931388706 9638899.11491363495588303)</t>
  </si>
  <si>
    <t>04e0000000000006c4d3</t>
  </si>
  <si>
    <t>Point (791499.4294198538409546 9638557.2606413010507822)</t>
  </si>
  <si>
    <t>04e0000000000009df0f</t>
  </si>
  <si>
    <t>Point (790131.84567432443145663 9637393.03147207386791706)</t>
  </si>
  <si>
    <t>04e00000000000022c2d</t>
  </si>
  <si>
    <t>Point (790164.15554443839937449 9638755.65962527133524418)</t>
  </si>
  <si>
    <t>04e00000000000092cdc</t>
  </si>
  <si>
    <t>Point (783509.38992875837720931 9637064.99957227893173695)</t>
  </si>
  <si>
    <t>04e0000000000008f0a5</t>
  </si>
  <si>
    <t>Point (783308.84253808448556811 9635550.89274106360971928)</t>
  </si>
  <si>
    <t>04e0000000000005d3ab</t>
  </si>
  <si>
    <t>Point (785394.42898993752896786 9636809.84990260004997253)</t>
  </si>
  <si>
    <t>04e00000000000013221</t>
  </si>
  <si>
    <t>Point (786353.42454093566630036 9635914.0291192103177309)</t>
  </si>
  <si>
    <t>04e00000000000043988</t>
  </si>
  <si>
    <t>Point (789984.8668729595374316 9637347.50161478854715824)</t>
  </si>
  <si>
    <t>04e0000000000004695b</t>
  </si>
  <si>
    <t>Point (790778.82941373693756759 9637234.52826367691159248)</t>
  </si>
  <si>
    <t>04e0000000000004d4e7</t>
  </si>
  <si>
    <t>Point (790538.81996387196704745 9638340.58679253421723843)</t>
  </si>
  <si>
    <t>04e0000000000009637e</t>
  </si>
  <si>
    <t>Point (792076.78552780766040087 9638315.75803267583250999)</t>
  </si>
  <si>
    <t>04e00000000000003525</t>
  </si>
  <si>
    <t>Point (791932.46741683280561119 9639793.42864812351763248)</t>
  </si>
  <si>
    <t>04e00000000000064e85</t>
  </si>
  <si>
    <t>Point (783045.75342595833353698 9636328.26974341832101345)</t>
  </si>
  <si>
    <t>04e000000000000797a5</t>
  </si>
  <si>
    <t>Point (791665.16752510564401746 9638429.63302582874894142)</t>
  </si>
  <si>
    <t>04e0000000000008f466</t>
  </si>
  <si>
    <t>Point (783308.68878960167057812 9636934.64156239107251167)</t>
  </si>
  <si>
    <t>04e000000000000513d3</t>
  </si>
  <si>
    <t>Point (782297.85221518483012915 9636283.01305044069886208)</t>
  </si>
  <si>
    <t>04e00000000000063b97</t>
  </si>
  <si>
    <t>Point (791242.97141303587704897 9637269.07855936884880066)</t>
  </si>
  <si>
    <t>04e0000000000008accf</t>
  </si>
  <si>
    <t>Point (791719.58005231758579612 9637639.98165127635002136)</t>
  </si>
  <si>
    <t>04e00000000000029fa9</t>
  </si>
  <si>
    <t>Point (790616.8641753641422838 9638231.73993983492255211)</t>
  </si>
  <si>
    <t>04e000000000000a0eef</t>
  </si>
  <si>
    <t>Point (790256.20260709035210311 9637395.31835589371621609)</t>
  </si>
  <si>
    <t>04e000000000000019df</t>
  </si>
  <si>
    <t>Point (783335.69120635522995144 9635565.13509445451200008)</t>
  </si>
  <si>
    <t>04e0000000000003c4f5</t>
  </si>
  <si>
    <t>Point (783277.80982761667110026 9636803.40028230659663677)</t>
  </si>
  <si>
    <t>04e0000000000003ef41</t>
  </si>
  <si>
    <t>Point (790325.59723047493025661 9637550.52479982003569603)</t>
  </si>
  <si>
    <t>04e0000000000009400f</t>
  </si>
  <si>
    <t>Point (790308.62932549708057195 9637471.89583974331617355)</t>
  </si>
  <si>
    <t>04e00000000000045f3c</t>
  </si>
  <si>
    <t>Point (783055.55655262467917055 9635706.51380838267505169)</t>
  </si>
  <si>
    <t>04e0000000000005e4fe</t>
  </si>
  <si>
    <t>Point (783033.30770882393699139 9635587.09520123340189457)</t>
  </si>
  <si>
    <t>04e000000000000681d5</t>
  </si>
  <si>
    <t>Point (784503.23142618092242628 9635665.78669558092951775)</t>
  </si>
  <si>
    <t>04e0000000000007f30e</t>
  </si>
  <si>
    <t>Point (790577.2515956296119839 9639270.26615930162370205)</t>
  </si>
  <si>
    <t>04e00000000000025ec0</t>
  </si>
  <si>
    <t>Point (791883.47098855883814394 9638503.3528020828962326)</t>
  </si>
  <si>
    <t>04e0000000000008be98</t>
  </si>
  <si>
    <t>Point (791877.679445591988042 9638379.21831568889319897)</t>
  </si>
  <si>
    <t>04e0000000000009fb9e</t>
  </si>
  <si>
    <t>Point (792191.83629152341745794 9638501.60158902034163475)</t>
  </si>
  <si>
    <t>04e000000000000a94a1</t>
  </si>
  <si>
    <t>Point (790778.4396803337149322 9639255.23804593831300735)</t>
  </si>
  <si>
    <t>04e00000000000010003</t>
  </si>
  <si>
    <t>Point (785640.42050265439320356 9635873.69576257094740868)</t>
  </si>
  <si>
    <t>04e00000000000034840</t>
  </si>
  <si>
    <t>Point (783185.254663199884817 9636471.85323094762861729)</t>
  </si>
  <si>
    <t>04e0000000000007656e</t>
  </si>
  <si>
    <t>Point (791729.65575093345250934 9638268.62999272532761097)</t>
  </si>
  <si>
    <t>04e00000000000083d6e</t>
  </si>
  <si>
    <t>Point (790190.20181190059520304 9637730.70915815979242325)</t>
  </si>
  <si>
    <t>04e000000000000185f5</t>
  </si>
  <si>
    <t>Point (784362.17614369071088731 9637519.27862758748233318)</t>
  </si>
  <si>
    <t>04e00000000000030014</t>
  </si>
  <si>
    <t>Point (784333.92721039731986821 9634981.50963274389505386)</t>
  </si>
  <si>
    <t>04e0000000000009e50f</t>
  </si>
  <si>
    <t>Point (791921.98889806400984526 9639520.29365993291139603)</t>
  </si>
  <si>
    <t>04e0000000000009ed5f</t>
  </si>
  <si>
    <t>Point (786486.65195321873761714 9635996.13468577899038792)</t>
  </si>
  <si>
    <t>04e00000000000020b51</t>
  </si>
  <si>
    <t>Point (784519.16582071082666516 9635662.06319074518978596)</t>
  </si>
  <si>
    <t>04e00000000000015f34</t>
  </si>
  <si>
    <t>Point (790893.36682735616341233 9638279.99944746680557728)</t>
  </si>
  <si>
    <t>04e000000000000239ef</t>
  </si>
  <si>
    <t>Point (790709.90900910343043506 9637616.36065948940813541)</t>
  </si>
  <si>
    <t>04e0000000000002cf8d</t>
  </si>
  <si>
    <t>Point (783071.58861393691040576 9636247.68693516775965691)</t>
  </si>
  <si>
    <t>04e0000000000005718a</t>
  </si>
  <si>
    <t>Point (792012.45497577846981585 9637785.3443991094827652)</t>
  </si>
  <si>
    <t>04e000000000000644ea</t>
  </si>
  <si>
    <t>Point (783187.45009862026199698 9635307.23663031682372093)</t>
  </si>
  <si>
    <t>04e000000000000a7f4e</t>
  </si>
  <si>
    <t>Point (790460.02089723362587392 9638656.14431455731391907)</t>
  </si>
  <si>
    <t>04e000000000000100d5</t>
  </si>
  <si>
    <t>Point (790671.9622756679309532 9638602.19897991977632046)</t>
  </si>
  <si>
    <t>04e0000000000003e04b</t>
  </si>
  <si>
    <t>Point (792008.11280090746004134 9638585.9046210702508688)</t>
  </si>
  <si>
    <t>04e0000000000004a7e0</t>
  </si>
  <si>
    <t>Point (784646.25755664065945894 9635417.39062293246388435)</t>
  </si>
  <si>
    <t>04e0000000000008ddc9</t>
  </si>
  <si>
    <t>Point (792213.26665589748881757 9639634.26553028263151646)</t>
  </si>
  <si>
    <t>04e0000000000008455b</t>
  </si>
  <si>
    <t>Point (783054.3835140320006758 9636261.18036268092691898)</t>
  </si>
  <si>
    <t>04e0000000000007e726</t>
  </si>
  <si>
    <t>Point (790599.12907126545906067 9637726.87560507468879223)</t>
  </si>
  <si>
    <t>04e000000000000a6318</t>
  </si>
  <si>
    <t>Point (783108.14864897658117115 9635811.60181036591529846)</t>
  </si>
  <si>
    <t>04e0000000000009f24f</t>
  </si>
  <si>
    <t>Point (783014.78805808466859162 9636397.54543560557067394)</t>
  </si>
  <si>
    <t>04e00000000000009af5</t>
  </si>
  <si>
    <t>Point (792034.41219636471942067 9638599.24816255085170269)</t>
  </si>
  <si>
    <t>04e0000000000001101d</t>
  </si>
  <si>
    <t>Point (790483.94798302836716175 9637872.55436933040618896)</t>
  </si>
  <si>
    <t>04e000000000000756ec</t>
  </si>
  <si>
    <t>Point (790853.34377225127536803 9638240.83716601319611073)</t>
  </si>
  <si>
    <t>04e0000000000008300b</t>
  </si>
  <si>
    <t>Point (791687.33127301523927599 9638172.66485145874321461)</t>
  </si>
  <si>
    <t>04e00000000000027c43</t>
  </si>
  <si>
    <t>Point (784686.767141223535873 9636216.90353949554264545)</t>
  </si>
  <si>
    <t>04e000000000000955ea</t>
  </si>
  <si>
    <t>Point (792057.37603265326470137 9638004.62715225107967854)</t>
  </si>
  <si>
    <t>04e000000000000968f3</t>
  </si>
  <si>
    <t>Point (792417.09331015241332352 9638682.61949856393039227)</t>
  </si>
  <si>
    <t>04e0000000000007fb33</t>
  </si>
  <si>
    <t>Point (790544.96096668392419815 9639195.4318677019327879)</t>
  </si>
  <si>
    <t>04e00000000000002cec</t>
  </si>
  <si>
    <t>Point (783123.53641487855929881 9636387.01825189776718616)</t>
  </si>
  <si>
    <t>04e0000000000008e34a</t>
  </si>
  <si>
    <t>Point (785804.28085083223413676 9636488.78382104821503162)</t>
  </si>
  <si>
    <t>04e0000000000008f9fe</t>
  </si>
  <si>
    <t>Point (792434.11775341909378767 9638584.21821260079741478)</t>
  </si>
  <si>
    <t>04e0000000000003545b</t>
  </si>
  <si>
    <t>Point (782987.03911801590584219 9635543.21626333147287369)</t>
  </si>
  <si>
    <t>04e00000000000056702</t>
  </si>
  <si>
    <t>Point (790579.837125931866467 9637917.38018233515322208)</t>
  </si>
  <si>
    <t>04e0000000000005d4de</t>
  </si>
  <si>
    <t>Point (790723.90598586783744395 9639256.23274551704525948)</t>
  </si>
  <si>
    <t>04e00000000000062288</t>
  </si>
  <si>
    <t>Point (792747.3972623439040035 9638871.21090814843773842)</t>
  </si>
  <si>
    <t>04e00000000000066648</t>
  </si>
  <si>
    <t>Point (783395.89213593141175807 9636963.72662041708827019)</t>
  </si>
  <si>
    <t>04e00000000000089c0e</t>
  </si>
  <si>
    <t>Point (790308.20364957477431744 9637464.41934087127447128)</t>
  </si>
  <si>
    <t>04e0000000000009fa9e</t>
  </si>
  <si>
    <t>Point (790488.66803088155575097 9639071.24264210276305676)</t>
  </si>
  <si>
    <t>04e0000000000006e30f</t>
  </si>
  <si>
    <t>Point (790124.48461673385463655 9637450.55596588551998138)</t>
  </si>
  <si>
    <t>04e000000000000177c6</t>
  </si>
  <si>
    <t>Point (790127.21118636906612664 9637040.5759036410599947)</t>
  </si>
  <si>
    <t>04e00000000000051fe7</t>
  </si>
  <si>
    <t>Point (790282.1038073735544458 9639005.95543909445405006)</t>
  </si>
  <si>
    <t>04e000000000000a3aac</t>
  </si>
  <si>
    <t>Point (790482.52105531189590693 9637717.53239814750850201)</t>
  </si>
  <si>
    <t>04e000000000000112e7</t>
  </si>
  <si>
    <t>Point (792516.25035121641121805 9638625.00412723235785961)</t>
  </si>
  <si>
    <t>04e00000000000055a3f</t>
  </si>
  <si>
    <t>Point (783856.8917114813812077 9635527.69845251180231571)</t>
  </si>
  <si>
    <t>04e00000000000070d56</t>
  </si>
  <si>
    <t>Point (790438.07319743023253977 9639536.39118241705000401)</t>
  </si>
  <si>
    <t>04e00000000000093132</t>
  </si>
  <si>
    <t>Point (782904.13806495233438909 9635905.1209467425942421)</t>
  </si>
  <si>
    <t>04e0000000000000ceae</t>
  </si>
  <si>
    <t>Point (790798.86708324670325965 9638214.2244439609348774)</t>
  </si>
  <si>
    <t>04e0000000000004b4f3</t>
  </si>
  <si>
    <t>Point (790433.36053936183452606 9637757.13500314019620419)</t>
  </si>
  <si>
    <t>04e00000000000077824</t>
  </si>
  <si>
    <t>Point (790457.29553649481385946 9638518.5521429032087326)</t>
  </si>
  <si>
    <t>04e00000000000017a45</t>
  </si>
  <si>
    <t>Point (791083.99041998258326203 9638433.13249309733510017)</t>
  </si>
  <si>
    <t>04e00000000000071a33</t>
  </si>
  <si>
    <t>Point (790814.31035990407690406 9638017.48982037790119648)</t>
  </si>
  <si>
    <t>04e0000000000002b594</t>
  </si>
  <si>
    <t>Point (783001.10079525993205607 9636351.29519798047840595)</t>
  </si>
  <si>
    <t>04e00000000000020e4c</t>
  </si>
  <si>
    <t>Point (783144.87369458028115332 9635823.95956701226532459)</t>
  </si>
  <si>
    <t>04e00000000000045541</t>
  </si>
  <si>
    <t>Point (790424.97859226050786674 9637417.41752404160797596)</t>
  </si>
  <si>
    <t>04e00000000000058ba9</t>
  </si>
  <si>
    <t>Point (783024.54309614433441311 9635744.18677102588117123)</t>
  </si>
  <si>
    <t>04e000000000000a6a3c</t>
  </si>
  <si>
    <t>Point (790577.34245093807112426 9637759.65128388442099094)</t>
  </si>
  <si>
    <t>04e0000000000001ee0d</t>
  </si>
  <si>
    <t>Point (790753.30262934858910739 9639361.81304348260164261)</t>
  </si>
  <si>
    <t>04e0000000000003c39c</t>
  </si>
  <si>
    <t>Point (782997.42702982178889215 9635787.77864009886980057)</t>
  </si>
  <si>
    <t>04e00000000000092536</t>
  </si>
  <si>
    <t>Point (792403.154602091293782 9638625.95927656069397926)</t>
  </si>
  <si>
    <t>04e00000000000065603</t>
  </si>
  <si>
    <t>Point (790329.72121567162685096 9638594.62370398826897144)</t>
  </si>
  <si>
    <t>04e00000000000086cb8</t>
  </si>
  <si>
    <t>Point (790497.02808405854739249 9639225.80245085619390011)</t>
  </si>
  <si>
    <t>04e0000000000009bd9b</t>
  </si>
  <si>
    <t>Point (790721.74350521061569452 9638278.8749416247010231)</t>
  </si>
  <si>
    <t>04e00000000000043130</t>
  </si>
  <si>
    <t>Point (793473.7079601869918406 9639321.47803039476275444)</t>
  </si>
  <si>
    <t>04e00000000000014d64</t>
  </si>
  <si>
    <t>Point (791421.16589437844231725 9638444.86451382003724575)</t>
  </si>
  <si>
    <t>04e000000000000401b7</t>
  </si>
  <si>
    <t>Point (782890.8024706500582397 9635854.23289905861020088)</t>
  </si>
  <si>
    <t>04e000000000000a14a9</t>
  </si>
  <si>
    <t>Point (789961.77374752191826701 9637401.24934425391256809)</t>
  </si>
  <si>
    <t>04e0000000000000391c</t>
  </si>
  <si>
    <t>Point (790438.9707492075394839 9637836.03761465288698673)</t>
  </si>
  <si>
    <t>04e00000000000076f04</t>
  </si>
  <si>
    <t>Point (791888.60081278625875711 9638577.94606067799031734)</t>
  </si>
  <si>
    <t>04e0000000000009a02b</t>
  </si>
  <si>
    <t>Point (791957.88378974690567702 9637764.51860843040049076)</t>
  </si>
  <si>
    <t>04e0000000000000e3ee</t>
  </si>
  <si>
    <t>Point (792143.93211961630731821 9639824.66441933438181877)</t>
  </si>
  <si>
    <t>04e0000000000009bad6</t>
  </si>
  <si>
    <t>Point (791812.21760771877598017 9638456.87135109677910805)</t>
  </si>
  <si>
    <t>04e0000000000007eff0</t>
  </si>
  <si>
    <t>Point (789963.66229329165071249 9637669.82686763629317284)</t>
  </si>
  <si>
    <t>04e0000000000000af2c</t>
  </si>
  <si>
    <t>Point (792993.53166535694617778 9639066.00682229176163673)</t>
  </si>
  <si>
    <t>04e00000000000010b0f</t>
  </si>
  <si>
    <t>Point (791439.7907913503004238 9638497.17298472858965397)</t>
  </si>
  <si>
    <t>04e00000000000013227</t>
  </si>
  <si>
    <t>Point (790523.83774845744483173 9637213.45147586613893509)</t>
  </si>
  <si>
    <t>04e00000000000014af9</t>
  </si>
  <si>
    <t>Point (783022.42360968724824488 9635854.39822293817996979)</t>
  </si>
  <si>
    <t>04e000000000000303a0</t>
  </si>
  <si>
    <t>Point (790521.03904321638401598 9638062.17542731203138828)</t>
  </si>
  <si>
    <t>04e0000000000003cb58</t>
  </si>
  <si>
    <t>Point (791049.03675815602764487 9638276.60609495267271996)</t>
  </si>
  <si>
    <t>04e0000000000006e92d</t>
  </si>
  <si>
    <t>Point (790284.55385875864885747 9638990.29211083985865116)</t>
  </si>
  <si>
    <t>04e000000000000a62e0</t>
  </si>
  <si>
    <t>Point (783261.43544420902617276 9636485.76755936071276665)</t>
  </si>
  <si>
    <t>04e0000000000008a744</t>
  </si>
  <si>
    <t>Point (783189.89597736892756075 9636535.54908166266977787)</t>
  </si>
  <si>
    <t>04e0000000000003d827</t>
  </si>
  <si>
    <t>Point (783302.27352514420635998 9635517.14847399480640888)</t>
  </si>
  <si>
    <t>04e0000000000001baf0</t>
  </si>
  <si>
    <t>Point (792113.174800293170847 9638608.71562338061630726)</t>
  </si>
  <si>
    <t>04e0000000000001eaba</t>
  </si>
  <si>
    <t>Point (790360.65868840576149523 9637757.32345443591475487)</t>
  </si>
  <si>
    <t>04e000000000000258da</t>
  </si>
  <si>
    <t>Point (789651.19498324207961559 9638800.40266735665500164)</t>
  </si>
  <si>
    <t>04e0000000000004b0c2</t>
  </si>
  <si>
    <t>Point (790230.65401461080182344 9638831.03330978937447071)</t>
  </si>
  <si>
    <t>04e000000000000945b3</t>
  </si>
  <si>
    <t>Point (783127.62353039055597037 9636351.84051221795380116)</t>
  </si>
  <si>
    <t>04e000000000000aac03</t>
  </si>
  <si>
    <t>Point (791881.61317376070655882 9638524.2592069935053587)</t>
  </si>
  <si>
    <t>04e000000000000735a1</t>
  </si>
  <si>
    <t>Point (789851.11457959609106183 9638127.89063518680632114)</t>
  </si>
  <si>
    <t>04e00000000000065fba</t>
  </si>
  <si>
    <t>Point (786258.0227092009736225 9636575.51102752424776554)</t>
  </si>
  <si>
    <t>04e0000000000006b815</t>
  </si>
  <si>
    <t>Point (791910.76040275325067341 9638529.00199290364980698)</t>
  </si>
  <si>
    <t>04e00000000000033a27</t>
  </si>
  <si>
    <t>Point (790269.85406955820508301 9637406.62423251569271088)</t>
  </si>
  <si>
    <t>04e0000000000007b95d</t>
  </si>
  <si>
    <t>Point (791904.27936122042592615 9638488.19932068325579166)</t>
  </si>
  <si>
    <t>04e00000000000022b65</t>
  </si>
  <si>
    <t>Point (790697.4983407543040812 9638135.07143869996070862)</t>
  </si>
  <si>
    <t>04e00000000000036638</t>
  </si>
  <si>
    <t>Point (790043.72403545118868351 9637684.49530964344739914)</t>
  </si>
  <si>
    <t>04e00000000000024174</t>
  </si>
  <si>
    <t>Point (790440.65801566897425801 9638733.2912912517786026)</t>
  </si>
  <si>
    <t>04e0000000000002b1a8</t>
  </si>
  <si>
    <t>Point (783550.68650488113053143 9636914.71976799704134464)</t>
  </si>
  <si>
    <t>04e00000000000075183</t>
  </si>
  <si>
    <t>Point (790399.24494927586056292 9637482.7647066805511713)</t>
  </si>
  <si>
    <t>04e0000000000004d2f4</t>
  </si>
  <si>
    <t>Point (782538.90226500353310257 9635722.05794482678174973)</t>
  </si>
  <si>
    <t>04e000000000000019cd</t>
  </si>
  <si>
    <t>Point (792529.40584338665939867 9638678.38159307837486267)</t>
  </si>
  <si>
    <t>04e00000000000002970</t>
  </si>
  <si>
    <t>Point (790066.74799981224350631 9637441.6940462701022625)</t>
  </si>
  <si>
    <t>04e00000000000021492</t>
  </si>
  <si>
    <t>Point (789810.25049395672976971 9637425.1173544954508543)</t>
  </si>
  <si>
    <t>04e0000000000008ec59</t>
  </si>
  <si>
    <t>Point (783154.385738838580437 9635543.37176145054399967)</t>
  </si>
  <si>
    <t>04e000000000000a6120</t>
  </si>
  <si>
    <t>Point (783274.86327997490298003 9636882.23607371561229229)</t>
  </si>
  <si>
    <t>04e000000000000ab0a9</t>
  </si>
  <si>
    <t>Point (791622.16732714488171041 9638223.92340116575360298)</t>
  </si>
  <si>
    <t>04e00000000000035d27</t>
  </si>
  <si>
    <t>Point (790450.43583005177788436 9637749.81944819539785385)</t>
  </si>
  <si>
    <t>04e000000000000639ab</t>
  </si>
  <si>
    <t>Point (783521.63365707290358841 9636996.38999421335756779)</t>
  </si>
  <si>
    <t>04e0000000000007f429</t>
  </si>
  <si>
    <t>Point (791851.92104441893752664 9639452.47976353950798512)</t>
  </si>
  <si>
    <t>04e000000000000823e2</t>
  </si>
  <si>
    <t>Point (783801.94846966047771275 9636122.88604093715548515)</t>
  </si>
  <si>
    <t>04e0000000000003e2ca</t>
  </si>
  <si>
    <t>Point (790846.75321895035449415 9637923.70797912590205669)</t>
  </si>
  <si>
    <t>04e00000000000077447</t>
  </si>
  <si>
    <t>Point (783180.45192765223328024 9636412.08594506606459618)</t>
  </si>
  <si>
    <t>04e000000000000281e2</t>
  </si>
  <si>
    <t>Point (790063.63569116720464081 9637360.00865769945085049)</t>
  </si>
  <si>
    <t>04e0000000000005b479</t>
  </si>
  <si>
    <t>Point (783375.15195903903804719 9635737.25689494796097279)</t>
  </si>
  <si>
    <t>04e0000000000004b86c</t>
  </si>
  <si>
    <t>Point (791526.65521776396781206 9639137.85897047072649002)</t>
  </si>
  <si>
    <t>04e000000000000693ab</t>
  </si>
  <si>
    <t>Point (790483.25094060075934976 9638067.47408114932477474)</t>
  </si>
  <si>
    <t>04e00000000000095ac5</t>
  </si>
  <si>
    <t>Point (790676.72608161775860935 9637439.34497814998030663)</t>
  </si>
  <si>
    <t>04e000000000000a055f</t>
  </si>
  <si>
    <t>Point (790390.08441492891870439 9638772.85149051435291767)</t>
  </si>
  <si>
    <t>04e00000000000070306</t>
  </si>
  <si>
    <t>Point (792140.89859235170297325 9638557.50923130474984646)</t>
  </si>
  <si>
    <t>04e0000000000007f701</t>
  </si>
  <si>
    <t>Point (791474.35741896741092205 9638586.14432746358215809)</t>
  </si>
  <si>
    <t>04e00000000000025122</t>
  </si>
  <si>
    <t>Point (791461.85451205167919397 9638367.05248444154858589)</t>
  </si>
  <si>
    <t>04e000000000000a562e</t>
  </si>
  <si>
    <t>Point (790432.25576703762635589 9636823.46786530502140522)</t>
  </si>
  <si>
    <t>04e0000000000003dfa0</t>
  </si>
  <si>
    <t>Point (783037.68560709687881172 9635947.5066053606569767)</t>
  </si>
  <si>
    <t>04e0000000000006c3c6</t>
  </si>
  <si>
    <t>Point (784524.42283079912886024 9636525.05505142360925674)</t>
  </si>
  <si>
    <t>04e00000000000084f9c</t>
  </si>
  <si>
    <t>Point (792138.46780419896822423 9638522.3404943086206913)</t>
  </si>
  <si>
    <t>04e00000000000018f85</t>
  </si>
  <si>
    <t>Point (790464.52764344750903547 9637780.52183201350271702)</t>
  </si>
  <si>
    <t>04e0000000000001a67a</t>
  </si>
  <si>
    <t>Point (790561.55592871457338333 9638184.19503808952867985)</t>
  </si>
  <si>
    <t>04e0000000000002d3ff</t>
  </si>
  <si>
    <t>Point (783019.57759804499801248 9635376.70953162014484406)</t>
  </si>
  <si>
    <t>04e00000000000074e25</t>
  </si>
  <si>
    <t>Point (790952.92545595951378345 9638444.59147624485194683)</t>
  </si>
  <si>
    <t>04e00000000000081eae</t>
  </si>
  <si>
    <t>Point (790158.52329635177738965 9637415.37816201336681843)</t>
  </si>
  <si>
    <t>04e00000000000098c0a</t>
  </si>
  <si>
    <t>Point (793341.46331923152320087 9639169.83404256217181683)</t>
  </si>
  <si>
    <t>04e000000000000a1c34</t>
  </si>
  <si>
    <t>Point (790915.3135596876963973 9639323.45408878661692142)</t>
  </si>
  <si>
    <t>04e0000000000006a159</t>
  </si>
  <si>
    <t>Point (784029.70225425600074232 9637615.04939757287502289)</t>
  </si>
  <si>
    <t>04e0000000000007dee6</t>
  </si>
  <si>
    <t>Point (790138.58985078439582139 9637465.27500300668179989)</t>
  </si>
  <si>
    <t>04e00000000000090394</t>
  </si>
  <si>
    <t>Point (790417.29589176271110773 9637403.24172479100525379)</t>
  </si>
  <si>
    <t>04e000000000000348b2</t>
  </si>
  <si>
    <t>Point (790625.96211628266610205 9637850.18622841872274876)</t>
  </si>
  <si>
    <t>04e00000000000087bc4</t>
  </si>
  <si>
    <t>Point (791345.93570536666084081 9638405.08847999945282936)</t>
  </si>
  <si>
    <t>04e00000000000046c9d</t>
  </si>
  <si>
    <t>Point (783031.18311553075909615 9635373.79442736692726612)</t>
  </si>
  <si>
    <t>04e00000000000018bc7</t>
  </si>
  <si>
    <t>Point (790902.54958533123135567 9638276.26133592426776886)</t>
  </si>
  <si>
    <t>04e00000000000097fc2</t>
  </si>
  <si>
    <t>Point (791005.72652452904731035 9637251.49986665509641171)</t>
  </si>
  <si>
    <t>04e0000000000007aeff</t>
  </si>
  <si>
    <t>Point (784515.94937356759328395 9636501.41827751509845257)</t>
  </si>
  <si>
    <t>04e0000000000007dd53</t>
  </si>
  <si>
    <t>Point (791040.33516741369385272 9638405.70288220793008804)</t>
  </si>
  <si>
    <t>04e00000000000052e3e</t>
  </si>
  <si>
    <t>Point (783177.30878084397409111 9636173.63185661099851131)</t>
  </si>
  <si>
    <t>04e0000000000007ce73</t>
  </si>
  <si>
    <t>Point (783284.39803008176386356 9635521.48425154387950897)</t>
  </si>
  <si>
    <t>04e0000000000007263b</t>
  </si>
  <si>
    <t>Point (790373.57512660161592066 9638351.74266031198203564)</t>
  </si>
  <si>
    <t>04e0000000000008f7d6</t>
  </si>
  <si>
    <t>Point (792363.68376450822688639 9638637.61719160526990891)</t>
  </si>
  <si>
    <t>04e000000000000a498e</t>
  </si>
  <si>
    <t>Point (793203.91564837121404707 9638884.81815753132104874)</t>
  </si>
  <si>
    <t>04e00000000000037404</t>
  </si>
  <si>
    <t>Point (790567.1335735993925482 9637850.5518855769187212)</t>
  </si>
  <si>
    <t>04e0000000000004a1c4</t>
  </si>
  <si>
    <t>Point (790884.6602849195478484 9637195.89802378602325916)</t>
  </si>
  <si>
    <t>04e0000000000005a839</t>
  </si>
  <si>
    <t>Point (790460.15267425519414246 9639564.86326848715543747)</t>
  </si>
  <si>
    <t>04e0000000000009283f</t>
  </si>
  <si>
    <t>Point (790442.13683429802767932 9639553.23525419272482395)</t>
  </si>
  <si>
    <t>04e0000000000002d802</t>
  </si>
  <si>
    <t>Point (790719.80105218989774585 9638294.77041050791740417)</t>
  </si>
  <si>
    <t>04e0000000000004a02d</t>
  </si>
  <si>
    <t>Point (793447.12898773862980306 9639174.45702349580824375)</t>
  </si>
  <si>
    <t>04e0000000000006b5fb</t>
  </si>
  <si>
    <t>Point (791494.2775101779261604 9638347.83419257402420044)</t>
  </si>
  <si>
    <t>04e00000000000073f58</t>
  </si>
  <si>
    <t>Point (790998.03464468731544912 9637155.35667065903544426)</t>
  </si>
  <si>
    <t>04e0000000000007bd0c</t>
  </si>
  <si>
    <t>Point (790536.578215820947662 9637941.36063556745648384)</t>
  </si>
  <si>
    <t>04e00000000000083564</t>
  </si>
  <si>
    <t>Point (791627.25566465593874454 9639237.61536805890500546)</t>
  </si>
  <si>
    <t>04e000000000000a612b</t>
  </si>
  <si>
    <t>Point (783584.48111665539909154 9635820.18727054819464684)</t>
  </si>
  <si>
    <t>04e0000000000002f93e</t>
  </si>
  <si>
    <t>Point (792042.80705499951727688 9638402.94577184692025185)</t>
  </si>
  <si>
    <t>04e0000000000006580b</t>
  </si>
  <si>
    <t>Point (783220.03037384571507573 9636562.06615479849278927)</t>
  </si>
  <si>
    <t>04e00000000000057eed</t>
  </si>
  <si>
    <t>Point (790435.12196935201063752 9637443.3884212002158165)</t>
  </si>
  <si>
    <t>04e000000000000a12c5</t>
  </si>
  <si>
    <t>Point (791901.75937585136853158 9638575.63693223334848881)</t>
  </si>
  <si>
    <t>04e0000000000000aad9</t>
  </si>
  <si>
    <t>Point (790282.52654759294819087 9638469.372885812073946)</t>
  </si>
  <si>
    <t>04e0000000000002a674</t>
  </si>
  <si>
    <t>Point (792559.72170755849219859 9638648.0578727200627327)</t>
  </si>
  <si>
    <t>04e0000000000005b6e4</t>
  </si>
  <si>
    <t>Point (783510.18188564339652658 9637129.3573934119194746)</t>
  </si>
  <si>
    <t>04e000000000000858b1</t>
  </si>
  <si>
    <t>Point (790791.41368737199809402 9638004.84762046299874783)</t>
  </si>
  <si>
    <t>04e00000000000005151</t>
  </si>
  <si>
    <t>Point (790901.65753478370606899 9638392.47657752223312855)</t>
  </si>
  <si>
    <t>04e00000000000010074</t>
  </si>
  <si>
    <t>Point (791430.38151404913514853 9638997.35099073499441147)</t>
  </si>
  <si>
    <t>04e00000000000026488</t>
  </si>
  <si>
    <t>Point (790129.75816299975849688 9637484.08225814625620842)</t>
  </si>
  <si>
    <t>04e00000000000061092</t>
  </si>
  <si>
    <t>Point (790661.16919491998851299 9638041.4730154350399971)</t>
  </si>
  <si>
    <t>04e0000000000004596a</t>
  </si>
  <si>
    <t>Point (789656.39232351188547909 9638919.29978556931018829)</t>
  </si>
  <si>
    <t>04e0000000000008ad57</t>
  </si>
  <si>
    <t>Point (783060.51907680253498256 9636311.20738428272306919)</t>
  </si>
  <si>
    <t>04e00000000000020436</t>
  </si>
  <si>
    <t>Point (791346.55688171042129397 9638046.19666332937777042)</t>
  </si>
  <si>
    <t>04e0000000000000a5aa</t>
  </si>
  <si>
    <t>Point (790422.93865450751036406 9637777.24636948481202126)</t>
  </si>
  <si>
    <t>04e00000000000039da4</t>
  </si>
  <si>
    <t>Point (790598.35606709914281964 9638198.84034438244998455)</t>
  </si>
  <si>
    <t>04e000000000000654af</t>
  </si>
  <si>
    <t>Point (791681.37746099499054253 9638212.76537605747580528)</t>
  </si>
  <si>
    <t>04e0000000000006c8a3</t>
  </si>
  <si>
    <t>Point (792008.23151451535522938 9638531.00417711213231087)</t>
  </si>
  <si>
    <t>04e000000000000192d3</t>
  </si>
  <si>
    <t>Point (791654.74720797943882644 9639365.58915815688669682)</t>
  </si>
  <si>
    <t>04e00000000000032e75</t>
  </si>
  <si>
    <t>Point (790441.96925901912618428 9638706.74981252104043961)</t>
  </si>
  <si>
    <t>04e0000000000008927e</t>
  </si>
  <si>
    <t>Point (790743.39683444681577384 9637990.43295809999108315)</t>
  </si>
  <si>
    <t>04e00000000000093c7d</t>
  </si>
  <si>
    <t>Point (789910.60771285858936608 9637368.75151686184108257)</t>
  </si>
  <si>
    <t>04e000000000000a0e95</t>
  </si>
  <si>
    <t>Point (783646.01268954447004944 9636488.78477799147367477)</t>
  </si>
  <si>
    <t>04e00000000000052d68</t>
  </si>
  <si>
    <t>Point (793323.34222235111519694 9639465.78883217088878155)</t>
  </si>
  <si>
    <t>04e000000000000922fc</t>
  </si>
  <si>
    <t>Point (790152.69797406578436494 9638640.15117232874035835)</t>
  </si>
  <si>
    <t>04e00000000000020d51</t>
  </si>
  <si>
    <t>Point (790903.63952497253194451 9639301.26236057467758656)</t>
  </si>
  <si>
    <t>04e000000000000a789a</t>
  </si>
  <si>
    <t>Point (792700.89613729377742857 9639017.76918732933700085)</t>
  </si>
  <si>
    <t>04e0000000000000d4c7</t>
  </si>
  <si>
    <t>Point (783084.01208026078529656 9636461.60207624174654484)</t>
  </si>
  <si>
    <t>04e00000000000014f56</t>
  </si>
  <si>
    <t>Point (790477.18705371278338134 9638820.58808493427932262)</t>
  </si>
  <si>
    <t>04e000000000000761f4</t>
  </si>
  <si>
    <t>Point (789923.73955374886281788 9637676.84475204907357693)</t>
  </si>
  <si>
    <t>04e0000000000008040b</t>
  </si>
  <si>
    <t>Point (792026.62046935735270381 9639704.6599685326218605)</t>
  </si>
  <si>
    <t>04e00000000000087863</t>
  </si>
  <si>
    <t>Point (791921.62449950468726456 9639489.9293820746243)</t>
  </si>
  <si>
    <t>04e00000000000082078</t>
  </si>
  <si>
    <t>Point (784692.27433248294983059 9636288.9647942129522562)</t>
  </si>
  <si>
    <t>04e00000000000027ab4</t>
  </si>
  <si>
    <t>Point (790891.64846104383468628 9638292.12618294544517994)</t>
  </si>
  <si>
    <t>04e0000000000005205b</t>
  </si>
  <si>
    <t>Point (793060.05903409980237484 9638943.45531034097075462)</t>
  </si>
  <si>
    <t>04e00000000000083085</t>
  </si>
  <si>
    <t>Point (790696.65540112880989909 9638032.68652140349149704)</t>
  </si>
  <si>
    <t>04e00000000000086371</t>
  </si>
  <si>
    <t>Point (790543.51861864142119884 9639200.97970816120505333)</t>
  </si>
  <si>
    <t>04e0000000000009fb39</t>
  </si>
  <si>
    <t>Point (790215.49806425767019391 9638713.04759005270898342)</t>
  </si>
  <si>
    <t>04e00000000000076067</t>
  </si>
  <si>
    <t>Point (786081.79666335531510413 9636410.84716270118951797)</t>
  </si>
  <si>
    <t>04e00000000000084e07</t>
  </si>
  <si>
    <t>Point (792556.27328537323046476 9638590.10247142240405083)</t>
  </si>
  <si>
    <t>04e0000000000000c328</t>
  </si>
  <si>
    <t>Point (790580.54071141092572361 9637501.10448786988854408)</t>
  </si>
  <si>
    <t>04e00000000000053db8</t>
  </si>
  <si>
    <t>Point (782983.44804967381060123 9636188.05618465319275856)</t>
  </si>
  <si>
    <t>04e00000000000059b21</t>
  </si>
  <si>
    <t>Point (791532.06674275384284556 9638555.33653771132230759)</t>
  </si>
  <si>
    <t>04e00000000000067b00</t>
  </si>
  <si>
    <t>Point (790447.5844729469390586 9638041.31884485483169556)</t>
  </si>
  <si>
    <t>04e0000000000006f365</t>
  </si>
  <si>
    <t>Point (790169.30963263614103198 9637453.23522514477372169)</t>
  </si>
  <si>
    <t>04e0000000000001bb8f</t>
  </si>
  <si>
    <t>Point (792114.7377900923602283 9639717.91041973792016506)</t>
  </si>
  <si>
    <t>04e000000000000a60fb</t>
  </si>
  <si>
    <t>Point (783272.68719013012014329 9635519.65714031271636486)</t>
  </si>
  <si>
    <t>04e000000000000731fb</t>
  </si>
  <si>
    <t>Point (782865.60219851019792259 9635793.12457830645143986)</t>
  </si>
  <si>
    <t>04e0000000000008322c</t>
  </si>
  <si>
    <t>Point (792116.33277017378713936 9638701.58022861927747726)</t>
  </si>
  <si>
    <t>04e00000000000053b33</t>
  </si>
  <si>
    <t>Point (791887.88201350439339876 9638342.33842704631388187)</t>
  </si>
  <si>
    <t>04e0000000000005ecb5</t>
  </si>
  <si>
    <t>Point (790829.32620119722560048 9638281.64785521291196346)</t>
  </si>
  <si>
    <t>04e000000000000800b8</t>
  </si>
  <si>
    <t>Point (791498.98034090199507773 9638446.42627148143947124)</t>
  </si>
  <si>
    <t>04e00000000000044786</t>
  </si>
  <si>
    <t>Point (782744.45420305384323001 9635860.62914062850177288)</t>
  </si>
  <si>
    <t>04e0000000000000580b</t>
  </si>
  <si>
    <t>Point (784519.1862908850889653 9634940.05416476540267467)</t>
  </si>
  <si>
    <t>04e00000000000049a32</t>
  </si>
  <si>
    <t>Point (783153.82881002686917782 9636426.12193744629621506)</t>
  </si>
  <si>
    <t>04e0000000000004f133</t>
  </si>
  <si>
    <t>Point (790469.54856867121998221 9639533.92176908999681473)</t>
  </si>
  <si>
    <t>04e00000000000053b9b</t>
  </si>
  <si>
    <t>Point (793074.89815027092117816 9639382.01187062636017799)</t>
  </si>
  <si>
    <t>04e0000000000009d2aa</t>
  </si>
  <si>
    <t>Point (792074.408260079449974 9638342.56373444758355618)</t>
  </si>
  <si>
    <t>04e000000000000a1154</t>
  </si>
  <si>
    <t>Point (790075.91467885696329176 9637491.88175905682146549)</t>
  </si>
  <si>
    <t>04e00000000000000f3b</t>
  </si>
  <si>
    <t>Point (790104.0582868386991322 9638752.88538817316293716)</t>
  </si>
  <si>
    <t>04e00000000000021e80</t>
  </si>
  <si>
    <t>Point (790936.68572393513750285 9638180.27022271975874901)</t>
  </si>
  <si>
    <t>04e0000000000006789a</t>
  </si>
  <si>
    <t>Point (790169.59548120875842869 9637652.7809472344815731)</t>
  </si>
  <si>
    <t>04e00000000000084f83</t>
  </si>
  <si>
    <t>Point (790280.41443399875424802 9637743.95822598412632942)</t>
  </si>
  <si>
    <t>04e00000000000050c88</t>
  </si>
  <si>
    <t>Point (793412.88919934001751244 9638922.96229456551373005)</t>
  </si>
  <si>
    <t>04e00000000000036f2a</t>
  </si>
  <si>
    <t>Point (789680.51881937228608876 9638817.60950705409049988)</t>
  </si>
  <si>
    <t>04e000000000000897b6</t>
  </si>
  <si>
    <t>Point (786617.57245209440588951 9636586.26399062015116215)</t>
  </si>
  <si>
    <t>04e00000000000016ead</t>
  </si>
  <si>
    <t>Point (791033.69109385157935321 9638661.54926440119743347)</t>
  </si>
  <si>
    <t>04e0000000000005e1b5</t>
  </si>
  <si>
    <t>Point (792580.04237579391337931 9638771.53732636757194996)</t>
  </si>
  <si>
    <t>04e0000000000008e691</t>
  </si>
  <si>
    <t>Point (786340.24252972844988108 9635906.73277595825493336)</t>
  </si>
  <si>
    <t>04e000000000000053fa</t>
  </si>
  <si>
    <t>Point (792727.25401089852675796 9639160.5470163244754076)</t>
  </si>
  <si>
    <t>04e00000000000005fa5</t>
  </si>
  <si>
    <t>Point (790948.64628293691202998 9638381.1656070239841938)</t>
  </si>
  <si>
    <t>04e000000000000166cb</t>
  </si>
  <si>
    <t>Point (783044.09887769352644682 9635767.26812713220715523)</t>
  </si>
  <si>
    <t>04e00000000000006756</t>
  </si>
  <si>
    <t>Point (791429.60177456343080848 9638072.58356389403343201)</t>
  </si>
  <si>
    <t>04e000000000000267af</t>
  </si>
  <si>
    <t>Point (783225.08076906763017178 9636416.07859724387526512)</t>
  </si>
  <si>
    <t>04e00000000000076c9a</t>
  </si>
  <si>
    <t>Point (790463.88643698464147747 9637426.8970454316586256)</t>
  </si>
  <si>
    <t>04e0000000000004f3c6</t>
  </si>
  <si>
    <t>Point (783094.47940612398087978 9635406.37950571440160275)</t>
  </si>
  <si>
    <t>04e0000000000004a4b5</t>
  </si>
  <si>
    <t>Point (790598.11710465501528233 9638463.21518427319824696)</t>
  </si>
  <si>
    <t>04e0000000000000c462</t>
  </si>
  <si>
    <t>Point (793515.89761744777206331 9639181.78419084474444389)</t>
  </si>
  <si>
    <t>04e000000000000773ee</t>
  </si>
  <si>
    <t>Point (782992.71809129230678082 9636237.2110743522644043)</t>
  </si>
  <si>
    <t>04e00000000000001bb9</t>
  </si>
  <si>
    <t>Point (791666.34323236020281911 9637779.27397358044981956)</t>
  </si>
  <si>
    <t>04e00000000000052b3e</t>
  </si>
  <si>
    <t>Point (791119.62959551229141653 9638419.41666564159095287)</t>
  </si>
  <si>
    <t>04e00000000000054b71</t>
  </si>
  <si>
    <t>Point (791490.50759888242464513 9638416.3567418847233057)</t>
  </si>
  <si>
    <t>04e0000000000001d36b</t>
  </si>
  <si>
    <t>Point (783166.80576716898940504 9635964.88321299664676189)</t>
  </si>
  <si>
    <t>04e00000000000030c8a</t>
  </si>
  <si>
    <t>Point (790495.85195445013232529 9637802.90518204309046268)</t>
  </si>
  <si>
    <t>04e00000000000071639</t>
  </si>
  <si>
    <t>Point (790575.48280852916650474 9638116.00152642838656902)</t>
  </si>
  <si>
    <t>04e0000000000009e062</t>
  </si>
  <si>
    <t>Point (791654.18944572214968503 9638282.58854824118316174)</t>
  </si>
  <si>
    <t>04e000000000000a8192</t>
  </si>
  <si>
    <t>Point (791261.26251077908091247 9639044.93237385340034962)</t>
  </si>
  <si>
    <t>04e00000000000082253</t>
  </si>
  <si>
    <t>Point (790402.15528195409569889 9637436.95997580885887146)</t>
  </si>
  <si>
    <t>04e0000000000002b0e8</t>
  </si>
  <si>
    <t>Point (783348.46860804478637874 9636930.96602387353777885)</t>
  </si>
  <si>
    <t>04e0000000000003c703</t>
  </si>
  <si>
    <t>Point (791748.89578762429300696 9638313.46877506375312805)</t>
  </si>
  <si>
    <t>04e00000000000027961</t>
  </si>
  <si>
    <t>Point (783127.74845529673621058 9635665.58225424215197563)</t>
  </si>
  <si>
    <t>04e00000000000067be5</t>
  </si>
  <si>
    <t>Point (790440.2325008554616943 9638672.23342398181557655)</t>
  </si>
  <si>
    <t>04e0000000000007cc4c</t>
  </si>
  <si>
    <t>Point (792023.86040245718322694 9638630.70975815318524837)</t>
  </si>
  <si>
    <t>04e0000000000009f4dd</t>
  </si>
  <si>
    <t>Point (790271.39332250622101128 9637135.27710525132715702)</t>
  </si>
  <si>
    <t>04e00000000000045e84</t>
  </si>
  <si>
    <t>Point (790993.78545211884193122 9637248.74822798371315002)</t>
  </si>
  <si>
    <t>04e0000000000008fe33</t>
  </si>
  <si>
    <t>Point (789870.09044671128503978 9639020.79738568142056465)</t>
  </si>
  <si>
    <t>04e00000000000072c00</t>
  </si>
  <si>
    <t>Point (791472.0897481213323772 9638359.6575864814221859)</t>
  </si>
  <si>
    <t>04e0000000000000d386</t>
  </si>
  <si>
    <t>Point (791135.97622015094384551 9639360.21154006570577621)</t>
  </si>
  <si>
    <t>04e00000000000013b62</t>
  </si>
  <si>
    <t>Point (791696.66269433684647083 9638410.51513160392642021)</t>
  </si>
  <si>
    <t>04e000000000000a780d</t>
  </si>
  <si>
    <t>Point (790921.37049601809121668 9638210.24663746356964111)</t>
  </si>
  <si>
    <t>04e000000000000282a3</t>
  </si>
  <si>
    <t>Point (790694.34101789351552725 9639323.50944877043366432)</t>
  </si>
  <si>
    <t>04e00000000000059aa8</t>
  </si>
  <si>
    <t>Point (792762.60633277241140604 9638893.30442272499203682)</t>
  </si>
  <si>
    <t>04e0000000000006a1cc</t>
  </si>
  <si>
    <t>Point (790140.76698862412013113 9638709.12744162231683731)</t>
  </si>
  <si>
    <t>04e0000000000007ecaa</t>
  </si>
  <si>
    <t>Point (790617.27518198324833065 9638100.45703236944973469)</t>
  </si>
  <si>
    <t>04e0000000000009c0a7</t>
  </si>
  <si>
    <t>Point (791008.07109222235158086 9638274.16237944178283215)</t>
  </si>
  <si>
    <t>04e0000000000009c228</t>
  </si>
  <si>
    <t>Point (790688.84916085412260145 9638069.12079502642154694)</t>
  </si>
  <si>
    <t>04e000000000000050bd</t>
  </si>
  <si>
    <t>Point (791651.07140012457966805 9637618.92644968628883362)</t>
  </si>
  <si>
    <t>04e000000000000013f3</t>
  </si>
  <si>
    <t>Point (790574.35479234834201634 9638728.99434275738894939)</t>
  </si>
  <si>
    <t>04e0000000000001de44</t>
  </si>
  <si>
    <t>Point (783273.98754132015164942 9635534.98549552075564861)</t>
  </si>
  <si>
    <t>04e0000000000002f98c</t>
  </si>
  <si>
    <t>Point (783890.17031739396043122 9635959.47000100091099739)</t>
  </si>
  <si>
    <t>04e0000000000007b729</t>
  </si>
  <si>
    <t>Point (790795.71951573307160288 9639305.49827157147228718)</t>
  </si>
  <si>
    <t>04e0000000000002ef08</t>
  </si>
  <si>
    <t>Point (791133.97954073129221797 9638431.50650621578097343)</t>
  </si>
  <si>
    <t>04e0000000000004656c</t>
  </si>
  <si>
    <t>Point (790286.2553140870295465 9639002.23022782616317272)</t>
  </si>
  <si>
    <t>04e0000000000005f515</t>
  </si>
  <si>
    <t>Point (790723.36612661264371127 9637589.30615745112299919)</t>
  </si>
  <si>
    <t>04e00000000000043dbb</t>
  </si>
  <si>
    <t>Point (793454.57789564947597682 9639323.96446637436747551)</t>
  </si>
  <si>
    <t>04e0000000000005d383</t>
  </si>
  <si>
    <t>Point (791689.93888755259104073 9638414.33071458153426647)</t>
  </si>
  <si>
    <t>04e0000000000001f41d</t>
  </si>
  <si>
    <t>Point (790924.64322704519145191 9639332.99278023093938828)</t>
  </si>
  <si>
    <t>04e00000000000074d17</t>
  </si>
  <si>
    <t>Point (783154.43020993971731514 9636146.42255638353526592)</t>
  </si>
  <si>
    <t>04e000000000000765bf</t>
  </si>
  <si>
    <t>Point (792018.09654875437263399 9639694.63970068469643593)</t>
  </si>
  <si>
    <t>04e000000000000861b7</t>
  </si>
  <si>
    <t>Point (791305.144660604884848 9638092.39562209509313107)</t>
  </si>
  <si>
    <t>04e00000000000089068</t>
  </si>
  <si>
    <t>Point (789962.00351135805249214 9637340.81417710147798061)</t>
  </si>
  <si>
    <t>04e0000000000008f0ac</t>
  </si>
  <si>
    <t>Point (792309.11760449723806232 9638460.7984570749104023)</t>
  </si>
  <si>
    <t>04e000000000000aae0b</t>
  </si>
  <si>
    <t>Point (790725.90895025001373142 9638583.84787526912987232)</t>
  </si>
  <si>
    <t>04e0000000000007f244</t>
  </si>
  <si>
    <t>Point (791425.28261977119836956 9639335.10651193186640739)</t>
  </si>
  <si>
    <t>04e0000000000001ef3b</t>
  </si>
  <si>
    <t>Point (792518.46210914920084178 9639660.55363917537033558)</t>
  </si>
  <si>
    <t>04e00000000000042bb4</t>
  </si>
  <si>
    <t>Point (782758.29781344742514193 9635880.5265861488878727)</t>
  </si>
  <si>
    <t>04e0000000000004e30a</t>
  </si>
  <si>
    <t>Point (790204.31654502102173865 9638883.38433980382978916)</t>
  </si>
  <si>
    <t>04e0000000000009831e</t>
  </si>
  <si>
    <t>Point (786000.91413129563443363 9636450.62470268458127975)</t>
  </si>
  <si>
    <t>04e0000000000009ccbe</t>
  </si>
  <si>
    <t>Point (792111.16032904549501836 9638526.17133903317153454)</t>
  </si>
  <si>
    <t>04e0000000000003b5a0</t>
  </si>
  <si>
    <t>Point (793405.39290226495359093 9638928.01028035208582878)</t>
  </si>
  <si>
    <t>04e00000000000062f7e</t>
  </si>
  <si>
    <t>Point (790679.33870751247741282 9638618.95818724483251572)</t>
  </si>
  <si>
    <t>04e0000000000006f2aa</t>
  </si>
  <si>
    <t>Point (790250.24160698615014553 9638794.75658146664500237)</t>
  </si>
  <si>
    <t>04e00000000000090c8f</t>
  </si>
  <si>
    <t>Point (792248.17824006779119372 9638684.20701224729418755)</t>
  </si>
  <si>
    <t>04e0000000000006dc9c</t>
  </si>
  <si>
    <t>Point (783208.18599214300047606 9636559.7572733499109745)</t>
  </si>
  <si>
    <t>04e00000000000002a2d</t>
  </si>
  <si>
    <t>Point (791431.62201886728871614 9638030.59546536020934582)</t>
  </si>
  <si>
    <t>04e0000000000003bb31</t>
  </si>
  <si>
    <t>Point (782942.00728078407701105 9635691.95273767225444317)</t>
  </si>
  <si>
    <t>04e00000000000052214</t>
  </si>
  <si>
    <t>Point (790684.99564072245266289 9637608.02356628701090813)</t>
  </si>
  <si>
    <t>04e0000000000000fe7f</t>
  </si>
  <si>
    <t>Point (790697.96277279057539999 9638563.28707719780504704)</t>
  </si>
  <si>
    <t>04e0000000000001f782</t>
  </si>
  <si>
    <t>Point (790259.78476040821988136 9638616.84579519554972649)</t>
  </si>
  <si>
    <t>04e000000000000714df</t>
  </si>
  <si>
    <t>Point (789821.37614987860433757 9638403.1293425839394331)</t>
  </si>
  <si>
    <t>04e00000000000086ceb</t>
  </si>
  <si>
    <t>Point (790576.19814134016633034 9638314.91330425255000591)</t>
  </si>
  <si>
    <t>04e000000000000795ee</t>
  </si>
  <si>
    <t>Point (782983.41508890374097973 9636276.2931293286383152)</t>
  </si>
  <si>
    <t>04e0000000000008b49c</t>
  </si>
  <si>
    <t>Point (791619.80159782967530191 9638287.71073577180504799)</t>
  </si>
  <si>
    <t>04e0000000000008f710</t>
  </si>
  <si>
    <t>Point (783327.74908972508274019 9635385.72308012656867504)</t>
  </si>
  <si>
    <t>04e00000000000003894</t>
  </si>
  <si>
    <t>Point (783396.10286024876404554 9635458.05249048210680485)</t>
  </si>
  <si>
    <t>04e00000000000043076</t>
  </si>
  <si>
    <t>Point (790230.68399681057780981 9638960.51476022228598595)</t>
  </si>
  <si>
    <t>04e00000000000076875</t>
  </si>
  <si>
    <t>Point (790845.14272611890919507 9637114.67296828888356686)</t>
  </si>
  <si>
    <t>04e00000000000089de5</t>
  </si>
  <si>
    <t>Point (791648.54887888231314719 9639540.41182130016386509)</t>
  </si>
  <si>
    <t>04e00000000000090a48</t>
  </si>
  <si>
    <t>Point (791978.8293209474068135 9639758.71155992522835732)</t>
  </si>
  <si>
    <t>04e00000000000031ef3</t>
  </si>
  <si>
    <t>Point (783315.31577855604700744 9636630.0356745533645153)</t>
  </si>
  <si>
    <t>04e0000000000005c21f</t>
  </si>
  <si>
    <t>Point (792542.74220529606100172 9638680.96554016508162022)</t>
  </si>
  <si>
    <t>04e00000000000073bec</t>
  </si>
  <si>
    <t>Point (789882.11985849705524743 9637433.68769854865968227)</t>
  </si>
  <si>
    <t>04e000000000000275eb</t>
  </si>
  <si>
    <t>Point (790125.02870978147257119 9637438.1561389397829771)</t>
  </si>
  <si>
    <t>04e00000000000058d89</t>
  </si>
  <si>
    <t>Point (790601.0292954274918884 9638268.95091208815574646)</t>
  </si>
  <si>
    <t>04e00000000000080d98</t>
  </si>
  <si>
    <t>Point (792666.40879195719026029 9639297.23197999969124794)</t>
  </si>
  <si>
    <t>04e00000000000087359</t>
  </si>
  <si>
    <t>Point (792143.38927466236054897 9638594.2569124773144722)</t>
  </si>
  <si>
    <t>04e000000000000949fd</t>
  </si>
  <si>
    <t>Point (791696.39198867906816304 9638115.96572436764836311)</t>
  </si>
  <si>
    <t>04e00000000000056d3f</t>
  </si>
  <si>
    <t>Point (790999.60172119922935963 9638423.82622721046209335)</t>
  </si>
  <si>
    <t>04e000000000000939a8</t>
  </si>
  <si>
    <t>Point (785302.95409479574300349 9636460.10475161671638489)</t>
  </si>
  <si>
    <t>04e0000000000009b760</t>
  </si>
  <si>
    <t>Point (783769.87553784612100571 9637093.12576388381421566)</t>
  </si>
  <si>
    <t>04e0000000000001ec69</t>
  </si>
  <si>
    <t>Point (785626.7046814450295642 9636596.29667387343943119)</t>
  </si>
  <si>
    <t>04e0000000000006c800</t>
  </si>
  <si>
    <t>Point (791845.61120649438817054 9638304.15218597277998924)</t>
  </si>
  <si>
    <t>04e0000000000000b6f6</t>
  </si>
  <si>
    <t>Point (782326.20514308498241007 9636242.23518642410635948)</t>
  </si>
  <si>
    <t>04e00000000000021a97</t>
  </si>
  <si>
    <t>Point (790984.28889137040823698 9638376.79513527266681194)</t>
  </si>
  <si>
    <t>04e00000000000087e5c</t>
  </si>
  <si>
    <t>Point (782834.52897557686083019 9635900.46182272024452686)</t>
  </si>
  <si>
    <t>04e00000000000096ed1</t>
  </si>
  <si>
    <t>Point (790475.39323478692676872 9637756.53941735252737999)</t>
  </si>
  <si>
    <t>04e0000000000002ba8a</t>
  </si>
  <si>
    <t>Point (783230.47096814459655434 9635525.50726733915507793)</t>
  </si>
  <si>
    <t>04e0000000000001580f</t>
  </si>
  <si>
    <t>Point (790448.54802019777707756 9636806.08286098204553127)</t>
  </si>
  <si>
    <t>04e0000000000005cd3d</t>
  </si>
  <si>
    <t>Point (789986.40938056982122362 9638814.88688628934323788)</t>
  </si>
  <si>
    <t>04e0000000000000c4c6</t>
  </si>
  <si>
    <t>Point (790667.81831085216253996 9637604.73012785613536835)</t>
  </si>
  <si>
    <t>04e00000000000027eec</t>
  </si>
  <si>
    <t>Point (786162.37400922132655978 9636276.72993681021034718)</t>
  </si>
  <si>
    <t>04e0000000000003cc71</t>
  </si>
  <si>
    <t>Point (784474.56149668351281434 9636421.97361026704311371)</t>
  </si>
  <si>
    <t>04e00000000000006576</t>
  </si>
  <si>
    <t>Point (790709.35362043650820851 9639375.61291267536580563)</t>
  </si>
  <si>
    <t>04e0000000000000c1e6</t>
  </si>
  <si>
    <t>Point (790379.58767380437348038 9637444.07398040965199471)</t>
  </si>
  <si>
    <t>04e00000000000003663</t>
  </si>
  <si>
    <t>Point (790552.39740770403295755 9639201.38733093813061714)</t>
  </si>
  <si>
    <t>04e000000000000249e4</t>
  </si>
  <si>
    <t>Point (790464.22502445033751428 9638672.03651424683630466)</t>
  </si>
  <si>
    <t>04e00000000000035a18</t>
  </si>
  <si>
    <t>Point (790493.09692222182638943 9638534.66170603036880493)</t>
  </si>
  <si>
    <t>04e00000000000076545</t>
  </si>
  <si>
    <t>Point (791492.75222335220314562 9638550.86313806287944317)</t>
  </si>
  <si>
    <t>04e00000000000013f6c</t>
  </si>
  <si>
    <t>Point (786313.58647822972852737 9635863.33555319719016552)</t>
  </si>
  <si>
    <t>04e0000000000009c4a2</t>
  </si>
  <si>
    <t>Point (790652.99463569838553667 9638115.16320059634745121)</t>
  </si>
  <si>
    <t>04e0000000000006cc3d</t>
  </si>
  <si>
    <t>Point (790892.21272995346225798 9638369.13926517218351364)</t>
  </si>
  <si>
    <t>04e00000000000023655</t>
  </si>
  <si>
    <t>Point (790478.20288448198698461 9639528.90557493828237057)</t>
  </si>
  <si>
    <t>04e00000000000091781</t>
  </si>
  <si>
    <t>Point (790258.19752130727283657 9637166.93103538453578949)</t>
  </si>
  <si>
    <t>04e00000000000054716</t>
  </si>
  <si>
    <t>Point (786634.44621659815311432 9636262.29265698045492172)</t>
  </si>
  <si>
    <t>04e0000000000007ad15</t>
  </si>
  <si>
    <t>Point (790543.55696969234850258 9639266.49415614455938339)</t>
  </si>
  <si>
    <t>04e0000000000004b8c2</t>
  </si>
  <si>
    <t>Point (790875.22556507191620767 9638247.27918925322592258)</t>
  </si>
  <si>
    <t>04e00000000000004d63</t>
  </si>
  <si>
    <t>Point (790558.8863065536133945 9637786.53117791190743446)</t>
  </si>
  <si>
    <t>04e00000000000057028</t>
  </si>
  <si>
    <t>Point (783040.54976148589048535 9635724.45707685314118862)</t>
  </si>
  <si>
    <t>04e0000000000009ca8b</t>
  </si>
  <si>
    <t>Point (790592.32141549023799598 9638060.23307096213102341)</t>
  </si>
  <si>
    <t>04e00000000000049209</t>
  </si>
  <si>
    <t>Point (791385.67617482866626233 9638404.79620373994112015)</t>
  </si>
  <si>
    <t>04e0000000000005ab87</t>
  </si>
  <si>
    <t>Point (790128.80481326743029058 9637366.05996749922633171)</t>
  </si>
  <si>
    <t>04e000000000000722a0</t>
  </si>
  <si>
    <t>Point (790418.8230207406450063 9636938.83068086206912994)</t>
  </si>
  <si>
    <t>04e0000000000000253f</t>
  </si>
  <si>
    <t>Point (790703.88858836179133505 9637104.5469905287027359)</t>
  </si>
  <si>
    <t>04e00000000000009144</t>
  </si>
  <si>
    <t>Point (784698.45780943986028433 9636336.62743749842047691)</t>
  </si>
  <si>
    <t>04e00000000000027102</t>
  </si>
  <si>
    <t>Point (783226.39810024620965123 9636596.01879707910120487)</t>
  </si>
  <si>
    <t>04e0000000000004c335</t>
  </si>
  <si>
    <t>Point (791311.26628634706139565 9637449.88316908851265907)</t>
  </si>
  <si>
    <t>04e0000000000004d300</t>
  </si>
  <si>
    <t>Point (792585.0778839245904237 9638532.94311381503939629)</t>
  </si>
  <si>
    <t>04e00000000000018279</t>
  </si>
  <si>
    <t>Point (782963.32874890987295657 9635271.80905270017683506)</t>
  </si>
  <si>
    <t>04e0000000000004375e</t>
  </si>
  <si>
    <t>Point (790339.0477905017323792 9637397.61011605709791183)</t>
  </si>
  <si>
    <t>04e000000000000602ab</t>
  </si>
  <si>
    <t>Point (790793.97109677258413285 9638132.05976672098040581)</t>
  </si>
  <si>
    <t>04e00000000000060f2f</t>
  </si>
  <si>
    <t>Point (793427.26484092907048762 9639353.3215747382491827)</t>
  </si>
  <si>
    <t>04e00000000000065cab</t>
  </si>
  <si>
    <t>Point (792507.84078335668891668 9639699.62124636769294739)</t>
  </si>
  <si>
    <t>04e000000000000579f5</t>
  </si>
  <si>
    <t>Point (791624.45849716931115836 9638282.05511252954602242)</t>
  </si>
  <si>
    <t>04e000000000000a4e5a</t>
  </si>
  <si>
    <t>Point (793575.3287855958333239 9639248.66910476423799992)</t>
  </si>
  <si>
    <t>04e0000000000006f2ec</t>
  </si>
  <si>
    <t>Point (783239.10769005888141692 9636732.44701291620731354)</t>
  </si>
  <si>
    <t>04e0000000000004ac16</t>
  </si>
  <si>
    <t>Point (790956.79860136937350035 9638238.82454740628600121)</t>
  </si>
  <si>
    <t>04e000000000000154f9</t>
  </si>
  <si>
    <t>Point (783217.35047713294625282 9636549.46017035469412804)</t>
  </si>
  <si>
    <t>04e00000000000015cce</t>
  </si>
  <si>
    <t>Point (783237.98503199976403266 9636760.9122444037348032)</t>
  </si>
  <si>
    <t>04e0000000000005f5dd</t>
  </si>
  <si>
    <t>Point (790138.31217290461063385 9637477.61728815920650959)</t>
  </si>
  <si>
    <t>04e00000000000070f09</t>
  </si>
  <si>
    <t>Point (792518.40944364515598863 9638511.08019432611763477)</t>
  </si>
  <si>
    <t>04e0000000000007dd91</t>
  </si>
  <si>
    <t>Point (792160.72592626069672406 9638550.01578637398779392)</t>
  </si>
  <si>
    <t>04e0000000000008ac0d</t>
  </si>
  <si>
    <t>Point (783143.68064883560873568 9635540.05390851199626923)</t>
  </si>
  <si>
    <t>04e0000000000002563f</t>
  </si>
  <si>
    <t>Point (782983.65679363580420613 9635403.02821416407823563)</t>
  </si>
  <si>
    <t>04e0000000000002ef2a</t>
  </si>
  <si>
    <t>Point (792883.64624416641891003 9638765.13841040246188641)</t>
  </si>
  <si>
    <t>04e00000000000010b50</t>
  </si>
  <si>
    <t>Point (783001.8124786518746987 9636339.83515176177024841)</t>
  </si>
  <si>
    <t>04e0000000000001fd5d</t>
  </si>
  <si>
    <t>Point (783501.39341700333170593 9637009.14170187525451183)</t>
  </si>
  <si>
    <t>04e00000000000029faf</t>
  </si>
  <si>
    <t>Point (792816.94357710657641292 9638991.34955578669905663)</t>
  </si>
  <si>
    <t>04e0000000000002c374</t>
  </si>
  <si>
    <t>Point (792959.32571348396595567 9639553.76832428202033043)</t>
  </si>
  <si>
    <t>04e000000000000371ba</t>
  </si>
  <si>
    <t>Point (790849.96409621287602931 9638046.79683251120150089)</t>
  </si>
  <si>
    <t>04e0000000000000a63c</t>
  </si>
  <si>
    <t>Point (790253.78081730473786592 9638665.46141359396278858)</t>
  </si>
  <si>
    <t>04e0000000000003e290</t>
  </si>
  <si>
    <t>Point (792148.54164982587099075 9639692.28078888915479183)</t>
  </si>
  <si>
    <t>04e00000000000060a47</t>
  </si>
  <si>
    <t>Point (790533.71389000536873937 9637927.00152244791388512)</t>
  </si>
  <si>
    <t>04e00000000000018a62</t>
  </si>
  <si>
    <t>Point (783293.49120006465818733 9636964.9947101566940546)</t>
  </si>
  <si>
    <t>04e00000000000088053</t>
  </si>
  <si>
    <t>Point (790744.12726471328642219 9638718.47310330532491207)</t>
  </si>
  <si>
    <t>04e00000000000019c22</t>
  </si>
  <si>
    <t>Point (790562.50791197060607374 9637892.90333108231425285)</t>
  </si>
  <si>
    <t>04e0000000000001e0c0</t>
  </si>
  <si>
    <t>Point (792581.80617476173210889 9638714.43249448388814926)</t>
  </si>
  <si>
    <t>04e00000000000064249</t>
  </si>
  <si>
    <t>Point (790840.17699549323879182 9639333.27988209575414658)</t>
  </si>
  <si>
    <t>04e0000000000004ef93</t>
  </si>
  <si>
    <t>Point (791803.55639661115128547 9638396.25200873613357544)</t>
  </si>
  <si>
    <t>04e00000000000053457</t>
  </si>
  <si>
    <t>Point (790417.20562598342075944 9637448.44549529068171978)</t>
  </si>
  <si>
    <t>04e00000000000093700</t>
  </si>
  <si>
    <t>Point (785816.31898944801650941 9636049.0265134833753109)</t>
  </si>
  <si>
    <t>04e000000000000049a8</t>
  </si>
  <si>
    <t>Point (783057.48467851802706718 9635723.76513951644301414)</t>
  </si>
  <si>
    <t>04e00000000000071662</t>
  </si>
  <si>
    <t>Point (790493.06195475999265909 9637715.69776464998722076)</t>
  </si>
  <si>
    <t>04e0000000000000efcc</t>
  </si>
  <si>
    <t>Point (791032.28883973183110356 9637991.29773620329797268)</t>
  </si>
  <si>
    <t>04e0000000000005eff5</t>
  </si>
  <si>
    <t>Point (783187.03264404367655516 9635992.02356897480785847)</t>
  </si>
  <si>
    <t>04e000000000000753f9</t>
  </si>
  <si>
    <t>Point (790492.98822366911917925 9638052.42323638312518597)</t>
  </si>
  <si>
    <t>04e0000000000008ca33</t>
  </si>
  <si>
    <t>Point (783017.43939716508612037 9635218.09758394025266171)</t>
  </si>
  <si>
    <t>04e00000000000032bca</t>
  </si>
  <si>
    <t>Point (786196.55059536476619542 9636371.29248979315161705)</t>
  </si>
  <si>
    <t>04e0000000000003f9b1</t>
  </si>
  <si>
    <t>Point (790225.89659614884294569 9637672.24754335172474384)</t>
  </si>
  <si>
    <t>04e0000000000003a50d</t>
  </si>
  <si>
    <t>Point (790535.02054897788912058 9637911.61837808787822723)</t>
  </si>
  <si>
    <t>04e00000000000027cb9</t>
  </si>
  <si>
    <t>Point (784767.47323698736727238 9636385.9694629330188036)</t>
  </si>
  <si>
    <t>04e0000000000006ccc0</t>
  </si>
  <si>
    <t>Point (790876.73421661858446896 9638184.71171450242400169)</t>
  </si>
  <si>
    <t>04e00000000000007d3e</t>
  </si>
  <si>
    <t>Point (790491.2708136725705117 9637958.5477126706391573)</t>
  </si>
  <si>
    <t>04e00000000000023316</t>
  </si>
  <si>
    <t>Point (790414.57678863918408751 9637220.49360990896821022)</t>
  </si>
  <si>
    <t>04e0000000000008e2d7</t>
  </si>
  <si>
    <t>Point (790020.40812282124534249 9637606.41161727905273438)</t>
  </si>
  <si>
    <t>04e00000000000081210</t>
  </si>
  <si>
    <t>Point (793009.38782365643419325 9638451.3370829951018095)</t>
  </si>
  <si>
    <t>04e000000000000a3a1e</t>
  </si>
  <si>
    <t>Point (792665.75328238087240607 9639165.12957096844911575)</t>
  </si>
  <si>
    <t>04e00000000000035470</t>
  </si>
  <si>
    <t>Point (785731.46365817287005484 9636780.06043536402285099)</t>
  </si>
  <si>
    <t>04e0000000000004201e</t>
  </si>
  <si>
    <t>Point (783011.52064502146095037 9635587.47249877266585827)</t>
  </si>
  <si>
    <t>04e0000000000002307c</t>
  </si>
  <si>
    <t>Point (783799.68498935655225068 9636104.00669166818261147)</t>
  </si>
  <si>
    <t>04e00000000000089404</t>
  </si>
  <si>
    <t>Point (791222.79360535461455584 9639363.33983898907899857)</t>
  </si>
  <si>
    <t>04e0000000000006394c</t>
  </si>
  <si>
    <t>Point (790491.18836722150444984 9638577.05197988077998161)</t>
  </si>
  <si>
    <t>04e00000000000098e1e</t>
  </si>
  <si>
    <t>Point (783222.56926153390668333 9636635.06330247595906258)</t>
  </si>
  <si>
    <t>04e00000000000056360</t>
  </si>
  <si>
    <t>Point (790505.89424180111382157 9637851.07760676927864552)</t>
  </si>
  <si>
    <t>04e00000000000026309</t>
  </si>
  <si>
    <t>Point (790415.09524031868204474 9637793.39941704645752907)</t>
  </si>
  <si>
    <t>04e00000000000028afb</t>
  </si>
  <si>
    <t>Point (783336.18075789697468281 9636916.94934936426579952)</t>
  </si>
  <si>
    <t>04e00000000000072196</t>
  </si>
  <si>
    <t>Point (785419.8278865076135844 9636318.58420424908399582)</t>
  </si>
  <si>
    <t>04e000000000000912d1</t>
  </si>
  <si>
    <t>Point (791659.98918664874508977 9638417.83032446540892124)</t>
  </si>
  <si>
    <t>04e0000000000009f02d</t>
  </si>
  <si>
    <t>Point (790763.18147927010431886 9638251.14646004885435104)</t>
  </si>
  <si>
    <t>04e0000000000003354d</t>
  </si>
  <si>
    <t>Point (790618.73816595540847629 9638120.22274231351912022)</t>
  </si>
  <si>
    <t>04e0000000000003f6e8</t>
  </si>
  <si>
    <t>Point (791803.30314145842567086 9638449.86917363665997982)</t>
  </si>
  <si>
    <t>04e0000000000005a68b</t>
  </si>
  <si>
    <t>Point (794020.73811224405653775 9639309.02617879956960678)</t>
  </si>
  <si>
    <t>04e00000000000081c90</t>
  </si>
  <si>
    <t>Point (783115.51456808019429445 9635681.60550926625728607)</t>
  </si>
  <si>
    <t>04e00000000000088179</t>
  </si>
  <si>
    <t>Point (790143.06035905890166759 9637395.60161198303103447)</t>
  </si>
  <si>
    <t>04e00000000000090e87</t>
  </si>
  <si>
    <t>Point (791933.56960190669633448 9639507.48708842135965824)</t>
  </si>
  <si>
    <t>04e0000000000008380e</t>
  </si>
  <si>
    <t>Point (791406.84616903308779001 9638425.74738242477178574)</t>
  </si>
  <si>
    <t>04e0000000000008adf8</t>
  </si>
  <si>
    <t>Point (790209.19374733045697212 9639041.96574604511260986)</t>
  </si>
  <si>
    <t>04e00000000000098288</t>
  </si>
  <si>
    <t>Point (791638.03196021262556314 9638252.81829791516065598)</t>
  </si>
  <si>
    <t>04e00000000000028cfd</t>
  </si>
  <si>
    <t>Point (783276.01282469369471073 9636832.7110251672565937)</t>
  </si>
  <si>
    <t>04e0000000000004c755</t>
  </si>
  <si>
    <t>Point (789744.88610786350909621 9638889.34724100679159164)</t>
  </si>
  <si>
    <t>04e00000000000078744</t>
  </si>
  <si>
    <t>Point (792386.65684329532086849 9638469.48504452221095562)</t>
  </si>
  <si>
    <t>04e0000000000003a1aa</t>
  </si>
  <si>
    <t>Point (789788.01611946395132691 9637378.25630517862737179)</t>
  </si>
  <si>
    <t>04e0000000000004aaff</t>
  </si>
  <si>
    <t>Point (791700.96669772581662983 9638197.42459605820477009)</t>
  </si>
  <si>
    <t>04e00000000000033b9e</t>
  </si>
  <si>
    <t>Point (791875.77526438992936164 9639464.99003144726157188)</t>
  </si>
  <si>
    <t>04e0000000000009ea9c</t>
  </si>
  <si>
    <t>Point (790335.74812279769685119 9638852.49920239113271236)</t>
  </si>
  <si>
    <t>04e00000000000012745</t>
  </si>
  <si>
    <t>Point (790539.23892535886261612 9638528.90262192860245705)</t>
  </si>
  <si>
    <t>04e0000000000003fb11</t>
  </si>
  <si>
    <t>Point (793332.49719706526957452 9639001.55990036763250828)</t>
  </si>
  <si>
    <t>04e00000000000084a2f</t>
  </si>
  <si>
    <t>Point (790570.74832508247345686 9638083.92847488075494766)</t>
  </si>
  <si>
    <t>04e00000000000032abe</t>
  </si>
  <si>
    <t>Point (791159.02251745644025505 9638540.99121351540088654)</t>
  </si>
  <si>
    <t>04e00000000000002ea5</t>
  </si>
  <si>
    <t>Point (783267.25299523316789418 9635534.59851111099123955)</t>
  </si>
  <si>
    <t>04e0000000000000f281</t>
  </si>
  <si>
    <t>Point (791159.26754128735046834 9639290.12298465706408024)</t>
  </si>
  <si>
    <t>04e00000000000047545</t>
  </si>
  <si>
    <t>Point (790996.77269864513073117 9638544.12024534679949284)</t>
  </si>
  <si>
    <t>04e00000000000052ca0</t>
  </si>
  <si>
    <t>Point (791123.18842892989050597 9638404.64223544113337994)</t>
  </si>
  <si>
    <t>04e000000000000864d2</t>
  </si>
  <si>
    <t>Point (790401.73790817917324603 9638904.80173819325864315)</t>
  </si>
  <si>
    <t>04e0000000000003508d</t>
  </si>
  <si>
    <t>Point (790444.3574560375418514 9637001.67444771900773048)</t>
  </si>
  <si>
    <t>04e00000000000024035</t>
  </si>
  <si>
    <t>Point (790411.7149565143045038 9638299.54330570437014103)</t>
  </si>
  <si>
    <t>04e0000000000002bb6f</t>
  </si>
  <si>
    <t>Point (791671.8810897785006091 9639524.22751033864915371)</t>
  </si>
  <si>
    <t>04e0000000000002c6cc</t>
  </si>
  <si>
    <t>Point (789890.12024789582937956 9638699.64027987979352474)</t>
  </si>
  <si>
    <t>04e00000000000075e0d</t>
  </si>
  <si>
    <t>Point (790253.95224990963470191 9638653.84347042813897133)</t>
  </si>
  <si>
    <t>04e000000000000035fd</t>
  </si>
  <si>
    <t>Point (790605.42981243249960244 9638081.47114510834217072)</t>
  </si>
  <si>
    <t>04e00000000000030ce0</t>
  </si>
  <si>
    <t>Point (786649.66725758207030594 9636257.16260087676346302)</t>
  </si>
  <si>
    <t>04e00000000000094f75</t>
  </si>
  <si>
    <t>Point (783235.68850250169634819 9636711.44323054328560829)</t>
  </si>
  <si>
    <t>04e0000000000000f7ef</t>
  </si>
  <si>
    <t>Point (789993.71867599920369685 9637436.25097660906612873)</t>
  </si>
  <si>
    <t>04e0000000000003ffc8</t>
  </si>
  <si>
    <t>Point (785775.18857191503047943 9636038.18634234368801117)</t>
  </si>
  <si>
    <t>04e00000000000070f0a</t>
  </si>
  <si>
    <t>Point (791527.97997652099002153 9638529.28065237961709499)</t>
  </si>
  <si>
    <t>04e0000000000007b68a</t>
  </si>
  <si>
    <t>Point (790162.46648888289928436 9637036.83482612110674381)</t>
  </si>
  <si>
    <t>04e0000000000000273d</t>
  </si>
  <si>
    <t>Point (790365.57591291202697903 9637980.63395611941814423)</t>
  </si>
  <si>
    <t>04e000000000000a05d8</t>
  </si>
  <si>
    <t>Point (785158.79860373726114631 9635188.32616071961820126)</t>
  </si>
  <si>
    <t>04e0000000000002196e</t>
  </si>
  <si>
    <t>Point (792423.83057249127887189 9638468.6093156598508358)</t>
  </si>
  <si>
    <t>04e0000000000002487d</t>
  </si>
  <si>
    <t>Point (792103.09919842961244285 9639681.67189457453787327)</t>
  </si>
  <si>
    <t>04e000000000000525b3</t>
  </si>
  <si>
    <t>Point (790247.84053257433697581 9638835.49278837628662586)</t>
  </si>
  <si>
    <t>04e0000000000008067d</t>
  </si>
  <si>
    <t>Point (782981.54672410513740033 9636357.41093268059194088)</t>
  </si>
  <si>
    <t>04e00000000000038039</t>
  </si>
  <si>
    <t>Point (791144.80070280260406435 9638507.61383829452097416)</t>
  </si>
  <si>
    <t>04e00000000000079e94</t>
  </si>
  <si>
    <t>Point (790483.50264883425552398 9639552.32823089510202408)</t>
  </si>
  <si>
    <t>04e00000000000004070</t>
  </si>
  <si>
    <t>Point (789876.96397304395213723 9639038.90666285157203674)</t>
  </si>
  <si>
    <t>04e00000000000009f4b</t>
  </si>
  <si>
    <t>Point (790477.01560925599187613 9638020.34024727903306484)</t>
  </si>
  <si>
    <t>04e00000000000072afe</t>
  </si>
  <si>
    <t>Point (783180.98674806696362793 9636461.98046100698411465)</t>
  </si>
  <si>
    <t>04e00000000000046cb2</t>
  </si>
  <si>
    <t>Point (790094.0058023250894621 9637477.07627569884061813)</t>
  </si>
  <si>
    <t>04e00000000000063940</t>
  </si>
  <si>
    <t>Point (791206.54918112070299685 9638469.63818212039768696)</t>
  </si>
  <si>
    <t>04e00000000000065cc3</t>
  </si>
  <si>
    <t>Point (782913.74443751224316657 9635859.77571802400052547)</t>
  </si>
  <si>
    <t>04e000000000000a0f74</t>
  </si>
  <si>
    <t>Point (792059.02669931296259165 9638097.14701001904904842)</t>
  </si>
  <si>
    <t>04e0000000000001418d</t>
  </si>
  <si>
    <t>Point (791848.50613416591659188 9637690.46766861528158188)</t>
  </si>
  <si>
    <t>04e000000000000530ed</t>
  </si>
  <si>
    <t>Point (790745.99098229047376662 9638257.59005317650735378)</t>
  </si>
  <si>
    <t>04e000000000000615ea</t>
  </si>
  <si>
    <t>Point (784869.6853627311065793 9635412.76683423109352589)</t>
  </si>
  <si>
    <t>04e0000000000007bc9c</t>
  </si>
  <si>
    <t>Point (792460.36352959228679538 9638549.31431267969310284)</t>
  </si>
  <si>
    <t>04e00000000000096ad0</t>
  </si>
  <si>
    <t>Point (783507.19122768682427704 9636961.73804190009832382)</t>
  </si>
  <si>
    <t>04e0000000000002846f</t>
  </si>
  <si>
    <t>Point (791769.59935771324671805 9638369.86754301935434341)</t>
  </si>
  <si>
    <t>04e000000000000086e1</t>
  </si>
  <si>
    <t>Point (792379.56868934025987983 9638543.44175790995359421)</t>
  </si>
  <si>
    <t>04e000000000000581ca</t>
  </si>
  <si>
    <t>Point (790754.00038780248723924 9638606.19717961549758911)</t>
  </si>
  <si>
    <t>04e0000000000005a79a</t>
  </si>
  <si>
    <t>Point (790419.36644864268600941 9637940.87340816296637058)</t>
  </si>
  <si>
    <t>04e000000000000a4974</t>
  </si>
  <si>
    <t>Point (784866.13449115096591413 9635370.62460125051438808)</t>
  </si>
  <si>
    <t>04e0000000000000ef0a</t>
  </si>
  <si>
    <t>Point (790638.918123759329319 9637885.07802195847034454)</t>
  </si>
  <si>
    <t>04e000000000000a1076</t>
  </si>
  <si>
    <t>Point (783068.83970641810446978 9635999.15991543419659138)</t>
  </si>
  <si>
    <t>04e00000000000039fef</t>
  </si>
  <si>
    <t>Point (790250.20789434958714992 9638632.67627909034490585)</t>
  </si>
  <si>
    <t>04e000000000000631a6</t>
  </si>
  <si>
    <t>Point (783369.62195658567361534 9635758.02949188835918903)</t>
  </si>
  <si>
    <t>04e0000000000006f550</t>
  </si>
  <si>
    <t>Point (792596.35216322680935264 9638866.72154520638287067)</t>
  </si>
  <si>
    <t>04e00000000000013e62</t>
  </si>
  <si>
    <t>Point (783784.66294597298838198 9635681.83374909684062004)</t>
  </si>
  <si>
    <t>04e00000000000053bdc</t>
  </si>
  <si>
    <t>Point (790505.76954448176547885 9637375.08387233316898346)</t>
  </si>
  <si>
    <t>04e00000000000082863</t>
  </si>
  <si>
    <t>Point (790673.61423808010295033 9638696.49377672374248505)</t>
  </si>
  <si>
    <t>04e0000000000008ed8f</t>
  </si>
  <si>
    <t>Point (792439.3065408174879849 9638634.57147533632814884)</t>
  </si>
  <si>
    <t>04e0000000000008fc35</t>
  </si>
  <si>
    <t>Point (791166.37306020385585725 9638775.00355653092265129)</t>
  </si>
  <si>
    <t>04e000000000000806e7</t>
  </si>
  <si>
    <t>Point (791249.70385146734770387 9639362.47214375436306)</t>
  </si>
  <si>
    <t>04e0000000000002121e</t>
  </si>
  <si>
    <t>Point (783288.85914084920659661 9635254.63409539498388767)</t>
  </si>
  <si>
    <t>04e00000000000030503</t>
  </si>
  <si>
    <t>Point (793413.82804672559723258 9639304.25619794242084026)</t>
  </si>
  <si>
    <t>04e000000000000409f6</t>
  </si>
  <si>
    <t>Point (790662.93200137512758374 9639383.92638209648430347)</t>
  </si>
  <si>
    <t>04e00000000000057168</t>
  </si>
  <si>
    <t>Point (791446.01670043379999697 9638489.33646206185221672)</t>
  </si>
  <si>
    <t>04e00000000000017348</t>
  </si>
  <si>
    <t>Point (792215.51359650143422186 9638644.83085161447525024)</t>
  </si>
  <si>
    <t>04e00000000000018518</t>
  </si>
  <si>
    <t>Point (790154.46467685443349183 9638796.21351833269000053)</t>
  </si>
  <si>
    <t>04e000000000000151d4</t>
  </si>
  <si>
    <t>Point (790890.23943952098488808 9638857.54245943948626518)</t>
  </si>
  <si>
    <t>04e00000000000041c52</t>
  </si>
  <si>
    <t>Point (782967.30159924423787743 9636241.5749198030680418)</t>
  </si>
  <si>
    <t>04e0000000000006c9bd</t>
  </si>
  <si>
    <t>Point (790554.47001246688887477 9638672.2258797213435173)</t>
  </si>
  <si>
    <t>04e000000000000830ea</t>
  </si>
  <si>
    <t>Point (786555.35367757000494748 9636290.63992245681583881)</t>
  </si>
  <si>
    <t>04e0000000000008dcb8</t>
  </si>
  <si>
    <t>Point (791644.97491869970690459 9637718.02990027703344822)</t>
  </si>
  <si>
    <t>04e0000000000008dd30</t>
  </si>
  <si>
    <t>Point (792196.15024447184987366 9638521.08357173390686512)</t>
  </si>
  <si>
    <t>04e0000000000005a988</t>
  </si>
  <si>
    <t>Point (783974.60415183776058257 9635898.84997711703181267)</t>
  </si>
  <si>
    <t>04e000000000000887fa</t>
  </si>
  <si>
    <t>Point (783233.60080563928931952 9636507.48332954756915569)</t>
  </si>
  <si>
    <t>04e0000000000006064f</t>
  </si>
  <si>
    <t>Point (791344.20435540284961462 9636745.51003471203148365)</t>
  </si>
  <si>
    <t>04e000000000000129fc</t>
  </si>
  <si>
    <t>Point (791961.58149748365394771 9638563.59724435769021511)</t>
  </si>
  <si>
    <t>04e000000000000a793d</t>
  </si>
  <si>
    <t>Point (790472.09423157200217247 9637187.28755236603319645)</t>
  </si>
  <si>
    <t>04e0000000000004b8ae</t>
  </si>
  <si>
    <t>Point (790435.86176476022228599 9637405.54506378993391991)</t>
  </si>
  <si>
    <t>04e000000000000884e9</t>
  </si>
  <si>
    <t>Point (789972.99785339343361557 9637685.36248674616217613)</t>
  </si>
  <si>
    <t>04e0000000000009e444</t>
  </si>
  <si>
    <t>Point (792098.72297260526102036 9638723.94830594770610332)</t>
  </si>
  <si>
    <t>04e0000000000006cbdb</t>
  </si>
  <si>
    <t>Point (792546.07222824706695974 9638654.71856030263006687)</t>
  </si>
  <si>
    <t>04e00000000000022ce3</t>
  </si>
  <si>
    <t>Point (786267.86159496568143368 9636270.52335607632994652)</t>
  </si>
  <si>
    <t>04e0000000000002f384</t>
  </si>
  <si>
    <t>Point (790448.1348909717053175 9638671.84387200511991978)</t>
  </si>
  <si>
    <t>04e00000000000005305</t>
  </si>
  <si>
    <t>Point (783870.64652839419431984 9635492.34117238596081734)</t>
  </si>
  <si>
    <t>04e0000000000001d44d</t>
  </si>
  <si>
    <t>Point (789820.59373427601531148 9637368.68376751057803631)</t>
  </si>
  <si>
    <t>04e0000000000002cf88</t>
  </si>
  <si>
    <t>Point (782795.23095339606516063 9635891.31642702221870422)</t>
  </si>
  <si>
    <t>04e000000000000797b1</t>
  </si>
  <si>
    <t>Point (792957.7851148066110909 9639328.54567810520529747)</t>
  </si>
  <si>
    <t>04e000000000000488be</t>
  </si>
  <si>
    <t>Point (785168.5546810298692435 9635200.91546110808849335)</t>
  </si>
  <si>
    <t>04e0000000000005a03a</t>
  </si>
  <si>
    <t>Point (790486.17694640974514186 9637789.95234602130949497)</t>
  </si>
  <si>
    <t>04e0000000000007e66c</t>
  </si>
  <si>
    <t>Point (783592.91033643507398665 9636039.97937549278140068)</t>
  </si>
  <si>
    <t>04e0000000000009d5b9</t>
  </si>
  <si>
    <t>Point (791714.21650089288596064 9638143.19263904169201851)</t>
  </si>
  <si>
    <t>04e0000000000008a84c</t>
  </si>
  <si>
    <t>Point (790881.26118722755927593 9638397.55994760803878307)</t>
  </si>
  <si>
    <t>04e000000000000a3b91</t>
  </si>
  <si>
    <t>Point (792610.73879536718595773 9638574.53484471142292023)</t>
  </si>
  <si>
    <t>04e0000000000004b4eb</t>
  </si>
  <si>
    <t>Point (790210.52402004972100258 9637546.40359164960682392)</t>
  </si>
  <si>
    <t>04e000000000000638a2</t>
  </si>
  <si>
    <t>Point (790420.21492656739428639 9637787.30566340871155262)</t>
  </si>
  <si>
    <t>04e00000000000000bf4</t>
  </si>
  <si>
    <t>Point (783480.1412995393620804 9637158.56278395652770996)</t>
  </si>
  <si>
    <t>04e00000000000034fed</t>
  </si>
  <si>
    <t>Point (790423.54099514451809227 9639515.44547373801469803)</t>
  </si>
  <si>
    <t>04e0000000000001c91f</t>
  </si>
  <si>
    <t>Point (790501.46941292728297412 9637863.13633608259260654)</t>
  </si>
  <si>
    <t>04e000000000000501f5</t>
  </si>
  <si>
    <t>Point (790569.10499253205489367 9639340.0459178239107132)</t>
  </si>
  <si>
    <t>04e000000000000870b2</t>
  </si>
  <si>
    <t>Point (786469.80714448308572173 9635992.49511975422501564)</t>
  </si>
  <si>
    <t>04e0000000000008b51f</t>
  </si>
  <si>
    <t>Point (791729.22657746530603617 9638261.22851859219372272)</t>
  </si>
  <si>
    <t>04e00000000000010dd5</t>
  </si>
  <si>
    <t>Point (792048.32634961709845811 9638594.33367475867271423)</t>
  </si>
  <si>
    <t>04e00000000000048d32</t>
  </si>
  <si>
    <t>Point (791790.74719426548108459 9638412.95476525649428368)</t>
  </si>
  <si>
    <t>04e0000000000005ddd1</t>
  </si>
  <si>
    <t>Point (783358.7933135183993727 9636921.78151611424982548)</t>
  </si>
  <si>
    <t>04e0000000000006b70f</t>
  </si>
  <si>
    <t>Point (791173.75195184489712119 9638731.43520599417388439)</t>
  </si>
  <si>
    <t>04e0000000000000da47</t>
  </si>
  <si>
    <t>Point (791504.18646252562757581 9638381.40491820126771927)</t>
  </si>
  <si>
    <t>04e00000000000009912</t>
  </si>
  <si>
    <t>Point (791424.71085653454065323 9638991.58262753114104271)</t>
  </si>
  <si>
    <t>04e000000000000570e5</t>
  </si>
  <si>
    <t>Point (790596.5029098994564265 9638769.49884035997092724)</t>
  </si>
  <si>
    <t>04e000000000000670d2</t>
  </si>
  <si>
    <t>Point (792164.71752879023551941 9638308.11259233765304089)</t>
  </si>
  <si>
    <t>04e000000000000700c8</t>
  </si>
  <si>
    <t>Point (783571.42303170845843852 9636505.72456697374582291)</t>
  </si>
  <si>
    <t>04e0000000000004bf77</t>
  </si>
  <si>
    <t>Point (792786.55781115591526031 9638929.99357861280441284)</t>
  </si>
  <si>
    <t>04e000000000000a4710</t>
  </si>
  <si>
    <t>Point (790094.92073314916342497 9638768.29569294676184654)</t>
  </si>
  <si>
    <t>04e000000000000aad3e</t>
  </si>
  <si>
    <t>Point (783061.17344389751087874 9635654.14158382639288902)</t>
  </si>
  <si>
    <t>04e0000000000005d852</t>
  </si>
  <si>
    <t>Point (792487.11809085868299007 9638653.97769984789192677)</t>
  </si>
  <si>
    <t>04e00000000000000bde</t>
  </si>
  <si>
    <t>Point (784511.23074948508292437 9636491.17399713769555092)</t>
  </si>
  <si>
    <t>04e0000000000000f9d7</t>
  </si>
  <si>
    <t>Point (792291.0146793550811708 9638599.32362086698412895)</t>
  </si>
  <si>
    <t>04e0000000000004abcd</t>
  </si>
  <si>
    <t>Point (790424.67394855571910739 9638659.90024602226912975)</t>
  </si>
  <si>
    <t>04e000000000000463bc</t>
  </si>
  <si>
    <t>Point (783510.01150222518481314 9637025.42486295476555824)</t>
  </si>
  <si>
    <t>04e0000000000000d753</t>
  </si>
  <si>
    <t>Point (790074.76070173201151192 9637369.74620560742914677)</t>
  </si>
  <si>
    <t>04e000000000000189a1</t>
  </si>
  <si>
    <t>Point (790135.13747859897557646 9637357.78627487830817699)</t>
  </si>
  <si>
    <t>04e000000000000559df</t>
  </si>
  <si>
    <t>Point (790755.57792918989434838 9637246.26154511794447899)</t>
  </si>
  <si>
    <t>04e0000000000009a93b</t>
  </si>
  <si>
    <t>Point (790370.80956306192092597 9638527.71445211954414845)</t>
  </si>
  <si>
    <t>04e0000000000002e53a</t>
  </si>
  <si>
    <t>Point (790618.7132226990070194 9638144.26325337402522564)</t>
  </si>
  <si>
    <t>04e00000000000064097</t>
  </si>
  <si>
    <t>Point (790474.67564268433488905 9637717.16426084935665131)</t>
  </si>
  <si>
    <t>04e000000000000771e3</t>
  </si>
  <si>
    <t>Point (783122.00504275958519429 9636432.79754699021577835)</t>
  </si>
  <si>
    <t>04e00000000000005a29</t>
  </si>
  <si>
    <t>Point (791263.71002494962885976 9638571.55065113678574562)</t>
  </si>
  <si>
    <t>04e0000000000001dba6</t>
  </si>
  <si>
    <t>Point (783281.55426669702865183 9636715.76882857643067837)</t>
  </si>
  <si>
    <t>04e0000000000001e086</t>
  </si>
  <si>
    <t>Point (790537.07675108010880649 9637764.37659742683172226)</t>
  </si>
  <si>
    <t>04e000000000000624b8</t>
  </si>
  <si>
    <t>Point (789971.57149296521674842 9637394.22093348391354084)</t>
  </si>
  <si>
    <t>04e0000000000001caa5</t>
  </si>
  <si>
    <t>Point (790160.5982688763178885 9638735.46940232999622822)</t>
  </si>
  <si>
    <t>04e00000000000040bb5</t>
  </si>
  <si>
    <t>Point (790543.18120902974624187 9638062.14226402528584003)</t>
  </si>
  <si>
    <t>04e00000000000055556</t>
  </si>
  <si>
    <t>Point (786006.09583790227770805 9636482.03390951454639435)</t>
  </si>
  <si>
    <t>04e000000000000639cd</t>
  </si>
  <si>
    <t>Point (790992.45688953762874007 9638258.21318577788770199)</t>
  </si>
  <si>
    <t>04e000000000000781a0</t>
  </si>
  <si>
    <t>Point (792244.22615749621763825 9638460.07256565056741238)</t>
  </si>
  <si>
    <t>04e00000000000000963</t>
  </si>
  <si>
    <t>Point (782315.94721146626397967 9636286.18810154125094414)</t>
  </si>
  <si>
    <t>04e0000000000000645e</t>
  </si>
  <si>
    <t>Point (791442.51175334886647761 9638446.56961228884756565)</t>
  </si>
  <si>
    <t>04e0000000000001d824</t>
  </si>
  <si>
    <t>Point (793444.0175812179222703 9639305.27782648056745529)</t>
  </si>
  <si>
    <t>04e0000000000004a923</t>
  </si>
  <si>
    <t>Point (790611.46465848130173981 9638717.25354166887700558)</t>
  </si>
  <si>
    <t>04e0000000000003bcac</t>
  </si>
  <si>
    <t>Point (791503.58481612289324403 9638418.89476713165640831)</t>
  </si>
  <si>
    <t>04e0000000000001a938</t>
  </si>
  <si>
    <t>Point (792045.42892800527624786 9639650.60354514233767986)</t>
  </si>
  <si>
    <t>04e00000000000089f62</t>
  </si>
  <si>
    <t>Point (790204.57105984096415341 9637404.7363093551248312)</t>
  </si>
  <si>
    <t>04e0000000000004673b</t>
  </si>
  <si>
    <t>Point (789761.57942643598653376 9638955.82527548260986805)</t>
  </si>
  <si>
    <t>04e0000000000006e817</t>
  </si>
  <si>
    <t>Point (790545.4563131999457255 9639348.30810459330677986)</t>
  </si>
  <si>
    <t>04e0000000000008347e</t>
  </si>
  <si>
    <t>Point (790786.63020310213323683 9638123.397696228697896)</t>
  </si>
  <si>
    <t>04e0000000000000d289</t>
  </si>
  <si>
    <t>Point (791651.94928255490958691 9639380.05610096454620361)</t>
  </si>
  <si>
    <t>04e00000000000032d06</t>
  </si>
  <si>
    <t>Point (783358.43401875509880483 9635755.25038013234734535)</t>
  </si>
  <si>
    <t>04e0000000000000a123</t>
  </si>
  <si>
    <t>Point (782746.76962526747956872 9635755.67860508523881435)</t>
  </si>
  <si>
    <t>04e0000000000001bdba</t>
  </si>
  <si>
    <t>Point (790198.42240549996495247 9638810.58399441279470921)</t>
  </si>
  <si>
    <t>04e0000000000005d8b6</t>
  </si>
  <si>
    <t>Point (792137.59518096526153386 9639754.58419593051075935)</t>
  </si>
  <si>
    <t>04e000000000000a8cff</t>
  </si>
  <si>
    <t>Point (790562.54078569472767413 9637190.64026952534914017)</t>
  </si>
  <si>
    <t>04e00000000000001955</t>
  </si>
  <si>
    <t>Point (786274.66793723870068789 9636273.65360074304044247)</t>
  </si>
  <si>
    <t>04e0000000000003547f</t>
  </si>
  <si>
    <t>Point (790222.29131651017814875 9638886.5532084871083498)</t>
  </si>
  <si>
    <t>04e000000000000471a6</t>
  </si>
  <si>
    <t>Point (786835.98679040162824094 9636455.79692153818905354)</t>
  </si>
  <si>
    <t>04e00000000000008bdf</t>
  </si>
  <si>
    <t>Point (791846.0388356774346903 9638371.44098098389804363)</t>
  </si>
  <si>
    <t>04e0000000000004cbc6</t>
  </si>
  <si>
    <t>Point (791654.44502681458834559 9638142.0935291051864624)</t>
  </si>
  <si>
    <t>04e00000000000083d30</t>
  </si>
  <si>
    <t>Point (790848.89874298113863915 9638959.61597647145390511)</t>
  </si>
  <si>
    <t>04e0000000000006853f</t>
  </si>
  <si>
    <t>Point (784772.81354535417631269 9635246.44067399390041828)</t>
  </si>
  <si>
    <t>04e00000000000003881</t>
  </si>
  <si>
    <t>Point (792246.07169688993599266 9638454.92756975442171097)</t>
  </si>
  <si>
    <t>04e0000000000002e035</t>
  </si>
  <si>
    <t>Point (792098.7474328454118222 9638652.75144211947917938)</t>
  </si>
  <si>
    <t>04e00000000000039f9e</t>
  </si>
  <si>
    <t>Point (790457.30487936432473361 9637408.2841669674962759)</t>
  </si>
  <si>
    <t>04e0000000000006e4b4</t>
  </si>
  <si>
    <t>Point (792878.7883515921421349 9638769.56833741068840027)</t>
  </si>
  <si>
    <t>04e00000000000074fd3</t>
  </si>
  <si>
    <t>Point (790170.53848782216664404 9638818.17683546617627144)</t>
  </si>
  <si>
    <t>04e00000000000023b38</t>
  </si>
  <si>
    <t>Point (792167.41000051633454859 9638508.69033605605363846)</t>
  </si>
  <si>
    <t>04e0000000000003c7cd</t>
  </si>
  <si>
    <t>Point (791437.81181976059451699 9638556.42144304700195789)</t>
  </si>
  <si>
    <t>04e00000000000075766</t>
  </si>
  <si>
    <t>Point (791680.59380506386514753 9639354.9198614377528429)</t>
  </si>
  <si>
    <t>04e0000000000005590e</t>
  </si>
  <si>
    <t>Point (785670.09669342893175781 9636680.55070636235177517)</t>
  </si>
  <si>
    <t>04e0000000000006ce4f</t>
  </si>
  <si>
    <t>Point (791821.76678850152529776 9638465.1574134100228548)</t>
  </si>
  <si>
    <t>04e00000000000093488</t>
  </si>
  <si>
    <t>Point (794002.2031152646522969 9639359.26618559472262859)</t>
  </si>
  <si>
    <t>04e0000000000003b408</t>
  </si>
  <si>
    <t>Point (790372.83551957388408482 9637807.6818404532968998)</t>
  </si>
  <si>
    <t>04e0000000000002bbd8</t>
  </si>
  <si>
    <t>Point (790490.19874161551706493 9638027.2787486407905817)</t>
  </si>
  <si>
    <t>04e00000000000030196</t>
  </si>
  <si>
    <t>Point (793066.84370131278410554 9639331.41780580766499043)</t>
  </si>
  <si>
    <t>04e00000000000040b93</t>
  </si>
  <si>
    <t>Point (790447.57727358816191554 9637242.16372211463749409)</t>
  </si>
  <si>
    <t>04e00000000000084f1c</t>
  </si>
  <si>
    <t>Point (790345.55430163058917969 9638555.18145685456693172)</t>
  </si>
  <si>
    <t>04e00000000000025fe2</t>
  </si>
  <si>
    <t>Point (791861.16562193550635129 9638501.48608607240021229)</t>
  </si>
  <si>
    <t>04e0000000000009cc09</t>
  </si>
  <si>
    <t>Point (793209.7610774845816195 9638906.13430637121200562)</t>
  </si>
  <si>
    <t>04e0000000000006a4be</t>
  </si>
  <si>
    <t>Point (792521.63709443155676126 9638613.73167080990970135)</t>
  </si>
  <si>
    <t>04e0000000000000cc73</t>
  </si>
  <si>
    <t>Point (790571.57691812887787819 9638538.72226560674607754)</t>
  </si>
  <si>
    <t>04e0000000000002e67f</t>
  </si>
  <si>
    <t>Point (790829.98433868237771094 9639290.69087132439017296)</t>
  </si>
  <si>
    <t>04e00000000000031a98</t>
  </si>
  <si>
    <t>Point (790702.33388773608021438 9639322.62689619511365891)</t>
  </si>
  <si>
    <t>04e0000000000007ef44</t>
  </si>
  <si>
    <t>Point (790402.8843240630812943 9636913.31957205757498741)</t>
  </si>
  <si>
    <t>04e00000000000016269</t>
  </si>
  <si>
    <t>Point (790649.97328045126050711 9638169.5554797351360321)</t>
  </si>
  <si>
    <t>04e000000000000354fb</t>
  </si>
  <si>
    <t>Point (783817.4514264315366745 9635450.55155276320874691)</t>
  </si>
  <si>
    <t>04e0000000000006c608</t>
  </si>
  <si>
    <t>Point (792095.59314904385246336 9638299.83011319488286972)</t>
  </si>
  <si>
    <t>04e0000000000009369e</t>
  </si>
  <si>
    <t>Point (790482.10674954648129642 9637383.43447362817823887)</t>
  </si>
  <si>
    <t>04e000000000000934ae</t>
  </si>
  <si>
    <t>Point (790381.27800697390921414 9636923.47403300739824772)</t>
  </si>
  <si>
    <t>04e00000000000012037</t>
  </si>
  <si>
    <t>Point (790812.37164338945876807 9638273.62384001724421978)</t>
  </si>
  <si>
    <t>04e0000000000000352d</t>
  </si>
  <si>
    <t>Point (791528.54691400961019099 9638443.5986158587038517)</t>
  </si>
  <si>
    <t>04e00000000000003091</t>
  </si>
  <si>
    <t>Point (790785.90909305959939957 9638699.37600449472665787)</t>
  </si>
  <si>
    <t>04e0000000000001a2cd</t>
  </si>
  <si>
    <t>Point (790606.35334830300416797 9637770.75172065570950508)</t>
  </si>
  <si>
    <t>04e00000000000028cb6</t>
  </si>
  <si>
    <t>Point (791645.51610486838035285 9638223.63314572721719742)</t>
  </si>
  <si>
    <t>04e00000000000061408</t>
  </si>
  <si>
    <t>Point (790933.11809749831445515 9638445.43472268059849739)</t>
  </si>
  <si>
    <t>04e0000000000006c379</t>
  </si>
  <si>
    <t>Point (790690.00083438842557371 9638370.50073455274105072)</t>
  </si>
  <si>
    <t>04e00000000000035dea</t>
  </si>
  <si>
    <t>Point (790408.25741140416357666 9636778.93492165766656399)</t>
  </si>
  <si>
    <t>04e0000000000002529d</t>
  </si>
  <si>
    <t>Point (792010.19899068272206932 9638517.83993500843644142)</t>
  </si>
  <si>
    <t>04e0000000000009e0f6</t>
  </si>
  <si>
    <t>Point (783015.45613444724585861 9635782.29125097952783108)</t>
  </si>
  <si>
    <t>04e00000000000012964</t>
  </si>
  <si>
    <t>Point (790438.94420096045359969 9637616.54228058457374573)</t>
  </si>
  <si>
    <t>04e00000000000016694</t>
  </si>
  <si>
    <t>Point (791262.70116957323625684 9638890.6811693049967289)</t>
  </si>
  <si>
    <t>04e00000000000024e6a</t>
  </si>
  <si>
    <t>Point (791691.05034240067470819 9638448.99736751057207584)</t>
  </si>
  <si>
    <t>04e0000000000006ef75</t>
  </si>
  <si>
    <t>Point (791159.16368008451536298 9638428.49217755533754826)</t>
  </si>
  <si>
    <t>04e0000000000002bd94</t>
  </si>
  <si>
    <t>Point (783337.36490880325436592 9637023.26451314240694046)</t>
  </si>
  <si>
    <t>04e00000000000048fd8</t>
  </si>
  <si>
    <t>Point (790318.81299450318329036 9638615.75277663581073284)</t>
  </si>
  <si>
    <t>04e00000000000049d1b</t>
  </si>
  <si>
    <t>Point (791983.20715729892253876 9639038.74991762265563011)</t>
  </si>
  <si>
    <t>04e0000000000004af46</t>
  </si>
  <si>
    <t>Point (792937.20918240770697594 9639430.5694888774305582)</t>
  </si>
  <si>
    <t>04e00000000000012b48</t>
  </si>
  <si>
    <t>Point (783151.08138353936374187 9635277.80319708772003651)</t>
  </si>
  <si>
    <t>04e00000000000038838</t>
  </si>
  <si>
    <t>Point (790815.13865087274461985 9639232.74976466409862041)</t>
  </si>
  <si>
    <t>04e0000000000004108d</t>
  </si>
  <si>
    <t>Point (791326.3028024707455188 9638825.40425852686166763)</t>
  </si>
  <si>
    <t>04e0000000000004b22a</t>
  </si>
  <si>
    <t>Point (792618.37735308986157179 9638569.74796369485557079)</t>
  </si>
  <si>
    <t>04e00000000000067ad4</t>
  </si>
  <si>
    <t>Point (790773.63859454658813775 9638661.12260023318231106)</t>
  </si>
  <si>
    <t>04e000000000000976ba</t>
  </si>
  <si>
    <t>Point (792714.30588118743617088 9638629.05045492388308048)</t>
  </si>
  <si>
    <t>04e000000000000aa361</t>
  </si>
  <si>
    <t>Point (790619.1725373932858929 9637876.11800968647003174)</t>
  </si>
  <si>
    <t>04e00000000000005a2c</t>
  </si>
  <si>
    <t>Point (784542.08156736893579364 9634924.60940597392618656)</t>
  </si>
  <si>
    <t>04e000000000000452f3</t>
  </si>
  <si>
    <t>Point (790439.36805854912381619 9639281.0148675087839365)</t>
  </si>
  <si>
    <t>04e0000000000008892d</t>
  </si>
  <si>
    <t>Point (790603.3137791435001418 9638455.81090393289923668)</t>
  </si>
  <si>
    <t>04e00000000000016d29</t>
  </si>
  <si>
    <t>Point (792251.7850307198241353 9638673.7627552468329668)</t>
  </si>
  <si>
    <t>04e0000000000004e526</t>
  </si>
  <si>
    <t>Point (791907.58788405207451433 9637731.46258127503097057)</t>
  </si>
  <si>
    <t>04e0000000000009408b</t>
  </si>
  <si>
    <t>Point (783055.7704364889068529 9636299.26410993747413158)</t>
  </si>
  <si>
    <t>04e00000000000005941</t>
  </si>
  <si>
    <t>Point (793318.3778518873732537 9639365.27963083796203136)</t>
  </si>
  <si>
    <t>04e000000000000931f6</t>
  </si>
  <si>
    <t>Point (791896.31374033237807453 9638436.48996304348111153)</t>
  </si>
  <si>
    <t>04e00000000000010786</t>
  </si>
  <si>
    <t>Point (791374.87089438224211335 9639093.04958939552307129)</t>
  </si>
  <si>
    <t>04e000000000000a6b02</t>
  </si>
  <si>
    <t>Point (790461.68047512101475149 9639520.72571310214698315)</t>
  </si>
  <si>
    <t>04e00000000000070de4</t>
  </si>
  <si>
    <t>Point (792818.60489646508358419 9639131.89310605451464653)</t>
  </si>
  <si>
    <t>04e0000000000008b4a2</t>
  </si>
  <si>
    <t>Point (785425.2625788061413914 9636267.76274846866726875)</t>
  </si>
  <si>
    <t>04e000000000000a4784</t>
  </si>
  <si>
    <t>Point (784046.51655672700144351 9635908.93675459735095501)</t>
  </si>
  <si>
    <t>04e00000000000011629</t>
  </si>
  <si>
    <t>Point (782971.96388373919762671 9636000.92407233081758022)</t>
  </si>
  <si>
    <t>04e0000000000004f673</t>
  </si>
  <si>
    <t>Point (790694.99978923774324358 9638597.83586942777037621)</t>
  </si>
  <si>
    <t>04e0000000000005c57b</t>
  </si>
  <si>
    <t>Point (790482.3520004270831123 9637988.2010846920311451)</t>
  </si>
  <si>
    <t>04e0000000000008a01f</t>
  </si>
  <si>
    <t>Point (783361.27930610254406929 9636936.31098989956080914)</t>
  </si>
  <si>
    <t>04e00000000000015f27</t>
  </si>
  <si>
    <t>Point (791248.67337524145841599 9637278.28044690191745758)</t>
  </si>
  <si>
    <t>04e0000000000006a5a2</t>
  </si>
  <si>
    <t>Point (790415.74918494094163179 9637412.6710272990167141)</t>
  </si>
  <si>
    <t>04e0000000000004fa3c</t>
  </si>
  <si>
    <t>Point (791591.75293086608871818 9638547.46068414859473705)</t>
  </si>
  <si>
    <t>04e00000000000057c0d</t>
  </si>
  <si>
    <t>Point (790156.21311377221718431 9637458.0696959812194109)</t>
  </si>
  <si>
    <t>04e0000000000003295e</t>
  </si>
  <si>
    <t>Point (791009.11332895956002176 9637076.06586764939129353)</t>
  </si>
  <si>
    <t>04e0000000000000d029</t>
  </si>
  <si>
    <t>Point (790423.0644819145090878 9637397.51896423473954201)</t>
  </si>
  <si>
    <t>04e0000000000001bd8d</t>
  </si>
  <si>
    <t>Point (792575.26494777482002974 9638498.21294591389596462)</t>
  </si>
  <si>
    <t>04e0000000000003b6de</t>
  </si>
  <si>
    <t>Point (792449.49583680625073612 9638586.68619692884385586)</t>
  </si>
  <si>
    <t>04e0000000000003eca3</t>
  </si>
  <si>
    <t>Point (790837.9460393451154232 9638000.47870644927024841)</t>
  </si>
  <si>
    <t>04e00000000000043060</t>
  </si>
  <si>
    <t>Point (790610.68431529076769948 9638431.8120732419192791)</t>
  </si>
  <si>
    <t>04e0000000000004a1d3</t>
  </si>
  <si>
    <t>Point (791621.25655384955462068 9637548.77558932267129421)</t>
  </si>
  <si>
    <t>04e0000000000006c2e0</t>
  </si>
  <si>
    <t>Point (791370.83333973307162523 9638436.82453895732760429)</t>
  </si>
  <si>
    <t>04e000000000000a32dc</t>
  </si>
  <si>
    <t>Point (792300.40738719410728663 9638186.24696407280862331)</t>
  </si>
  <si>
    <t>04e000000000000a5d50</t>
  </si>
  <si>
    <t>Point (791839.47681061062030494 9638080.87859494611620903)</t>
  </si>
  <si>
    <t>04e0000000000003e804</t>
  </si>
  <si>
    <t>Point (783634.98285569658037275 9635528.5689089298248291)</t>
  </si>
  <si>
    <t>04e0000000000004b6e0</t>
  </si>
  <si>
    <t>Point (783060.91805032116826624 9635800.99183349311351776)</t>
  </si>
  <si>
    <t>04e00000000000008cc7</t>
  </si>
  <si>
    <t>Point (790221.70244625047780573 9638904.26692710630595684)</t>
  </si>
  <si>
    <t>04e0000000000000c021</t>
  </si>
  <si>
    <t>Point (790468.92517518647946417 9638640.76612267456948757)</t>
  </si>
  <si>
    <t>04e0000000000006d692</t>
  </si>
  <si>
    <t>Point (791416.79716945416294038 9638410.82240733318030834)</t>
  </si>
  <si>
    <t>04e000000000000713fe</t>
  </si>
  <si>
    <t>Point (785172.20895817130804062 9635228.64294608309864998)</t>
  </si>
  <si>
    <t>04e00000000000099680</t>
  </si>
  <si>
    <t>Point (783267.51612206734716892 9636711.35924036800861359)</t>
  </si>
  <si>
    <t>04e000000000000058e8</t>
  </si>
  <si>
    <t>Point (783440.78627929592039436 9637010.86965292505919933)</t>
  </si>
  <si>
    <t>04e00000000000057c81</t>
  </si>
  <si>
    <t>Point (791876.53702144091948867 9638437.33140795305371284)</t>
  </si>
  <si>
    <t>04e00000000000007544</t>
  </si>
  <si>
    <t>Point (792096.19049429637379944 9638751.75692112557590008)</t>
  </si>
  <si>
    <t>04e000000000000323b1</t>
  </si>
  <si>
    <t>Point (783086.67629803717136383 9636479.31092033535242081)</t>
  </si>
  <si>
    <t>04e0000000000000dc23</t>
  </si>
  <si>
    <t>Point (783273.84936377953272313 9636856.99814070947468281)</t>
  </si>
  <si>
    <t>04e00000000000019d9e</t>
  </si>
  <si>
    <t>Point (783513.49756302277091891 9636101.2334559690207243)</t>
  </si>
  <si>
    <t>04e00000000000026374</t>
  </si>
  <si>
    <t>Point (790641.85657030227594078 9638560.52020447701215744)</t>
  </si>
  <si>
    <t>04e0000000000005ca5e</t>
  </si>
  <si>
    <t>Point (791942.47601274214684963 9638418.93430960550904274)</t>
  </si>
  <si>
    <t>04e0000000000006e0c4</t>
  </si>
  <si>
    <t>Point (791808.7908642056863755 9638274.5087923277169466)</t>
  </si>
  <si>
    <t>04e0000000000008ad20</t>
  </si>
  <si>
    <t>Point (790795.97048090840689838 9638293.17470630258321762)</t>
  </si>
  <si>
    <t>04e00000000000012919</t>
  </si>
  <si>
    <t>Point (791393.93890836276113987 9638471.08560970053076744)</t>
  </si>
  <si>
    <t>04e00000000000087d7e</t>
  </si>
  <si>
    <t>Point (790850.54400095308665186 9638437.39881425350904465)</t>
  </si>
  <si>
    <t>04e0000000000000b8a5</t>
  </si>
  <si>
    <t>Point (790070.83917855005711317 9638726.34893692098557949)</t>
  </si>
  <si>
    <t>04e0000000000003e056</t>
  </si>
  <si>
    <t>Point (791529.74565319996327162 9639086.56274701841175556)</t>
  </si>
  <si>
    <t>04e00000000000051662</t>
  </si>
  <si>
    <t>Point (793026.94900847179815173 9638796.3328658901154995)</t>
  </si>
  <si>
    <t>04e000000000000842d1</t>
  </si>
  <si>
    <t>Point (791910.63931965408846736 9639640.06628734432160854)</t>
  </si>
  <si>
    <t>04e00000000000092ab2</t>
  </si>
  <si>
    <t>Point (791728.29227891378104687 9639441.77419209666550159)</t>
  </si>
  <si>
    <t>04e00000000000000554</t>
  </si>
  <si>
    <t>Point (783046.158109370036982 9635962.30723785981535912)</t>
  </si>
  <si>
    <t>04e0000000000000a8f3</t>
  </si>
  <si>
    <t>Point (789737.75961831002496183 9638921.80193992331624031)</t>
  </si>
  <si>
    <t>04e00000000000059486</t>
  </si>
  <si>
    <t>Point (790460.51569587911944836 9639239.84819104336202145)</t>
  </si>
  <si>
    <t>04e0000000000005df57</t>
  </si>
  <si>
    <t>Point (783356.99797545454930514 9637011.90409274213016033)</t>
  </si>
  <si>
    <t>04e00000000000078454</t>
  </si>
  <si>
    <t>Point (783088.53582242899574339 9636013.15661811456084251)</t>
  </si>
  <si>
    <t>04e000000000000937b6</t>
  </si>
  <si>
    <t>Point (791322.5113055172841996 9638107.4514913447201252)</t>
  </si>
  <si>
    <t>04e000000000000a7d4c</t>
  </si>
  <si>
    <t>Point (783165.1751116425730288 9636013.31919043511152267)</t>
  </si>
  <si>
    <t>04e0000000000000af29</t>
  </si>
  <si>
    <t>Point (791856.92365296790376306 9638494.13951210118830204)</t>
  </si>
  <si>
    <t>04e00000000000028d6b</t>
  </si>
  <si>
    <t>Point (790719.1073080834466964 9638112.8492570873349905)</t>
  </si>
  <si>
    <t>04e0000000000004fd1d</t>
  </si>
  <si>
    <t>Point (792123.45096305233892053 9638496.20040665008127689)</t>
  </si>
  <si>
    <t>04e00000000000063aa6</t>
  </si>
  <si>
    <t>Point (791976.72815557930152863 9638530.8605543989688158)</t>
  </si>
  <si>
    <t>04e00000000000027722</t>
  </si>
  <si>
    <t>Point (783067.55535588669590652 9636345.96337934024631977)</t>
  </si>
  <si>
    <t>04e0000000000003dd61</t>
  </si>
  <si>
    <t>Point (792076.97283595125190914 9638091.18855640292167664)</t>
  </si>
  <si>
    <t>04e00000000000046d39</t>
  </si>
  <si>
    <t>Point (789731.86404737085103989 9637525.45901254005730152)</t>
  </si>
  <si>
    <t>04e000000000000877f6</t>
  </si>
  <si>
    <t>Point (783048.69901977374684066 9635813.99405043572187424)</t>
  </si>
  <si>
    <t>04e00000000000017533</t>
  </si>
  <si>
    <t>Point (790392.76314134057611227 9636935.04805190302431583)</t>
  </si>
  <si>
    <t>04e000000000000a5586</t>
  </si>
  <si>
    <t>Point (783441.61718086153268814 9636918.91163021884858608)</t>
  </si>
  <si>
    <t>04e0000000000001ba84</t>
  </si>
  <si>
    <t>Point (791280.77907638531178236 9638855.89934672601521015)</t>
  </si>
  <si>
    <t>04e00000000000073c19</t>
  </si>
  <si>
    <t>Point (790581.93741238885559142 9638323.61971819028258324)</t>
  </si>
  <si>
    <t>04e00000000000016d41</t>
  </si>
  <si>
    <t>Point (790600.03330104611814022 9637799.94971704110503197)</t>
  </si>
  <si>
    <t>04e0000000000009808d</t>
  </si>
  <si>
    <t>Point (792034.79599304206203669 9639712.44793420098721981)</t>
  </si>
  <si>
    <t>04e0000000000001d131</t>
  </si>
  <si>
    <t>Point (783421.47566952032502741 9637091.31162697449326515)</t>
  </si>
  <si>
    <t>04e0000000000009490d</t>
  </si>
  <si>
    <t>Point (782841.31888951046857983 9635899.71686543338000774)</t>
  </si>
  <si>
    <t>04e000000000000a470f</t>
  </si>
  <si>
    <t>Point (790528.41123566788155586 9638330.9647879246622324)</t>
  </si>
  <si>
    <t>04e000000000000321ff</t>
  </si>
  <si>
    <t>Point (790685.92354186123702675 9638041.95319236069917679)</t>
  </si>
  <si>
    <t>04e00000000000073bc7</t>
  </si>
  <si>
    <t>Point (790341.24098781682550907 9638974.08912939764559269)</t>
  </si>
  <si>
    <t>04e0000000000005cc35</t>
  </si>
  <si>
    <t>Point (790149.65241668280214071 9637452.707612419500947)</t>
  </si>
  <si>
    <t>04e00000000000086e1e</t>
  </si>
  <si>
    <t>Point (790932.51220632554031909 9638018.84073827229440212)</t>
  </si>
  <si>
    <t>04e00000000000008226</t>
  </si>
  <si>
    <t>Point (790656.62642782088369131 9638072.80314809828996658)</t>
  </si>
  <si>
    <t>04e0000000000005db9f</t>
  </si>
  <si>
    <t>Point (791779.13060742616653442 9638473.60445542261004448)</t>
  </si>
  <si>
    <t>04e000000000000671df</t>
  </si>
  <si>
    <t>Point (790913.25051684607751667 9637269.24873844906687737)</t>
  </si>
  <si>
    <t>04e00000000000097ed7</t>
  </si>
  <si>
    <t>Point (791517.25246286252513528 9638442.85706143453717232)</t>
  </si>
  <si>
    <t>04e00000000000007691</t>
  </si>
  <si>
    <t>Point (783808.45907778840046376 9636107.3998106699436903)</t>
  </si>
  <si>
    <t>04e0000000000003dee1</t>
  </si>
  <si>
    <t>Point (790278.68652296462096274 9638553.0102317500859499)</t>
  </si>
  <si>
    <t>04e00000000000075a97</t>
  </si>
  <si>
    <t>Point (783094.66941442107781768 9636385.15085544064640999)</t>
  </si>
  <si>
    <t>04e00000000000076bc0</t>
  </si>
  <si>
    <t>Point (791433.73491167766042054 9639320.55153418891131878)</t>
  </si>
  <si>
    <t>04e00000000000031c14</t>
  </si>
  <si>
    <t>Point (783106.71475616842508316 9636400.4742424339056015)</t>
  </si>
  <si>
    <t>04e0000000000006d64f</t>
  </si>
  <si>
    <t>Point (791808.00329498550854623 9638366.64573865756392479)</t>
  </si>
  <si>
    <t>04e00000000000070768</t>
  </si>
  <si>
    <t>Point (791570.27052656328305602 9638407.70389429852366447)</t>
  </si>
  <si>
    <t>04e0000000000007303e</t>
  </si>
  <si>
    <t>Point (784635.87188941892236471 9635427.10247539170086384)</t>
  </si>
  <si>
    <t>04e0000000000007dc7d</t>
  </si>
  <si>
    <t>Point (791048.21392761846072972 9638647.35134542919695377)</t>
  </si>
  <si>
    <t>04e00000000000057ab2</t>
  </si>
  <si>
    <t>Point (791430.82386282540392131 9638443.4851231649518013)</t>
  </si>
  <si>
    <t>04e0000000000001a8e1</t>
  </si>
  <si>
    <t>Point (790738.54836637247353792 9638579.67649105004966259)</t>
  </si>
  <si>
    <t>04e0000000000005aa11</t>
  </si>
  <si>
    <t>Point (790614.94068901112768799 9638127.48427426256239414)</t>
  </si>
  <si>
    <t>04e0000000000009b935</t>
  </si>
  <si>
    <t>Point (792455.24127082014456391 9638512.79732863232493401)</t>
  </si>
  <si>
    <t>04e000000000000407da</t>
  </si>
  <si>
    <t>Point (782957.74346300773322582 9635827.14659030362963676)</t>
  </si>
  <si>
    <t>04e0000000000005d22a</t>
  </si>
  <si>
    <t>Point (790913.88385112618561834 9638153.02350140362977982)</t>
  </si>
  <si>
    <t>04e000000000000a70d8</t>
  </si>
  <si>
    <t>Point (790186.91326019132975489 9638788.78920699656009674)</t>
  </si>
  <si>
    <t>04e0000000000003e6db</t>
  </si>
  <si>
    <t>Point (783170.34069286496378481 9636127.83833850920200348)</t>
  </si>
  <si>
    <t>04e00000000000051990</t>
  </si>
  <si>
    <t>Point (783321.70630379463545978 9636677.72498266771435738)</t>
  </si>
  <si>
    <t>04e0000000000004e0aa</t>
  </si>
  <si>
    <t>Point (783014.12761743343435228 9635857.82822378538548946)</t>
  </si>
  <si>
    <t>04e00000000000029add</t>
  </si>
  <si>
    <t>Point (782991.50348180695436895 9635409.36898799613118172)</t>
  </si>
  <si>
    <t>04e0000000000002e012</t>
  </si>
  <si>
    <t>Point (784111.13502604805398732 9637317.62333245016634464)</t>
  </si>
  <si>
    <t>04e00000000000031c9c</t>
  </si>
  <si>
    <t>Point (783255.2039334581932053 9636883.11977984197437763)</t>
  </si>
  <si>
    <t>04e000000000000412d1</t>
  </si>
  <si>
    <t>Point (790650.04011843516491354 9638038.57253924757242203)</t>
  </si>
  <si>
    <t>04e0000000000008d7e8</t>
  </si>
  <si>
    <t>Point (790696.20040180860087276 9638159.23241486586630344)</t>
  </si>
  <si>
    <t>04e000000000000070ad</t>
  </si>
  <si>
    <t>Point (782943.01120836683548987 9635607.25720684230327606)</t>
  </si>
  <si>
    <t>04e00000000000020f5b</t>
  </si>
  <si>
    <t>Point (793689.14416198106482625 9639388.5632501132786274)</t>
  </si>
  <si>
    <t>04e000000000000258e3</t>
  </si>
  <si>
    <t>Point (791137.97539478284306824 9638538.31261392496526241)</t>
  </si>
  <si>
    <t>04e00000000000035f8b</t>
  </si>
  <si>
    <t>Point (792489.26844193448778242 9638537.24256177246570587)</t>
  </si>
  <si>
    <t>04e00000000000054613</t>
  </si>
  <si>
    <t>Point (786650.33448408008553088 9636165.09659898094832897)</t>
  </si>
  <si>
    <t>04e0000000000000c5a6</t>
  </si>
  <si>
    <t>Point (790792.90076245716772974 9638494.56673081032931805)</t>
  </si>
  <si>
    <t>04e0000000000009f174</t>
  </si>
  <si>
    <t>Point (790639.72559951199218631 9638425.03575831279158592)</t>
  </si>
  <si>
    <t>04e000000000000a6dce</t>
  </si>
  <si>
    <t>Point (790595.03289814083836973 9638706.48323040828108788)</t>
  </si>
  <si>
    <t>04e000000000000359b9</t>
  </si>
  <si>
    <t>Point (792469.5859193354845047 9638531.50095421448349953)</t>
  </si>
  <si>
    <t>04e000000000000533a7</t>
  </si>
  <si>
    <t>Point (790315.08587413444183767 9638835.93332162871956825)</t>
  </si>
  <si>
    <t>04e00000000000063eec</t>
  </si>
  <si>
    <t>Point (790422.37753457901999354 9637442.16115684993565083)</t>
  </si>
  <si>
    <t>04e0000000000006b7e8</t>
  </si>
  <si>
    <t>Point (792079.71808532776776701 9638392.4771330188959837)</t>
  </si>
  <si>
    <t>04e0000000000002b11a</t>
  </si>
  <si>
    <t>Point (790489.45418059453368187 9637186.43774867244064808)</t>
  </si>
  <si>
    <t>04e00000000000045e01</t>
  </si>
  <si>
    <t>Point (789845.73329171619843692 9637885.44928075186908245)</t>
  </si>
  <si>
    <t>04e00000000000078321</t>
  </si>
  <si>
    <t>Point (790445.59250396746210754 9636911.55476511083543301)</t>
  </si>
  <si>
    <t>04e00000000000083c80</t>
  </si>
  <si>
    <t>Point (792528.68155242525972426 9638621.7913468275219202)</t>
  </si>
  <si>
    <t>04e00000000000013719</t>
  </si>
  <si>
    <t>Point (790645.22899526334367692 9637892.16274118982255459)</t>
  </si>
  <si>
    <t>04e000000000000a9daa</t>
  </si>
  <si>
    <t>Point (791135.03014790965244174 9638505.40573048777878284)</t>
  </si>
  <si>
    <t>04e00000000000012564</t>
  </si>
  <si>
    <t>Point (789860.53249964816495776 9637426.99281743913888931)</t>
  </si>
  <si>
    <t>04e00000000000066a81</t>
  </si>
  <si>
    <t>Point (783148.91204678523354232 9636441.87818117626011372)</t>
  </si>
  <si>
    <t>04e0000000000006a072</t>
  </si>
  <si>
    <t>Point (782866.12297155405394733 9635853.98724475875496864)</t>
  </si>
  <si>
    <t>04e000000000000279ac</t>
  </si>
  <si>
    <t>Point (785655.49786212155595422 9635933.9348650798201561)</t>
  </si>
  <si>
    <t>04e0000000000003ed82</t>
  </si>
  <si>
    <t>Point (791546.26945503847673535 9638377.22736315242946148)</t>
  </si>
  <si>
    <t>04e000000000000238a5</t>
  </si>
  <si>
    <t>Point (790784.93942878465168178 9638196.3995787650346756)</t>
  </si>
  <si>
    <t>04e00000000000000ce0</t>
  </si>
  <si>
    <t>Point (792279.78411104087717831 9638693.75590228289365768)</t>
  </si>
  <si>
    <t>04e0000000000000edf2</t>
  </si>
  <si>
    <t>Point (782883.10083829169161618 9635799.55513296462595463)</t>
  </si>
  <si>
    <t>04e00000000000047028</t>
  </si>
  <si>
    <t>Point (783054.05907533294521272 9636214.72337775491178036)</t>
  </si>
  <si>
    <t>04e000000000000513c0</t>
  </si>
  <si>
    <t>Point (793372.4216964291408658 9638943.64209928549826145)</t>
  </si>
  <si>
    <t>04e0000000000006643a</t>
  </si>
  <si>
    <t>Point (783098.4949581358814612 9636422.31498390622437)</t>
  </si>
  <si>
    <t>04e0000000000004933a</t>
  </si>
  <si>
    <t>Point (783292.90114150033332407 9636920.88351081497967243)</t>
  </si>
  <si>
    <t>04e00000000000044f0e</t>
  </si>
  <si>
    <t>Point (786045.25063540763221681 9636502.1818819921463728)</t>
  </si>
  <si>
    <t>04e00000000000081749</t>
  </si>
  <si>
    <t>Point (786490.84047244011890143 9636286.57662424072623253)</t>
  </si>
  <si>
    <t>04e000000000000a320b</t>
  </si>
  <si>
    <t>Point (790181.57071874116081744 9637369.16504708118736744)</t>
  </si>
  <si>
    <t>04e0000000000003aebd</t>
  </si>
  <si>
    <t>Point (790482.44576199981383979 9637426.42077459394931793)</t>
  </si>
  <si>
    <t>04e0000000000003bc7d</t>
  </si>
  <si>
    <t>Point (790553.57238719426095486 9637987.46297405660152435)</t>
  </si>
  <si>
    <t>04e0000000000009390d</t>
  </si>
  <si>
    <t>Point (790467.95227637398056686 9637705.79953452199697495)</t>
  </si>
  <si>
    <t>04e00000000000008014</t>
  </si>
  <si>
    <t>Point (791436.24979621777310967 9638312.25062843784689903)</t>
  </si>
  <si>
    <t>04e000000000000711fa</t>
  </si>
  <si>
    <t>Point (791232.62808014557231218 9639016.50450720451772213)</t>
  </si>
  <si>
    <t>04e0000000000001025a</t>
  </si>
  <si>
    <t>Point (792995.63958972552791238 9638995.66068938747048378)</t>
  </si>
  <si>
    <t>04e0000000000008d728</t>
  </si>
  <si>
    <t>Point (791460.68170688580721617 9638378.23112034983932972)</t>
  </si>
  <si>
    <t>04e0000000000007f07c</t>
  </si>
  <si>
    <t>Point (790617.38873643823899329 9638567.09244697354733944)</t>
  </si>
  <si>
    <t>04e00000000000097c4f</t>
  </si>
  <si>
    <t>Point (791120.82327423500828445 9636950.16951771453022957)</t>
  </si>
  <si>
    <t>04e0000000000009af28</t>
  </si>
  <si>
    <t>Point (790973.78040817100554705 9638185.49285802617669106)</t>
  </si>
  <si>
    <t>04e000000000000a03ca</t>
  </si>
  <si>
    <t>Point (791750.67860959400422871 9638454.60661990568041801)</t>
  </si>
  <si>
    <t>04e0000000000007797f</t>
  </si>
  <si>
    <t>Point (785622.15153804409783334 9635903.51313546672463417)</t>
  </si>
  <si>
    <t>04e0000000000001cc69</t>
  </si>
  <si>
    <t>Point (791919.86925738758873194 9639540.36738321185112)</t>
  </si>
  <si>
    <t>04e00000000000046003</t>
  </si>
  <si>
    <t>Point (791318.97335067926906049 9638096.01015673205256462)</t>
  </si>
  <si>
    <t>04e000000000000269af</t>
  </si>
  <si>
    <t>Point (790047.178554133977741 9637700.35901273414492607)</t>
  </si>
  <si>
    <t>04e0000000000003f9cd</t>
  </si>
  <si>
    <t>Point (792531.2892626856919378 9638613.590024434030056)</t>
  </si>
  <si>
    <t>04e000000000000989da</t>
  </si>
  <si>
    <t>Point (790442.4224026653682813 9637960.37644330039620399)</t>
  </si>
  <si>
    <t>04e0000000000000e25d</t>
  </si>
  <si>
    <t>Point (793129.29438429791480303 9638515.56689168885350227)</t>
  </si>
  <si>
    <t>04e000000000000199ea</t>
  </si>
  <si>
    <t>Point (790945.67748738173395395 9638195.32320497371256351)</t>
  </si>
  <si>
    <t>04e000000000000560af</t>
  </si>
  <si>
    <t>Point (783527.51676010177470744 9635980.75870790518820286)</t>
  </si>
  <si>
    <t>04e0000000000008acf5</t>
  </si>
  <si>
    <t>Point (790162.72969739022664726 9637418.37452136911451817)</t>
  </si>
  <si>
    <t>04e00000000000054059</t>
  </si>
  <si>
    <t>Point (782894.18791697593405843 9635846.7377657275646925)</t>
  </si>
  <si>
    <t>04e0000000000007cde4</t>
  </si>
  <si>
    <t>Point (791660.32296143285930157 9638360.78369377180933952)</t>
  </si>
  <si>
    <t>04e0000000000000bd2f</t>
  </si>
  <si>
    <t>Point (786041.06985885370522738 9636404.79186894558370113)</t>
  </si>
  <si>
    <t>04e0000000000001a224</t>
  </si>
  <si>
    <t>Point (792214.78681900247465819 9638571.75464038178324699)</t>
  </si>
  <si>
    <t>04e00000000000029dac</t>
  </si>
  <si>
    <t>Point (791925.33770091272890568 9638465.5306172426789999)</t>
  </si>
  <si>
    <t>04e00000000000058f61</t>
  </si>
  <si>
    <t>Point (792236.19770126999355853 9638633.50769529491662979)</t>
  </si>
  <si>
    <t>04e000000000000035af</t>
  </si>
  <si>
    <t>Point (792898.51470444840379059 9639008.36374683864414692)</t>
  </si>
  <si>
    <t>04e00000000000033ff5</t>
  </si>
  <si>
    <t>Point (790426.91905794152989984 9638209.97662751562893391)</t>
  </si>
  <si>
    <t>04e00000000000069e59</t>
  </si>
  <si>
    <t>Point (783080.99029090674594045 9636057.69626261293888092)</t>
  </si>
  <si>
    <t>04e00000000000042d92</t>
  </si>
  <si>
    <t>Point (783259.70897119573783129 9635408.4889325387775898)</t>
  </si>
  <si>
    <t>04e00000000000060d9b</t>
  </si>
  <si>
    <t>Point (785335.14904792490415275 9636642.86352350004017353)</t>
  </si>
  <si>
    <t>04e0000000000006ab43</t>
  </si>
  <si>
    <t>Point (782958.55534988862928003 9635838.46556269004940987)</t>
  </si>
  <si>
    <t>04e00000000000089be3</t>
  </si>
  <si>
    <t>Point (790922.25721863028593361 9638390.14316742122173309)</t>
  </si>
  <si>
    <t>04e000000000000a320a</t>
  </si>
  <si>
    <t>Point (783506.21096484060399234 9636514.31306043267250061)</t>
  </si>
  <si>
    <t>04e00000000000003ae5</t>
  </si>
  <si>
    <t>Point (792244.09219152620062232 9638558.00354791805148125)</t>
  </si>
  <si>
    <t>04e00000000000039b0f</t>
  </si>
  <si>
    <t>Point (791299.99498913076240569 9638095.18464456312358379)</t>
  </si>
  <si>
    <t>04e0000000000000b11c</t>
  </si>
  <si>
    <t>Point (790533.97246543900109828 9637833.25220572575926781)</t>
  </si>
  <si>
    <t>04e0000000000009aa62</t>
  </si>
  <si>
    <t>Point (783273.55498258443549275 9636872.33963318355381489)</t>
  </si>
  <si>
    <t>04e00000000000037cb4</t>
  </si>
  <si>
    <t>Point (792068.59604329173453152 9638064.73866383172571659)</t>
  </si>
  <si>
    <t>04e000000000000767f7</t>
  </si>
  <si>
    <t>Point (791242.55546340462751687 9637134.5863544624298811)</t>
  </si>
  <si>
    <t>04e00000000000088f1d</t>
  </si>
  <si>
    <t>Point (791667.0204478744417429 9638265.83307296596467495)</t>
  </si>
  <si>
    <t>04e0000000000009eafe</t>
  </si>
  <si>
    <t>Point (784465.71000790293328464 9637461.77856343425810337)</t>
  </si>
  <si>
    <t>04e00000000000023122</t>
  </si>
  <si>
    <t>Point (790503.89633268176112324 9637736.77789434045553207)</t>
  </si>
  <si>
    <t>04e00000000000009360</t>
  </si>
  <si>
    <t>Point (789710.72334748436696827 9638867.38121389597654343)</t>
  </si>
  <si>
    <t>04e0000000000000d91a</t>
  </si>
  <si>
    <t>Point (792949.28679786412976682 9639437.53616812452673912)</t>
  </si>
  <si>
    <t>04e00000000000096a9d</t>
  </si>
  <si>
    <t>Point (783359.9932841993868351 9635685.17605198733508587)</t>
  </si>
  <si>
    <t>04e00000000000005745</t>
  </si>
  <si>
    <t>Point (792118.8785877525806427 9639637.96455896086990833)</t>
  </si>
  <si>
    <t>04e0000000000005540e</t>
  </si>
  <si>
    <t>Point (785117.51760818040929735 9636993.03041402250528336)</t>
  </si>
  <si>
    <t>04e00000000000080420</t>
  </si>
  <si>
    <t>Point (790824.57770680612884462 9638581.13417734950780869)</t>
  </si>
  <si>
    <t>04e00000000000055e54</t>
  </si>
  <si>
    <t>Point (790958.71654775971546769 9638407.87390562333166599)</t>
  </si>
  <si>
    <t>04e0000000000006ef17</t>
  </si>
  <si>
    <t>Point (790527.25606136547867209 9639355.3899557888507843)</t>
  </si>
  <si>
    <t>04e0000000000003646d</t>
  </si>
  <si>
    <t>Point (790420.7999637151369825 9636918.806448670104146)</t>
  </si>
  <si>
    <t>04e00000000000075365</t>
  </si>
  <si>
    <t>Point (790792.38964819977991283 9638667.42962843179702759)</t>
  </si>
  <si>
    <t>04e0000000000009ca43</t>
  </si>
  <si>
    <t>Point (792201.44428521755617112 9638619.60160092450678349)</t>
  </si>
  <si>
    <t>04e000000000000186a5</t>
  </si>
  <si>
    <t>Point (790544.68020497215911746 9637798.66106513515114784)</t>
  </si>
  <si>
    <t>04e0000000000005fd23</t>
  </si>
  <si>
    <t>Point (790290.33498503838200122 9638544.0279255174100399)</t>
  </si>
  <si>
    <t>04e00000000000097b81</t>
  </si>
  <si>
    <t>Point (790214.11117556574754417 9638724.06583642587065697)</t>
  </si>
  <si>
    <t>04e00000000000015131</t>
  </si>
  <si>
    <t>Point (791905.6390517083927989 9638409.73811102472245693)</t>
  </si>
  <si>
    <t>04e00000000000033185</t>
  </si>
  <si>
    <t>Point (791933.10096604260616004 9638523.47100590914487839)</t>
  </si>
  <si>
    <t>04e0000000000005bab8</t>
  </si>
  <si>
    <t>Point (785795.53913425677455962 9636062.56527563743293285)</t>
  </si>
  <si>
    <t>04e00000000000044f27</t>
  </si>
  <si>
    <t>Point (783413.77363299857825041 9635648.92244371585547924)</t>
  </si>
  <si>
    <t>04e00000000000069ab1</t>
  </si>
  <si>
    <t>Point (784743.43257305887527764 9636374.94795318506658077)</t>
  </si>
  <si>
    <t>04e0000000000009204d</t>
  </si>
  <si>
    <t>Point (790602.29406258754897863 9638060.38698930479586124)</t>
  </si>
  <si>
    <t>04e0000000000009a19a</t>
  </si>
  <si>
    <t>Point (790747.28941422910429537 9638000.79614322073757648)</t>
  </si>
  <si>
    <t>04e00000000000032948</t>
  </si>
  <si>
    <t>Point (783665.08195333974435925 9637716.6995904128998518)</t>
  </si>
  <si>
    <t>04e0000000000007d799</t>
  </si>
  <si>
    <t>Point (790340.86408993159420788 9638839.66925415582954884)</t>
  </si>
  <si>
    <t>04e0000000000008457e</t>
  </si>
  <si>
    <t>Point (790729.34266452258452773 9638943.04824680462479591)</t>
  </si>
  <si>
    <t>04e0000000000004b8c1</t>
  </si>
  <si>
    <t>Point (783310.03541783045511693 9636989.52575109526515007)</t>
  </si>
  <si>
    <t>04e0000000000003d649</t>
  </si>
  <si>
    <t>Point (783245.77243049372918904 9636781.04832715913653374)</t>
  </si>
  <si>
    <t>04e00000000000055253</t>
  </si>
  <si>
    <t>Point (790591.92081977636553347 9637750.73077787086367607)</t>
  </si>
  <si>
    <t>04e000000000000576a9</t>
  </si>
  <si>
    <t>Point (783001.29938867304008454 9635816.91139270551502705)</t>
  </si>
  <si>
    <t>04e0000000000007d659</t>
  </si>
  <si>
    <t>Point (790493.6239454282913357 9637901.67800884507596493)</t>
  </si>
  <si>
    <t>04e0000000000002890b</t>
  </si>
  <si>
    <t>Point (783630.40659308643080294 9637264.93323340080678463)</t>
  </si>
  <si>
    <t>04e00000000000017005</t>
  </si>
  <si>
    <t>Point (784773.61454162537120283 9636408.99782933667302132)</t>
  </si>
  <si>
    <t>04e0000000000005b512</t>
  </si>
  <si>
    <t>Point (783112.53787833661772311 9635744.54847200959920883)</t>
  </si>
  <si>
    <t>04e0000000000000fd37</t>
  </si>
  <si>
    <t>Point (783334.26072781952098012 9635569.24573755823075771)</t>
  </si>
  <si>
    <t>04e0000000000005249a</t>
  </si>
  <si>
    <t>Point (790239.03577244805637747 9638883.74760117381811142)</t>
  </si>
  <si>
    <t>04e00000000000058451</t>
  </si>
  <si>
    <t>Point (790473.1079141094814986 9638569.30037171579897404)</t>
  </si>
  <si>
    <t>04e0000000000000b02c</t>
  </si>
  <si>
    <t>Point (790546.63058165577240288 9638158.30151974223554134)</t>
  </si>
  <si>
    <t>04e00000000000048a60</t>
  </si>
  <si>
    <t>Point (790533.08692644629627466 9637719.54504304751753807)</t>
  </si>
  <si>
    <t>04e00000000000094d4c</t>
  </si>
  <si>
    <t>Point (783007.62008637888357043 9635858.57853989489376545)</t>
  </si>
  <si>
    <t>04e00000000000099d4a</t>
  </si>
  <si>
    <t>Point (792759.75758333737030625 9638906.0501213800162077)</t>
  </si>
  <si>
    <t>04e00000000000008774</t>
  </si>
  <si>
    <t>Point (783543.59047227771952748 9637002.8612606655806303)</t>
  </si>
  <si>
    <t>04e000000000000349ce</t>
  </si>
  <si>
    <t>Point (789771.07734924438409507 9639038.67925205081701279)</t>
  </si>
  <si>
    <t>04e0000000000008d9e1</t>
  </si>
  <si>
    <t>Point (791581.27055145590566099 9639125.84947039745748043)</t>
  </si>
  <si>
    <t>04e00000000000027dc1</t>
  </si>
  <si>
    <t>Point (793416.54173779929988086 9638931.03531007096171379)</t>
  </si>
  <si>
    <t>04e0000000000004e4e6</t>
  </si>
  <si>
    <t>Point (790287.96911390777677298 9638846.47132428735494614)</t>
  </si>
  <si>
    <t>04e0000000000008a404</t>
  </si>
  <si>
    <t>Point (783009.5329975129570812 9636274.89637115783989429)</t>
  </si>
  <si>
    <t>04e0000000000005d775</t>
  </si>
  <si>
    <t>Point (783253.96561031159944832 9636834.54799297451972961)</t>
  </si>
  <si>
    <t>04e0000000000001ec7a</t>
  </si>
  <si>
    <t>Point (791518.84481165488250554 9638456.55465155281126499)</t>
  </si>
  <si>
    <t>04e00000000000024b27</t>
  </si>
  <si>
    <t>Point (782923.30789469997398555 9635830.65828096494078636)</t>
  </si>
  <si>
    <t>04e0000000000002bbe1</t>
  </si>
  <si>
    <t>Point (790799.19970035064034164 9639253.44954659231007099)</t>
  </si>
  <si>
    <t>04e00000000000030819</t>
  </si>
  <si>
    <t>Point (786844.69540585856884718 9636433.71825484745204449)</t>
  </si>
  <si>
    <t>04e00000000000048661</t>
  </si>
  <si>
    <t>Point (790959.74559029925148934 9637258.25552552752196789)</t>
  </si>
  <si>
    <t>04e000000000000898fb</t>
  </si>
  <si>
    <t>Point (783319.48822078504599631 9636951.5469280481338501)</t>
  </si>
  <si>
    <t>04e00000000000092815</t>
  </si>
  <si>
    <t>Point (792195.85427494044415653 9638051.02207870036363602)</t>
  </si>
  <si>
    <t>04e0000000000003dc94</t>
  </si>
  <si>
    <t>Point (790888.63226204761303961 9637970.87782736495137215)</t>
  </si>
  <si>
    <t>04e000000000000999e8</t>
  </si>
  <si>
    <t>Point (791667.41794633003883064 9638219.16569212824106216)</t>
  </si>
  <si>
    <t>04e00000000000060b27</t>
  </si>
  <si>
    <t>Point (789824.06336736679077148 9637353.84270911291241646)</t>
  </si>
  <si>
    <t>04e00000000000096eab</t>
  </si>
  <si>
    <t>Point (790970.91572002996690571 9638258.51449894346296787)</t>
  </si>
  <si>
    <t>04e00000000000013ccc</t>
  </si>
  <si>
    <t>Point (790507.08551680017262697 9638298.5836657453328371)</t>
  </si>
  <si>
    <t>04e00000000000024242</t>
  </si>
  <si>
    <t>Point (790363.47644257149659097 9638858.10934844240546227)</t>
  </si>
  <si>
    <t>04e00000000000040837</t>
  </si>
  <si>
    <t>Point (782796.58820939855650067 9636085.87111370638012886)</t>
  </si>
  <si>
    <t>04e0000000000007acfd</t>
  </si>
  <si>
    <t>Point (790658.86475429264828563 9637959.41134226694703102)</t>
  </si>
  <si>
    <t>04e000000000000a258f</t>
  </si>
  <si>
    <t>Point (792715.76707255549263209 9639383.20149179361760616)</t>
  </si>
  <si>
    <t>04e0000000000004b83c</t>
  </si>
  <si>
    <t>Point (790451.40987516927998513 9637733.73707433417439461)</t>
  </si>
  <si>
    <t>04e000000000000328f4</t>
  </si>
  <si>
    <t>Point (792181.92847198841627687 9639653.93182398937642574)</t>
  </si>
  <si>
    <t>04e0000000000000f624</t>
  </si>
  <si>
    <t>Point (791855.15919656225014478 9638386.12154562398791313)</t>
  </si>
  <si>
    <t>04e0000000000004a512</t>
  </si>
  <si>
    <t>Point (790262.41926913359202445 9638686.90741576440632343)</t>
  </si>
  <si>
    <t>04e0000000000003d663</t>
  </si>
  <si>
    <t>Point (792343.1483195866458118 9638582.60716453939676285)</t>
  </si>
  <si>
    <t>04e0000000000004a1a5</t>
  </si>
  <si>
    <t>Point (790337.50054916995577514 9637035.34819407761096954)</t>
  </si>
  <si>
    <t>04e00000000000090c55</t>
  </si>
  <si>
    <t>Point (790588.8588606477715075 9637803.29041414149105549)</t>
  </si>
  <si>
    <t>04e0000000000001721c</t>
  </si>
  <si>
    <t>Point (783043.97737861378118396 9636216.51037545688450336)</t>
  </si>
  <si>
    <t>04e000000000000363d9</t>
  </si>
  <si>
    <t>Point (793375.52648895105812699 9638896.35011705942451954)</t>
  </si>
  <si>
    <t>04e00000000000040098</t>
  </si>
  <si>
    <t>Point (790799.63191915256902575 9638223.75077460519969463)</t>
  </si>
  <si>
    <t>04e00000000000058abb</t>
  </si>
  <si>
    <t>Point (792583.95364759408403188 9638727.00886914320290089)</t>
  </si>
  <si>
    <t>04e0000000000006a469</t>
  </si>
  <si>
    <t>Point (792908.30818417784757912 9639026.34264830872416496)</t>
  </si>
  <si>
    <t>04e00000000000036f6f</t>
  </si>
  <si>
    <t>Point (783015.02769980288576335 9635835.49404397048056126)</t>
  </si>
  <si>
    <t>04e0000000000008fc05</t>
  </si>
  <si>
    <t>Point (783384.56701715546660125 9636965.80934099480509758)</t>
  </si>
  <si>
    <t>04e000000000000945f9</t>
  </si>
  <si>
    <t>Point (790818.68681268417276442 9639304.90627035684883595)</t>
  </si>
  <si>
    <t>04e00000000000041ec5</t>
  </si>
  <si>
    <t>Point (783748.03282946511171758 9635496.79932759888470173)</t>
  </si>
  <si>
    <t>04e000000000000906b9</t>
  </si>
  <si>
    <t>Point (790368.97058192198164761 9638756.12751486711204052)</t>
  </si>
  <si>
    <t>04e0000000000007b17a</t>
  </si>
  <si>
    <t>Point (790551.42423580039758235 9638084.1175906378775835)</t>
  </si>
  <si>
    <t>04e00000000000000ce2</t>
  </si>
  <si>
    <t>Point (791241.91357692133169621 9638848.6994793675839901)</t>
  </si>
  <si>
    <t>04e00000000000053e19</t>
  </si>
  <si>
    <t>Point (790551.35649801196996123 9637180.77116159908473492)</t>
  </si>
  <si>
    <t>04e0000000000002564a</t>
  </si>
  <si>
    <t>Point (790603.54970863508060575 9638156.34258956089615822)</t>
  </si>
  <si>
    <t>04e0000000000005e472</t>
  </si>
  <si>
    <t>Point (783316.03279435262084007 9635546.32507552020251751)</t>
  </si>
  <si>
    <t>04e00000000000018786</t>
  </si>
  <si>
    <t>Point (790264.85010572429746389 9638925.75711445882916451)</t>
  </si>
  <si>
    <t>04e0000000000001bd5c</t>
  </si>
  <si>
    <t>Point (790135.07693965756334364 9637086.87364551611244678)</t>
  </si>
  <si>
    <t>04e0000000000002baff</t>
  </si>
  <si>
    <t>Point (791937.84935447992756963 9638303.83212264068424702)</t>
  </si>
  <si>
    <t>04e0000000000007f6c1</t>
  </si>
  <si>
    <t>Point (790855.88245702325366437 9638627.74833312071859837)</t>
  </si>
  <si>
    <t>04e000000000000985e7</t>
  </si>
  <si>
    <t>Point (790429.28509979974478483 9638803.58769613690674305)</t>
  </si>
  <si>
    <t>04e000000000000a1eba</t>
  </si>
  <si>
    <t>Point (790296.38551270763855428 9637113.10496188327670097)</t>
  </si>
  <si>
    <t>04e000000000000759e5</t>
  </si>
  <si>
    <t>Point (790980.82951120799407363 9638505.78447134979069233)</t>
  </si>
  <si>
    <t>04e0000000000007b774</t>
  </si>
  <si>
    <t>Point (791044.49282268527895212 9638491.13823841139674187)</t>
  </si>
  <si>
    <t>04e00000000000014638</t>
  </si>
  <si>
    <t>Point (791851.34995029401034117 9638286.54346764832735062)</t>
  </si>
  <si>
    <t>04e00000000000023de0</t>
  </si>
  <si>
    <t>Point (790790.46164766675792634 9638212.13429618813097477)</t>
  </si>
  <si>
    <t>04e0000000000002591a</t>
  </si>
  <si>
    <t>Point (790618.16131735173985362 9637950.60995800048112869)</t>
  </si>
  <si>
    <t>04e0000000000004ad4f</t>
  </si>
  <si>
    <t>Point (783277.62804074003361166 9635539.45314991101622581)</t>
  </si>
  <si>
    <t>04e0000000000005a502</t>
  </si>
  <si>
    <t>Point (790519.48262892453931272 9637164.39015090838074684)</t>
  </si>
  <si>
    <t>04e0000000000009c257</t>
  </si>
  <si>
    <t>Point (790408.41281262715347111 9638773.43028267286717892)</t>
  </si>
  <si>
    <t>04e0000000000001c834</t>
  </si>
  <si>
    <t>Point (790410.9985835028346628 9638530.14163331128656864)</t>
  </si>
  <si>
    <t>04e00000000000061cb5</t>
  </si>
  <si>
    <t>Point (783287.28632759780157357 9636702.37006054632365704)</t>
  </si>
  <si>
    <t>04e000000000000a3722</t>
  </si>
  <si>
    <t>Point (791545.74861463822890073 9638445.51902379281818867)</t>
  </si>
  <si>
    <t>04e00000000000087ed1</t>
  </si>
  <si>
    <t>Point (790666.76001376728527248 9637571.24431544728577137)</t>
  </si>
  <si>
    <t>04e0000000000000fe9c</t>
  </si>
  <si>
    <t>Point (783077.70215309131890535 9635712.7270731795579195)</t>
  </si>
  <si>
    <t>04e00000000000081ae0</t>
  </si>
  <si>
    <t>Point (791893.60346263577230275 9638342.03859027102589607)</t>
  </si>
  <si>
    <t>04e000000000000a12a3</t>
  </si>
  <si>
    <t>Point (782755.40396870346739888 9635756.26532793417572975)</t>
  </si>
  <si>
    <t>04e00000000000016136</t>
  </si>
  <si>
    <t>Point (793554.37235161499120295 9639395.06711721420288086)</t>
  </si>
  <si>
    <t>04e000000000000182e5</t>
  </si>
  <si>
    <t>Point (792359.88972481596283615 9638662.93079341202974319)</t>
  </si>
  <si>
    <t>04e0000000000001b517</t>
  </si>
  <si>
    <t>Point (792503.80224529816769063 9638702.77537057735025883)</t>
  </si>
  <si>
    <t>04e000000000000545dd</t>
  </si>
  <si>
    <t>Point (790181.02854179171845317 9637636.85301497206091881)</t>
  </si>
  <si>
    <t>04e000000000000435ce</t>
  </si>
  <si>
    <t>Point (790500.31655071792192757 9637747.87364723347127438)</t>
  </si>
  <si>
    <t>04e00000000000070d63</t>
  </si>
  <si>
    <t>Point (793051.11274064308963716 9638944.6656816303730011)</t>
  </si>
  <si>
    <t>04e00000000000058314</t>
  </si>
  <si>
    <t>Point (784669.87425278779119253 9636349.7644194234162569)</t>
  </si>
  <si>
    <t>04e00000000000077fa9</t>
  </si>
  <si>
    <t>Point (783168.84817051910795271 9636338.19359164871275425)</t>
  </si>
  <si>
    <t>04e00000000000085a2b</t>
  </si>
  <si>
    <t>Point (790594.4189202249981463 9638988.50148912519216537)</t>
  </si>
  <si>
    <t>04e000000000000624f6</t>
  </si>
  <si>
    <t>Point (791508.25171040266286582 9638532.10619378089904785)</t>
  </si>
  <si>
    <t>04e0000000000002dab2</t>
  </si>
  <si>
    <t>Point (786439.10795781924389303 9635968.3125049602240324)</t>
  </si>
  <si>
    <t>04e000000000000997e4</t>
  </si>
  <si>
    <t>Point (791966.41582947864662856 9637801.70462692528963089)</t>
  </si>
  <si>
    <t>04e00000000000026583</t>
  </si>
  <si>
    <t>Point (790961.07765838410705328 9638385.68025805614888668)</t>
  </si>
  <si>
    <t>04e0000000000001d18e</t>
  </si>
  <si>
    <t>Point (791784.86481800279580057 9638656.3989502526819706)</t>
  </si>
  <si>
    <t>04e0000000000002ec9e</t>
  </si>
  <si>
    <t>Point (790032.22422806080430746 9637429.06501338072121143)</t>
  </si>
  <si>
    <t>04e0000000000004b710</t>
  </si>
  <si>
    <t>Point (790622.87476802011951804 9638688.12933054007589817)</t>
  </si>
  <si>
    <t>04e00000000000066a7c</t>
  </si>
  <si>
    <t>Point (783460.64207841828465462 9636907.11445069313049316)</t>
  </si>
  <si>
    <t>04e00000000000071235</t>
  </si>
  <si>
    <t>Point (791852.03519758197944611 9638375.54530620947480202)</t>
  </si>
  <si>
    <t>04e00000000000024466</t>
  </si>
  <si>
    <t>Point (785630.13780945003964007 9635906.28690687380731106)</t>
  </si>
  <si>
    <t>04e00000000000086002</t>
  </si>
  <si>
    <t>Point (790835.47030075476504862 9638376.54632982797920704)</t>
  </si>
  <si>
    <t>04e00000000000004a36</t>
  </si>
  <si>
    <t>Point (782906.95404314843472093 9635755.65806928835809231)</t>
  </si>
  <si>
    <t>04e000000000000a548b</t>
  </si>
  <si>
    <t>Point (791424.80710334680043161 9638521.74920766800642014)</t>
  </si>
  <si>
    <t>04e0000000000004e549</t>
  </si>
  <si>
    <t>Point (790605.77959202835336328 9637856.95192733034491539)</t>
  </si>
  <si>
    <t>04e0000000000009e1a2</t>
  </si>
  <si>
    <t>Point (790462.95873582875356078 9637697.48709028400480747)</t>
  </si>
  <si>
    <t>04e00000000000057668</t>
  </si>
  <si>
    <t>Point (783488.7467475727899 9636714.7127519752830267)</t>
  </si>
  <si>
    <t>04e000000000000728b2</t>
  </si>
  <si>
    <t>Point (790859.24994163517840207 9639295.39330927096307278)</t>
  </si>
  <si>
    <t>04e0000000000009e2bd</t>
  </si>
  <si>
    <t>Point (790559.0057942948769778 9637467.43976075574755669)</t>
  </si>
  <si>
    <t>04e0000000000000f418</t>
  </si>
  <si>
    <t>Point (791903.20434219297021627 9639656.60250337794423103)</t>
  </si>
  <si>
    <t>04e0000000000002be5c</t>
  </si>
  <si>
    <t>Point (789784.96896410745102912 9638987.46586933545768261)</t>
  </si>
  <si>
    <t>04e0000000000005a679</t>
  </si>
  <si>
    <t>Point (782959.01385449827648699 9636276.53373638354241848)</t>
  </si>
  <si>
    <t>04e00000000000077a67</t>
  </si>
  <si>
    <t>Point (792975.56094375823158771 9639496.58417710475623608)</t>
  </si>
  <si>
    <t>04e0000000000001c94a</t>
  </si>
  <si>
    <t>Point (791459.33057850645855069 9638533.45046928524971008)</t>
  </si>
  <si>
    <t>04e0000000000004b816</t>
  </si>
  <si>
    <t>Point (786072.91205627913586795 9636403.14528673514723778)</t>
  </si>
  <si>
    <t>04e0000000000008b429</t>
  </si>
  <si>
    <t>Point (783049.73138511460274458 9636188.03952030651271343)</t>
  </si>
  <si>
    <t>04e0000000000000afb8</t>
  </si>
  <si>
    <t>Point (792049.90817604586482048 9638571.39574006758630276)</t>
  </si>
  <si>
    <t>04e0000000000001abef</t>
  </si>
  <si>
    <t>Point (783163.50447544851340353 9636150.97699389047920704)</t>
  </si>
  <si>
    <t>04e0000000000004bc29</t>
  </si>
  <si>
    <t>Point (782768.08440417947713286 9635738.23588113486766815)</t>
  </si>
  <si>
    <t>04e00000000000079378</t>
  </si>
  <si>
    <t>Point (790170.16570938564836979 9637587.45056981779634953)</t>
  </si>
  <si>
    <t>04e0000000000000b48b</t>
  </si>
  <si>
    <t>Point (790630.99792270641773939 9638363.41983817890286446)</t>
  </si>
  <si>
    <t>04e0000000000000cae2</t>
  </si>
  <si>
    <t>Point (791603.33812773507088423 9639004.70633777230978012)</t>
  </si>
  <si>
    <t>04e0000000000004ba6a</t>
  </si>
  <si>
    <t>Point (792153.23437358089722693 9639826.60927147045731544)</t>
  </si>
  <si>
    <t>04e000000000000604e1</t>
  </si>
  <si>
    <t>Point (790844.68681720178574324 9638377.0555746890604496)</t>
  </si>
  <si>
    <t>04e0000000000000d18e</t>
  </si>
  <si>
    <t>Point (782872.48165037925355136 9635845.27221457473933697)</t>
  </si>
  <si>
    <t>04e0000000000002cf40</t>
  </si>
  <si>
    <t>Point (783490.13175775983836502 9636147.67550195939838886)</t>
  </si>
  <si>
    <t>04e00000000000041195</t>
  </si>
  <si>
    <t>Point (790215.72519561019726098 9638837.33764130808413029)</t>
  </si>
  <si>
    <t>04e000000000000095b4</t>
  </si>
  <si>
    <t>Point (790955.34861812135204673 9638185.8798856046050787)</t>
  </si>
  <si>
    <t>04e0000000000005583a</t>
  </si>
  <si>
    <t>Point (790327.8968936272431165 9638526.30730906315147877)</t>
  </si>
  <si>
    <t>04e000000000000734c8</t>
  </si>
  <si>
    <t>Point (790857.03224831749685109 9639391.50919799320399761)</t>
  </si>
  <si>
    <t>04e0000000000007ea04</t>
  </si>
  <si>
    <t>Point (792239.57867680513300002 9638675.11396393552422523)</t>
  </si>
  <si>
    <t>04e0000000000002fe1c</t>
  </si>
  <si>
    <t>Point (792243.42279107542708516 9639608.46377812698483467)</t>
  </si>
  <si>
    <t>04e0000000000005608d</t>
  </si>
  <si>
    <t>Point (790254.14925408607814461 9637719.21396263316273689)</t>
  </si>
  <si>
    <t>04e00000000000086c52</t>
  </si>
  <si>
    <t>Point (790708.43538117501884699 9638016.28058063425123692)</t>
  </si>
  <si>
    <t>04e0000000000000b65c</t>
  </si>
  <si>
    <t>Point (790406.86562894808594137 9638665.64630323462188244)</t>
  </si>
  <si>
    <t>04e00000000000029b63</t>
  </si>
  <si>
    <t>Point (790467.83665647660382092 9638566.51670919172465801)</t>
  </si>
  <si>
    <t>04e0000000000000d2bf</t>
  </si>
  <si>
    <t>Point (790624.91922929463908076 9639260.74779871292412281)</t>
  </si>
  <si>
    <t>04e00000000000020d55</t>
  </si>
  <si>
    <t>Point (790434.47465931857004762 9636927.95805214531719685)</t>
  </si>
  <si>
    <t>04e000000000000594c0</t>
  </si>
  <si>
    <t>Point (791011.66616729903034866 9638574.09711723029613495)</t>
  </si>
  <si>
    <t>04e000000000000098e3</t>
  </si>
  <si>
    <t>Point (790835.34088564966805279 9638009.74259650707244873)</t>
  </si>
  <si>
    <t>04e000000000000884e7</t>
  </si>
  <si>
    <t>Point (791433.9058198519051075 9638522.78395288623869419)</t>
  </si>
  <si>
    <t>04e00000000000012ee2</t>
  </si>
  <si>
    <t>Point (792193.46825658029410988 9638416.7908295001834631)</t>
  </si>
  <si>
    <t>04e0000000000002a971</t>
  </si>
  <si>
    <t>Point (792940.04171907878480852 9639146.97568768635392189)</t>
  </si>
  <si>
    <t>04e000000000000a661a</t>
  </si>
  <si>
    <t>Point (790545.98052901029586792 9639231.29741550236940384)</t>
  </si>
  <si>
    <t>04e00000000000063a81</t>
  </si>
  <si>
    <t>Point (784692.06669025495648384 9636232.85837331041693687)</t>
  </si>
  <si>
    <t>04e0000000000008729f</t>
  </si>
  <si>
    <t>Point (784484.73525170772336423 9637374.75235784985125065)</t>
  </si>
  <si>
    <t>04e00000000000003e96</t>
  </si>
  <si>
    <t>Point (790485.16355188866145909 9638694.63625767268240452)</t>
  </si>
  <si>
    <t>04e00000000000042d8e</t>
  </si>
  <si>
    <t>Point (791534.06203948683105409 9638966.69738596677780151)</t>
  </si>
  <si>
    <t>04e00000000000048028</t>
  </si>
  <si>
    <t>Point (792187.92468551907222718 9638677.33941985480487347)</t>
  </si>
  <si>
    <t>04e00000000000070704</t>
  </si>
  <si>
    <t>Point (784302.548867201898247 9635399.04374406486749649)</t>
  </si>
  <si>
    <t>04e0000000000007231b</t>
  </si>
  <si>
    <t>Point (790207.92578481580130756 9638790.16948499158024788)</t>
  </si>
  <si>
    <t>04e00000000000027018</t>
  </si>
  <si>
    <t>Point (789807.69755665771663189 9637298.42499447986483574)</t>
  </si>
  <si>
    <t>04e0000000000001acd2</t>
  </si>
  <si>
    <t>Point (790599.67405058152507991 9638795.03433824330568314)</t>
  </si>
  <si>
    <t>04e00000000000073b9b</t>
  </si>
  <si>
    <t>Point (793594.52972775558009744 9639248.24758480116724968)</t>
  </si>
  <si>
    <t>04e0000000000008cacd</t>
  </si>
  <si>
    <t>Point (790508.62005804991349578 9637950.44683117419481277)</t>
  </si>
  <si>
    <t>04e00000000000020ac5</t>
  </si>
  <si>
    <t>Point (790034.17713478347286582 9638798.20852610841393471)</t>
  </si>
  <si>
    <t>04e0000000000002350e</t>
  </si>
  <si>
    <t>Point (791638.0370476107345894 9639162.0407134797424078)</t>
  </si>
  <si>
    <t>04e00000000000001f65</t>
  </si>
  <si>
    <t>Point (790880.79751290217973292 9638247.22367754951119423)</t>
  </si>
  <si>
    <t>04e000000000000a48fd</t>
  </si>
  <si>
    <t>Point (791800.17701261432375759 9637733.42529732547700405)</t>
  </si>
  <si>
    <t>04e0000000000002a0d4</t>
  </si>
  <si>
    <t>Point (789597.03433068213053048 9638895.21389364451169968)</t>
  </si>
  <si>
    <t>04e000000000000061b5</t>
  </si>
  <si>
    <t>Point (790933.23634574189782143 9639328.09283954463899136)</t>
  </si>
  <si>
    <t>04e00000000000023570</t>
  </si>
  <si>
    <t>Point (784574.0188998079393059 9634896.03303601965308189)</t>
  </si>
  <si>
    <t>04e00000000000026ab1</t>
  </si>
  <si>
    <t>Point (790652.88839381048455834 9638635.65077671594917774)</t>
  </si>
  <si>
    <t>04e0000000000007d594</t>
  </si>
  <si>
    <t>Point (793417.56137891300022602 9639215.59880576469004154)</t>
  </si>
  <si>
    <t>04e00000000000003b41</t>
  </si>
  <si>
    <t>Point (792224.58782665082253516 9638533.32124895043671131)</t>
  </si>
  <si>
    <t>04e0000000000004bbc4</t>
  </si>
  <si>
    <t>Point (790463.39173484698403627 9638243.00198617577552795)</t>
  </si>
  <si>
    <t>04e0000000000001256b</t>
  </si>
  <si>
    <t>Point (790582.72638464090414345 9637938.33767805248498917)</t>
  </si>
  <si>
    <t>04e00000000000092598</t>
  </si>
  <si>
    <t>Point (783273.4931355353910476 9636699.47665916010737419)</t>
  </si>
  <si>
    <t>04e00000000000030d69</t>
  </si>
  <si>
    <t>Point (789868.39169663260690868 9637373.35457582585513592)</t>
  </si>
  <si>
    <t>04e00000000000075c2d</t>
  </si>
  <si>
    <t>Point (792197.87417478940915316 9638602.71803832985460758)</t>
  </si>
  <si>
    <t>04e0000000000007a67a</t>
  </si>
  <si>
    <t>Point (793360.7949138218536973 9639189.00556344725191593)</t>
  </si>
  <si>
    <t>04e0000000000007ef64</t>
  </si>
  <si>
    <t>Point (792050.1860514166764915 9639717.16761519014835358)</t>
  </si>
  <si>
    <t>04e0000000000009a135</t>
  </si>
  <si>
    <t>Point (789786.34368219738826156 9638999.617027398198843)</t>
  </si>
  <si>
    <t>04e000000000000a19c2</t>
  </si>
  <si>
    <t>Point (789890.19022998493164778 9637407.11047686077654362)</t>
  </si>
  <si>
    <t>04e0000000000005d34a</t>
  </si>
  <si>
    <t>Point (792508.76226657174993306 9638575.90809180587530136)</t>
  </si>
  <si>
    <t>04e00000000000059bd7</t>
  </si>
  <si>
    <t>Point (790157.00878875958733261 9637611.82935617864131927)</t>
  </si>
  <si>
    <t>04e00000000000037701</t>
  </si>
  <si>
    <t>Point (791744.97954260383266956 9638341.08579872734844685)</t>
  </si>
  <si>
    <t>04e000000000000a721d</t>
  </si>
  <si>
    <t>Point (783557.99615900835487992 9636948.90116647630929947)</t>
  </si>
  <si>
    <t>04e0000000000005367f</t>
  </si>
  <si>
    <t>Point (783049.61051339842379093 9636254.88821288570761681)</t>
  </si>
  <si>
    <t>04e0000000000009e718</t>
  </si>
  <si>
    <t>Point (789784.42488984018564224 9637369.49307632632553577)</t>
  </si>
  <si>
    <t>04e000000000000a1ee6</t>
  </si>
  <si>
    <t>Point (784146.80588101386092603 9637276.56273868307471275)</t>
  </si>
  <si>
    <t>04e0000000000003fc21</t>
  </si>
  <si>
    <t>Point (790509.74639591330196708 9637736.06549054384231567)</t>
  </si>
  <si>
    <t>04e0000000000004dbe5</t>
  </si>
  <si>
    <t>Point (790792.4492164597613737 9638221.19670881703495979)</t>
  </si>
  <si>
    <t>04e0000000000006e8d8</t>
  </si>
  <si>
    <t>Point (791539.95855719468090683 9638534.37769101001322269)</t>
  </si>
  <si>
    <t>04e0000000000007901e</t>
  </si>
  <si>
    <t>Point (790533.18593942257575691 9637808.49831518717110157)</t>
  </si>
  <si>
    <t>04e000000000000866b8</t>
  </si>
  <si>
    <t>Point (790152.14626516646239907 9637378.63522836938500404)</t>
  </si>
  <si>
    <t>04e0000000000008f9be</t>
  </si>
  <si>
    <t>Point (791754.39562954544089735 9638466.55222472921013832)</t>
  </si>
  <si>
    <t>04e000000000000281f2</t>
  </si>
  <si>
    <t>Point (785810.22196684742812067 9636068.98443794623017311)</t>
  </si>
  <si>
    <t>04e0000000000002bb5e</t>
  </si>
  <si>
    <t>Point (792912.42278841836377978 9639556.47369471192359924)</t>
  </si>
  <si>
    <t>04e0000000000002506a</t>
  </si>
  <si>
    <t>Point (790635.84886288247071207 9638707.83119177632033825)</t>
  </si>
  <si>
    <t>04e00000000000056a16</t>
  </si>
  <si>
    <t>Point (783303.34071267046965659 9636930.03096020221710205)</t>
  </si>
  <si>
    <t>04e0000000000001955c</t>
  </si>
  <si>
    <t>Point (791044.0884080589748919 9638374.76996548287570477)</t>
  </si>
  <si>
    <t>04e0000000000004099a</t>
  </si>
  <si>
    <t>Point (790452.24196999415289611 9638808.22570563480257988)</t>
  </si>
  <si>
    <t>04e00000000000047f3f</t>
  </si>
  <si>
    <t>Point (783843.89545268681831658 9636105.67668670043349266)</t>
  </si>
  <si>
    <t>04e000000000000637ab</t>
  </si>
  <si>
    <t>Point (792217.94916642038151622 9638630.01249757409095764)</t>
  </si>
  <si>
    <t>04e0000000000008812d</t>
  </si>
  <si>
    <t>Point (782753.59957516915164888 9635840.2050788514316082)</t>
  </si>
  <si>
    <t>04e000000000000058b2</t>
  </si>
  <si>
    <t>Point (790668.45331033412367105 9637501.98442417569458485)</t>
  </si>
  <si>
    <t>04e0000000000003ad41</t>
  </si>
  <si>
    <t>Point (790259.78346935915760696 9638920.21272065304219723)</t>
  </si>
  <si>
    <t>04e00000000000071d4a</t>
  </si>
  <si>
    <t>Point (790447.75427075824700296 9637422.92137129977345467)</t>
  </si>
  <si>
    <t>04e00000000000067eff</t>
  </si>
  <si>
    <t>Point (791342.57530420040711761 9638924.27679866924881935)</t>
  </si>
  <si>
    <t>04e00000000000000ad9</t>
  </si>
  <si>
    <t>Point (783092.98684887867420912 9635961.47788585536181927)</t>
  </si>
  <si>
    <t>04e0000000000005abde</t>
  </si>
  <si>
    <t>Point (783049.28982233908027411 9635804.53506627306342125)</t>
  </si>
  <si>
    <t>04e00000000000088162</t>
  </si>
  <si>
    <t>Point (790030.22515568090602756 9638850.58470437303185463)</t>
  </si>
  <si>
    <t>04e0000000000008498f</t>
  </si>
  <si>
    <t>Point (791837.81923400494270027 9638417.29669696092605591)</t>
  </si>
  <si>
    <t>04e0000000000009ed53</t>
  </si>
  <si>
    <t>Point (789949.39346578798722476 9637456.44826331175863743)</t>
  </si>
  <si>
    <t>04e000000000000a25de</t>
  </si>
  <si>
    <t>Point (790260.05732096207793802 9638611.96189048886299133)</t>
  </si>
  <si>
    <t>04e0000000000007b03b</t>
  </si>
  <si>
    <t>Point (782950.73769915499724448 9635915.60090899839997292)</t>
  </si>
  <si>
    <t>04e0000000000001a072</t>
  </si>
  <si>
    <t>Point (792192.16990622680168599 9638510.31040532141923904)</t>
  </si>
  <si>
    <t>04e0000000000002e25b</t>
  </si>
  <si>
    <t>Point (791054.47726496832910925 9638267.97237679176032543)</t>
  </si>
  <si>
    <t>04e0000000000007f69d</t>
  </si>
  <si>
    <t>Point (790547.11783518083393574 9637708.73072357475757599)</t>
  </si>
  <si>
    <t>04e000000000000901df</t>
  </si>
  <si>
    <t>Point (790595.49114890152122825 9638064.84400005824863911)</t>
  </si>
  <si>
    <t>04e000000000000929e0</t>
  </si>
  <si>
    <t>Point (789845.51849192974623293 9637362.56454146653413773)</t>
  </si>
  <si>
    <t>04e0000000000009321f</t>
  </si>
  <si>
    <t>Point (790608.45880869729444385 9638694.58200464211404324)</t>
  </si>
  <si>
    <t>04e0000000000008bf13</t>
  </si>
  <si>
    <t>Point (783226.17119639541488141 9635375.27562994509935379)</t>
  </si>
  <si>
    <t>04e000000000000a36bf</t>
  </si>
  <si>
    <t>Point (783394.28249041142407805 9637056.05949980393052101)</t>
  </si>
  <si>
    <t>04e0000000000005d100</t>
  </si>
  <si>
    <t>Point (784776.65219589229673147 9636473.81052906438708305)</t>
  </si>
  <si>
    <t>04e0000000000009304f</t>
  </si>
  <si>
    <t>Point (782988.87936103530228138 9635821.34893424436450005)</t>
  </si>
  <si>
    <t>04e00000000000028e83</t>
  </si>
  <si>
    <t>Point (792817.31472297641448677 9638979.09848597086966038)</t>
  </si>
  <si>
    <t>04e0000000000002963a</t>
  </si>
  <si>
    <t>Point (790229.14632722083479166 9637383.62123837694525719)</t>
  </si>
  <si>
    <t>04e00000000000041350</t>
  </si>
  <si>
    <t>Point (790164.50801316346041858 9638744.85376028716564178)</t>
  </si>
  <si>
    <t>04e000000000000a6bf7</t>
  </si>
  <si>
    <t>Point (790085.27269139606505632 9638799.43517227657139301)</t>
  </si>
  <si>
    <t>04e0000000000000944f</t>
  </si>
  <si>
    <t>Point (791693.1757254577241838 9638207.85532233119010925)</t>
  </si>
  <si>
    <t>04e0000000000000cb82</t>
  </si>
  <si>
    <t>Point (790509.85264757194090635 9638062.88865688070654869)</t>
  </si>
  <si>
    <t>04e000000000000389af</t>
  </si>
  <si>
    <t>Point (782932.26339369267225266 9635458.11467701196670532)</t>
  </si>
  <si>
    <t>04e000000000000599fc</t>
  </si>
  <si>
    <t>Point (792151.46478798240423203 9638323.95257654413580894)</t>
  </si>
  <si>
    <t>04e0000000000005cfce</t>
  </si>
  <si>
    <t>Point (783119.84818226762581617 9635814.87131048366427422)</t>
  </si>
  <si>
    <t>04e0000000000000f2a6</t>
  </si>
  <si>
    <t>Point (790582.65660195448435843 9639361.45990459807217121)</t>
  </si>
  <si>
    <t>04e000000000000945ff</t>
  </si>
  <si>
    <t>Point (790796.37009850237518549 9638240.27488243207335472)</t>
  </si>
  <si>
    <t>04e00000000000094ceb</t>
  </si>
  <si>
    <t>Point (791833.40799011965282261 9638410.00216459855437279)</t>
  </si>
  <si>
    <t>04e0000000000001ab49</t>
  </si>
  <si>
    <t>Point (783352.52266045776195824 9635665.0817103274166584)</t>
  </si>
  <si>
    <t>04e000000000000326a9</t>
  </si>
  <si>
    <t>Point (783238.2419382402440533 9636727.16383326426148415)</t>
  </si>
  <si>
    <t>04e0000000000008aa28</t>
  </si>
  <si>
    <t>Point (790952.4409347684122622 9638470.02531197853386402)</t>
  </si>
  <si>
    <t>04e0000000000009eb16</t>
  </si>
  <si>
    <t>Point (783095.65686965524218976 9635696.03991070948541164)</t>
  </si>
  <si>
    <t>04e00000000000005ee0</t>
  </si>
  <si>
    <t>Point (784521.19666647270787507 9636484.44609762728214264)</t>
  </si>
  <si>
    <t>04e0000000000001bbf4</t>
  </si>
  <si>
    <t>Point (783217.02191083016805351 9636603.21059362590312958)</t>
  </si>
  <si>
    <t>04e0000000000009e7d4</t>
  </si>
  <si>
    <t>Point (783287.35806722100824118 9636904.54231622442603111)</t>
  </si>
  <si>
    <t>04e000000000000a390c</t>
  </si>
  <si>
    <t>Point (790400.99099030462093651 9638658.11526081711053848)</t>
  </si>
  <si>
    <t>04e00000000000002860</t>
  </si>
  <si>
    <t>Point (790972.21705299848690629 9638072.49571292102336884)</t>
  </si>
  <si>
    <t>04e00000000000015fac</t>
  </si>
  <si>
    <t>Point (790810.17939516890328377 9638187.99773649871349335)</t>
  </si>
  <si>
    <t>04e00000000000034998</t>
  </si>
  <si>
    <t>Point (792085.2037257372867316 9638293.56001988425850868)</t>
  </si>
  <si>
    <t>04e00000000000046aba</t>
  </si>
  <si>
    <t>Point (791742.29575092066079378 9638467.57858104445040226)</t>
  </si>
  <si>
    <t>04e00000000000066fa7</t>
  </si>
  <si>
    <t>Point (790158.45700627658516169 9637464.46082375757396221)</t>
  </si>
  <si>
    <t>04e0000000000007b509</t>
  </si>
  <si>
    <t>Point (790451.94500173628330231 9637769.45610045827925205)</t>
  </si>
  <si>
    <t>04e00000000000057e8d</t>
  </si>
  <si>
    <t>Point (791781.40039432444609702 9638414.43538944609463215)</t>
  </si>
  <si>
    <t>04e00000000000078562</t>
  </si>
  <si>
    <t>Point (790220.32659127376973629 9637454.8559369184076786)</t>
  </si>
  <si>
    <t>04e0000000000003e231</t>
  </si>
  <si>
    <t>Point (790668.96358181140385568 9638659.6682868804782629)</t>
  </si>
  <si>
    <t>04e000000000000493d0</t>
  </si>
  <si>
    <t>Point (783850.70612466498278081 9635951.09123237989842892)</t>
  </si>
  <si>
    <t>04e00000000000051945</t>
  </si>
  <si>
    <t>Point (790109.73578861635178328 9637388.16912567988038063)</t>
  </si>
  <si>
    <t>04e0000000000005de6e</t>
  </si>
  <si>
    <t>Point (785678.52047398022841662 9636655.81048940308392048)</t>
  </si>
  <si>
    <t>04e00000000000084f5e</t>
  </si>
  <si>
    <t>Point (790294.81533865409437567 9637152.86728908121585846)</t>
  </si>
  <si>
    <t>04e00000000000019ccd</t>
  </si>
  <si>
    <t>Point (791958.58465168112888932 9639549.6895262748003006)</t>
  </si>
  <si>
    <t>04e0000000000002d8f3</t>
  </si>
  <si>
    <t>Point (792010.17019164864905179 9638420.96338170021772385)</t>
  </si>
  <si>
    <t>04e00000000000042836</t>
  </si>
  <si>
    <t>Point (791403.5834980437066406 9637577.73340938985347748)</t>
  </si>
  <si>
    <t>04e0000000000009e734</t>
  </si>
  <si>
    <t>Point (783224.2217064059805125 9636463.11977089941501617)</t>
  </si>
  <si>
    <t>04e0000000000001bce6</t>
  </si>
  <si>
    <t>Point (790265.70344636705704033 9638941.40519016608595848)</t>
  </si>
  <si>
    <t>04e0000000000001d6df</t>
  </si>
  <si>
    <t>Point (790654.36828025500290096 9637995.29577047936618328)</t>
  </si>
  <si>
    <t>04e00000000000025240</t>
  </si>
  <si>
    <t>Point (790640.50182119337841868 9637945.26988600566983223)</t>
  </si>
  <si>
    <t>04e00000000000031df4</t>
  </si>
  <si>
    <t>Point (783324.8148937284713611 9635552.10456500574946404)</t>
  </si>
  <si>
    <t>04e0000000000003cdf6</t>
  </si>
  <si>
    <t>Point (782284.67031855264212936 9635918.15205635875463486)</t>
  </si>
  <si>
    <t>04e0000000000001b4f6</t>
  </si>
  <si>
    <t>Point (784214.42495319666340947 9636847.73163185641169548)</t>
  </si>
  <si>
    <t>04e0000000000005158a</t>
  </si>
  <si>
    <t>Point (792157.4998464216478169 9638404.02509350702166557)</t>
  </si>
  <si>
    <t>04e000000000000913fc</t>
  </si>
  <si>
    <t>Point (791417.58025869028642774 9639313.97787540964782238)</t>
  </si>
  <si>
    <t>04e0000000000009822b</t>
  </si>
  <si>
    <t>Point (791522.32102451007813215 9638414.83364619500935078)</t>
  </si>
  <si>
    <t>04e000000000000a5593</t>
  </si>
  <si>
    <t>Point (791879.74553565238602459 9638514.3692463543266058)</t>
  </si>
  <si>
    <t>04e00000000000052cf0</t>
  </si>
  <si>
    <t>Point (790028.18771837465465069 9637212.63359900563955307)</t>
  </si>
  <si>
    <t>04e0000000000002d81d</t>
  </si>
  <si>
    <t>Point (782990.51637663296423852 9636197.98042715527117252)</t>
  </si>
  <si>
    <t>04e0000000000005783b</t>
  </si>
  <si>
    <t>Point (784770.10746098507661372 9635896.94412624090909958)</t>
  </si>
  <si>
    <t>04e00000000000060f94</t>
  </si>
  <si>
    <t>Point (789964.93235037568956614 9637797.08786530792713165)</t>
  </si>
  <si>
    <t>04e00000000000011773</t>
  </si>
  <si>
    <t>Point (792107.60970471543259919 9638664.60285165533423424)</t>
  </si>
  <si>
    <t>04e0000000000007f1d2</t>
  </si>
  <si>
    <t>Point (792804.43754021567292511 9639178.81645473651587963)</t>
  </si>
  <si>
    <t>04e00000000000093195</t>
  </si>
  <si>
    <t>Point (790692.97392995888367295 9638206.31667364947497845)</t>
  </si>
  <si>
    <t>04e0000000000000a400</t>
  </si>
  <si>
    <t>Point (790886.20658710459247231 9638226.9624151699244976)</t>
  </si>
  <si>
    <t>04e00000000000025280</t>
  </si>
  <si>
    <t>Point (790608.77590988506563008 9638775.87032407149672508)</t>
  </si>
  <si>
    <t>04e0000000000003c387</t>
  </si>
  <si>
    <t>Point (791545.64704228902701288 9638421.69196262955665588)</t>
  </si>
  <si>
    <t>04e0000000000003fa62</t>
  </si>
  <si>
    <t>Point (791231.41685511567629874 9639363.75125780329108238)</t>
  </si>
  <si>
    <t>04e00000000000041216</t>
  </si>
  <si>
    <t>Point (790158.55759086227044463 9637735.41214744932949543)</t>
  </si>
  <si>
    <t>04e0000000000006a891</t>
  </si>
  <si>
    <t>Point (790345.14236006012652069 9638499.68197453580796719)</t>
  </si>
  <si>
    <t>04e0000000000008a8f2</t>
  </si>
  <si>
    <t>Point (783013.77336818061303347 9635904.16859492659568787)</t>
  </si>
  <si>
    <t>04e000000000000012a6</t>
  </si>
  <si>
    <t>Point (790554.62546848028432578 9637928.98481857031583786)</t>
  </si>
  <si>
    <t>04e000000000000700bd</t>
  </si>
  <si>
    <t>Point (783137.9785299930954352 9635507.39663878083229065)</t>
  </si>
  <si>
    <t>04e00000000000027870</t>
  </si>
  <si>
    <t>Point (783245.917154879309237 9636408.45443447306752205)</t>
  </si>
  <si>
    <t>04e00000000000009f60</t>
  </si>
  <si>
    <t>Point (784831.00156478956341743 9636377.18060839734971523)</t>
  </si>
  <si>
    <t>04e000000000000206fc</t>
  </si>
  <si>
    <t>Point (791413.46732393023557961 9639336.22165470011532307)</t>
  </si>
  <si>
    <t>04e0000000000005a0e5</t>
  </si>
  <si>
    <t>Point (790329.78206680133007467 9637556.63671292550861835)</t>
  </si>
  <si>
    <t>04e0000000000005ea09</t>
  </si>
  <si>
    <t>Point (790784.33035803120583296 9639241.72555254399776459)</t>
  </si>
  <si>
    <t>04e0000000000006723c</t>
  </si>
  <si>
    <t>Point (790640.12517898809164762 9639289.35154260136187077)</t>
  </si>
  <si>
    <t>04e00000000000086f12</t>
  </si>
  <si>
    <t>Point (792233.07570371520705521 9638556.33239581994712353)</t>
  </si>
  <si>
    <t>04e00000000000096d86</t>
  </si>
  <si>
    <t>Point (791074.60005455848295242 9639301.06861060298979282)</t>
  </si>
  <si>
    <t>04e000000000000513e0</t>
  </si>
  <si>
    <t>Point (791854.52978861262090504 9638283.90876469761133194)</t>
  </si>
  <si>
    <t>04e0000000000006c118</t>
  </si>
  <si>
    <t>Point (792073.71406755188945681 9638567.18031712993979454)</t>
  </si>
  <si>
    <t>04e0000000000009d1ce</t>
  </si>
  <si>
    <t>Point (783082.15632823575288057 9636455.02914617024362087)</t>
  </si>
  <si>
    <t>04e00000000000078489</t>
  </si>
  <si>
    <t>Point (783284.71225717337802052 9636804.28241744078695774)</t>
  </si>
  <si>
    <t>04e000000000000815b9</t>
  </si>
  <si>
    <t>Point (790673.95018947881180793 9638141.27543593570590019)</t>
  </si>
  <si>
    <t>04e000000000000829f2</t>
  </si>
  <si>
    <t>Point (791680.35026076948270202 9638276.84862573444843292)</t>
  </si>
  <si>
    <t>04e00000000000011d5e</t>
  </si>
  <si>
    <t>Point (783512.06059302401263267 9636936.22018499299883842)</t>
  </si>
  <si>
    <t>04e00000000000047868</t>
  </si>
  <si>
    <t>Point (791371.76921947370283306 9638090.8416752815246582)</t>
  </si>
  <si>
    <t>04e0000000000007cd05</t>
  </si>
  <si>
    <t>Point (792476.53216022241394967 9638656.4479040652513504)</t>
  </si>
  <si>
    <t>04e0000000000007fed0</t>
  </si>
  <si>
    <t>Point (783097.96520880318712443 9635765.56289247237145901)</t>
  </si>
  <si>
    <t>04e0000000000008bce4</t>
  </si>
  <si>
    <t>Point (792668.10824043559841812 9638597.97610988840460777)</t>
  </si>
  <si>
    <t>04e00000000000023be9</t>
  </si>
  <si>
    <t>Point (791152.82986053661443293 9638358.82757863961160183)</t>
  </si>
  <si>
    <t>04e000000000000668b1</t>
  </si>
  <si>
    <t>Point (784452.50052190222777426 9636416.896367272362113)</t>
  </si>
  <si>
    <t>04e0000000000000f05c</t>
  </si>
  <si>
    <t>Point (783010.60275940573774278 9636437.51948881149291992)</t>
  </si>
  <si>
    <t>04e00000000000045334</t>
  </si>
  <si>
    <t>Point (792733.50434826291166246 9639390.0912975762039423)</t>
  </si>
  <si>
    <t>04e0000000000003220d</t>
  </si>
  <si>
    <t>Point (792603.40082507382612675 9638480.787924624979496)</t>
  </si>
  <si>
    <t>04e00000000000036c21</t>
  </si>
  <si>
    <t>Point (790494.11470987764187157 9638639.0629416611045599)</t>
  </si>
  <si>
    <t>04e00000000000027714</t>
  </si>
  <si>
    <t>Point (790473.15107361739501357 9637929.13237964734435081)</t>
  </si>
  <si>
    <t>04e0000000000006b224</t>
  </si>
  <si>
    <t>Point (792597.98847365099936724 9638851.91515354998409748)</t>
  </si>
  <si>
    <t>04e00000000000073ee0</t>
  </si>
  <si>
    <t>Point (790199.2464787409408018 9638843.83951321616768837)</t>
  </si>
  <si>
    <t>04e00000000000044057</t>
  </si>
  <si>
    <t>Point (782766.04909351374953985 9635750.24056751094758511)</t>
  </si>
  <si>
    <t>04e0000000000000b53f</t>
  </si>
  <si>
    <t>Point (783227.2579293797025457 9636048.95774954371154308)</t>
  </si>
  <si>
    <t>04e0000000000001420d</t>
  </si>
  <si>
    <t>Point (783073.62192561663687229 9636368.60293650254607201)</t>
  </si>
  <si>
    <t>04e00000000000079d48</t>
  </si>
  <si>
    <t>Point (783098.48994064447470009 9636389.48225739970803261)</t>
  </si>
  <si>
    <t>04e000000000000843ca</t>
  </si>
  <si>
    <t>Point (782991.4955538441427052 9635809.78475615940988064)</t>
  </si>
  <si>
    <t>04e0000000000001d6b5</t>
  </si>
  <si>
    <t>Point (792978.14065931877121329 9638975.6573355421423912)</t>
  </si>
  <si>
    <t>04e0000000000003ea0d</t>
  </si>
  <si>
    <t>Point (783538.24366092518903315 9637040.96026319451630116)</t>
  </si>
  <si>
    <t>04e0000000000004bb2f</t>
  </si>
  <si>
    <t>Point (793801.75946483854204416 9639388.97842441871762276)</t>
  </si>
  <si>
    <t>04e0000000000001f575</t>
  </si>
  <si>
    <t>Point (783990.88782402663491666 9635509.07700240425765514)</t>
  </si>
  <si>
    <t>04e00000000000065cb3</t>
  </si>
  <si>
    <t>Point (790421.26498789759352803 9637818.88187557086348534)</t>
  </si>
  <si>
    <t>04e0000000000009ae40</t>
  </si>
  <si>
    <t>Point (783195.4979814849793911 9636543.83355145156383514)</t>
  </si>
  <si>
    <t>04e0000000000005fa0a</t>
  </si>
  <si>
    <t>Point (790907.32278300751931965 9639321.19666754081845284)</t>
  </si>
  <si>
    <t>04e0000000000006511f</t>
  </si>
  <si>
    <t>Point (792407.44095526088494807 9638664.40909769386053085)</t>
  </si>
  <si>
    <t>04e000000000000a4e44</t>
  </si>
  <si>
    <t>Point (790166.63259834982454777 9638852.68801086209714413)</t>
  </si>
  <si>
    <t>04e0000000000009365d</t>
  </si>
  <si>
    <t>Point (789650.53506989753805101 9638826.4974032137542963)</t>
  </si>
  <si>
    <t>04e00000000000001739</t>
  </si>
  <si>
    <t>Point (790455.34416754834819585 9638707.49399105459451675)</t>
  </si>
  <si>
    <t>04e000000000000152aa</t>
  </si>
  <si>
    <t>Point (790994.78215205925516784 9638405.84037242271006107)</t>
  </si>
  <si>
    <t>04e00000000000039ab9</t>
  </si>
  <si>
    <t>Point (783069.80265007982961833 9636265.36746908724308014)</t>
  </si>
  <si>
    <t>04e0000000000003d6e7</t>
  </si>
  <si>
    <t>Point (790571.2329405767377466 9638508.59550544247031212)</t>
  </si>
  <si>
    <t>04e00000000000046c26</t>
  </si>
  <si>
    <t>Point (782270.97828324686270207 9635910.69738198257982731)</t>
  </si>
  <si>
    <t>04e0000000000006bc59</t>
  </si>
  <si>
    <t>Point (791932.37107316101901233 9639482.89017415791749954)</t>
  </si>
  <si>
    <t>04e0000000000009cfa3</t>
  </si>
  <si>
    <t>Point (790934.03541812277399004 9638529.46277465671300888)</t>
  </si>
  <si>
    <t>04e00000000000025e12</t>
  </si>
  <si>
    <t>Point (790226.70983651303686202 9638737.92201196402311325)</t>
  </si>
  <si>
    <t>04e0000000000002ab14</t>
  </si>
  <si>
    <t>Point (790132.48288883757777512 9638744.03874131478369236)</t>
  </si>
  <si>
    <t>04e000000000000981e8</t>
  </si>
  <si>
    <t>Point (791681.25542524200864136 9638530.40006344951689243)</t>
  </si>
  <si>
    <t>04e0000000000009b59c</t>
  </si>
  <si>
    <t>Point (790821.35793997650034726 9638030.73362542316317558)</t>
  </si>
  <si>
    <t>04e00000000000007260</t>
  </si>
  <si>
    <t>Point (784386.50789849169086665 9637519.47586317174136639)</t>
  </si>
  <si>
    <t>04e0000000000005b68e</t>
  </si>
  <si>
    <t>Point (791466.73331886716187 9638401.05081431940197945)</t>
  </si>
  <si>
    <t>04e000000000000564a1</t>
  </si>
  <si>
    <t>Point (783075.22644597152248025 9636309.77106053754687309)</t>
  </si>
  <si>
    <t>04e000000000000656d4</t>
  </si>
  <si>
    <t>Point (790134.36999049258884043 9637365.43552809022367001)</t>
  </si>
  <si>
    <t>04e0000000000001d4cf</t>
  </si>
  <si>
    <t>Point (790807.98410194972530007 9638245.63993414863944054)</t>
  </si>
  <si>
    <t>04e0000000000004b5b3</t>
  </si>
  <si>
    <t>Point (792548.70155322202481329 9638675.24222911335527897)</t>
  </si>
  <si>
    <t>04e00000000000053ec3</t>
  </si>
  <si>
    <t>Point (784495.73499342938885093 9636416.09314066544175148)</t>
  </si>
  <si>
    <t>04e0000000000005c16a</t>
  </si>
  <si>
    <t>Point (790686.71089989563915879 9638085.36641798168420792)</t>
  </si>
  <si>
    <t>04e000000000000a4281</t>
  </si>
  <si>
    <t>Point (790450.7251737208571285 9638304.50007165782153606)</t>
  </si>
  <si>
    <t>04e00000000000061b90</t>
  </si>
  <si>
    <t>Point (790573.12560376687906682 9638322.50163993425667286)</t>
  </si>
  <si>
    <t>04e00000000000067231</t>
  </si>
  <si>
    <t>Point (791256.06912468024529517 9638398.69257951155304909)</t>
  </si>
  <si>
    <t>04e000000000000846a0</t>
  </si>
  <si>
    <t>Point (790295.48573491233401 9638586.6090934481471777)</t>
  </si>
  <si>
    <t>04e000000000000123a0</t>
  </si>
  <si>
    <t>Point (783333.13047427835408598 9635678.23179160617291927)</t>
  </si>
  <si>
    <t>04e00000000000048be4</t>
  </si>
  <si>
    <t>Point (782745.05586042359936982 9635866.39463219419121742)</t>
  </si>
  <si>
    <t>04e0000000000005db15</t>
  </si>
  <si>
    <t>Point (782770.61130958842113614 9635876.41682258434593678)</t>
  </si>
  <si>
    <t>04e00000000000026a95</t>
  </si>
  <si>
    <t>Point (791338.35394928511232138 9636753.52032095566391945)</t>
  </si>
  <si>
    <t>04e000000000000424bc</t>
  </si>
  <si>
    <t>Point (782979.77403525239787996 9635772.12865902110934258)</t>
  </si>
  <si>
    <t>04e00000000000024a61</t>
  </si>
  <si>
    <t>Point (790509.33973722613882273 9637985.05928158946335316)</t>
  </si>
  <si>
    <t>04e0000000000006930f</t>
  </si>
  <si>
    <t>Point (790608.93797986139543355 9638192.16597327031195164)</t>
  </si>
  <si>
    <t>04e00000000000019893</t>
  </si>
  <si>
    <t>Point (791717.8127406706335023 9638321.4273670669645071)</t>
  </si>
  <si>
    <t>04e0000000000001f6eb</t>
  </si>
  <si>
    <t>Point (791246.1246843816479668 9637143.58030787669122219)</t>
  </si>
  <si>
    <t>04e00000000000054fbf</t>
  </si>
  <si>
    <t>Point (791687.85086530679836869 9638330.02780292555689812)</t>
  </si>
  <si>
    <t>04e0000000000006e0ec</t>
  </si>
  <si>
    <t>Point (783766.2363102207891643 9637064.78492173552513123)</t>
  </si>
  <si>
    <t>04e0000000000006e464</t>
  </si>
  <si>
    <t>Point (789877.90256668929941952 9638706.55504048056900501)</t>
  </si>
  <si>
    <t>04e0000000000004bcaf</t>
  </si>
  <si>
    <t>Point (785915.15315716271288693 9636515.11372767388820648)</t>
  </si>
  <si>
    <t>04e000000000000572c5</t>
  </si>
  <si>
    <t>Point (790666.86151464539580047 9637940.52737755887210369)</t>
  </si>
  <si>
    <t>04e0000000000007a458</t>
  </si>
  <si>
    <t>Point (792499.39105223678052425 9638561.2323567271232605)</t>
  </si>
  <si>
    <t>04e00000000000087533</t>
  </si>
  <si>
    <t>Point (790202.20191408134996891 9637625.73501559905707836)</t>
  </si>
  <si>
    <t>04e0000000000008c980</t>
  </si>
  <si>
    <t>Point (783249.91924873646348715 9636744.93273182027041912)</t>
  </si>
  <si>
    <t>04e000000000000a07d8</t>
  </si>
  <si>
    <t>Point (791786.40043414896354079 9638362.8294044379144907)</t>
  </si>
  <si>
    <t>04e0000000000001d8f6</t>
  </si>
  <si>
    <t>Point (790979.47169500635936856 9638402.12369691208004951)</t>
  </si>
  <si>
    <t>04e00000000000063789</t>
  </si>
  <si>
    <t>Point (790423.63865903217811137 9637974.71325476840138435)</t>
  </si>
  <si>
    <t>04e0000000000006c9a6</t>
  </si>
  <si>
    <t>Point (783489.90873166744131595 9636921.71951594389975071)</t>
  </si>
  <si>
    <t>04e00000000000036c43</t>
  </si>
  <si>
    <t>Point (790976.51167934760451317 9638782.97798761911690235)</t>
  </si>
  <si>
    <t>04e0000000000003bf81</t>
  </si>
  <si>
    <t>Point (789911.05676398053765297 9637340.24052475206553936)</t>
  </si>
  <si>
    <t>04e0000000000006e87c</t>
  </si>
  <si>
    <t>Point (790723.69166279467754066 9637992.4491595420986414)</t>
  </si>
  <si>
    <t>04e0000000000003f041</t>
  </si>
  <si>
    <t>Point (790512.60586674977093935 9637785.19673416018486023)</t>
  </si>
  <si>
    <t>04e0000000000009f59d</t>
  </si>
  <si>
    <t>Point (791467.73369949858170003 9638349.92493694275617599)</t>
  </si>
  <si>
    <t>04e000000000000112c0</t>
  </si>
  <si>
    <t>Point (790709.79089304455555975 9638095.8520163781940937)</t>
  </si>
  <si>
    <t>04e0000000000003fb01</t>
  </si>
  <si>
    <t>Point (791849.39477669191546738 9638490.43195904791355133)</t>
  </si>
  <si>
    <t>04e0000000000008ba02</t>
  </si>
  <si>
    <t>Point (790792.818222715286538 9638330.44046658091247082)</t>
  </si>
  <si>
    <t>04e000000000000a5c05</t>
  </si>
  <si>
    <t>Point (784036.67470885044895113 9635525.98535794019699097)</t>
  </si>
  <si>
    <t>04e00000000000001f9e</t>
  </si>
  <si>
    <t>Point (782924.32874387945048511 9636213.39020146988332272)</t>
  </si>
  <si>
    <t>04e000000000000705a4</t>
  </si>
  <si>
    <t>Point (783973.96925057889893651 9635602.53075437247753143)</t>
  </si>
  <si>
    <t>04e0000000000008287a</t>
  </si>
  <si>
    <t>Point (783113.4730345755815506 9635417.26989066787064075)</t>
  </si>
  <si>
    <t>04e00000000000082cb9</t>
  </si>
  <si>
    <t>Point (793315.37019426643382758 9639476.66887262836098671)</t>
  </si>
  <si>
    <t>04e00000000000032a7c</t>
  </si>
  <si>
    <t>Point (790750.5967961794231087 9637624.98021470010280609)</t>
  </si>
  <si>
    <t>04e00000000000039fcd</t>
  </si>
  <si>
    <t>Point (786761.31947895488701761 9636425.91396577842533588)</t>
  </si>
  <si>
    <t>04e000000000000a65b1</t>
  </si>
  <si>
    <t>Point (783105.26155162905342877 9635783.2393078375607729)</t>
  </si>
  <si>
    <t>04e00000000000010660</t>
  </si>
  <si>
    <t>Point (783153.6066730305319652 9636442.96441236138343811)</t>
  </si>
  <si>
    <t>04e0000000000008d385</t>
  </si>
  <si>
    <t>Point (790603.26659287430811673 9638095.57672115415334702)</t>
  </si>
  <si>
    <t>04e0000000000002ac8e</t>
  </si>
  <si>
    <t>Point (783728.33725527324713767 9635490.42569281160831451)</t>
  </si>
  <si>
    <t>04e0000000000003d8e3</t>
  </si>
  <si>
    <t>Point (791086.55134605581406504 9638493.82028125040233135)</t>
  </si>
  <si>
    <t>04e00000000000093360</t>
  </si>
  <si>
    <t>Point (786646.17913292394950986 9636272.19407983683049679)</t>
  </si>
  <si>
    <t>04e0000000000003b1b4</t>
  </si>
  <si>
    <t>Point (791548.56812510802410543 9638510.16370537877082825)</t>
  </si>
  <si>
    <t>04e0000000000004353a</t>
  </si>
  <si>
    <t>Point (784762.56253198301419616 9636437.36669195257127285)</t>
  </si>
  <si>
    <t>04e0000000000008d41a</t>
  </si>
  <si>
    <t>Point (791069.61056553677190095 9638473.41343736089766026)</t>
  </si>
  <si>
    <t>04e0000000000008fa08</t>
  </si>
  <si>
    <t>Point (793235.08550928218755871 9638970.56208012625575066)</t>
  </si>
  <si>
    <t>04e00000000000094fbc</t>
  </si>
  <si>
    <t>Point (784453.7869203167501837 9635211.96969921514391899)</t>
  </si>
  <si>
    <t>04e0000000000005e264</t>
  </si>
  <si>
    <t>Point (791483.48329742043279111 9638399.65559393912553787)</t>
  </si>
  <si>
    <t>04e00000000000028459</t>
  </si>
  <si>
    <t>Point (790149.75700779212638736 9638693.54201341047883034)</t>
  </si>
  <si>
    <t>04e000000000000617f6</t>
  </si>
  <si>
    <t>Point (790428.42614924861118197 9637807.04359677247703075)</t>
  </si>
  <si>
    <t>04e0000000000006b02a</t>
  </si>
  <si>
    <t>Point (782980.11582671303767711 9636280.14761870354413986)</t>
  </si>
  <si>
    <t>04e00000000000095f85</t>
  </si>
  <si>
    <t>Point (792785.82629687548615038 9638906.4815828762948513)</t>
  </si>
  <si>
    <t>04e000000000000a2b97</t>
  </si>
  <si>
    <t>Point (790424.77379437873605639 9637871.29699033126235008)</t>
  </si>
  <si>
    <t>04e000000000000a5692</t>
  </si>
  <si>
    <t>Point (791072.01971853408031166 9636937.48871544376015663)</t>
  </si>
  <si>
    <t>04e0000000000004984f</t>
  </si>
  <si>
    <t>Point (790701.00957510713487864 9638597.04655569978058338)</t>
  </si>
  <si>
    <t>04e0000000000005c009</t>
  </si>
  <si>
    <t>Point (790732.41372111532837152 9638783.70751679129898548)</t>
  </si>
  <si>
    <t>04e00000000000036072</t>
  </si>
  <si>
    <t>Point (790571.3832334706094116 9639357.25845624506473541)</t>
  </si>
  <si>
    <t>04e00000000000065e68</t>
  </si>
  <si>
    <t>Point (790992.19577294681221247 9638438.10778949782252312)</t>
  </si>
  <si>
    <t>04e00000000000095db7</t>
  </si>
  <si>
    <t>Point (791191.9173236406641081 9638769.70241867937147617)</t>
  </si>
  <si>
    <t>04e000000000000a1207</t>
  </si>
  <si>
    <t>Point (785799.563045933842659 9636036.07338106818497181)</t>
  </si>
  <si>
    <t>04e0000000000000992d</t>
  </si>
  <si>
    <t>Point (792017.95999497268348932 9639630.30108649283647537)</t>
  </si>
  <si>
    <t>04e000000000000545c4</t>
  </si>
  <si>
    <t>Point (791711.26644861453678459 9638200.23528521694242954)</t>
  </si>
  <si>
    <t>04e00000000000072968</t>
  </si>
  <si>
    <t>Point (790524.16050209233071655 9637879.16448856517672539)</t>
  </si>
  <si>
    <t>04e0000000000002db17</t>
  </si>
  <si>
    <t>Point (790647.66823147900868207 9638610.18226969428360462)</t>
  </si>
  <si>
    <t>04e000000000000164a0</t>
  </si>
  <si>
    <t>Point (790595.72109281574375927 9638227.74820574000477791)</t>
  </si>
  <si>
    <t>04e0000000000003c628</t>
  </si>
  <si>
    <t>Point (791328.53738989145494998 9638939.08004997298121452)</t>
  </si>
  <si>
    <t>04e000000000000502bc</t>
  </si>
  <si>
    <t>Point (790472.17583743343129754 9637712.84302174672484398)</t>
  </si>
  <si>
    <t>04e0000000000009a572</t>
  </si>
  <si>
    <t>Point (783065.73613337869755924 9635700.95043247938156128)</t>
  </si>
  <si>
    <t>04e0000000000001be68</t>
  </si>
  <si>
    <t>Point (790703.81704197486396879 9637242.52144538797438145)</t>
  </si>
  <si>
    <t>04e0000000000002edce</t>
  </si>
  <si>
    <t>Point (783220.73223361431155354 9636658.06388581916689873)</t>
  </si>
  <si>
    <t>04e0000000000007cd7a</t>
  </si>
  <si>
    <t>Point (789946.84357661474496126 9637783.24229495972394943)</t>
  </si>
  <si>
    <t>04e00000000000024bc8</t>
  </si>
  <si>
    <t>Point (790167.38269194564782083 9637028.62454548850655556)</t>
  </si>
  <si>
    <t>04e00000000000077870</t>
  </si>
  <si>
    <t>Point (792156.75227984052617103 9638415.05772367492318153)</t>
  </si>
  <si>
    <t>04e0000000000001b273</t>
  </si>
  <si>
    <t>Point (783160.00415418995544314 9636017.93248170241713524)</t>
  </si>
  <si>
    <t>04e00000000000080a95</t>
  </si>
  <si>
    <t>Point (791066.21046244376339018 9638518.35537660680711269)</t>
  </si>
  <si>
    <t>04e00000000000090ddb</t>
  </si>
  <si>
    <t>Point (791972.46878963988274336 9638576.2433471754193306)</t>
  </si>
  <si>
    <t>04e0000000000004c83e</t>
  </si>
  <si>
    <t>Point (790412.78977682627737522 9637852.33108903653919697)</t>
  </si>
  <si>
    <t>04e0000000000006932c</t>
  </si>
  <si>
    <t>Point (791925.13685659563634545 9638445.95244649238884449)</t>
  </si>
  <si>
    <t>04e0000000000007052b</t>
  </si>
  <si>
    <t>Point (792364.43551943940110505 9638475.70809564739465714)</t>
  </si>
  <si>
    <t>04e000000000000806f4</t>
  </si>
  <si>
    <t>Point (790059.63640704925637692 9637439.65362695977091789)</t>
  </si>
  <si>
    <t>04e00000000000040dc3</t>
  </si>
  <si>
    <t>Point (783499.22047332697547972 9637075.09553723223507404)</t>
  </si>
  <si>
    <t>04e0000000000002a935</t>
  </si>
  <si>
    <t>Point (791089.34286878630518913 9638210.47175924852490425)</t>
  </si>
  <si>
    <t>04e0000000000002f66a</t>
  </si>
  <si>
    <t>Point (782979.95792425144463778 9635988.95410619303584099)</t>
  </si>
  <si>
    <t>04e00000000000079971</t>
  </si>
  <si>
    <t>Point (791600.9199526752345264 9638526.96119390800595284)</t>
  </si>
  <si>
    <t>04e000000000000a96f7</t>
  </si>
  <si>
    <t>Point (790347.34936032025143504 9637572.93638093210756779)</t>
  </si>
  <si>
    <t>04e00000000000051e31</t>
  </si>
  <si>
    <t>Point (790504.78332363883964717 9637889.24633483961224556)</t>
  </si>
  <si>
    <t>04e000000000000a6df3</t>
  </si>
  <si>
    <t>Point (790158.25437459605745971 9637568.84146014414727688)</t>
  </si>
  <si>
    <t>04e000000000000470a4</t>
  </si>
  <si>
    <t>Point (794034.83483177237212658 9639295.64173535257577896)</t>
  </si>
  <si>
    <t>04e0000000000005036e</t>
  </si>
  <si>
    <t>Point (792104.91189527115784585 9638391.73282832838594913)</t>
  </si>
  <si>
    <t>04e00000000000012124</t>
  </si>
  <si>
    <t>Point (783866.01351765135768801 9636132.84158790111541748)</t>
  </si>
  <si>
    <t>04e00000000000033f53</t>
  </si>
  <si>
    <t>Point (783107.37075343716423959 9636412.6954525038599968)</t>
  </si>
  <si>
    <t>04e00000000000071997</t>
  </si>
  <si>
    <t>Point (791326.28397049638442695 9638013.59012122452259064)</t>
  </si>
  <si>
    <t>04e0000000000007250d</t>
  </si>
  <si>
    <t>Point (790538.42274355981498957 9637414.42311054654419422)</t>
  </si>
  <si>
    <t>04e0000000000008350f</t>
  </si>
  <si>
    <t>Point (792016.33764037885703146 9638500.91102102771401405)</t>
  </si>
  <si>
    <t>04e0000000000008007f</t>
  </si>
  <si>
    <t>Point (786622.67706788738723844 9636609.69638724997639656)</t>
  </si>
  <si>
    <t>04e0000000000006a2d8</t>
  </si>
  <si>
    <t>Point (784099.9136805513408035 9637292.02802843414247036)</t>
  </si>
  <si>
    <t>04e0000000000009f788</t>
  </si>
  <si>
    <t>Point (793018.99495034338906407 9638987.05569352023303509)</t>
  </si>
  <si>
    <t>04e00000000000071104</t>
  </si>
  <si>
    <t>Point (792667.71461462462320924 9639310.48696991242468357)</t>
  </si>
  <si>
    <t>04e00000000000082d13</t>
  </si>
  <si>
    <t>Point (792655.39802467334084213 9639086.18926212191581726)</t>
  </si>
  <si>
    <t>04e0000000000002e0ef</t>
  </si>
  <si>
    <t>Point (784909.51232644426636398 9636038.72690498642623425)</t>
  </si>
  <si>
    <t>04e00000000000030536</t>
  </si>
  <si>
    <t>Point (790570.97842426085844636 9637787.90460402332246304)</t>
  </si>
  <si>
    <t>04e000000000000337c8</t>
  </si>
  <si>
    <t>Point (785494.50030504318419844 9636196.0447078887373209)</t>
  </si>
  <si>
    <t>04e00000000000066360</t>
  </si>
  <si>
    <t>Point (783074.75450368854217231 9635826.13056808337569237)</t>
  </si>
  <si>
    <t>04e000000000000a1ac0</t>
  </si>
  <si>
    <t>Point (791530.11737633007578552 9639130.40620871260762215)</t>
  </si>
  <si>
    <t>04e00000000000029389</t>
  </si>
  <si>
    <t>Point (790555.45089006377384067 9637193.78956433013081551)</t>
  </si>
  <si>
    <t>04e0000000000003154d</t>
  </si>
  <si>
    <t>Point (790509.94433829560875893 9637823.73382009379565716)</t>
  </si>
  <si>
    <t>04e0000000000004e466</t>
  </si>
  <si>
    <t>Point (790601.19329149252735078 9637968.40022516623139381)</t>
  </si>
  <si>
    <t>04e000000000000a36eb</t>
  </si>
  <si>
    <t>Point (790411.29317803611047566 9637657.02148024365305901)</t>
  </si>
  <si>
    <t>04e00000000000004a24</t>
  </si>
  <si>
    <t>Point (790394.31003585015423596 9639366.41658993251621723)</t>
  </si>
  <si>
    <t>04e000000000000429d2</t>
  </si>
  <si>
    <t>Point (783204.0674700306262821 9636167.40154832042753696)</t>
  </si>
  <si>
    <t>04e0000000000008b404</t>
  </si>
  <si>
    <t>Point (790291.8262427868321538 9638813.57144141383469105)</t>
  </si>
  <si>
    <t>04e0000000000001123c</t>
  </si>
  <si>
    <t>Point (790791.05202883796300739 9638245.43344069831073284)</t>
  </si>
  <si>
    <t>04e0000000000002107d</t>
  </si>
  <si>
    <t>Point (790410.90969331632368267 9638695.50222108326852322)</t>
  </si>
  <si>
    <t>04e000000000000777a3</t>
  </si>
  <si>
    <t>Point (783135.50036818790249527 9636263.00054914131760597)</t>
  </si>
  <si>
    <t>04e00000000000087175</t>
  </si>
  <si>
    <t>Point (790829.96902116108685732 9637996.68233360163867474)</t>
  </si>
  <si>
    <t>04e0000000000006b30b</t>
  </si>
  <si>
    <t>Point (784182.75340042891912162 9635507.04635339044034481)</t>
  </si>
  <si>
    <t>04e0000000000006c30e</t>
  </si>
  <si>
    <t>Point (783398.79627517657354474 9637049.37166479602456093)</t>
  </si>
  <si>
    <t>04e0000000000007a168</t>
  </si>
  <si>
    <t>Point (790128.01202767912764102 9638796.80576845444738865)</t>
  </si>
  <si>
    <t>04e0000000000001a444</t>
  </si>
  <si>
    <t>Point (790165.8666922205593437 9637367.495340745896101)</t>
  </si>
  <si>
    <t>04e0000000000001d84b</t>
  </si>
  <si>
    <t>Point (790430.63747221336234361 9637737.2217392697930336)</t>
  </si>
  <si>
    <t>04e0000000000005a5d2</t>
  </si>
  <si>
    <t>Point (790724.05194054369349033 9638217.35358566790819168)</t>
  </si>
  <si>
    <t>04e0000000000007fc67</t>
  </si>
  <si>
    <t>Point (793356.85948404029477388 9639194.03325279429554939)</t>
  </si>
  <si>
    <t>04e0000000000003c669</t>
  </si>
  <si>
    <t>Point (783239.09760970599018037 9636377.43266590684652328)</t>
  </si>
  <si>
    <t>04e00000000000058a43</t>
  </si>
  <si>
    <t>Point (793140.26362090790644288 9638842.95413756929337978)</t>
  </si>
  <si>
    <t>04e0000000000007613f</t>
  </si>
  <si>
    <t>Point (791769.83794924174435437 9638211.02314841188490391)</t>
  </si>
  <si>
    <t>04e00000000000031bd4</t>
  </si>
  <si>
    <t>Point (790694.36736611637752503 9638244.69322382658720016)</t>
  </si>
  <si>
    <t>04e000000000000450bf</t>
  </si>
  <si>
    <t>Point (790651.6050053013022989 9638086.24794119223952293)</t>
  </si>
  <si>
    <t>04e0000000000008b232</t>
  </si>
  <si>
    <t>Point (792082.43494547880254686 9639692.09328820556402206)</t>
  </si>
  <si>
    <t>04e0000000000008049a</t>
  </si>
  <si>
    <t>Point (790783.84361445473041385 9638226.93302609771490097)</t>
  </si>
  <si>
    <t>04e0000000000008f088</t>
  </si>
  <si>
    <t>Point (790356.26275030220858753 9637592.4964072722941637)</t>
  </si>
  <si>
    <t>04e00000000000016ecd</t>
  </si>
  <si>
    <t>Point (791178.44994586159009486 9638805.77804527617990971)</t>
  </si>
  <si>
    <t>04e0000000000003d80e</t>
  </si>
  <si>
    <t>Point (791391.59637800487689674 9638566.19297724775969982)</t>
  </si>
  <si>
    <t>04e00000000000049e5f</t>
  </si>
  <si>
    <t>Point (790355.17572716157883406 9638839.78810861892998219)</t>
  </si>
  <si>
    <t>04e0000000000009d724</t>
  </si>
  <si>
    <t>Point (790539.50825347879435867 9637788.61920315027236938)</t>
  </si>
  <si>
    <t>04e00000000000042b18</t>
  </si>
  <si>
    <t>Point (790789.2427635375643149 9638286.6874055378139019)</t>
  </si>
  <si>
    <t>04e00000000000032425</t>
  </si>
  <si>
    <t>Point (791426.06877878936938941 9638514.00812940485775471)</t>
  </si>
  <si>
    <t>04e0000000000009a35e</t>
  </si>
  <si>
    <t>Point (790831.62650561518967152 9638625.09851364977657795)</t>
  </si>
  <si>
    <t>04e00000000000006182</t>
  </si>
  <si>
    <t>Point (784483.3700187117792666 9636426.46521378308534622)</t>
  </si>
  <si>
    <t>04e0000000000003b8a8</t>
  </si>
  <si>
    <t>Point (786714.34336995496414602 9636341.1660606861114502)</t>
  </si>
  <si>
    <t>04e0000000000004e4f0</t>
  </si>
  <si>
    <t>Point (793408.42354189953766763 9639156.24234337918460369)</t>
  </si>
  <si>
    <t>04e0000000000009645a</t>
  </si>
  <si>
    <t>Point (791438.24874635762535036 9639002.66418740339577198)</t>
  </si>
  <si>
    <t>04e000000000000a773a</t>
  </si>
  <si>
    <t>Point (790639.07259750319644809 9638329.67382165044546127)</t>
  </si>
  <si>
    <t>04e00000000000026918</t>
  </si>
  <si>
    <t>Point (782996.41694236837793142 9635740.15991027466952801)</t>
  </si>
  <si>
    <t>04e00000000000034354</t>
  </si>
  <si>
    <t>Point (792311.35835651541128755 9638656.87386138364672661)</t>
  </si>
  <si>
    <t>04e00000000000085df6</t>
  </si>
  <si>
    <t>Point (782513.72840752522461116 9635779.68424041569232941)</t>
  </si>
  <si>
    <t>04e0000000000003bf05</t>
  </si>
  <si>
    <t>Point (791571.29862837446853518 9638428.32412526942789555)</t>
  </si>
  <si>
    <t>04e00000000000053d72</t>
  </si>
  <si>
    <t>Point (783579.43343644984997809 9635836.30760868825018406)</t>
  </si>
  <si>
    <t>04e0000000000002d44f</t>
  </si>
  <si>
    <t>Point (783166.56304040364921093 9636032.77761396393179893)</t>
  </si>
  <si>
    <t>04e00000000000091afc</t>
  </si>
  <si>
    <t>Point (791357.75366155151277781 9638505.03715764358639717)</t>
  </si>
  <si>
    <t>04e00000000000041b07</t>
  </si>
  <si>
    <t>Point (783113.58105482463724911 9635813.16730651259422302)</t>
  </si>
  <si>
    <t>04e000000000000952ad</t>
  </si>
  <si>
    <t>Point (783425.61019984027370811 9637083.38966446369886398)</t>
  </si>
  <si>
    <t>04e00000000000056b52</t>
  </si>
  <si>
    <t>Point (784030.61095266090705991 9636628.41490861214697361)</t>
  </si>
  <si>
    <t>04e0000000000002a51b</t>
  </si>
  <si>
    <t>Point (783368.56573031563311815 9636981.83625830337405205)</t>
  </si>
  <si>
    <t>04e0000000000009d40b</t>
  </si>
  <si>
    <t>Point (791319.94876325968652964 9638527.40908102132380009)</t>
  </si>
  <si>
    <t>04e0000000000004ba0e</t>
  </si>
  <si>
    <t>Point (783059.69159501255489886 9635755.22744356468319893)</t>
  </si>
  <si>
    <t>04e0000000000006f279</t>
  </si>
  <si>
    <t>Point (793396.78450060612522066 9639411.44386794231832027)</t>
  </si>
  <si>
    <t>04e000000000000068d8</t>
  </si>
  <si>
    <t>Point (790890.4372635007603094 9638442.1702609658241272)</t>
  </si>
  <si>
    <t>04e000000000000184e2</t>
  </si>
  <si>
    <t>Point (783013.78700416535139084 9635755.38006365485489368)</t>
  </si>
  <si>
    <t>04e0000000000000436f</t>
  </si>
  <si>
    <t>Point (790266.99134366633370519 9639013.13056004233658314)</t>
  </si>
  <si>
    <t>04e0000000000009cdff</t>
  </si>
  <si>
    <t>Point (783583.4654140726197511 9635969.80058454908430576)</t>
  </si>
  <si>
    <t>04e0000000000000defc</t>
  </si>
  <si>
    <t>Point (790028.47428601514548063 9637360.31784104555845261)</t>
  </si>
  <si>
    <t>04e0000000000002a00c</t>
  </si>
  <si>
    <t>Point (784379.80451723490841687 9636452.21060077846050262)</t>
  </si>
  <si>
    <t>04e0000000000004c684</t>
  </si>
  <si>
    <t>Point (784263.64665007079020143 9635473.1204619724303484)</t>
  </si>
  <si>
    <t>04e0000000000005a871</t>
  </si>
  <si>
    <t>Point (790228.51092518772929907 9637170.53036132082343102)</t>
  </si>
  <si>
    <t>04e00000000000093ada</t>
  </si>
  <si>
    <t>Point (783005.13499491824768484 9635784.89421790651977062)</t>
  </si>
  <si>
    <t>04e0000000000002e8d1</t>
  </si>
  <si>
    <t>Point (790805.15766714769415557 9638134.29099968820810318)</t>
  </si>
  <si>
    <t>04e00000000000068173</t>
  </si>
  <si>
    <t>Point (792097.3608051766641438 9638701.44997604005038738)</t>
  </si>
  <si>
    <t>04e00000000000092e50</t>
  </si>
  <si>
    <t>Point (790807.54041536804288626 9638484.35192993097007275)</t>
  </si>
  <si>
    <t>04e00000000000011b80</t>
  </si>
  <si>
    <t>Point (791494.73915020213462412 9639075.98595470748841763)</t>
  </si>
  <si>
    <t>04e0000000000006c65c</t>
  </si>
  <si>
    <t>Point (790396.2292908001691103 9637840.57589344494044781)</t>
  </si>
  <si>
    <t>04e0000000000007e76f</t>
  </si>
  <si>
    <t>Point (790153.40772759984247386 9637559.4565773718059063)</t>
  </si>
  <si>
    <t>04e00000000000013988</t>
  </si>
  <si>
    <t>Point (791700.58560862764716148 9638188.09853054396808147)</t>
  </si>
  <si>
    <t>04e000000000000312a8</t>
  </si>
  <si>
    <t>Point (790465.24443175212945789 9639247.04698023572564125)</t>
  </si>
  <si>
    <t>04e00000000000051fbb</t>
  </si>
  <si>
    <t>Point (790737.48461933340877295 9638905.20835229195654392)</t>
  </si>
  <si>
    <t>04e0000000000006d486</t>
  </si>
  <si>
    <t>Point (791509.41979071870446205 9639329.45344866998493671)</t>
  </si>
  <si>
    <t>04e00000000000004515</t>
  </si>
  <si>
    <t>Point (790551.03970828419551253 9639365.87334523350000381)</t>
  </si>
  <si>
    <t>04e00000000000043156</t>
  </si>
  <si>
    <t>Point (790666.39464384131133556 9639325.85152219794690609)</t>
  </si>
  <si>
    <t>04e00000000000074df3</t>
  </si>
  <si>
    <t>Point (790314.86032836884260178 9638751.63150995969772339)</t>
  </si>
  <si>
    <t>04e00000000000088909</t>
  </si>
  <si>
    <t>Point (792061.68704865407198668 9638409.46334841102361679)</t>
  </si>
  <si>
    <t>04e00000000000045538</t>
  </si>
  <si>
    <t>Point (792840.97218067781068385 9638725.56705496273934841)</t>
  </si>
  <si>
    <t>04e00000000000015d4b</t>
  </si>
  <si>
    <t>Point (782942.18079977529123425 9635911.52022517658770084)</t>
  </si>
  <si>
    <t>04e0000000000009eeca</t>
  </si>
  <si>
    <t>Point (790545.64784669317305088 9639167.00239314325153828)</t>
  </si>
  <si>
    <t>04e0000000000001e6a0</t>
  </si>
  <si>
    <t>Point (786313.89726179139688611 9635870.61896122992038727)</t>
  </si>
  <si>
    <t>04e000000000000a439a</t>
  </si>
  <si>
    <t>Point (790503.64563110726885498 9638288.21372369490563869)</t>
  </si>
  <si>
    <t>04e00000000000058853</t>
  </si>
  <si>
    <t>Point (783309.80165021005086601 9636907.84781334549188614)</t>
  </si>
  <si>
    <t>04e0000000000008b525</t>
  </si>
  <si>
    <t>Point (790159.683063022675924 9637893.61459062807261944)</t>
  </si>
  <si>
    <t>04e00000000000032be0</t>
  </si>
  <si>
    <t>Point (790209.58120924222748727 9638800.90252376347780228)</t>
  </si>
  <si>
    <t>04e00000000000017410</t>
  </si>
  <si>
    <t>Point (782996.17007139581255615 9636252.46662286482751369)</t>
  </si>
  <si>
    <t>04e0000000000005b8f7</t>
  </si>
  <si>
    <t>Point (790134.65122442319989204 9637469.43301625363528728)</t>
  </si>
  <si>
    <t>04e000000000000a74c4</t>
  </si>
  <si>
    <t>Point (790820.49533053347840905 9638010.36679215356707573)</t>
  </si>
  <si>
    <t>04e00000000000097133</t>
  </si>
  <si>
    <t>Point (790420.89942982001230121 9636819.01075768284499645)</t>
  </si>
  <si>
    <t>04e00000000000034f0c</t>
  </si>
  <si>
    <t>Point (791382.95021193497814238 9639309.12692098133265972)</t>
  </si>
  <si>
    <t>04e000000000000a1c8a</t>
  </si>
  <si>
    <t>Point (792732.31166975910309702 9638919.48599671944975853)</t>
  </si>
  <si>
    <t>04e0000000000002f427</t>
  </si>
  <si>
    <t>Point (783047.90561044728383422 9636258.51648392155766487)</t>
  </si>
  <si>
    <t>04e000000000000390cf</t>
  </si>
  <si>
    <t>Point (790195.42514493921771646 9638872.28228509984910488)</t>
  </si>
  <si>
    <t>04e000000000000917fb</t>
  </si>
  <si>
    <t>Point (783516.05870574631262571 9636943.2891390472650528)</t>
  </si>
  <si>
    <t>04e0000000000001e2c1</t>
  </si>
  <si>
    <t>Point (789783.375647485954687 9637600.23908289149403572)</t>
  </si>
  <si>
    <t>04e0000000000004d68a</t>
  </si>
  <si>
    <t>Point (789911.70155351632274687 9638951.57580468244850636)</t>
  </si>
  <si>
    <t>04e0000000000005c656</t>
  </si>
  <si>
    <t>Point (790197.09033367468509823 9638879.67471479810774326)</t>
  </si>
  <si>
    <t>04e0000000000008debb</t>
  </si>
  <si>
    <t>Point (791227.91709070536307991 9639012.86953328922390938)</t>
  </si>
  <si>
    <t>04e00000000000002424</t>
  </si>
  <si>
    <t>Point (790523.04379116650670767 9637776.29054231010377407)</t>
  </si>
  <si>
    <t>04e0000000000002ef67</t>
  </si>
  <si>
    <t>Point (790897.12747127423062921 9638311.50172464735805988)</t>
  </si>
  <si>
    <t>04e0000000000005343a</t>
  </si>
  <si>
    <t>Point (783336.10192460287362337 9636969.12995688617229462)</t>
  </si>
  <si>
    <t>04e0000000000005f0c8</t>
  </si>
  <si>
    <t>Point (790961.72701355721801519 9638233.08410731516778469)</t>
  </si>
  <si>
    <t>04e0000000000006b0da</t>
  </si>
  <si>
    <t>Point (789873.88114762562327087 9638355.81438027508556843)</t>
  </si>
  <si>
    <t>04e00000000000082aa4</t>
  </si>
  <si>
    <t>Point (791534.96089233318343759 9638327.64177239872515202)</t>
  </si>
  <si>
    <t>04e00000000000088c2d</t>
  </si>
  <si>
    <t>Point (790934.36942962999455631 9637222.35184250585734844)</t>
  </si>
  <si>
    <t>04e0000000000008a0c9</t>
  </si>
  <si>
    <t>Point (783966.32868234382476658 9636682.45393082313239574)</t>
  </si>
  <si>
    <t>04e0000000000000b4b6</t>
  </si>
  <si>
    <t>Point (790422.23604918806813657 9639403.80595043860375881)</t>
  </si>
  <si>
    <t>04e000000000000555f2</t>
  </si>
  <si>
    <t>Point (791764.28686476522125304 9639435.67806254327297211)</t>
  </si>
  <si>
    <t>04e00000000000098e7a</t>
  </si>
  <si>
    <t>Point (782867.48871084267739207 9635776.2475507240742445)</t>
  </si>
  <si>
    <t>04e00000000000067f2c</t>
  </si>
  <si>
    <t>Point (793172.15506433288101107 9638871.91115553677082062)</t>
  </si>
  <si>
    <t>04e00000000000057fc8</t>
  </si>
  <si>
    <t>Point (790621.28067290782928467 9638021.72765001840889454)</t>
  </si>
  <si>
    <t>04e00000000000097136</t>
  </si>
  <si>
    <t>Point (791082.76132259634323418 9638513.33498221635818481)</t>
  </si>
  <si>
    <t>04e0000000000000e43f</t>
  </si>
  <si>
    <t>Point (791580.49958577298093587 9637556.7736547663807869)</t>
  </si>
  <si>
    <t>04e0000000000004d878</t>
  </si>
  <si>
    <t>Point (790800.9358981903642416 9638011.88142872415482998)</t>
  </si>
  <si>
    <t>04e000000000000a7bb9</t>
  </si>
  <si>
    <t>Point (791160.95139965845737606 9638756.74284233339130878)</t>
  </si>
  <si>
    <t>04e00000000000024b9e</t>
  </si>
  <si>
    <t>Point (790015.50134454830549657 9637608.10584485903382301)</t>
  </si>
  <si>
    <t>04e0000000000000932c</t>
  </si>
  <si>
    <t>Point (783366.58565849415026605 9636958.64776420034468174)</t>
  </si>
  <si>
    <t>04e0000000000001b46d</t>
  </si>
  <si>
    <t>Point (791994.60666212695650756 9639072.32102007977664471)</t>
  </si>
  <si>
    <t>04e0000000000009c007</t>
  </si>
  <si>
    <t>Point (792003.28988443373236805 9639047.72206219471991062)</t>
  </si>
  <si>
    <t>04e0000000000005428f</t>
  </si>
  <si>
    <t>Point (790539.54948546667583287 9639121.50901392102241516)</t>
  </si>
  <si>
    <t>04e0000000000006cce9</t>
  </si>
  <si>
    <t>Point (790481.78240988403558731 9638654.15760819241404533)</t>
  </si>
  <si>
    <t>04e00000000000077b7d</t>
  </si>
  <si>
    <t>Point (791072.34837147872895002 9638714.59269331768155098)</t>
  </si>
  <si>
    <t>04e00000000000058a5a</t>
  </si>
  <si>
    <t>Point (790365.31845366023480892 9637909.43376989662647247)</t>
  </si>
  <si>
    <t>04e000000000000742aa</t>
  </si>
  <si>
    <t>Point (792542.94492641789838672 9638955.63853148743510246)</t>
  </si>
  <si>
    <t>04e00000000000047efd</t>
  </si>
  <si>
    <t>Point (790819.45730394835118204 9639288.10252074897289276)</t>
  </si>
  <si>
    <t>04e0000000000006b62b</t>
  </si>
  <si>
    <t>Point (791142.92564217280596495 9638488.24135663546621799)</t>
  </si>
  <si>
    <t>04e0000000000009021e</t>
  </si>
  <si>
    <t>Point (785033.73459226405248046 9636363.56382703594863415)</t>
  </si>
  <si>
    <t>04e000000000000455eb</t>
  </si>
  <si>
    <t>Point (790980.02437232108786702 9638269.54364803619682789)</t>
  </si>
  <si>
    <t>04e00000000000052f12</t>
  </si>
  <si>
    <t>Point (782902.22757306019775569 9635772.30927418172359467)</t>
  </si>
  <si>
    <t>04e0000000000006b376</t>
  </si>
  <si>
    <t>Point (789713.02175324794370681 9637479.92370863817632198)</t>
  </si>
  <si>
    <t>04e0000000000002fdde</t>
  </si>
  <si>
    <t>Point (792937.8185986679745838 9638981.71217620745301247)</t>
  </si>
  <si>
    <t>04e000000000000918ad</t>
  </si>
  <si>
    <t>Point (783258.49374703981447965 9636863.25182628817856312)</t>
  </si>
  <si>
    <t>04e0000000000009f7ef</t>
  </si>
  <si>
    <t>Point (790207.93206569436006248 9637593.44667907804250717)</t>
  </si>
  <si>
    <t>04e0000000000002f08a</t>
  </si>
  <si>
    <t>Point (786526.71523833356332034 9636077.9953007698059082)</t>
  </si>
  <si>
    <t>04e00000000000066c6d</t>
  </si>
  <si>
    <t>Point (790342.30108690587803721 9637431.63881030306220055)</t>
  </si>
  <si>
    <t>04e00000000000081380</t>
  </si>
  <si>
    <t>Point (790255.2943233996629715 9638949.99718398414552212)</t>
  </si>
  <si>
    <t>04e00000000000098392</t>
  </si>
  <si>
    <t>Point (792185.59716994175687432 9638519.08851634711027145)</t>
  </si>
  <si>
    <t>04e000000000000208e5</t>
  </si>
  <si>
    <t>Point (783047.52236721641384065 9636263.727451141923666)</t>
  </si>
  <si>
    <t>04e0000000000008475e</t>
  </si>
  <si>
    <t>Point (792129.33008550829254091 9638553.03171863034367561)</t>
  </si>
  <si>
    <t>04e0000000000008ec7b</t>
  </si>
  <si>
    <t>Point (786431.71118939493317157 9636179.28530268929898739)</t>
  </si>
  <si>
    <t>04e0000000000002c13b</t>
  </si>
  <si>
    <t>Point (784578.92534125770907849 9634961.38373603858053684)</t>
  </si>
  <si>
    <t>04e000000000000792c3</t>
  </si>
  <si>
    <t>Point (792050.23429591255262494 9638019.32467322982847691)</t>
  </si>
  <si>
    <t>04e00000000000091afb</t>
  </si>
  <si>
    <t>Point (790394.8424522893037647 9639449.02848609164357185)</t>
  </si>
  <si>
    <t>04e00000000000039f51</t>
  </si>
  <si>
    <t>Point (790384.53311107691843063 9638559.98339832574129105)</t>
  </si>
  <si>
    <t>04e000000000000420be</t>
  </si>
  <si>
    <t>Point (792279.78398635948542506 9638685.2616401594132185)</t>
  </si>
  <si>
    <t>04e000000000000a6ed3</t>
  </si>
  <si>
    <t>Point (792898.66419997345656157 9638582.28633741289377213)</t>
  </si>
  <si>
    <t>04e000000000000853fa</t>
  </si>
  <si>
    <t>Point (792940.96756485558580607 9639305.2473016045987606)</t>
  </si>
  <si>
    <t>04e0000000000002e0fb</t>
  </si>
  <si>
    <t>Point (790411.99580065067857504 9638329.31528916209936142)</t>
  </si>
  <si>
    <t>04e00000000000037cf4</t>
  </si>
  <si>
    <t>Point (791568.28257416700944304 9639126.11417380347847939)</t>
  </si>
  <si>
    <t>04e00000000000043196</t>
  </si>
  <si>
    <t>Point (792619.30446758703328669 9638510.07020031102001667)</t>
  </si>
  <si>
    <t>04e00000000000079817</t>
  </si>
  <si>
    <t>Point (793391.62174940179102123 9638906.06209967099130154)</t>
  </si>
  <si>
    <t>04e000000000000a9134</t>
  </si>
  <si>
    <t>Point (783367.52133340842556208 9636771.06534742191433907)</t>
  </si>
  <si>
    <t>04e0000000000008a558</t>
  </si>
  <si>
    <t>Point (790927.89312595897354186 9638249.30299107171595097)</t>
  </si>
  <si>
    <t>04e000000000000543b7</t>
  </si>
  <si>
    <t>Point (791704.13359314354602247 9638368.72446411475539207)</t>
  </si>
  <si>
    <t>04e0000000000008ae0f</t>
  </si>
  <si>
    <t>Point (790873.27730574808083475 9638234.53179445490241051)</t>
  </si>
  <si>
    <t>04e0000000000004867d</t>
  </si>
  <si>
    <t>Point (790914.7227608225075528 9638494.47551203146576881)</t>
  </si>
  <si>
    <t>04e00000000000062fee</t>
  </si>
  <si>
    <t>Point (783229.04301301599480212 9636698.35808342508971691)</t>
  </si>
  <si>
    <t>04e000000000000a9980</t>
  </si>
  <si>
    <t>Point (790458.62569956970401108 9637638.94786748290061951)</t>
  </si>
  <si>
    <t>04e0000000000002b883</t>
  </si>
  <si>
    <t>Point (790816.09622781933285296 9638239.22495201788842678)</t>
  </si>
  <si>
    <t>04e0000000000005fff6</t>
  </si>
  <si>
    <t>Point (791885.19809540081769228 9638360.41252610459923744)</t>
  </si>
  <si>
    <t>04e00000000000037163</t>
  </si>
  <si>
    <t>Point (784086.77063831174746156 9636665.15646337531507015)</t>
  </si>
  <si>
    <t>04e00000000000038902</t>
  </si>
  <si>
    <t>Point (790561.94142948079388589 9637813.32808943837881088)</t>
  </si>
  <si>
    <t>04e0000000000005f57c</t>
  </si>
  <si>
    <t>Point (791179.10699512716382742 9638365.50647515989840031)</t>
  </si>
  <si>
    <t>04e00000000000003db7</t>
  </si>
  <si>
    <t>Point (789857.44941767025738955 9637388.69425358064472675)</t>
  </si>
  <si>
    <t>04e0000000000003ff9b</t>
  </si>
  <si>
    <t>Point (783549.34145676484331489 9636426.3410350140184164)</t>
  </si>
  <si>
    <t>04e00000000000049cf0</t>
  </si>
  <si>
    <t>Point (784545.85159436380490661 9634952.64066288620233536)</t>
  </si>
  <si>
    <t>04e000000000000a23ce</t>
  </si>
  <si>
    <t>Point (790547.47225785348564386 9638174.65027317404747009)</t>
  </si>
  <si>
    <t>04e00000000000028ea2</t>
  </si>
  <si>
    <t>Point (783427.02638472046237439 9637020.22002098709344864)</t>
  </si>
  <si>
    <t>04e00000000000051a82</t>
  </si>
  <si>
    <t>Point (790396.33479023887775838 9637911.23977264761924744)</t>
  </si>
  <si>
    <t>04e000000000000a2134</t>
  </si>
  <si>
    <t>Point (790500.07171181787271053 9638326.97075678035616875)</t>
  </si>
  <si>
    <t>04e000000000000a4654</t>
  </si>
  <si>
    <t>Point (790680.42966416431590915 9637560.12398843467235565)</t>
  </si>
  <si>
    <t>04e00000000000037740</t>
  </si>
  <si>
    <t>Point (785608.29083552933298051 9635731.76127314195036888)</t>
  </si>
  <si>
    <t>04e0000000000004d199</t>
  </si>
  <si>
    <t>Point (783633.1550282184034586 9635535.2500022929161787)</t>
  </si>
  <si>
    <t>04e0000000000007e615</t>
  </si>
  <si>
    <t>Point (790452.15855033043771982 9637815.71964390762150288)</t>
  </si>
  <si>
    <t>04e00000000000094e5b</t>
  </si>
  <si>
    <t>Point (790416.41280982340686023 9638693.61835347302258015)</t>
  </si>
  <si>
    <t>04e00000000000095e03</t>
  </si>
  <si>
    <t>Point (790898.58145724970381707 9638223.53535828925669193)</t>
  </si>
  <si>
    <t>04e00000000000015900</t>
  </si>
  <si>
    <t>Point (783069.01515701739117503 9635804.62850272469222546)</t>
  </si>
  <si>
    <t>04e0000000000005de34</t>
  </si>
  <si>
    <t>Point (792426.47921887296251953 9638646.27146932296454906)</t>
  </si>
  <si>
    <t>04e0000000000000d6d1</t>
  </si>
  <si>
    <t>Point (783303.43641417264007032 9636979.41330932639539242)</t>
  </si>
  <si>
    <t>04e000000000000600c9</t>
  </si>
  <si>
    <t>Point (790511.38445326976943761 9638068.84044269099831581)</t>
  </si>
  <si>
    <t>04e00000000000080219</t>
  </si>
  <si>
    <t>Point (792399.83463675482198596 9639814.23735068552196026)</t>
  </si>
  <si>
    <t>04e000000000000172fe</t>
  </si>
  <si>
    <t>Point (790759.76603075792081654 9638753.35344161093235016)</t>
  </si>
  <si>
    <t>04e00000000000041d30</t>
  </si>
  <si>
    <t>Point (790102.35127043817192316 9638804.37221854738891125)</t>
  </si>
  <si>
    <t>04e000000000000aab80</t>
  </si>
  <si>
    <t>Point (790647.29407414165325463 9638431.60183163546025753)</t>
  </si>
  <si>
    <t>04e0000000000000543c</t>
  </si>
  <si>
    <t>Point (790502.49876701948232949 9637898.74170796945691109)</t>
  </si>
  <si>
    <t>04e0000000000006d66f</t>
  </si>
  <si>
    <t>Point (790377.04647145397029817 9636987.28500836156308651)</t>
  </si>
  <si>
    <t>04e00000000000087a7e</t>
  </si>
  <si>
    <t>Point (782729.60121462505776435 9635831.30182048492133617)</t>
  </si>
  <si>
    <t>04e00000000000089eb6</t>
  </si>
  <si>
    <t>Point (783469.71599473315291107 9636913.501289963722229)</t>
  </si>
  <si>
    <t>04e0000000000009045e</t>
  </si>
  <si>
    <t>Point (783442.85366075404454023 9637039.62906648218631744)</t>
  </si>
  <si>
    <t>04e00000000000060ca6</t>
  </si>
  <si>
    <t>Point (790779.87041957548353821 9638678.7670266292989254)</t>
  </si>
  <si>
    <t>04e00000000000080311</t>
  </si>
  <si>
    <t>Point (782972.27110273018479347 9636362.45563169568777084)</t>
  </si>
  <si>
    <t>04e000000000000a433e</t>
  </si>
  <si>
    <t>Point (783962.00805117771960795 9635901.49898405559360981)</t>
  </si>
  <si>
    <t>04e000000000000201e4</t>
  </si>
  <si>
    <t>Point (792537.23457330686505884 9638684.62549313344061375)</t>
  </si>
  <si>
    <t>04e0000000000004062f</t>
  </si>
  <si>
    <t>Point (790815.06606751750223339 9638216.77790369279682636)</t>
  </si>
  <si>
    <t>04e0000000000000738e</t>
  </si>
  <si>
    <t>Point (783398.91509645874612033 9637088.09056643210351467)</t>
  </si>
  <si>
    <t>04e00000000000081b1e</t>
  </si>
  <si>
    <t>Point (792590.74963319289963692 9638819.01467758975923061)</t>
  </si>
  <si>
    <t>04e0000000000008d014</t>
  </si>
  <si>
    <t>Point (791861.45063616067636758 9638303.08163383230566978)</t>
  </si>
  <si>
    <t>04e00000000000098692</t>
  </si>
  <si>
    <t>Point (790535.02838437736500055 9638311.08442971110343933)</t>
  </si>
  <si>
    <t>04e0000000000002304c</t>
  </si>
  <si>
    <t>Point (790313.20991068740841001 9637109.24451461806893349)</t>
  </si>
  <si>
    <t>04e000000000000755e4</t>
  </si>
  <si>
    <t>Point (783064.99885586439631879 9635277.07755744084715843)</t>
  </si>
  <si>
    <t>04e00000000000076df6</t>
  </si>
  <si>
    <t>Point (792191.95604496460873634 9638616.90341057442128658)</t>
  </si>
  <si>
    <t>04e0000000000008b3e4</t>
  </si>
  <si>
    <t>Point (793363.29355146095622331 9639235.18290328420698643)</t>
  </si>
  <si>
    <t>04e00000000000096b36</t>
  </si>
  <si>
    <t>Point (790641.11251235287636518 9637484.36814593151211739)</t>
  </si>
  <si>
    <t>04e0000000000003362e</t>
  </si>
  <si>
    <t>Point (790214.92071501456666738 9638977.60511154122650623)</t>
  </si>
  <si>
    <t>04e000000000000503ae</t>
  </si>
  <si>
    <t>Point (790672.01070483075454831 9637977.03616628050804138)</t>
  </si>
  <si>
    <t>04e0000000000008b79c</t>
  </si>
  <si>
    <t>Point (783032.95841029728762805 9635725.74361277557909489)</t>
  </si>
  <si>
    <t>04e000000000000a705e</t>
  </si>
  <si>
    <t>Point (790698.99920769478194416 9637488.23625104315578938)</t>
  </si>
  <si>
    <t>04e0000000000003030d</t>
  </si>
  <si>
    <t>Point (790328.98520942474715412 9637401.59483730047941208)</t>
  </si>
  <si>
    <t>04e00000000000095cb8</t>
  </si>
  <si>
    <t>Point (790944.41546578251291066 9638438.19411442242562771)</t>
  </si>
  <si>
    <t>04e0000000000003f7a6</t>
  </si>
  <si>
    <t>Point (791382.29304066090844572 9638092.59739608690142632)</t>
  </si>
  <si>
    <t>04e00000000000011b9f</t>
  </si>
  <si>
    <t>Point (789726.95843135821633041 9638951.58098626881837845)</t>
  </si>
  <si>
    <t>04e00000000000027fa8</t>
  </si>
  <si>
    <t>Point (790839.30875647650100291 9638585.56843374110758305)</t>
  </si>
  <si>
    <t>04e00000000000080c61</t>
  </si>
  <si>
    <t>Point (790695.07238145149312913 9637541.49535148218274117)</t>
  </si>
  <si>
    <t>04e00000000000051f42</t>
  </si>
  <si>
    <t>Point (792084.56957388063892722 9638115.29551413841545582)</t>
  </si>
  <si>
    <t>04e0000000000007b906</t>
  </si>
  <si>
    <t>Point (790480.17176318156998605 9637921.38399171084165573)</t>
  </si>
  <si>
    <t>04e000000000000865c0</t>
  </si>
  <si>
    <t>Point (783055.96197962248697877 9636202.70347161032259464)</t>
  </si>
  <si>
    <t>04e0000000000000105e</t>
  </si>
  <si>
    <t>Point (792065.24781564879231155 9638730.65934428572654724)</t>
  </si>
  <si>
    <t>04e00000000000065e55</t>
  </si>
  <si>
    <t>Point (790578.29949409328401089 9638140.02046710439026356)</t>
  </si>
  <si>
    <t>04e000000000000676b8</t>
  </si>
  <si>
    <t>Point (792065.0319219259545207 9638008.36124611273407936)</t>
  </si>
  <si>
    <t>04e0000000000006b80e</t>
  </si>
  <si>
    <t>Point (783008.2665731857996434 9635793.98734432272613049)</t>
  </si>
  <si>
    <t>04e0000000000003924f</t>
  </si>
  <si>
    <t>Point (789829.40238442469853908 9637914.81157036498188972)</t>
  </si>
  <si>
    <t>04e000000000000572df</t>
  </si>
  <si>
    <t>Point (790845.01474738446995616 9637940.49937690421938896)</t>
  </si>
  <si>
    <t>04e000000000000641e1</t>
  </si>
  <si>
    <t>Point (792041.75990334874950349 9638630.46307279728353024)</t>
  </si>
  <si>
    <t>04e000000000000a7cc4</t>
  </si>
  <si>
    <t>Point (790220.65555030107498169 9637380.80800129659473896)</t>
  </si>
  <si>
    <t>04e00000000000046610</t>
  </si>
  <si>
    <t>Point (790587.65051739558111876 9638699.91178052686154842)</t>
  </si>
  <si>
    <t>04e0000000000003f16a</t>
  </si>
  <si>
    <t>Point (782955.66914808633737266 9635875.0125794131308794)</t>
  </si>
  <si>
    <t>04e00000000000063ed6</t>
  </si>
  <si>
    <t>Point (782924.42107357189524919 9635910.47630549781024456)</t>
  </si>
  <si>
    <t>04e0000000000004442b</t>
  </si>
  <si>
    <t>Point (792663.57689681043848395 9639252.58052464388310909)</t>
  </si>
  <si>
    <t>04e000000000000898d4</t>
  </si>
  <si>
    <t>Point (789832.52815829333849251 9638656.18814234621822834)</t>
  </si>
  <si>
    <t>04e00000000000033fb7</t>
  </si>
  <si>
    <t>Point (790453.20634590333793312 9637656.05599931254982948)</t>
  </si>
  <si>
    <t>04e000000000000a2296</t>
  </si>
  <si>
    <t>Point (792655.17350861383602023 9639161.85369667410850525)</t>
  </si>
  <si>
    <t>04e00000000000021368</t>
  </si>
  <si>
    <t>Point (783021.44090271997265518 9635735.24944667518138885)</t>
  </si>
  <si>
    <t>04e0000000000007a81b</t>
  </si>
  <si>
    <t>Point (790803.35929197480436414 9639238.16998109221458435)</t>
  </si>
  <si>
    <t>04e00000000000097e29</t>
  </si>
  <si>
    <t>Point (792944.1127152165863663 9638484.79286673851311207)</t>
  </si>
  <si>
    <t>04e0000000000000581c</t>
  </si>
  <si>
    <t>Point (791544.25055535463616252 9638971.9803029540926218)</t>
  </si>
  <si>
    <t>04e0000000000006aead</t>
  </si>
  <si>
    <t>Point (783149.59118911542464048 9636417.82708431407809258)</t>
  </si>
  <si>
    <t>04e00000000000073763</t>
  </si>
  <si>
    <t>Point (790678.30018260003998876 9638327.76106750220060349)</t>
  </si>
  <si>
    <t>04e0000000000006d135</t>
  </si>
  <si>
    <t>Point (790487.29684221383649856 9638702.42784085683524609)</t>
  </si>
  <si>
    <t>04e0000000000007de50</t>
  </si>
  <si>
    <t>Point (790009.06372395402286202 9638784.92517820373177528)</t>
  </si>
  <si>
    <t>04e0000000000001b510</t>
  </si>
  <si>
    <t>Point (791911.16011004219762981 9638396.78569691814482212)</t>
  </si>
  <si>
    <t>04e0000000000005632e</t>
  </si>
  <si>
    <t>Point (786209.97846418025437742 9636331.79765168204903603)</t>
  </si>
  <si>
    <t>04e00000000000065da6</t>
  </si>
  <si>
    <t>Point (792628.65878568787593395 9639286.33660714328289032)</t>
  </si>
  <si>
    <t>04e000000000000734b9</t>
  </si>
  <si>
    <t>Point (792584.29690521000884473 9639255.89961332455277443)</t>
  </si>
  <si>
    <t>04e00000000000042f00</t>
  </si>
  <si>
    <t>Point (790587.14205936971120536 9637794.55400750227272511)</t>
  </si>
  <si>
    <t>04e000000000000334c9</t>
  </si>
  <si>
    <t>Point (789639.53671929030679166 9638951.25155031122267246)</t>
  </si>
  <si>
    <t>04e0000000000003e84a</t>
  </si>
  <si>
    <t>Point (790283.76401029457338154 9638690.00428920984268188)</t>
  </si>
  <si>
    <t>04e0000000000007df25</t>
  </si>
  <si>
    <t>Point (791661.29216590314172208 9639379.31992862187325954)</t>
  </si>
  <si>
    <t>04e0000000000009fbfa</t>
  </si>
  <si>
    <t>Point (792526.59213001187890768 9638970.10984284244477749)</t>
  </si>
  <si>
    <t>04e0000000000001046f</t>
  </si>
  <si>
    <t>Point (783081.03170281602069736 9635719.29435708746314049)</t>
  </si>
  <si>
    <t>04e0000000000007828b</t>
  </si>
  <si>
    <t>Point (790640.31103380187414587 9637513.06121443398296833)</t>
  </si>
  <si>
    <t>04e0000000000007cd28</t>
  </si>
  <si>
    <t>Point (792362.33630164933856577 9638459.86313084326684475)</t>
  </si>
  <si>
    <t>04e000000000000355f9</t>
  </si>
  <si>
    <t>Point (790973.60339116654358804 9638244.50137970596551895)</t>
  </si>
  <si>
    <t>04e00000000000064f9d</t>
  </si>
  <si>
    <t>Point (791323.39664417668245733 9636820.1581774428486824)</t>
  </si>
  <si>
    <t>04e0000000000008f92d</t>
  </si>
  <si>
    <t>Point (789840.05598090996500105 9637370.46726646274328232)</t>
  </si>
  <si>
    <t>04e000000000000a9d37</t>
  </si>
  <si>
    <t>Point (790294.48569429060444236 9637438.82796141132712364)</t>
  </si>
  <si>
    <t>04e000000000000880f7</t>
  </si>
  <si>
    <t>Point (783072.02404171356465667 9635381.51256980374455452)</t>
  </si>
  <si>
    <t>04e000000000000a1ad7</t>
  </si>
  <si>
    <t>Point (783099.64553544076625258 9635205.65303083136677742)</t>
  </si>
  <si>
    <t>04e0000000000004c7f5</t>
  </si>
  <si>
    <t>Point (791409.42595475714188069 9638590.77158747240900993)</t>
  </si>
  <si>
    <t>04e000000000000769a6</t>
  </si>
  <si>
    <t>Point (790751.35060786339454353 9638308.33433054760098457)</t>
  </si>
  <si>
    <t>04e0000000000001a642</t>
  </si>
  <si>
    <t>Point (792150.87987318588420749 9638009.78733606822788715)</t>
  </si>
  <si>
    <t>04e00000000000024e73</t>
  </si>
  <si>
    <t>Point (791831.79132105107419193 9638348.99203043431043625)</t>
  </si>
  <si>
    <t>04e00000000000033b06</t>
  </si>
  <si>
    <t>Point (782778.99636016180738807 9635891.52392328903079033)</t>
  </si>
  <si>
    <t>04e0000000000005727b</t>
  </si>
  <si>
    <t>Point (790159.03889947431162 9638690.94012313894927502)</t>
  </si>
  <si>
    <t>04e0000000000002e557</t>
  </si>
  <si>
    <t>Point (790624.70168377039954066 9638208.97084694169461727)</t>
  </si>
  <si>
    <t>04e00000000000071fbf</t>
  </si>
  <si>
    <t>Point (783043.34323719749227166 9636224.55488063395023346)</t>
  </si>
  <si>
    <t>04e00000000000026ca8</t>
  </si>
  <si>
    <t>Point (783235.99825287749990821 9636388.11354169808328152)</t>
  </si>
  <si>
    <t>04e000000000000275c1</t>
  </si>
  <si>
    <t>Point (783349.63396682287566364 9636961.58428935520350933)</t>
  </si>
  <si>
    <t>04e0000000000009dc6d</t>
  </si>
  <si>
    <t>Point (793378.97534120595082641 9639233.57923469319939613)</t>
  </si>
  <si>
    <t>04e000000000000754c7</t>
  </si>
  <si>
    <t>Point (791019.86781296250410378 9639301.87194309756159782)</t>
  </si>
  <si>
    <t>04e0000000000008909f</t>
  </si>
  <si>
    <t>Point (783009.98685056297108531 9636068.84491479210555553)</t>
  </si>
  <si>
    <t>04e0000000000000dcd7</t>
  </si>
  <si>
    <t>Point (792749.06794761691708118 9639831.92959628626704216)</t>
  </si>
  <si>
    <t>04e00000000000071e5e</t>
  </si>
  <si>
    <t>Point (790573.18476365623064339 9637774.80012847669422626)</t>
  </si>
  <si>
    <t>04e0000000000006f304</t>
  </si>
  <si>
    <t>Point (792660.57959900237619877 9638586.04191892966628075)</t>
  </si>
  <si>
    <t>04e0000000000007268a</t>
  </si>
  <si>
    <t>Point (783012.54286674479953945 9635798.0051131546497345)</t>
  </si>
  <si>
    <t>04e00000000000074778</t>
  </si>
  <si>
    <t>Point (792960.64283154800068587 9638469.47950370609760284)</t>
  </si>
  <si>
    <t>04e000000000000846c4</t>
  </si>
  <si>
    <t>Point (789556.99601207242812961 9637786.89026499167084694)</t>
  </si>
  <si>
    <t>04e00000000000041cd3</t>
  </si>
  <si>
    <t>Point (783394.30568841670174152 9635452.26551874354481697)</t>
  </si>
  <si>
    <t>04e0000000000007094e</t>
  </si>
  <si>
    <t>Point (792463.50410341960377991 9638646.50060308165848255)</t>
  </si>
  <si>
    <t>04e0000000000007b5a3</t>
  </si>
  <si>
    <t>Point (790578.49010984518099576 9638532.40540273860096931)</t>
  </si>
  <si>
    <t>04e0000000000007c368</t>
  </si>
  <si>
    <t>Point (792175.34932662616483867 9638424.30187713727355003)</t>
  </si>
  <si>
    <t>04e0000000000004d2cb</t>
  </si>
  <si>
    <t>Point (792511.58652082527987659 9638477.91558920778334141)</t>
  </si>
  <si>
    <t>04e0000000000006cd90</t>
  </si>
  <si>
    <t>Point (783505.94396057794801891 9636723.53142335638403893)</t>
  </si>
  <si>
    <t>04e0000000000002e7a1</t>
  </si>
  <si>
    <t>Point (791588.41856137069407851 9638446.83174633234739304)</t>
  </si>
  <si>
    <t>04e0000000000003c984</t>
  </si>
  <si>
    <t>Point (790525.35232214443385601 9638998.48935224302113056)</t>
  </si>
  <si>
    <t>04e00000000000079000</t>
  </si>
  <si>
    <t>Point (791483.58630300592631102 9638537.22323998622596264)</t>
  </si>
  <si>
    <t>04e0000000000009dc09</t>
  </si>
  <si>
    <t>Point (784324.96385721256956458 9637530.17656384035944939)</t>
  </si>
  <si>
    <t>04e0000000000001be94</t>
  </si>
  <si>
    <t>Point (792015.86263104027602822 9639583.05292755737900734)</t>
  </si>
  <si>
    <t>04e0000000000002cf3e</t>
  </si>
  <si>
    <t>Point (783959.59515868779271841 9635889.11535504832863808)</t>
  </si>
  <si>
    <t>04e000000000000330a5</t>
  </si>
  <si>
    <t>Point (791107.96258237748406827 9638473.4979243315756321)</t>
  </si>
  <si>
    <t>04e000000000000a9869</t>
  </si>
  <si>
    <t>Point (790693.59758176561444998 9637214.57761958055198193)</t>
  </si>
  <si>
    <t>04e000000000000817fd</t>
  </si>
  <si>
    <t>Point (791336.26263430621474981 9639104.48257968947291374)</t>
  </si>
  <si>
    <t>04e000000000000976a8</t>
  </si>
  <si>
    <t>Point (790637.76477152702864259 9637521.64273766614496708)</t>
  </si>
  <si>
    <t>04e000000000000073de</t>
  </si>
  <si>
    <t>Point (783000.13708336825948209 9635604.46507074870169163)</t>
  </si>
  <si>
    <t>04e000000000000406cf</t>
  </si>
  <si>
    <t>Point (790566.84518755646422505 9638208.9136563315987587)</t>
  </si>
  <si>
    <t>04e0000000000007a0ab</t>
  </si>
  <si>
    <t>Point (790152.41580322827212512 9637471.56592767871916294)</t>
  </si>
  <si>
    <t>04e0000000000002ad24</t>
  </si>
  <si>
    <t>Point (791479.1579036065377295 9639060.68077690154314041)</t>
  </si>
  <si>
    <t>04e0000000000002f336</t>
  </si>
  <si>
    <t>Point (791265.0248433465603739 9638856.03190704248845577)</t>
  </si>
  <si>
    <t>04e0000000000004036f</t>
  </si>
  <si>
    <t>Point (782291.79217035626061261 9635924.73971469141542912)</t>
  </si>
  <si>
    <t>04e000000000000451de</t>
  </si>
  <si>
    <t>Point (790414.8358941589249298 9637428.75735743902623653)</t>
  </si>
  <si>
    <t>04e00000000000049b13</t>
  </si>
  <si>
    <t>Point (783379.45736768771894276 9636905.64644286222755909)</t>
  </si>
  <si>
    <t>04e00000000000069fbf</t>
  </si>
  <si>
    <t>Point (790898.67803841398563236 9638168.2088711503893137)</t>
  </si>
  <si>
    <t>04e000000000000a95c9</t>
  </si>
  <si>
    <t>Point (783161.87346937321126461 9636476.16293124295771122)</t>
  </si>
  <si>
    <t>04e000000000000313aa</t>
  </si>
  <si>
    <t>Point (790571.82962529361248016 9638360.8046320341527462)</t>
  </si>
  <si>
    <t>04e000000000000662bc</t>
  </si>
  <si>
    <t>Point (789815.12994061689823866 9637311.27713168412446976)</t>
  </si>
  <si>
    <t>04e0000000000002d76a</t>
  </si>
  <si>
    <t>Point (791817.79577190522104502 9639438.92034897208213806)</t>
  </si>
  <si>
    <t>04e0000000000005d08d</t>
  </si>
  <si>
    <t>Point (791086.74688939237967134 9638711.23736426793038845)</t>
  </si>
  <si>
    <t>04e0000000000007330f</t>
  </si>
  <si>
    <t>Point (792961.00035898888017982 9639062.69593498297035694)</t>
  </si>
  <si>
    <t>04e00000000000003825</t>
  </si>
  <si>
    <t>Point (791508.42324491403996944 9638585.74726688675582409)</t>
  </si>
  <si>
    <t>04e0000000000005b271</t>
  </si>
  <si>
    <t>Point (790626.45892374473623931 9637568.57922164909541607)</t>
  </si>
  <si>
    <t>04e00000000000001064</t>
  </si>
  <si>
    <t>Point (783013.84938453161157668 9635872.01596646942198277)</t>
  </si>
  <si>
    <t>04e00000000000019ce7</t>
  </si>
  <si>
    <t>Point (783176.84285455057397485 9635563.86327977478504181)</t>
  </si>
  <si>
    <t>04e000000000000425d5</t>
  </si>
  <si>
    <t>Point (790284.78179557458497584 9638955.07116733305156231)</t>
  </si>
  <si>
    <t>04e000000000000a92c5</t>
  </si>
  <si>
    <t>Point (783156.2311951630981639 9636107.23138379491865635)</t>
  </si>
  <si>
    <t>04e00000000000002307</t>
  </si>
  <si>
    <t>Point (790517.99702241353224963 9638088.21435198560357094)</t>
  </si>
  <si>
    <t>04e000000000000a4fc8</t>
  </si>
  <si>
    <t>Point (790857.5391839724034071 9637091.06199716962873936)</t>
  </si>
  <si>
    <t>04e00000000000048e5d</t>
  </si>
  <si>
    <t>Point (791400.00097377575002611 9638471.39273306913673878)</t>
  </si>
  <si>
    <t>04e00000000000049e6a</t>
  </si>
  <si>
    <t>Point (783508.8481343335006386 9636869.97029244899749756)</t>
  </si>
  <si>
    <t>04e00000000000088f54</t>
  </si>
  <si>
    <t>Point (783543.24344878760166466 9637060.654960997402668)</t>
  </si>
  <si>
    <t>04e00000000000064e25</t>
  </si>
  <si>
    <t>Point (790842.28124670311808586 9638161.71325150690972805)</t>
  </si>
  <si>
    <t>04e000000000000a3896</t>
  </si>
  <si>
    <t>Point (790381.69682522630318999 9636809.91816490329802036)</t>
  </si>
  <si>
    <t>04e0000000000001a00f</t>
  </si>
  <si>
    <t>Point (793432.01417120848782361 9638928.40050886385142803)</t>
  </si>
  <si>
    <t>04e000000000000a556b</t>
  </si>
  <si>
    <t>Point (790513.02442881022579968 9637179.30365052632987499)</t>
  </si>
  <si>
    <t>04e0000000000002269a</t>
  </si>
  <si>
    <t>Point (791282.1725050542736426 9636757.0204022228717804)</t>
  </si>
  <si>
    <t>04e00000000000075842</t>
  </si>
  <si>
    <t>Point (792092.59208418498747051 9638665.1297733262181282)</t>
  </si>
  <si>
    <t>04e00000000000049468</t>
  </si>
  <si>
    <t>Point (790601.92098200344480574 9637849.48889045417308807)</t>
  </si>
  <si>
    <t>04e0000000000004acec</t>
  </si>
  <si>
    <t>Point (790460.23963255225680768 9638255.60303433984518051)</t>
  </si>
  <si>
    <t>04e00000000000052219</t>
  </si>
  <si>
    <t>Point (793316.09495556470938027 9639390.36299733631312847)</t>
  </si>
  <si>
    <t>04e000000000000750c9</t>
  </si>
  <si>
    <t>Point (789925.11113596288487315 9637363.62718938104808331)</t>
  </si>
  <si>
    <t>04e0000000000008fbdc</t>
  </si>
  <si>
    <t>Point (791333.40131813031621277 9638557.56526699662208557)</t>
  </si>
  <si>
    <t>04e00000000000025647</t>
  </si>
  <si>
    <t>Point (790577.93169031478464603 9638176.29329591803252697)</t>
  </si>
  <si>
    <t>04e00000000000034f97</t>
  </si>
  <si>
    <t>Point (783011.46311749296728522 9635826.016922352835536)</t>
  </si>
  <si>
    <t>04e0000000000008e12e</t>
  </si>
  <si>
    <t>Point (790905.44991010089870542 9638148.26403163000941277)</t>
  </si>
  <si>
    <t>04e00000000000060bf2</t>
  </si>
  <si>
    <t>Point (783018.99965333682484925 9636132.99817918054759502)</t>
  </si>
  <si>
    <t>04e0000000000005d569</t>
  </si>
  <si>
    <t>Point (791492.76272096950560808 9638422.35508238524198532)</t>
  </si>
  <si>
    <t>04e0000000000009cd0c</t>
  </si>
  <si>
    <t>Point (791638.51507113315165043 9639390.72002540528774261)</t>
  </si>
  <si>
    <t>04e000000000000a9a8e</t>
  </si>
  <si>
    <t>Point (790627.75111166690476239 9638116.57713887095451355)</t>
  </si>
  <si>
    <t>04e0000000000001aaa2</t>
  </si>
  <si>
    <t>Point (784852.96904932172037661 9635395.81560406647622585)</t>
  </si>
  <si>
    <t>04e0000000000006fe9c</t>
  </si>
  <si>
    <t>Point (782878.46021750941872597 9635791.57335149496793747)</t>
  </si>
  <si>
    <t>04e000000000000a3319</t>
  </si>
  <si>
    <t>Point (792407.23194719734601676 9638496.05954423360526562)</t>
  </si>
  <si>
    <t>04e0000000000002d474</t>
  </si>
  <si>
    <t>Point (790334.75076204305514693 9638758.25056556053459644)</t>
  </si>
  <si>
    <t>04e000000000000271db</t>
  </si>
  <si>
    <t>Point (791504.41780080378521234 9638606.70217983238399029)</t>
  </si>
  <si>
    <t>04e000000000000547e1</t>
  </si>
  <si>
    <t>Point (791699.98612082237377763 9638424.75140287354588509)</t>
  </si>
  <si>
    <t>04e0000000000003c225</t>
  </si>
  <si>
    <t>Point (790320.34328074916265905 9637534.29663798585534096)</t>
  </si>
  <si>
    <t>04e0000000000007f9b6</t>
  </si>
  <si>
    <t>Point (782932.03566753480117768 9635782.71270499005913734)</t>
  </si>
  <si>
    <t>04e0000000000003cf5d</t>
  </si>
  <si>
    <t>Point (783152.05197643651627004 9636463.21040993183851242)</t>
  </si>
  <si>
    <t>04e00000000000082c4c</t>
  </si>
  <si>
    <t>Point (785506.87681012926623225 9636488.38318342342972755)</t>
  </si>
  <si>
    <t>04e000000000000995f3</t>
  </si>
  <si>
    <t>Point (790051.21800824999809265 9638738.2144814059138298)</t>
  </si>
  <si>
    <t>04e000000000000a0159</t>
  </si>
  <si>
    <t>Point (783249.79004499618895352 9636824.52359138987958431)</t>
  </si>
  <si>
    <t>04e00000000000021319</t>
  </si>
  <si>
    <t>Point (791832.59525905759073794 9638336.80998384952545166)</t>
  </si>
  <si>
    <t>04e0000000000004c06f</t>
  </si>
  <si>
    <t>Point (790449.36368121393024921 9637009.25298301316797733)</t>
  </si>
  <si>
    <t>04e00000000000050fc2</t>
  </si>
  <si>
    <t>Point (791000.90915317833423615 9639306.48536208085715771)</t>
  </si>
  <si>
    <t>04e000000000000a611f</t>
  </si>
  <si>
    <t>Point (783270.01319738803431392 9635861.3748868927359581)</t>
  </si>
  <si>
    <t>04e00000000000011acd</t>
  </si>
  <si>
    <t>Point (791038.55867167783435434 9638349.12977028638124466)</t>
  </si>
  <si>
    <t>04e00000000000051b95</t>
  </si>
  <si>
    <t>Point (783339.05795715085696429 9635683.98390640690922737)</t>
  </si>
  <si>
    <t>04e0000000000005ae00</t>
  </si>
  <si>
    <t>Point (792516.74405982811003923 9638712.06197756342589855)</t>
  </si>
  <si>
    <t>04e00000000000099d64</t>
  </si>
  <si>
    <t>Point (792402.67148903245106339 9638568.8174009695649147)</t>
  </si>
  <si>
    <t>04e000000000000a23fd</t>
  </si>
  <si>
    <t>Point (793083.63092207885347307 9638832.86426505073904991)</t>
  </si>
  <si>
    <t>04e0000000000008418a</t>
  </si>
  <si>
    <t>Point (789843.03134646848775446 9638989.05478173680603504)</t>
  </si>
  <si>
    <t>04e00000000000046a4b</t>
  </si>
  <si>
    <t>Point (790766.90105999843217432 9638340.15181673504412174)</t>
  </si>
  <si>
    <t>04e0000000000003e12f</t>
  </si>
  <si>
    <t>Point (790438.31734945718199015 9638798.21367812715470791)</t>
  </si>
  <si>
    <t>04e00000000000060ace</t>
  </si>
  <si>
    <t>Point (790854.75251756072975695 9638938.31968625448644161)</t>
  </si>
  <si>
    <t>04e00000000000098758</t>
  </si>
  <si>
    <t>Point (789757.77603074838407338 9639003.48635489121079445)</t>
  </si>
  <si>
    <t>04e0000000000002cd04</t>
  </si>
  <si>
    <t>Point (783283.84793168620672077 9635669.95844978652894497)</t>
  </si>
  <si>
    <t>04e00000000000067d4e</t>
  </si>
  <si>
    <t>Point (790313.87880025897175074 9638726.32764573208987713)</t>
  </si>
  <si>
    <t>04e00000000000079144</t>
  </si>
  <si>
    <t>Point (790856.4415111884009093 9638607.47545513510704041)</t>
  </si>
  <si>
    <t>04e000000000000625d9</t>
  </si>
  <si>
    <t>Point (790298.7445078338496387 9638701.28306286968290806)</t>
  </si>
  <si>
    <t>04e00000000000034669</t>
  </si>
  <si>
    <t>Point (790184.24814898718614131 9637462.75114057213068008)</t>
  </si>
  <si>
    <t>04e00000000000061475</t>
  </si>
  <si>
    <t>Point (790597.61015234584920108 9638371.30947091802954674)</t>
  </si>
  <si>
    <t>04e0000000000006cefe</t>
  </si>
  <si>
    <t>Point (791776.06421115784905851 9638593.03616759926080704)</t>
  </si>
  <si>
    <t>04e0000000000007e0bf</t>
  </si>
  <si>
    <t>Point (791332.97902330954093486 9637401.25225896202027798)</t>
  </si>
  <si>
    <t>04e00000000000014bcc</t>
  </si>
  <si>
    <t>Point (791025.82878644904121757 9638378.13649581372737885)</t>
  </si>
  <si>
    <t>04e0000000000002027f</t>
  </si>
  <si>
    <t>Point (791070.65575091121718287 9638726.57695412635803223)</t>
  </si>
  <si>
    <t>04e000000000000524b8</t>
  </si>
  <si>
    <t>Point (789845.60729348659515381 9637385.33207113668322563)</t>
  </si>
  <si>
    <t>04e000000000000961f2</t>
  </si>
  <si>
    <t>Point (792118.07919477357063442 9638683.98063806816935539)</t>
  </si>
  <si>
    <t>04e000000000000984f9</t>
  </si>
  <si>
    <t>Point (783619.16414163657464087 9635735.52849515900015831)</t>
  </si>
  <si>
    <t>04e00000000000084472</t>
  </si>
  <si>
    <t>Point (783174.10862543643452227 9636469.60230840183794498)</t>
  </si>
  <si>
    <t>04e000000000000a55d5</t>
  </si>
  <si>
    <t>Point (790612.67840331955812871 9638705.79908999800682068)</t>
  </si>
  <si>
    <t>04e0000000000002a2f0</t>
  </si>
  <si>
    <t>Point (789997.56393011519685388 9638895.1718103289604187)</t>
  </si>
  <si>
    <t>04e00000000000066b91</t>
  </si>
  <si>
    <t>Point (790121.75770823238417506 9637046.63478336855769157)</t>
  </si>
  <si>
    <t>04e0000000000000d269</t>
  </si>
  <si>
    <t>Point (785464.44340183818712831 9636197.17568938806653023)</t>
  </si>
  <si>
    <t>04e0000000000005fe88</t>
  </si>
  <si>
    <t>Point (790313.37248730566352606 9638469.12465029023587704)</t>
  </si>
  <si>
    <t>04e0000000000007d09e</t>
  </si>
  <si>
    <t>Point (782936.31041661370545626 9635647.00686650909483433)</t>
  </si>
  <si>
    <t>04e00000000000088d75</t>
  </si>
  <si>
    <t>Point (791009.83184910914860666 9637915.16316893510520458)</t>
  </si>
  <si>
    <t>04e0000000000003cbbc</t>
  </si>
  <si>
    <t>Point (791913.03126936394255608 9638406.39263532869517803)</t>
  </si>
  <si>
    <t>04e000000000000078a6</t>
  </si>
  <si>
    <t>Point (790423.6101259799906984 9636811.05194752849638462)</t>
  </si>
  <si>
    <t>04e0000000000005f3c7</t>
  </si>
  <si>
    <t>Point (790698.16529717040248215 9637588.99686709605157375)</t>
  </si>
  <si>
    <t>04e0000000000009be40</t>
  </si>
  <si>
    <t>Point (791322.04463019396644086 9636788.64347592927515507)</t>
  </si>
  <si>
    <t>04e000000000000087d5</t>
  </si>
  <si>
    <t>Point (792663.3249693273101002 9638426.05147843062877655)</t>
  </si>
  <si>
    <t>04e0000000000004e280</t>
  </si>
  <si>
    <t>Point (791206.39258012222126126 9638482.30914141424000263)</t>
  </si>
  <si>
    <t>04e0000000000008f002</t>
  </si>
  <si>
    <t>Point (783318.50493134115822613 9636995.59492658451199532)</t>
  </si>
  <si>
    <t>04e00000000000003c01</t>
  </si>
  <si>
    <t>Point (790265.44731317879632115 9638602.38207513839006424)</t>
  </si>
  <si>
    <t>04e0000000000003d3ca</t>
  </si>
  <si>
    <t>Point (790187.72344886511564255 9637435.64123271964490414)</t>
  </si>
  <si>
    <t>04e00000000000065916</t>
  </si>
  <si>
    <t>Point (790974.43815114186145365 9638376.43087914399802685)</t>
  </si>
  <si>
    <t>04e000000000000088ab</t>
  </si>
  <si>
    <t>Point (785301.02826059027574956 9636445.16882137954235077)</t>
  </si>
  <si>
    <t>04e000000000000284b8</t>
  </si>
  <si>
    <t>Point (783317.44694951269775629 9636934.72769969329237938)</t>
  </si>
  <si>
    <t>04e0000000000004933c</t>
  </si>
  <si>
    <t>Point (791014.27181811083573848 9638263.0749321486800909)</t>
  </si>
  <si>
    <t>04e00000000000092c1c</t>
  </si>
  <si>
    <t>Point (782936.6366899493150413 9635741.8208698034286499)</t>
  </si>
  <si>
    <t>04e00000000000097933</t>
  </si>
  <si>
    <t>Point (790902.1595439447555691 9637235.89114845544099808)</t>
  </si>
  <si>
    <t>04e0000000000000b1ac</t>
  </si>
  <si>
    <t>Point (783147.39929887256585062 9636456.18672209978103638)</t>
  </si>
  <si>
    <t>04e00000000000019535</t>
  </si>
  <si>
    <t>Point (790682.97093359916470945 9637547.0136061180382967)</t>
  </si>
  <si>
    <t>04e0000000000003edac</t>
  </si>
  <si>
    <t>Point (790358.03688841022085398 9638909.19031989760696888)</t>
  </si>
  <si>
    <t>04e00000000000065056</t>
  </si>
  <si>
    <t>Point (783519.01405911543406546 9636473.73095215298235416)</t>
  </si>
  <si>
    <t>04e0000000000008372b</t>
  </si>
  <si>
    <t>Point (789858.41283218329772353 9639029.66504747606813908)</t>
  </si>
  <si>
    <t>04e00000000000090a02</t>
  </si>
  <si>
    <t>Point (786404.1165923458756879 9636297.17671475000679493)</t>
  </si>
  <si>
    <t>04e000000000000985e5</t>
  </si>
  <si>
    <t>Point (792629.59469479299150407 9639082.61385676823556423)</t>
  </si>
  <si>
    <t>04e0000000000003a700</t>
  </si>
  <si>
    <t>Point (790585.38904272695071995 9637864.84865482337772846)</t>
  </si>
  <si>
    <t>04e00000000000054f2c</t>
  </si>
  <si>
    <t>Point (789874.2770237794611603 9637403.63674390502274036)</t>
  </si>
  <si>
    <t>04e0000000000006e468</t>
  </si>
  <si>
    <t>Point (790333.02532591880299151 9637432.38905695080757141)</t>
  </si>
  <si>
    <t>04e00000000000009a93</t>
  </si>
  <si>
    <t>Point (783775.60409357934258878 9637142.04553875513374805)</t>
  </si>
  <si>
    <t>04e0000000000001543e</t>
  </si>
  <si>
    <t>Point (791923.3056782903149724 9638332.98801841214299202)</t>
  </si>
  <si>
    <t>04e00000000000017010</t>
  </si>
  <si>
    <t>Point (784682.33204206009395421 9636235.24676111526787281)</t>
  </si>
  <si>
    <t>04e000000000000409ec</t>
  </si>
  <si>
    <t>Point (790490.79950281628407538 9637405.14970164746046066)</t>
  </si>
  <si>
    <t>04e000000000000a7f69</t>
  </si>
  <si>
    <t>Point (783350.41137261467520148 9635686.7549226637929678)</t>
  </si>
  <si>
    <t>Point (790697.33740277879405767 9637099.40525840036571026)</t>
  </si>
  <si>
    <t>04e0000000000000d09d</t>
  </si>
  <si>
    <t>Point (789732.2527549578808248 9638939.0737018957734108)</t>
  </si>
  <si>
    <t>04e00000000000049e68</t>
  </si>
  <si>
    <t>Point (783375.82517835707403719 9636907.74650827422738075)</t>
  </si>
  <si>
    <t>04e00000000000087a54</t>
  </si>
  <si>
    <t>Point (790995.01324649318121374 9638352.4928286001086235)</t>
  </si>
  <si>
    <t>04e0000000000003e26c</t>
  </si>
  <si>
    <t>Point (791997.04959966242313385 9638645.04744745790958405)</t>
  </si>
  <si>
    <t>04e00000000000058645</t>
  </si>
  <si>
    <t>Point (791863.36057371716015041 9638487.56723623350262642)</t>
  </si>
  <si>
    <t>04e0000000000005ea67</t>
  </si>
  <si>
    <t>Point (792161.98459030711092055 9638568.62036260776221752)</t>
  </si>
  <si>
    <t>04e0000000000003740e</t>
  </si>
  <si>
    <t>Point (789814.65158831817097962 9638929.04130366072058678)</t>
  </si>
  <si>
    <t>04e0000000000003abbe</t>
  </si>
  <si>
    <t>Point (790361.87153230863623321 9637601.16591797024011612)</t>
  </si>
  <si>
    <t>04e00000000000076bae</t>
  </si>
  <si>
    <t>Point (790223.98548848985228688 9638719.07753670960664749)</t>
  </si>
  <si>
    <t>04e00000000000027c11</t>
  </si>
  <si>
    <t>Point (790835.34335370070766658 9638567.92639107257127762)</t>
  </si>
  <si>
    <t>04e0000000000005a95d</t>
  </si>
  <si>
    <t>Point (790810.13700888049788773 9638543.16654147394001484)</t>
  </si>
  <si>
    <t>04e00000000000079c58</t>
  </si>
  <si>
    <t>Point (791882.76073948678094894 9638416.65191329270601273)</t>
  </si>
  <si>
    <t>04e0000000000006e4bd</t>
  </si>
  <si>
    <t>Point (791122.85694466298446059 9638430.52984544634819031)</t>
  </si>
  <si>
    <t>04e000000000000326d7</t>
  </si>
  <si>
    <t>Point (790726.01947887567803264 9639248.99872821569442749)</t>
  </si>
  <si>
    <t>04e0000000000001656f</t>
  </si>
  <si>
    <t>Point (790561.71270636864937842 9638572.8304236177355051)</t>
  </si>
  <si>
    <t>04e000000000000208b8</t>
  </si>
  <si>
    <t>Point (791359.8426512535661459 9637396.78900879994034767)</t>
  </si>
  <si>
    <t>04e00000000000077e43</t>
  </si>
  <si>
    <t>Point (792074.24806650076061487 9638740.57355619035661221)</t>
  </si>
  <si>
    <t>04e00000000000076dfb</t>
  </si>
  <si>
    <t>Point (782994.90392736624926329 9636260.786198690533638)</t>
  </si>
  <si>
    <t>04e000000000000a2259</t>
  </si>
  <si>
    <t>Point (790839.72054320713505149 9638237.7665534932166338)</t>
  </si>
  <si>
    <t>04e00000000000053708</t>
  </si>
  <si>
    <t>Point (785771.16308399569243193 9636893.54561099410057068)</t>
  </si>
  <si>
    <t>04e0000000000001cc71</t>
  </si>
  <si>
    <t>Point (785725.35251571261323988 9636056.85136515833437443)</t>
  </si>
  <si>
    <t>04e0000000000001ea64</t>
  </si>
  <si>
    <t>Point (790321.35699973884038627 9637205.62542222067713737)</t>
  </si>
  <si>
    <t>04e000000000000601e0</t>
  </si>
  <si>
    <t>Point (790431.42980331904254854 9638553.36605011858046055)</t>
  </si>
  <si>
    <t>04e00000000000063c42</t>
  </si>
  <si>
    <t>Point (790966.32815324398688972 9638412.15291658230125904)</t>
  </si>
  <si>
    <t>04e0000000000002a698</t>
  </si>
  <si>
    <t>Point (782983.35343620623461902 9635809.99435402080416679)</t>
  </si>
  <si>
    <t>04e000000000000316a9</t>
  </si>
  <si>
    <t>Point (783065.95278261625207961 9635764.56558214128017426)</t>
  </si>
  <si>
    <t>04e000000000000846d5</t>
  </si>
  <si>
    <t>Point (783333.52541979937814176 9635708.25936609879136086)</t>
  </si>
  <si>
    <t>04e000000000000874a3</t>
  </si>
  <si>
    <t>Point (783251.75075979297980666 9635585.53002497181296349)</t>
  </si>
  <si>
    <t>04e000000000000345e2</t>
  </si>
  <si>
    <t>Point (789991.38709785463288426 9637392.55020938254892826)</t>
  </si>
  <si>
    <t>04e0000000000003fb3d</t>
  </si>
  <si>
    <t>Point (785731.54315638402476907 9636790.42018059454858303)</t>
  </si>
  <si>
    <t>04e000000000000434aa</t>
  </si>
  <si>
    <t>Point (792431.84905670653097332 9638505.37636400572955608)</t>
  </si>
  <si>
    <t>04e0000000000004a892</t>
  </si>
  <si>
    <t>Point (783005.64641002670396119 9636253.4986394327133894)</t>
  </si>
  <si>
    <t>04e0000000000006c3f0</t>
  </si>
  <si>
    <t>Point (791573.75001093233004212 9638447.44991267658770084)</t>
  </si>
  <si>
    <t>04e0000000000000ce3c</t>
  </si>
  <si>
    <t>Point (790432.9746157459449023 9637727.35158771090209484)</t>
  </si>
  <si>
    <t>04e000000000000aa360</t>
  </si>
  <si>
    <t>Point (790275.54246159468311816 9637394.59915239550173283)</t>
  </si>
  <si>
    <t>04e0000000000003b886</t>
  </si>
  <si>
    <t>Point (790448.00404787762090564 9638680.61108971759676933)</t>
  </si>
  <si>
    <t>04e0000000000004a181</t>
  </si>
  <si>
    <t>Point (790782.90722990501672029 9638189.56930490955710411)</t>
  </si>
  <si>
    <t>04e0000000000005ba08</t>
  </si>
  <si>
    <t>Point (790692.81837475067004561 9637612.987837053835392)</t>
  </si>
  <si>
    <t>04e0000000000006f629</t>
  </si>
  <si>
    <t>Point (790403.84038995834998786 9638731.70878991670906544)</t>
  </si>
  <si>
    <t>04e00000000000072f67</t>
  </si>
  <si>
    <t>Point (792892.84378831344656646 9638571.10671212337911129)</t>
  </si>
  <si>
    <t>04e0000000000008c06f</t>
  </si>
  <si>
    <t>Point (791688.18445637461263686 9638354.17536012455821037)</t>
  </si>
  <si>
    <t>04e000000000000289ee</t>
  </si>
  <si>
    <t>Point (786532.0342606152407825 9636180.84685871936380863)</t>
  </si>
  <si>
    <t>04e00000000000036912</t>
  </si>
  <si>
    <t>Point (791050.75795653415843844 9638471.21511697955429554)</t>
  </si>
  <si>
    <t>04e00000000000036925</t>
  </si>
  <si>
    <t>Point (786398.64621887810062617 9636312.30251434445381165)</t>
  </si>
  <si>
    <t>04e000000000000a0e1c</t>
  </si>
  <si>
    <t>Point (791372.28152983030304313 9638080.79228952899575233)</t>
  </si>
  <si>
    <t>04e0000000000009a847</t>
  </si>
  <si>
    <t>Point (790614.39055158710107207 9638120.16998744755983353)</t>
  </si>
  <si>
    <t>04e0000000000009acfc</t>
  </si>
  <si>
    <t>Point (782827.25453076511621475 9635898.54189911112189293)</t>
  </si>
  <si>
    <t>04e00000000000003b61</t>
  </si>
  <si>
    <t>Point (791524.63969996571540833 9639333.09905559010803699)</t>
  </si>
  <si>
    <t>04e0000000000003da51</t>
  </si>
  <si>
    <t>Point (783788.11587034328840673 9636092.54546702839434147)</t>
  </si>
  <si>
    <t>04e000000000000564b8</t>
  </si>
  <si>
    <t>Point (791106.96383333066478372 9639232.24828266724944115)</t>
  </si>
  <si>
    <t>04e0000000000007aaaf</t>
  </si>
  <si>
    <t>Point (790762.66704127704724669 9638308.23465923964977264)</t>
  </si>
  <si>
    <t>04e0000000000008354d</t>
  </si>
  <si>
    <t>Point (790524.36498395912349224 9638008.68192678689956665)</t>
  </si>
  <si>
    <t>04e0000000000005537a</t>
  </si>
  <si>
    <t>Point (792049.40865683020092547 9639611.39496978186070919)</t>
  </si>
  <si>
    <t>04e00000000000058924</t>
  </si>
  <si>
    <t>Point (790593.16845930949784815 9638469.28006390854716301)</t>
  </si>
  <si>
    <t>04e00000000000078ea2</t>
  </si>
  <si>
    <t>Point (783444.88028492755256593 9635308.00180744007229805)</t>
  </si>
  <si>
    <t>04e000000000000037a8</t>
  </si>
  <si>
    <t>Point (785679.84849449410103261 9636673.58816715516149998)</t>
  </si>
  <si>
    <t>04e0000000000004703e</t>
  </si>
  <si>
    <t>Point (790885.94139318575616926 9638215.78960131667554379)</t>
  </si>
  <si>
    <t>04e0000000000006cae2</t>
  </si>
  <si>
    <t>Point (790894.18432265648152679 9637935.88172988407313824)</t>
  </si>
  <si>
    <t>04e000000000000a5106</t>
  </si>
  <si>
    <t>Point (793110.12571526970714331 9638775.7348550483584404)</t>
  </si>
  <si>
    <t>04e00000000000032836</t>
  </si>
  <si>
    <t>Point (783245.79865806712768972 9635547.46386621333658695)</t>
  </si>
  <si>
    <t>04e00000000000062e60</t>
  </si>
  <si>
    <t>Point (790280.76232361316215247 9637548.0570621732622385)</t>
  </si>
  <si>
    <t>04e00000000000063281</t>
  </si>
  <si>
    <t>Point (792930.8527602389222011 9639455.64440335519611835)</t>
  </si>
  <si>
    <t>04e00000000000062098</t>
  </si>
  <si>
    <t>Point (783054.53285290487110615 9635818.26633502915501595)</t>
  </si>
  <si>
    <t>04e0000000000009903a</t>
  </si>
  <si>
    <t>Point (783019.98885287716984749 9635254.30498825572431087)</t>
  </si>
  <si>
    <t>04e0000000000000137f</t>
  </si>
  <si>
    <t>Point (783133.10684190690517426 9635974.89004960283637047)</t>
  </si>
  <si>
    <t>04e00000000000028dde</t>
  </si>
  <si>
    <t>Point (783351.68570077093318105 9636975.55556513369083405)</t>
  </si>
  <si>
    <t>04e0000000000002c16b</t>
  </si>
  <si>
    <t>Point (791214.7006522697629407 9638832.51785016991198063)</t>
  </si>
  <si>
    <t>04e0000000000003c94a</t>
  </si>
  <si>
    <t>Point (784068.9079542049439624 9635918.22186850942671299)</t>
  </si>
  <si>
    <t>04e000000000000377af</t>
  </si>
  <si>
    <t>Point (783007.81602728634607047 9635913.40381533280014992)</t>
  </si>
  <si>
    <t>04e0000000000005860b</t>
  </si>
  <si>
    <t>Point (792580.30988315958529711 9638605.02401323616504669)</t>
  </si>
  <si>
    <t>04e00000000000003455</t>
  </si>
  <si>
    <t>Point (792842.04073862871155143 9638720.60231806524097919)</t>
  </si>
  <si>
    <t>04e0000000000005f419</t>
  </si>
  <si>
    <t>Point (790540.72714875033125281 9639091.55948550067842007)</t>
  </si>
  <si>
    <t>04e0000000000005f7ad</t>
  </si>
  <si>
    <t>Point (791344.18123265006579459 9637469.74099704064428806)</t>
  </si>
  <si>
    <t>04e000000000000a3f24</t>
  </si>
  <si>
    <t>Point (791857.9129663280909881 9637703.34487961418926716)</t>
  </si>
  <si>
    <t>04e0000000000002d4a0</t>
  </si>
  <si>
    <t>Point (790914.65974755794741213 9638220.52291827462613583)</t>
  </si>
  <si>
    <t>04e0000000000006cf60</t>
  </si>
  <si>
    <t>Point (790511.38300917530432343 9638732.57698116824030876)</t>
  </si>
  <si>
    <t>04e0000000000001ebeb</t>
  </si>
  <si>
    <t>Point (790043.0716006726725027 9638755.08127309940755367)</t>
  </si>
  <si>
    <t>04e0000000000004504a</t>
  </si>
  <si>
    <t>Point (792794.99843281845096499 9638919.95760900899767876)</t>
  </si>
  <si>
    <t>04e000000000000732c4</t>
  </si>
  <si>
    <t>Point (783458.93747656210325658 9637086.24749307706952095)</t>
  </si>
  <si>
    <t>04e0000000000001f886</t>
  </si>
  <si>
    <t>Point (784741.75122912181541324 9636387.45420731790363789)</t>
  </si>
  <si>
    <t>04e00000000000090cbe</t>
  </si>
  <si>
    <t>Point (784182.69836966204456985 9635541.1955872755497694)</t>
  </si>
  <si>
    <t>04e00000000000003c8d</t>
  </si>
  <si>
    <t>Point (791475.26781272131484002 9638422.33085000701248646)</t>
  </si>
  <si>
    <t>04e000000000000669df</t>
  </si>
  <si>
    <t>Point (790443.83517759945243597 9637650.94946555234491825)</t>
  </si>
  <si>
    <t>04e000000000000554c1</t>
  </si>
  <si>
    <t>Point (783451.22828870196826756 9636949.42478990741074085)</t>
  </si>
  <si>
    <t>04e0000000000001fea2</t>
  </si>
  <si>
    <t>Point (790723.53472732380032539 9639366.99293556809425354)</t>
  </si>
  <si>
    <t>04e0000000000007f867</t>
  </si>
  <si>
    <t>Point (789894.20498971757479012 9637442.31346336379647255)</t>
  </si>
  <si>
    <t>04e00000000000088b9e</t>
  </si>
  <si>
    <t>Point (783404.33785580634139478 9636976.50345506146550179)</t>
  </si>
  <si>
    <t>04e000000000000a26a7</t>
  </si>
  <si>
    <t>Point (790795.1333990441635251 9638321.38085031881928444)</t>
  </si>
  <si>
    <t>04e00000000000035dec</t>
  </si>
  <si>
    <t>Point (790542.22808864410035312 9637842.80906338058412075)</t>
  </si>
  <si>
    <t>04e0000000000005975d</t>
  </si>
  <si>
    <t>Point (792049.02941624878440052 9638670.30902958288788795)</t>
  </si>
  <si>
    <t>04e0000000000005b711</t>
  </si>
  <si>
    <t>Point (791393.74999976670369506 9638372.545660100877285)</t>
  </si>
  <si>
    <t>04e0000000000007e790</t>
  </si>
  <si>
    <t>Point (790716.66873518261127174 9638005.29704402573406696)</t>
  </si>
  <si>
    <t>04e000000000000856b3</t>
  </si>
  <si>
    <t>Point (790547.40663222619332373 9637932.07189477421343327)</t>
  </si>
  <si>
    <t>04e00000000000085c39</t>
  </si>
  <si>
    <t>Point (783096.93222801922820508 9636250.50279390066862106)</t>
  </si>
  <si>
    <t>04e0000000000008da5a</t>
  </si>
  <si>
    <t>Point (789603.62552453228272498 9638912.70559367723762989)</t>
  </si>
  <si>
    <t>04e0000000000000d32d</t>
  </si>
  <si>
    <t>Point (792177.25252943020313978 9638402.22247362695634365)</t>
  </si>
  <si>
    <t>04e0000000000005ee25</t>
  </si>
  <si>
    <t>Point (790730.31034221942536533 9638171.27678228728473186)</t>
  </si>
  <si>
    <t>04e0000000000002bba8</t>
  </si>
  <si>
    <t>Point (791048.2166913723340258 9638079.14329060167074203)</t>
  </si>
  <si>
    <t>04e0000000000005ba0c</t>
  </si>
  <si>
    <t>Point (790812.15799652389250696 9638905.4637515340000391)</t>
  </si>
  <si>
    <t>04e000000000000a1dfd</t>
  </si>
  <si>
    <t>Point (783049.96858362480998039 9636325.82518497109413147)</t>
  </si>
  <si>
    <t>04e0000000000005346c</t>
  </si>
  <si>
    <t>Point (791419.68007644102908671 9638040.89725639671087265)</t>
  </si>
  <si>
    <t>04e0000000000002a662</t>
  </si>
  <si>
    <t>Point (790980.0621844339184463 9638412.11910716257989407)</t>
  </si>
  <si>
    <t>04e0000000000004251c</t>
  </si>
  <si>
    <t>Point (782979.84325951104983687 9635997.09643274173140526)</t>
  </si>
  <si>
    <t>04e000000000000661de</t>
  </si>
  <si>
    <t>Point (783040.80952695140149444 9636248.1234434936195612)</t>
  </si>
  <si>
    <t>04e0000000000000431f</t>
  </si>
  <si>
    <t>Point (783095.07027930906042457 9635709.08269243687391281)</t>
  </si>
  <si>
    <t>04e000000000000807d6</t>
  </si>
  <si>
    <t>Point (792134.57513767341151834 9638591.71665874123573303)</t>
  </si>
  <si>
    <t>04e00000000000091b0e</t>
  </si>
  <si>
    <t>Point (784501.91178724844940007 9637415.74792076088488102)</t>
  </si>
  <si>
    <t>04e00000000000006fd4</t>
  </si>
  <si>
    <t>Point (783163.88725878030527383 9636430.15657788515090942)</t>
  </si>
  <si>
    <t>04e0000000000006062c</t>
  </si>
  <si>
    <t>Point (791197.49366645212285221 9638502.48722497373819351)</t>
  </si>
  <si>
    <t>04e00000000000071bbb</t>
  </si>
  <si>
    <t>Point (793567.51235962042119354 9639398.56215396337211132)</t>
  </si>
  <si>
    <t>04e000000000000226a1</t>
  </si>
  <si>
    <t>Point (791592.89853095705620944 9639021.55822116881608963)</t>
  </si>
  <si>
    <t>04e0000000000002a0c8</t>
  </si>
  <si>
    <t>Point (792018.13004357949830592 9639667.23105337843298912)</t>
  </si>
  <si>
    <t>04e0000000000008ebdb</t>
  </si>
  <si>
    <t>Point (789835.75532506639137864 9639045.25311713665723801)</t>
  </si>
  <si>
    <t>04e0000000000006d0d6</t>
  </si>
  <si>
    <t>Point (791394.52225191635079682 9638398.9751596637070179)</t>
  </si>
  <si>
    <t>04e00000000000042ef3</t>
  </si>
  <si>
    <t>Point (783334.07366679585538805 9637004.80370799079537392)</t>
  </si>
  <si>
    <t>04e00000000000082f68</t>
  </si>
  <si>
    <t>Point (783045.4580615374725312 9636310.82265226915478706)</t>
  </si>
  <si>
    <t>04e0000000000000bce1</t>
  </si>
  <si>
    <t>Point (790257.70918152830563486 9638762.54475945606827736)</t>
  </si>
  <si>
    <t>04e000000000000605a1</t>
  </si>
  <si>
    <t>Point (785716.92852887534536421 9636799.41554508730769157)</t>
  </si>
  <si>
    <t>04e00000000000093027</t>
  </si>
  <si>
    <t>Point (791480.96786594018340111 9639336.17574268206954002)</t>
  </si>
  <si>
    <t>04e00000000000095c1b</t>
  </si>
  <si>
    <t>Point (790469.93379526061471552 9639477.25077284686267376)</t>
  </si>
  <si>
    <t>04e000000000000781a7</t>
  </si>
  <si>
    <t>Point (790542.26009349129162729 9637913.57191723771393299)</t>
  </si>
  <si>
    <t>04e00000000000069892</t>
  </si>
  <si>
    <t>Point (784790.37429026351310313 9635155.38864884525537491)</t>
  </si>
  <si>
    <t>04e0000000000008539f</t>
  </si>
  <si>
    <t>Point (786625.77342380746267736 9636272.88651186041533947)</t>
  </si>
  <si>
    <t>04e0000000000000c0d8</t>
  </si>
  <si>
    <t>Point (782389.05412147077731788 9636332.17390209995210171)</t>
  </si>
  <si>
    <t>04e00000000000037bab</t>
  </si>
  <si>
    <t>Point (783530.02161198970861733 9636908.69028553925454617)</t>
  </si>
  <si>
    <t>04e0000000000005543f</t>
  </si>
  <si>
    <t>Point (793212.75738852797076106 9638974.77435632608830929)</t>
  </si>
  <si>
    <t>04e0000000000006da7b</t>
  </si>
  <si>
    <t>Point (791711.1771321555133909 9639436.4217983353883028)</t>
  </si>
  <si>
    <t>04e0000000000006f02c</t>
  </si>
  <si>
    <t>Point (791545.85134868475142866 9637522.93924680352210999)</t>
  </si>
  <si>
    <t>04e00000000000052094</t>
  </si>
  <si>
    <t>Point (791007.35615506628528237 9638351.242018798366189)</t>
  </si>
  <si>
    <t>04e000000000000812a5</t>
  </si>
  <si>
    <t>Point (790408.84766478603705764 9637676.8139975443482399)</t>
  </si>
  <si>
    <t>04e0000000000002c880</t>
  </si>
  <si>
    <t>Point (790581.86014576000161469 9638809.48879359662532806)</t>
  </si>
  <si>
    <t>04e00000000000082c2d</t>
  </si>
  <si>
    <t>Point (792423.73339820862747729 9638679.38718662783503532)</t>
  </si>
  <si>
    <t>04e00000000000004327</t>
  </si>
  <si>
    <t>Point (783015.16200993768870831 9636161.01673480868339539)</t>
  </si>
  <si>
    <t>04e0000000000000cf2e</t>
  </si>
  <si>
    <t>Point (790860.45762639585882425 9638054.08616399392485619)</t>
  </si>
  <si>
    <t>04e0000000000004721f</t>
  </si>
  <si>
    <t>Point (783076.91930281731765717 9636363.92318361066281796)</t>
  </si>
  <si>
    <t>04e0000000000004b9e0</t>
  </si>
  <si>
    <t>Point (792102.9001188341062516 9638681.79625985585153103)</t>
  </si>
  <si>
    <t>04e000000000000769f8</t>
  </si>
  <si>
    <t>Point (790661.84998264687601477 9638439.53992510214447975)</t>
  </si>
  <si>
    <t>04e00000000000076bab</t>
  </si>
  <si>
    <t>Point (790227.81179456762038171 9638753.14252807945013046)</t>
  </si>
  <si>
    <t>04e00000000000090aa8</t>
  </si>
  <si>
    <t>Point (783202.97326190478634089 9636550.3231400940567255)</t>
  </si>
  <si>
    <t>04e000000000000027be</t>
  </si>
  <si>
    <t>Point (782662.65801338804885745 9635923.84585787914693356)</t>
  </si>
  <si>
    <t>04e0000000000001fae8</t>
  </si>
  <si>
    <t>Point (790692.09824656182900071 9637629.1415392067283392)</t>
  </si>
  <si>
    <t>04e000000000000683d1</t>
  </si>
  <si>
    <t>Point (792120.72054937528446317 9638507.58211541175842285)</t>
  </si>
  <si>
    <t>04e0000000000008233e</t>
  </si>
  <si>
    <t>Point (792575.53539690817706287 9638561.87249002978205681)</t>
  </si>
  <si>
    <t>04e000000000000a4889</t>
  </si>
  <si>
    <t>Point (792361.08626242075115442 9638708.62402728758752346)</t>
  </si>
  <si>
    <t>04e00000000000015808</t>
  </si>
  <si>
    <t>Point (791527.21732288063503802 9638516.69241193868219852)</t>
  </si>
  <si>
    <t>04e0000000000009aa42</t>
  </si>
  <si>
    <t>Point (790504.10698803630657494 9638194.2271744217723608)</t>
  </si>
  <si>
    <t>04e000000000000a8d00</t>
  </si>
  <si>
    <t>Point (792343.78674136300105602 9638517.21422842144966125)</t>
  </si>
  <si>
    <t>04e00000000000035cef</t>
  </si>
  <si>
    <t>Point (791890.30960729299113154 9639522.59481272473931313)</t>
  </si>
  <si>
    <t>04e00000000000049f89</t>
  </si>
  <si>
    <t>Point (783049.29422332090325654 9636333.41766178235411644)</t>
  </si>
  <si>
    <t>04e00000000000055eb7</t>
  </si>
  <si>
    <t>Point (783097.71450672834180295 9636377.80412150919437408)</t>
  </si>
  <si>
    <t>04e00000000000065e27</t>
  </si>
  <si>
    <t>Point (789922.93486324162222445 9637446.40191537886857986)</t>
  </si>
  <si>
    <t>04e0000000000000683d</t>
  </si>
  <si>
    <t>Point (790674.30453286855481565 9638152.75648112036287785)</t>
  </si>
  <si>
    <t>04e00000000000028b18</t>
  </si>
  <si>
    <t>Point (790232.148895857273601 9638785.05070431903004646)</t>
  </si>
  <si>
    <t>04e0000000000000eb6a</t>
  </si>
  <si>
    <t>Point (783488.41068875789642334 9637138.06237944588065147)</t>
  </si>
  <si>
    <t>04e00000000000011b4b</t>
  </si>
  <si>
    <t>Point (792052.15297779138199985 9638533.57440014556050301)</t>
  </si>
  <si>
    <t>04e00000000000079463</t>
  </si>
  <si>
    <t>Point (784749.34238635282963514 9636432.23707641661167145)</t>
  </si>
  <si>
    <t>04e0000000000003826f</t>
  </si>
  <si>
    <t>Point (790862.89178942469879985 9638447.00109826773405075)</t>
  </si>
  <si>
    <t>04e0000000000009b348</t>
  </si>
  <si>
    <t>Point (791431.61655612697359174 9638397.23878259398043156)</t>
  </si>
  <si>
    <t>04e000000000000417e6</t>
  </si>
  <si>
    <t>Point (790721.34606167580932379 9639349.90489162504673004)</t>
  </si>
  <si>
    <t>04e00000000000024fb3</t>
  </si>
  <si>
    <t>Point (791028.89962310576811433 9637594.86548138037323952)</t>
  </si>
  <si>
    <t>04e0000000000005f08c</t>
  </si>
  <si>
    <t>Point (792099.58101021568290889 9638611.57969733700156212)</t>
  </si>
  <si>
    <t>04e0000000000006604f</t>
  </si>
  <si>
    <t>Point (792092.3551045412896201 9638565.10256459005177021)</t>
  </si>
  <si>
    <t>04e00000000000005ca3</t>
  </si>
  <si>
    <t>Point (790522.13122476730495691 9638045.21501450799405575)</t>
  </si>
  <si>
    <t>04e00000000000042faf</t>
  </si>
  <si>
    <t>Point (790390.99757285870146006 9637619.48947849310934544)</t>
  </si>
  <si>
    <t>04e0000000000000ec15</t>
  </si>
  <si>
    <t>Point (791692.80620210466440767 9637622.6314344760030508)</t>
  </si>
  <si>
    <t>04e0000000000000dd85</t>
  </si>
  <si>
    <t>Point (790711.37005480984225869 9638638.92437339387834072)</t>
  </si>
  <si>
    <t>04e00000000000041c9f</t>
  </si>
  <si>
    <t>Point (790097.03171307942830026 9637646.58796282112598419)</t>
  </si>
  <si>
    <t>04e0000000000004db82</t>
  </si>
  <si>
    <t>Point (790570.27629836369305849 9638177.06679614260792732)</t>
  </si>
  <si>
    <t>04e0000000000007b8ca</t>
  </si>
  <si>
    <t>Point (790534.38287664134986699 9638743.43772169016301632)</t>
  </si>
  <si>
    <t>04e0000000000008fbb1</t>
  </si>
  <si>
    <t>Point (786051.988230193965137 9636400.16841989941895008)</t>
  </si>
  <si>
    <t>04e00000000000096d53</t>
  </si>
  <si>
    <t>Point (790370.78546000900678337 9637907.48865904845297337)</t>
  </si>
  <si>
    <t>04e0000000000001018d</t>
  </si>
  <si>
    <t>Point (791953.99557141936384141 9638324.84042909368872643)</t>
  </si>
  <si>
    <t>04e000000000000483ed</t>
  </si>
  <si>
    <t>Point (791554.10981201264075935 9639331.9584933128207922)</t>
  </si>
  <si>
    <t>04e00000000000081a4e</t>
  </si>
  <si>
    <t>Point (789937.8844624210614711 9637454.00014672800898552)</t>
  </si>
  <si>
    <t>04e00000000000075820</t>
  </si>
  <si>
    <t>Point (793050.00489291385747492 9639476.83936664648354053)</t>
  </si>
  <si>
    <t>04e00000000000076102</t>
  </si>
  <si>
    <t>Point (790300.26433173613622785 9638971.32500913180410862)</t>
  </si>
  <si>
    <t>04e0000000000000a28b</t>
  </si>
  <si>
    <t>Point (790432.28751009015832096 9637789.11686118133366108)</t>
  </si>
  <si>
    <t>04e00000000000041e5d</t>
  </si>
  <si>
    <t>Point (783515.01736279227770865 9636987.03419586643576622)</t>
  </si>
  <si>
    <t>04e00000000000020bff</t>
  </si>
  <si>
    <t>Point (790752.52870422182604671 9638321.4050720352679491)</t>
  </si>
  <si>
    <t>04e000000000000112ff</t>
  </si>
  <si>
    <t>Point (784675.81527351762633771 9636222.60681012459099293)</t>
  </si>
  <si>
    <t>04e00000000000025657</t>
  </si>
  <si>
    <t>Point (792140.31275504385121167 9638567.14808093756437302)</t>
  </si>
  <si>
    <t>04e0000000000007570d</t>
  </si>
  <si>
    <t>Point (783357.4372063516639173 9636953.9207103755325079)</t>
  </si>
  <si>
    <t>04e000000000000929f4</t>
  </si>
  <si>
    <t>Point (790554.0998918452532962 9637749.17684494517743587)</t>
  </si>
  <si>
    <t>04e000000000000198de</t>
  </si>
  <si>
    <t>Point (790367.12318744510412216 9637462.8673620130866766)</t>
  </si>
  <si>
    <t>04e000000000000342f5</t>
  </si>
  <si>
    <t>Point (791612.87684809463098645 9638536.97601375915110111)</t>
  </si>
  <si>
    <t>04e000000000000561e0</t>
  </si>
  <si>
    <t>Point (783071.48674858501181006 9636380.43879838846623898)</t>
  </si>
  <si>
    <t>04e0000000000005b4c2</t>
  </si>
  <si>
    <t>Point (791738.9410416204482317 9638221.36718892492353916)</t>
  </si>
  <si>
    <t>04e0000000000009d542</t>
  </si>
  <si>
    <t>Point (792585.73494354460854083 9638778.14988871477544308)</t>
  </si>
  <si>
    <t>04e00000000000001211</t>
  </si>
  <si>
    <t>Point (791967.12386748578865081 9638580.47085502929985523)</t>
  </si>
  <si>
    <t>04e000000000000030b1</t>
  </si>
  <si>
    <t>Point (791949.43596743466332555 9638576.45073026418685913)</t>
  </si>
  <si>
    <t>04e00000000000018422</t>
  </si>
  <si>
    <t>Point (791510.73612615442834795 9638416.25257102958858013)</t>
  </si>
  <si>
    <t>04e00000000000067ef8</t>
  </si>
  <si>
    <t>Point (789702.50229206355288625 9638813.27852597460150719)</t>
  </si>
  <si>
    <t>04e00000000000098dec</t>
  </si>
  <si>
    <t>Point (789995.47967174660880119 9637681.87479758448898792)</t>
  </si>
  <si>
    <t>04e000000000000140e4</t>
  </si>
  <si>
    <t>Point (783000.38416481390595436 9636292.94434370100498199)</t>
  </si>
  <si>
    <t>04e000000000000868d4</t>
  </si>
  <si>
    <t>Point (782750.06428232020698488 9635871.38330541551113129)</t>
  </si>
  <si>
    <t>04e000000000000093fb</t>
  </si>
  <si>
    <t>Point (786668.1848482332425192 9636154.58450576476752758)</t>
  </si>
  <si>
    <t>04e000000000000285d0</t>
  </si>
  <si>
    <t>Point (790997.72104592993855476 9637564.82481051795184612)</t>
  </si>
  <si>
    <t>04e00000000000039a30</t>
  </si>
  <si>
    <t>Point (791858.62503041990566999 9638421.5757104754447937)</t>
  </si>
  <si>
    <t>04e0000000000004d7a1</t>
  </si>
  <si>
    <t>Point (783342.00682648178189993 9636951.47583919949829578)</t>
  </si>
  <si>
    <t>04e0000000000005338e</t>
  </si>
  <si>
    <t>Point (785280.90830959193408489 9636449.82168768346309662)</t>
  </si>
  <si>
    <t>04e00000000000078541</t>
  </si>
  <si>
    <t>Point (790695.05827129725366831 9637074.07408597879111767)</t>
  </si>
  <si>
    <t>04e000000000000857c1</t>
  </si>
  <si>
    <t>Point (790588.66661152755841613 9637710.90020219795405865)</t>
  </si>
  <si>
    <t>04e0000000000001ddbb</t>
  </si>
  <si>
    <t>Point (791433.6921407098416239 9638454.86271905153989792)</t>
  </si>
  <si>
    <t>04e0000000000003e1fe</t>
  </si>
  <si>
    <t>Point (789858.95434665284119546 9637338.44731553830206394)</t>
  </si>
  <si>
    <t>04e000000000000470d4</t>
  </si>
  <si>
    <t>Point (791704.00316696462687105 9638311.08487925119698048)</t>
  </si>
  <si>
    <t>04e000000000000200cf</t>
  </si>
  <si>
    <t>Point (783346.81069005490280688 9635520.6342723872512579)</t>
  </si>
  <si>
    <t>04e000000000000681cf</t>
  </si>
  <si>
    <t>Point (790502.72174952994100749 9637190.02342452853918076)</t>
  </si>
  <si>
    <t>04e000000000000151ad</t>
  </si>
  <si>
    <t>Point (792787.56186571752186865 9639425.29130839928984642)</t>
  </si>
  <si>
    <t>04e00000000000056584</t>
  </si>
  <si>
    <t>Point (790228.33332937979139388 9637654.89527616463601589)</t>
  </si>
  <si>
    <t>04e0000000000007f68e</t>
  </si>
  <si>
    <t>Point (784287.61567513551563025 9635437.83503495715558529)</t>
  </si>
  <si>
    <t>04e0000000000004d9b0</t>
  </si>
  <si>
    <t>Point (783295.09693055565003306 9635517.08646703884005547)</t>
  </si>
  <si>
    <t>04e00000000000065bca</t>
  </si>
  <si>
    <t>Point (792665.85734967899043113 9638968.33846010640263557)</t>
  </si>
  <si>
    <t>04e000000000000399f5</t>
  </si>
  <si>
    <t>Point (783406.01658896380104125 9635447.9435705877840519)</t>
  </si>
  <si>
    <t>04e0000000000004dc8f</t>
  </si>
  <si>
    <t>Point (792331.10428643994964659 9638441.39213387109339237)</t>
  </si>
  <si>
    <t>04e000000000000650cf</t>
  </si>
  <si>
    <t>Point (782960.23050577729009092 9635918.39901546761393547)</t>
  </si>
  <si>
    <t>04e0000000000008b426</t>
  </si>
  <si>
    <t>Point (791590.21361201885156333 9639525.29562432691454887)</t>
  </si>
  <si>
    <t>04e000000000000a5f01</t>
  </si>
  <si>
    <t>Point (792221.57883731334004551 9638518.81936189532279968)</t>
  </si>
  <si>
    <t>04e00000000000083e5d</t>
  </si>
  <si>
    <t>Point (791542.99413101212121546 9639103.70806096307933331)</t>
  </si>
  <si>
    <t>04e0000000000006b8be</t>
  </si>
  <si>
    <t>Point (784045.56504873558878899 9635901.21270511858165264)</t>
  </si>
  <si>
    <t>04e0000000000008cff4</t>
  </si>
  <si>
    <t>Point (782698.2190500374417752 9635912.25748010165989399)</t>
  </si>
  <si>
    <t>04e0000000000003c55b</t>
  </si>
  <si>
    <t>Point (790280.72697066131513566 9637146.62419129908084869)</t>
  </si>
  <si>
    <t>04e00000000000003736</t>
  </si>
  <si>
    <t>Point (783412.91213610186241567 9635655.69491662457585335)</t>
  </si>
  <si>
    <t>04e00000000000003d63</t>
  </si>
  <si>
    <t>Point (790711.32762184576131403 9638608.64559658616781235)</t>
  </si>
  <si>
    <t>04e0000000000004f5b7</t>
  </si>
  <si>
    <t>Point (789972.80808197951409966 9637798.69895070977509022)</t>
  </si>
  <si>
    <t>04e00000000000069724</t>
  </si>
  <si>
    <t>Point (791791.4522330763284117 9639456.26545277610421181)</t>
  </si>
  <si>
    <t>04e0000000000002d575</t>
  </si>
  <si>
    <t>Point (790923.78355502663180232 9638224.61911837756633759)</t>
  </si>
  <si>
    <t>04e000000000000517e6</t>
  </si>
  <si>
    <t>Point (790382.40907600941136479 9637787.51573174446821213)</t>
  </si>
  <si>
    <t>04e00000000000098e17</t>
  </si>
  <si>
    <t>Point (790964.99948263261467218 9638225.00394288636744022)</t>
  </si>
  <si>
    <t>04e0000000000009cc54</t>
  </si>
  <si>
    <t>Point (791628.4106805888004601 9638359.1246361993253231)</t>
  </si>
  <si>
    <t>04e0000000000003d948</t>
  </si>
  <si>
    <t>Point (789932.73144839552696794 9637381.51484273746609688)</t>
  </si>
  <si>
    <t>04e0000000000003eade</t>
  </si>
  <si>
    <t>Point (793072.42848771449644119 9639372.96530759148299694)</t>
  </si>
  <si>
    <t>04e0000000000006edc4</t>
  </si>
  <si>
    <t>Point (790596.67397033888846636 9638213.89647123962640762)</t>
  </si>
  <si>
    <t>04e00000000000076b62</t>
  </si>
  <si>
    <t>Point (790565.32227430609054863 9638483.64290929958224297)</t>
  </si>
  <si>
    <t>04e00000000000081a32</t>
  </si>
  <si>
    <t>Point (790791.76208297465927899 9638163.95352157950401306)</t>
  </si>
  <si>
    <t>04e000000000000a8fa9</t>
  </si>
  <si>
    <t>Point (783289.96281153638847172 9636917.06061729416251183)</t>
  </si>
  <si>
    <t>04e0000000000004db65</t>
  </si>
  <si>
    <t>Point (790923.17107967147603631 9639301.17528742738068104)</t>
  </si>
  <si>
    <t>04e0000000000002bbcc</t>
  </si>
  <si>
    <t>Point (783064.7513625796418637 9635791.16175410524010658)</t>
  </si>
  <si>
    <t>04e0000000000008c0b7</t>
  </si>
  <si>
    <t>Point (792892.03196499892510474 9638989.0052938349545002)</t>
  </si>
  <si>
    <t>04e0000000000004fba0</t>
  </si>
  <si>
    <t>Point (790715.28335890988819301 9638531.74037699401378632)</t>
  </si>
  <si>
    <t>04e0000000000003bb77</t>
  </si>
  <si>
    <t>Point (790210.70171925786416978 9638681.29982053115963936)</t>
  </si>
  <si>
    <t>04e00000000000056367</t>
  </si>
  <si>
    <t>Point (789996.66572723840363324 9638791.99507845565676689)</t>
  </si>
  <si>
    <t>04e0000000000005d52d</t>
  </si>
  <si>
    <t>Point (793172.13902239897288382 9638827.20133114978671074)</t>
  </si>
  <si>
    <t>04e0000000000008f6b1</t>
  </si>
  <si>
    <t>Point (791747.29219549428671598 9638409.25484153255820274)</t>
  </si>
  <si>
    <t>04e00000000000044611</t>
  </si>
  <si>
    <t>Point (790743.21559205814264715 9638290.26513725332915783)</t>
  </si>
  <si>
    <t>04e00000000000077cca</t>
  </si>
  <si>
    <t>Point (790646.10486576671246439 9637581.07477837242186069)</t>
  </si>
  <si>
    <t>04e0000000000009abb8</t>
  </si>
  <si>
    <t>Point (790005.93369557498954237 9637443.13761285692453384)</t>
  </si>
  <si>
    <t>04e000000000000aa8b7</t>
  </si>
  <si>
    <t>Point (790364.42083997558802366 9638337.85501678287982941)</t>
  </si>
  <si>
    <t>04e00000000000007a7c</t>
  </si>
  <si>
    <t>Point (790582.34332398581318557 9637900.17480679973959923)</t>
  </si>
  <si>
    <t>04e00000000000008192</t>
  </si>
  <si>
    <t>Point (790780.45177422766573727 9638220.64074883610010147)</t>
  </si>
  <si>
    <t>04e0000000000002ba1e</t>
  </si>
  <si>
    <t>Point (792505.84430348966270685 9638415.65276865288615227)</t>
  </si>
  <si>
    <t>04e000000000000977e4</t>
  </si>
  <si>
    <t>Point (792495.92881033895537257 9639674.53640593215823174)</t>
  </si>
  <si>
    <t>04e0000000000000b36f</t>
  </si>
  <si>
    <t>Point (790565.13220735243521631 9638165.36304645612835884)</t>
  </si>
  <si>
    <t>04e0000000000001dd66</t>
  </si>
  <si>
    <t>Point (792063.0368739094119519 9639632.36718245781958103)</t>
  </si>
  <si>
    <t>04e00000000000062d76</t>
  </si>
  <si>
    <t>Point (783651.30866130441427231 9637278.64630683697760105)</t>
  </si>
  <si>
    <t>04e00000000000044f97</t>
  </si>
  <si>
    <t>Point (786520.99268682976253331 9636264.12726490199565887)</t>
  </si>
  <si>
    <t>04e000000000000588ac</t>
  </si>
  <si>
    <t>Point (790505.74920644168742001 9637391.52589761838316917)</t>
  </si>
  <si>
    <t>04e00000000000065c09</t>
  </si>
  <si>
    <t>Point (791217.98372955690138042 9637315.98651673644781113)</t>
  </si>
  <si>
    <t>04e00000000000008008</t>
  </si>
  <si>
    <t>Point (791222.41826441418379545 9637413.89618927985429764)</t>
  </si>
  <si>
    <t>04e000000000000337b1</t>
  </si>
  <si>
    <t>Point (790603.09804041218012571 9638103.9873993918299675)</t>
  </si>
  <si>
    <t>04e0000000000003d735</t>
  </si>
  <si>
    <t>Point (790391.164364293217659 9637829.45490021444857121)</t>
  </si>
  <si>
    <t>04e00000000000060827</t>
  </si>
  <si>
    <t>Point (782312.17905642255209386 9636281.33787760511040688)</t>
  </si>
  <si>
    <t>04e0000000000008761a</t>
  </si>
  <si>
    <t>Point (782979.46535839082207531 9636310.73700379021465778)</t>
  </si>
  <si>
    <t>04e0000000000009edaf</t>
  </si>
  <si>
    <t>Point (783464.983521259855479 9636896.34165643714368343)</t>
  </si>
  <si>
    <t>04e000000000000474b7</t>
  </si>
  <si>
    <t>Point (792179.29228373360820115 9638497.02639321237802505)</t>
  </si>
  <si>
    <t>04e00000000000062d79</t>
  </si>
  <si>
    <t>Point (790830.11223674635402858 9638485.54935394786298275)</t>
  </si>
  <si>
    <t>04e00000000000062671</t>
  </si>
  <si>
    <t>Point (783021.70410486520268023 9635869.3493569940328598)</t>
  </si>
  <si>
    <t>04e0000000000006070e</t>
  </si>
  <si>
    <t>Point (790453.71674872445873916 9637376.616741593927145)</t>
  </si>
  <si>
    <t>04e0000000000007a92e</t>
  </si>
  <si>
    <t>Point (790862.88084332004655153 9638509.24925201199948788)</t>
  </si>
  <si>
    <t>04e00000000000022f98</t>
  </si>
  <si>
    <t>Point (790445.46589948260225356 9637624.83814425021409988)</t>
  </si>
  <si>
    <t>04e0000000000003c757</t>
  </si>
  <si>
    <t>Point (791454.06896614818833768 9638441.54338852316141129)</t>
  </si>
  <si>
    <t>04e00000000000056e3d</t>
  </si>
  <si>
    <t>Point (790030.46275509835686535 9637784.79565754905343056)</t>
  </si>
  <si>
    <t>04e00000000000059d36</t>
  </si>
  <si>
    <t>Point (782983.6983880476327613 9636371.02939915843307972)</t>
  </si>
  <si>
    <t>04e00000000000030731</t>
  </si>
  <si>
    <t>Point (790907.02794004348106682 9638537.62353160232305527)</t>
  </si>
  <si>
    <t>04e000000000000690f1</t>
  </si>
  <si>
    <t>Point (783050.43582614278420806 9635744.07454062812030315)</t>
  </si>
  <si>
    <t>04e00000000000036b4b</t>
  </si>
  <si>
    <t>Point (793166.81110935157630593 9638818.05427701771259308)</t>
  </si>
  <si>
    <t>04e00000000000059d4f</t>
  </si>
  <si>
    <t>Point (790499.46526142372749746 9637707.4291787538677454)</t>
  </si>
  <si>
    <t>04e0000000000006a24d</t>
  </si>
  <si>
    <t>Point (791464.49281036341562867 9638342.37381792813539505)</t>
  </si>
  <si>
    <t>04e000000000000123c8</t>
  </si>
  <si>
    <t>Point (790321.27149586146697402 9638712.94009043462574482)</t>
  </si>
  <si>
    <t>04e0000000000001cdb3</t>
  </si>
  <si>
    <t>Point (793085.52186278346925974 9638829.27193675003945827)</t>
  </si>
  <si>
    <t>04e0000000000002179a</t>
  </si>
  <si>
    <t>Point (785507.82319496013224125 9636142.34986893087625504)</t>
  </si>
  <si>
    <t>04e00000000000071af6</t>
  </si>
  <si>
    <t>Point (790485.52501005167141557 9639577.99920089729130268)</t>
  </si>
  <si>
    <t>04e0000000000009110f</t>
  </si>
  <si>
    <t>Point (790947.5647727525793016 9637205.08804038166999817)</t>
  </si>
  <si>
    <t>04e0000000000009e47a</t>
  </si>
  <si>
    <t>Point (790774.81596721219830215 9637264.6919617373496294)</t>
  </si>
  <si>
    <t>04e000000000000132eb</t>
  </si>
  <si>
    <t>Point (783235.73662021476775408 9635669.3375735878944397)</t>
  </si>
  <si>
    <t>04e00000000000020416</t>
  </si>
  <si>
    <t>Point (790994.43006203742697835 9638162.86340238712728024)</t>
  </si>
  <si>
    <t>04e0000000000004a5c9</t>
  </si>
  <si>
    <t>Point (783078.95362337119877338 9636467.10804147832095623)</t>
  </si>
  <si>
    <t>04e00000000000070232</t>
  </si>
  <si>
    <t>Point (783016.90006405615713447 9635774.12906680814921856)</t>
  </si>
  <si>
    <t>04e00000000000076f96</t>
  </si>
  <si>
    <t>Point (791805.36672868591267616 9638356.98591453395783901)</t>
  </si>
  <si>
    <t>04e00000000000083c98</t>
  </si>
  <si>
    <t>Point (783068.83297340269200504 9635714.98227826319634914)</t>
  </si>
  <si>
    <t>04e0000000000004753f</t>
  </si>
  <si>
    <t>Point (790834.45722331781871617 9637287.13911204040050507)</t>
  </si>
  <si>
    <t>04e0000000000000a1cb</t>
  </si>
  <si>
    <t>Point (790641.76614786544814706 9638819.21387303434312344)</t>
  </si>
  <si>
    <t>04e0000000000002307d</t>
  </si>
  <si>
    <t>Point (786469.05651700682938099 9636122.99661424569785595)</t>
  </si>
  <si>
    <t>04e0000000000004eb9f</t>
  </si>
  <si>
    <t>Point (783183.48188977898098528 9635185.71366162784397602)</t>
  </si>
  <si>
    <t>04e00000000000075c42</t>
  </si>
  <si>
    <t>Point (792734.19374370365403593 9638936.52053806371986866)</t>
  </si>
  <si>
    <t>04e00000000000078725</t>
  </si>
  <si>
    <t>Point (783069.55845311202574521 9636286.03803469985723495)</t>
  </si>
  <si>
    <t>04e00000000000017a4c</t>
  </si>
  <si>
    <t>Point (792709.02715648768935353 9639444.42502648569643497)</t>
  </si>
  <si>
    <t>04e00000000000069608</t>
  </si>
  <si>
    <t>Point (791751.04570981371216476 9638510.77781958132982254)</t>
  </si>
  <si>
    <t>04e0000000000006ea14</t>
  </si>
  <si>
    <t>Point (790464.64504625159315765 9637748.86622705869376659)</t>
  </si>
  <si>
    <t>04e00000000000088ffb</t>
  </si>
  <si>
    <t>Point (784883.94593521021306515 9635409.92836094088852406)</t>
  </si>
  <si>
    <t>04e000000000000a5b77</t>
  </si>
  <si>
    <t>Point (782993.59754933160729706 9635783.26018555089831352)</t>
  </si>
  <si>
    <t>04e000000000000535ac</t>
  </si>
  <si>
    <t>Point (791112.72459587105549872 9637224.85592834465205669)</t>
  </si>
  <si>
    <t>04e0000000000007d1c2</t>
  </si>
  <si>
    <t>Point (790585.20495952246710658 9638053.56010124087333679)</t>
  </si>
  <si>
    <t>04e00000000000001314</t>
  </si>
  <si>
    <t>Point (790151.31678963545709848 9637426.65924101881682873)</t>
  </si>
  <si>
    <t>04e00000000000050f76</t>
  </si>
  <si>
    <t>Point (789710.79803088854532689 9638824.7317282110452652)</t>
  </si>
  <si>
    <t>04e0000000000008dc74</t>
  </si>
  <si>
    <t>Point (790890.23094618692994118 9638239.82573549635708332)</t>
  </si>
  <si>
    <t>04e000000000000996e0</t>
  </si>
  <si>
    <t>Point (790587.99203581793699414 9638152.32478340342640877)</t>
  </si>
  <si>
    <t>04e000000000000a62ea</t>
  </si>
  <si>
    <t>Point (783322.89082393608987331 9636929.51586298830807209)</t>
  </si>
  <si>
    <t>04e000000000000651df</t>
  </si>
  <si>
    <t>Point (791090.65422145358752459 9638717.97444245964288712)</t>
  </si>
  <si>
    <t>04e00000000000077c7c</t>
  </si>
  <si>
    <t>Point (790667.7835665971506387 9638131.80760065838694572)</t>
  </si>
  <si>
    <t>04e00000000000031557</t>
  </si>
  <si>
    <t>Point (791439.13035448722075671 9638413.455162538215518)</t>
  </si>
  <si>
    <t>04e0000000000003b147</t>
  </si>
  <si>
    <t>Point (785501.01262255571782589 9635788.47148424945771694)</t>
  </si>
  <si>
    <t>04e0000000000005e7a3</t>
  </si>
  <si>
    <t>Point (790708.00307331094518304 9637969.32697351276874542)</t>
  </si>
  <si>
    <t>04e00000000000041a57</t>
  </si>
  <si>
    <t>Point (783423.34895220829639584 9637109.82630855776369572)</t>
  </si>
  <si>
    <t>04e00000000000011782</t>
  </si>
  <si>
    <t>Point (791812.09819998079910874 9639462.13661870546638966)</t>
  </si>
  <si>
    <t>04e00000000000034902</t>
  </si>
  <si>
    <t>Point (791703.85451524844393134 9637679.5626841839402914)</t>
  </si>
  <si>
    <t>04e00000000000065805</t>
  </si>
  <si>
    <t>Point (792679.89305858104489744 9639412.19969016127288342)</t>
  </si>
  <si>
    <t>04e0000000000007450b</t>
  </si>
  <si>
    <t>Point (790774.58929832698777318 9638172.73672563396394253)</t>
  </si>
  <si>
    <t>04e0000000000008b18a</t>
  </si>
  <si>
    <t>Point (791513.6311338625382632 9638374.22311119548976421)</t>
  </si>
  <si>
    <t>04e000000000000346ec</t>
  </si>
  <si>
    <t>Point (790838.142120455740951 9638617.26137049123644829)</t>
  </si>
  <si>
    <t>04e000000000000794e1</t>
  </si>
  <si>
    <t>Point (783289.20793164568021894 9635740.0038143452256918)</t>
  </si>
  <si>
    <t>04e0000000000007d910</t>
  </si>
  <si>
    <t>Point (792178.42036170372739434 9638435.58682875335216522)</t>
  </si>
  <si>
    <t>04e0000000000000ac72</t>
  </si>
  <si>
    <t>Point (791858.81356929580215365 9639500.69268759526312351)</t>
  </si>
  <si>
    <t>04e0000000000001774d</t>
  </si>
  <si>
    <t>Point (792135.21584364946465939 9638347.13210848718881607)</t>
  </si>
  <si>
    <t>04e0000000000004ede5</t>
  </si>
  <si>
    <t>Point (790063.63626488042064011 9637723.60222409293055534)</t>
  </si>
  <si>
    <t>04e0000000000006e8f0</t>
  </si>
  <si>
    <t>Point (790858.51658622198738158 9638279.74599000625312328)</t>
  </si>
  <si>
    <t>04e0000000000008c298</t>
  </si>
  <si>
    <t>Point (783250.15731767343822867 9636500.78342743776738644)</t>
  </si>
  <si>
    <t>04e00000000000030913</t>
  </si>
  <si>
    <t>Point (791872.31278934981673956 9640038.71252426877617836)</t>
  </si>
  <si>
    <t>04e8000000000003efa5</t>
  </si>
  <si>
    <t>Point (791793.6004822188988328 9639929.16191115602850914)</t>
  </si>
  <si>
    <t>04e8000000000002bf4c</t>
  </si>
  <si>
    <t>Point (791929.86441252171061933 9639913.67166497930884361)</t>
  </si>
  <si>
    <t>04e8000000000003ff9c</t>
  </si>
  <si>
    <t>Point (792373.25525041832588613 9640038.74088086374104023)</t>
  </si>
  <si>
    <t>04e80000000000049140</t>
  </si>
  <si>
    <t>Point (792578.82639824156649411 9639902.45988516882061958)</t>
  </si>
  <si>
    <t>04e80000000000020f6f</t>
  </si>
  <si>
    <t>Point (792045.45433664717711508 9639884.56497117318212986)</t>
  </si>
  <si>
    <t>04e8000000000001d499</t>
  </si>
  <si>
    <t>Point (791878.85406415886245668 9639893.75989499688148499)</t>
  </si>
  <si>
    <t>04e8000000000003ddcb</t>
  </si>
  <si>
    <t>Point (792391.36841843673028052 9639882.83076927997171879)</t>
  </si>
  <si>
    <t>04e8000000000004e865</t>
  </si>
  <si>
    <t>Point (791999.42736953718122095 9639851.93079239502549171)</t>
  </si>
  <si>
    <t>04e8000000000000f18f</t>
  </si>
  <si>
    <t>Point (792069.65127633966039866 9639862.7916664145886898)</t>
  </si>
  <si>
    <t>04e8000000000003cc4d</t>
  </si>
  <si>
    <t>Point (792293.1053196209250018 9640029.7747665885835886)</t>
  </si>
  <si>
    <t>04e80000000000029ae4</t>
  </si>
  <si>
    <t>Point (791925.48299971537198871 9639911.99992417171597481)</t>
  </si>
  <si>
    <t>04e80000000000038b7f</t>
  </si>
  <si>
    <t>Point (792207.58684604708105326 9640051.10814890637993813)</t>
  </si>
  <si>
    <t>04e80000000000047e34</t>
  </si>
  <si>
    <t>Point (792139.85468307277187705 9639856.4566737674176693)</t>
  </si>
  <si>
    <t>04e80000000000051029</t>
  </si>
  <si>
    <t>Point (792191.58740218938328326 9640043.66737924329936504)</t>
  </si>
  <si>
    <t>04e800000000000527d3</t>
  </si>
  <si>
    <t>Point (791910.14187107910402119 9639909.74785186350345612)</t>
  </si>
  <si>
    <t>04e800000000000119df</t>
  </si>
  <si>
    <t>Point (791955.48697946697939187 9639905.75514920987188816)</t>
  </si>
  <si>
    <t>04e80000000000043d24</t>
  </si>
  <si>
    <t>Point (792109.75444361730478704 9639836.0879752654582262)</t>
  </si>
  <si>
    <t>04e8000000000004b87c</t>
  </si>
  <si>
    <t>Point (792367.67553124716505408 9639861.99292905256152153)</t>
  </si>
  <si>
    <t>04e800000000000082fe</t>
  </si>
  <si>
    <t>Point (791891.76686406426597387 9639907.97480357065796852)</t>
  </si>
  <si>
    <t>04e8000000000000982a</t>
  </si>
  <si>
    <t>Point (791947.35933542950078845 9639910.84502917155623436)</t>
  </si>
  <si>
    <t>04e80000000000028a24</t>
  </si>
  <si>
    <t>Point (792276.8293547797948122 9640036.63069189712405205)</t>
  </si>
  <si>
    <t>04e80000000000038409</t>
  </si>
  <si>
    <t>Point (792657.09254213923122734 9639894.93479239195585251)</t>
  </si>
  <si>
    <t>04e80000000000035e48</t>
  </si>
  <si>
    <t>Point (791930.9494371609762311 9639906.17420617491006851)</t>
  </si>
  <si>
    <t>04e80000000000020b70</t>
  </si>
  <si>
    <t>Point (792057.14306051679886878 9639882.60603925213217735)</t>
  </si>
  <si>
    <t>04e8000000000002c511</t>
  </si>
  <si>
    <t>Point (792638.980458302074112 9639904.07621711120009422)</t>
  </si>
  <si>
    <t>04e8000000000003d6b0</t>
  </si>
  <si>
    <t>Point (792313.79250850947573781 9640048.7308861780911684)</t>
  </si>
  <si>
    <t>04e8000000000000f833</t>
  </si>
  <si>
    <t>Point (791838.84259660542011261 9640027.46576682105660439)</t>
  </si>
  <si>
    <t>04e8000000000002a9a7</t>
  </si>
  <si>
    <t>Point (792598.07827540091238916 9639895.65243030525743961)</t>
  </si>
  <si>
    <t>04e8000000000000e316</t>
  </si>
  <si>
    <t>Point (792087.54011378460563719 9639909.27567596361041069)</t>
  </si>
  <si>
    <t>04e80000000000038896</t>
  </si>
  <si>
    <t>Point (791825.68243791325949132 9640000.95368985272943974)</t>
  </si>
  <si>
    <t>04e80000000000018dc6</t>
  </si>
  <si>
    <t>Point (791841.49803780112415552 9640050.07639600150287151)</t>
  </si>
  <si>
    <t>04e8000000000004fec8</t>
  </si>
  <si>
    <t>Point (791817.40414842288009822 9640000.92004352621734142)</t>
  </si>
  <si>
    <t>04e80000000000005a03</t>
  </si>
  <si>
    <t>Point (792324.09975313558243215 9639891.97324438206851482)</t>
  </si>
  <si>
    <t>04e80000000000032a80</t>
  </si>
  <si>
    <t>Point (791806.3801533963996917 9640036.73537950403988361)</t>
  </si>
  <si>
    <t>04e80000000000030f6a</t>
  </si>
  <si>
    <t>Point (791925.93747366243042052 9639916.46163101308047771)</t>
  </si>
  <si>
    <t>04e8000000000001dd09</t>
  </si>
  <si>
    <t>Point (791901.27134990156628191 9639922.87559608183801174)</t>
  </si>
  <si>
    <t>04e800000000000232c5</t>
  </si>
  <si>
    <t>Point (792359.6934235985390842 9639895.82484736852347851)</t>
  </si>
  <si>
    <t>04e8000000000003ae5c</t>
  </si>
  <si>
    <t>Point (792174.83750510972458869 9640048.55686108954250813)</t>
  </si>
  <si>
    <t>04e80000000000033587</t>
  </si>
  <si>
    <t>Point (792050.64860808034427464 9639863.5007942970842123)</t>
  </si>
  <si>
    <t>04e80000000000006a4b</t>
  </si>
  <si>
    <t>Point (792366.84498213976621628 9640044.68002131208777428)</t>
  </si>
  <si>
    <t>04e8000000000003230b</t>
  </si>
  <si>
    <t>Point (791911.13454321085009724 9639888.67954132333397865)</t>
  </si>
  <si>
    <t>04e8000000000001ef00</t>
  </si>
  <si>
    <t>Point (792384.48889216873794794 9639846.48662170954048634)</t>
  </si>
  <si>
    <t>04e8000000000000be00</t>
  </si>
  <si>
    <t>Point (792357.93412288441322744 9639858.58595154620707035)</t>
  </si>
  <si>
    <t>04e80000000000009623</t>
  </si>
  <si>
    <t>Point (792259.56875081488396972 9640003.55039228871464729)</t>
  </si>
  <si>
    <t>04e8000000000002690b</t>
  </si>
  <si>
    <t>Point (791841.12438360275700688 9639998.43834901601076126)</t>
  </si>
  <si>
    <t>04e8000000000000d0a1</t>
  </si>
  <si>
    <t>Point (792204.9069793252274394 9639832.0453403927385807)</t>
  </si>
  <si>
    <t>04e80000000000008827</t>
  </si>
  <si>
    <t>Point (792604.0063294469146058 9639902.80244866199791431)</t>
  </si>
  <si>
    <t>04e80000000000035b7a</t>
  </si>
  <si>
    <t>Point (791814.4529720616992563 9640034.80891492031514645)</t>
  </si>
  <si>
    <t>04e800000000000093fe</t>
  </si>
  <si>
    <t>Point (791989.78260009712539613 9639873.15315154567360878)</t>
  </si>
  <si>
    <t>04e8000000000004affc</t>
  </si>
  <si>
    <t>Point (791957.35598819341976196 9639833.01070824265480042)</t>
  </si>
  <si>
    <t>04e8000000000000156d</t>
  </si>
  <si>
    <t>Point (792564.12365448288619518 9639907.84063089638948441)</t>
  </si>
  <si>
    <t>04e8000000000000e551</t>
  </si>
  <si>
    <t>Point (791822.50187550880946219 9640038.24764441139996052)</t>
  </si>
  <si>
    <t>04e800000000000050f1</t>
  </si>
  <si>
    <t>Point (791862.67705579428002238 9640034.99472656100988388)</t>
  </si>
  <si>
    <t>04e80000000000033a9f</t>
  </si>
  <si>
    <t>Point (791934.86460190743673593 9639900.00682014413177967)</t>
  </si>
  <si>
    <t>04e80000000000050ecb</t>
  </si>
  <si>
    <t>Point (792041.56654527364298701 9639841.19096554256975651)</t>
  </si>
  <si>
    <t>04e80000000000019ca8</t>
  </si>
  <si>
    <t>Point (792676.98610834497958422 9639888.29505090042948723)</t>
  </si>
  <si>
    <t>04e8000000000002d881</t>
  </si>
  <si>
    <t>Point (792167.91240236046724021 9640071.69567484781146049)</t>
  </si>
  <si>
    <t>04e80000000000018805</t>
  </si>
  <si>
    <t>Point (791972.78849729243665934 9639833.2528658676892519)</t>
  </si>
  <si>
    <t>04e8000000000004dca3</t>
  </si>
  <si>
    <t>Point (791877.31048648583237082 9639929.04850741103291512)</t>
  </si>
  <si>
    <t>04e8000000000003f906</t>
  </si>
  <si>
    <t>Point (792177.81555331393610686 9639839.94743107259273529)</t>
  </si>
  <si>
    <t>04e8000000000004c13d</t>
  </si>
  <si>
    <t>Point (792301.16597941005602479 9640024.98071498423814774)</t>
  </si>
  <si>
    <t>04e8000000000002ab17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</si>
</sst>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#\ ##0"/>
    <numFmt numFmtId="165" formatCode="0.00000"/>
    <numFmt numFmtId="166" formatCode="_(* #,##0_);_(* \(#,##0\);_(* &quot;-&quot;??_);_(@_)"/>
  </numFmts>
  <fonts count="7">
    <font>
      <sz val="10"/>
      <name val="Arial"/>
      <family val="2"/>
    </font>
    <font>
      <b/>
      <i/>
      <u/>
      <sz val="10"/>
      <name val="Arial"/>
      <family val="2"/>
    </font>
    <font>
      <i/>
      <sz val="8"/>
      <name val="Arial"/>
      <family val="2"/>
    </font>
    <font>
      <sz val="9"/>
      <name val="Arimo"/>
    </font>
    <font>
      <b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lightUp">
        <bgColor theme="0" tint="-0.14999847407452621"/>
      </patternFill>
    </fill>
    <fill>
      <patternFill patternType="solid">
        <fgColor theme="2"/>
        <bgColor rgb="FF3503ED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rgb="FF3503ED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48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/>
    <xf numFmtId="0" fontId="2" fillId="0" borderId="0" xfId="0" applyFont="1" applyAlignment="1">
      <alignment horizontal="center" vertical="center"/>
    </xf>
    <xf numFmtId="164" fontId="0" fillId="0" borderId="1" xfId="0" applyNumberFormat="1" applyBorder="1"/>
    <xf numFmtId="0" fontId="3" fillId="0" borderId="2" xfId="0" applyFont="1" applyBorder="1" applyAlignment="1">
      <alignment horizontal="right" wrapText="1"/>
    </xf>
    <xf numFmtId="1" fontId="0" fillId="0" borderId="0" xfId="0" applyNumberFormat="1"/>
    <xf numFmtId="0" fontId="0" fillId="0" borderId="0" xfId="0" applyAlignment="1">
      <alignment vertical="center" wrapText="1"/>
    </xf>
    <xf numFmtId="1" fontId="0" fillId="0" borderId="1" xfId="0" applyNumberFormat="1" applyBorder="1"/>
    <xf numFmtId="2" fontId="0" fillId="0" borderId="1" xfId="0" applyNumberFormat="1" applyBorder="1"/>
    <xf numFmtId="0" fontId="0" fillId="0" borderId="2" xfId="0" applyBorder="1"/>
    <xf numFmtId="0" fontId="0" fillId="3" borderId="1" xfId="0" applyFill="1" applyBorder="1"/>
    <xf numFmtId="0" fontId="4" fillId="3" borderId="1" xfId="0" applyFont="1" applyFill="1" applyBorder="1"/>
    <xf numFmtId="164" fontId="0" fillId="0" borderId="0" xfId="0" applyNumberFormat="1"/>
    <xf numFmtId="10" fontId="0" fillId="0" borderId="0" xfId="1" applyNumberFormat="1" applyFont="1"/>
    <xf numFmtId="0" fontId="0" fillId="0" borderId="0" xfId="0" applyAlignment="1">
      <alignment horizontal="center"/>
    </xf>
    <xf numFmtId="0" fontId="4" fillId="0" borderId="0" xfId="0" applyFont="1"/>
    <xf numFmtId="164" fontId="0" fillId="4" borderId="1" xfId="0" applyNumberFormat="1" applyFill="1" applyBorder="1"/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/>
    <xf numFmtId="164" fontId="4" fillId="5" borderId="1" xfId="0" applyNumberFormat="1" applyFont="1" applyFill="1" applyBorder="1"/>
    <xf numFmtId="165" fontId="0" fillId="0" borderId="0" xfId="0" applyNumberFormat="1"/>
    <xf numFmtId="164" fontId="0" fillId="0" borderId="0" xfId="0" applyNumberFormat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4" borderId="0" xfId="0" applyFill="1"/>
    <xf numFmtId="0" fontId="4" fillId="6" borderId="0" xfId="0" applyFont="1" applyFill="1"/>
    <xf numFmtId="9" fontId="0" fillId="0" borderId="0" xfId="0" applyNumberFormat="1"/>
    <xf numFmtId="11" fontId="0" fillId="0" borderId="0" xfId="0" applyNumberFormat="1"/>
    <xf numFmtId="2" fontId="0" fillId="0" borderId="0" xfId="0" applyNumberFormat="1"/>
    <xf numFmtId="2" fontId="4" fillId="0" borderId="0" xfId="0" applyNumberFormat="1" applyFont="1"/>
    <xf numFmtId="9" fontId="4" fillId="0" borderId="0" xfId="1" applyFont="1"/>
    <xf numFmtId="166" fontId="0" fillId="0" borderId="0" xfId="2" applyNumberFormat="1" applyFont="1"/>
    <xf numFmtId="43" fontId="0" fillId="0" borderId="0" xfId="2" applyFont="1"/>
    <xf numFmtId="0" fontId="0" fillId="0" borderId="0" xfId="0" applyBorder="1" applyAlignment="1">
      <alignment horizontal="center" vertical="center" wrapText="1"/>
    </xf>
    <xf numFmtId="164" fontId="0" fillId="0" borderId="0" xfId="0" applyNumberFormat="1" applyBorder="1"/>
    <xf numFmtId="0" fontId="0" fillId="2" borderId="0" xfId="0" applyFill="1" applyBorder="1"/>
    <xf numFmtId="0" fontId="0" fillId="0" borderId="3" xfId="0" applyBorder="1" applyAlignment="1">
      <alignment horizontal="center" vertical="center" wrapText="1"/>
    </xf>
    <xf numFmtId="164" fontId="0" fillId="0" borderId="3" xfId="0" applyNumberFormat="1" applyBorder="1"/>
    <xf numFmtId="0" fontId="0" fillId="2" borderId="3" xfId="0" applyFill="1" applyBorder="1"/>
    <xf numFmtId="0" fontId="0" fillId="0" borderId="0" xfId="0" applyBorder="1" applyAlignment="1">
      <alignment horizontal="center" vertical="center"/>
    </xf>
    <xf numFmtId="10" fontId="6" fillId="0" borderId="0" xfId="1" applyNumberFormat="1" applyFont="1" applyBorder="1"/>
    <xf numFmtId="9" fontId="6" fillId="0" borderId="0" xfId="1" applyFont="1" applyBorder="1"/>
    <xf numFmtId="0" fontId="0" fillId="0" borderId="0" xfId="0" applyFill="1"/>
    <xf numFmtId="164" fontId="0" fillId="7" borderId="1" xfId="0" applyNumberFormat="1" applyFill="1" applyBorder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3503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Corrélation</a:t>
            </a:r>
            <a:r>
              <a:rPr lang="en-US" baseline="0"/>
              <a:t> toît/classes détaillées</a:t>
            </a:r>
          </a:p>
          <a:p>
            <a:pPr>
              <a:defRPr/>
            </a:pPr>
            <a:r>
              <a:rPr lang="en-US" sz="800" baseline="0"/>
              <a:t>(quelle est la tendance du nombre d'habitants par toît dans la région? A partir de cette information, regarder la surface d'habitation la plus récurrente et lui attribuer ce nombre. Ensuite, construire l'échelle des clas</a:t>
            </a:r>
            <a:endParaRPr lang="en-US" sz="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Classes_detaillees!$E$2</c:f>
              <c:strCache>
                <c:ptCount val="1"/>
                <c:pt idx="0">
                  <c:v>Nb de toît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Classes_detaillees!$D$3:$D$37</c:f>
              <c:numCache>
                <c:formatCode>General</c:formatCode>
                <c:ptCount val="35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</c:numCache>
            </c:numRef>
          </c:xVal>
          <c:yVal>
            <c:numRef>
              <c:f>Classes_detaillees!$E$3:$E$37</c:f>
              <c:numCache>
                <c:formatCode>General</c:formatCode>
                <c:ptCount val="35"/>
                <c:pt idx="0">
                  <c:v>2</c:v>
                </c:pt>
                <c:pt idx="1">
                  <c:v>83</c:v>
                </c:pt>
                <c:pt idx="2">
                  <c:v>207</c:v>
                </c:pt>
                <c:pt idx="3">
                  <c:v>216</c:v>
                </c:pt>
                <c:pt idx="4">
                  <c:v>230</c:v>
                </c:pt>
                <c:pt idx="5">
                  <c:v>225</c:v>
                </c:pt>
                <c:pt idx="6">
                  <c:v>219</c:v>
                </c:pt>
                <c:pt idx="7">
                  <c:v>242</c:v>
                </c:pt>
                <c:pt idx="8">
                  <c:v>236</c:v>
                </c:pt>
                <c:pt idx="9">
                  <c:v>235</c:v>
                </c:pt>
                <c:pt idx="10">
                  <c:v>247</c:v>
                </c:pt>
                <c:pt idx="11">
                  <c:v>287</c:v>
                </c:pt>
                <c:pt idx="12">
                  <c:v>242</c:v>
                </c:pt>
                <c:pt idx="13">
                  <c:v>223</c:v>
                </c:pt>
                <c:pt idx="14">
                  <c:v>232</c:v>
                </c:pt>
                <c:pt idx="15">
                  <c:v>211</c:v>
                </c:pt>
                <c:pt idx="16">
                  <c:v>207</c:v>
                </c:pt>
                <c:pt idx="17">
                  <c:v>174</c:v>
                </c:pt>
                <c:pt idx="18">
                  <c:v>172</c:v>
                </c:pt>
                <c:pt idx="19">
                  <c:v>138</c:v>
                </c:pt>
                <c:pt idx="20">
                  <c:v>140</c:v>
                </c:pt>
                <c:pt idx="21">
                  <c:v>101</c:v>
                </c:pt>
                <c:pt idx="22">
                  <c:v>113</c:v>
                </c:pt>
                <c:pt idx="23">
                  <c:v>105</c:v>
                </c:pt>
                <c:pt idx="24">
                  <c:v>84</c:v>
                </c:pt>
                <c:pt idx="25">
                  <c:v>89</c:v>
                </c:pt>
                <c:pt idx="26">
                  <c:v>84</c:v>
                </c:pt>
                <c:pt idx="27">
                  <c:v>89</c:v>
                </c:pt>
                <c:pt idx="28">
                  <c:v>67</c:v>
                </c:pt>
                <c:pt idx="29">
                  <c:v>63</c:v>
                </c:pt>
                <c:pt idx="30">
                  <c:v>54</c:v>
                </c:pt>
                <c:pt idx="31">
                  <c:v>50</c:v>
                </c:pt>
                <c:pt idx="32">
                  <c:v>33</c:v>
                </c:pt>
                <c:pt idx="33">
                  <c:v>39</c:v>
                </c:pt>
                <c:pt idx="34">
                  <c:v>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62-4BC6-A56A-89A9B9017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1768704"/>
        <c:axId val="891096176"/>
      </c:scatterChart>
      <c:scatterChart>
        <c:scatterStyle val="lineMarker"/>
        <c:varyColors val="0"/>
        <c:ser>
          <c:idx val="1"/>
          <c:order val="1"/>
          <c:tx>
            <c:v>Nombre de personnes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Classes_detaillees!$D$3:$D$37</c:f>
              <c:numCache>
                <c:formatCode>General</c:formatCode>
                <c:ptCount val="35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</c:numCache>
            </c:numRef>
          </c:xVal>
          <c:yVal>
            <c:numRef>
              <c:f>Classes_detaillees!$F$2:$F$37</c:f>
              <c:numCache>
                <c:formatCode>0</c:formatCode>
                <c:ptCount val="36"/>
                <c:pt idx="0" formatCode="General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9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EF-4D4D-A40F-80F40F9AF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7158560"/>
        <c:axId val="247159056"/>
      </c:scatterChart>
      <c:valAx>
        <c:axId val="531768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BE"/>
                  <a:t>Classe détaillée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91096176"/>
        <c:crosses val="autoZero"/>
        <c:crossBetween val="midCat"/>
      </c:valAx>
      <c:valAx>
        <c:axId val="89109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BE"/>
                  <a:t>Nombre de toîts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1768704"/>
        <c:crosses val="autoZero"/>
        <c:crossBetween val="midCat"/>
      </c:valAx>
      <c:valAx>
        <c:axId val="24715905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7158560"/>
        <c:crosses val="max"/>
        <c:crossBetween val="midCat"/>
      </c:valAx>
      <c:valAx>
        <c:axId val="2471585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47159056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2060"/>
                </a:solidFill>
              </a:rPr>
              <a:t>Muramvya-Urbain</a:t>
            </a:r>
          </a:p>
          <a:p>
            <a:pPr>
              <a:defRPr/>
            </a:pPr>
            <a:r>
              <a:rPr lang="en-US" sz="1100">
                <a:solidFill>
                  <a:srgbClr val="002060"/>
                </a:solidFill>
              </a:rPr>
              <a:t>Corrélation entre le nombre d'habitation et la surface d'habitation</a:t>
            </a:r>
          </a:p>
        </c:rich>
      </c:tx>
      <c:layout>
        <c:manualLayout>
          <c:xMode val="edge"/>
          <c:yMode val="edge"/>
          <c:x val="0.22890204520990312"/>
          <c:y val="1.81479126328048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2"/>
          <c:tx>
            <c:strRef>
              <c:f>Classes_finales!$H$2</c:f>
              <c:strCache>
                <c:ptCount val="1"/>
                <c:pt idx="0">
                  <c:v>Valeur de Solveur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25400">
                <a:solidFill>
                  <a:schemeClr val="tx1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tx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2.3888331652448878E-2"/>
                  <c:y val="0.5342835227072476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Classes_finales!$D$3:$D$12</c:f>
              <c:numCache>
                <c:formatCode>#\ ##0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35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</c:numCache>
            </c:numRef>
          </c:xVal>
          <c:yVal>
            <c:numRef>
              <c:f>Classes_finales!$H$3:$H$12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 formatCode="#\ ##0">
                  <c:v>7</c:v>
                </c:pt>
                <c:pt idx="9" formatCode="#\ ##0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3C-4504-81FA-4E4290C6A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6224128"/>
        <c:axId val="82163740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Classes_finales!$G$2</c15:sqref>
                        </c15:formulaRef>
                      </c:ext>
                    </c:extLst>
                    <c:strCache>
                      <c:ptCount val="1"/>
                      <c:pt idx="0">
                        <c:v>valeur mediane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1"/>
                      </a:solidFill>
                      <a:prstDash val="sysDot"/>
                    </a:ln>
                    <a:effectLst/>
                  </c:spPr>
                  <c:trendlineType val="poly"/>
                  <c:order val="3"/>
                  <c:dispRSqr val="1"/>
                  <c:dispEq val="1"/>
                  <c:trendlineLbl>
                    <c:layout>
                      <c:manualLayout>
                        <c:x val="-0.19669853566474266"/>
                        <c:y val="9.268611604810037E-2"/>
                      </c:manualLayout>
                    </c:layout>
                    <c:numFmt formatCode="General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fr-FR"/>
                      </a:p>
                    </c:txPr>
                  </c:trendlineLbl>
                </c:trendline>
                <c:xVal>
                  <c:numRef>
                    <c:extLst>
                      <c:ext uri="{02D57815-91ED-43cb-92C2-25804820EDAC}">
                        <c15:formulaRef>
                          <c15:sqref>Classes_finales!$D$3:$D$11</c15:sqref>
                        </c15:formulaRef>
                      </c:ext>
                    </c:extLst>
                    <c:numCache>
                      <c:formatCode>#\ ##0</c:formatCode>
                      <c:ptCount val="9"/>
                      <c:pt idx="0">
                        <c:v>5</c:v>
                      </c:pt>
                      <c:pt idx="1">
                        <c:v>10</c:v>
                      </c:pt>
                      <c:pt idx="2">
                        <c:v>15</c:v>
                      </c:pt>
                      <c:pt idx="3">
                        <c:v>30</c:v>
                      </c:pt>
                      <c:pt idx="4">
                        <c:v>35</c:v>
                      </c:pt>
                      <c:pt idx="5">
                        <c:v>40</c:v>
                      </c:pt>
                      <c:pt idx="6">
                        <c:v>50</c:v>
                      </c:pt>
                      <c:pt idx="7">
                        <c:v>60</c:v>
                      </c:pt>
                      <c:pt idx="8">
                        <c:v>70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Classes_finales!$G$3:$G$11</c15:sqref>
                        </c15:formulaRef>
                      </c:ext>
                    </c:extLst>
                    <c:numCache>
                      <c:formatCode>#\ ##0</c:formatCode>
                      <c:ptCount val="9"/>
                      <c:pt idx="0">
                        <c:v>0</c:v>
                      </c:pt>
                      <c:pt idx="1">
                        <c:v>0.5</c:v>
                      </c:pt>
                      <c:pt idx="2">
                        <c:v>1.5</c:v>
                      </c:pt>
                      <c:pt idx="3">
                        <c:v>3.5</c:v>
                      </c:pt>
                      <c:pt idx="4">
                        <c:v>4.5</c:v>
                      </c:pt>
                      <c:pt idx="5">
                        <c:v>5.5</c:v>
                      </c:pt>
                      <c:pt idx="6">
                        <c:v>6.5</c:v>
                      </c:pt>
                      <c:pt idx="7">
                        <c:v>8.5</c:v>
                      </c:pt>
                      <c:pt idx="8">
                        <c:v>10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0569-40FE-87EF-6D8E48360DFE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Classes_finales!$E$2</c15:sqref>
                        </c15:formulaRef>
                      </c:ext>
                    </c:extLst>
                    <c:strCache>
                      <c:ptCount val="1"/>
                      <c:pt idx="0">
                        <c:v>valeur min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2"/>
                      </a:solidFill>
                      <a:prstDash val="sysDot"/>
                    </a:ln>
                    <a:effectLst/>
                  </c:spPr>
                  <c:trendlineType val="poly"/>
                  <c:order val="3"/>
                  <c:dispRSqr val="1"/>
                  <c:dispEq val="1"/>
                  <c:trendlineLbl>
                    <c:layout>
                      <c:manualLayout>
                        <c:x val="0.15566494042927087"/>
                        <c:y val="0.23065038087060483"/>
                      </c:manualLayout>
                    </c:layout>
                    <c:tx>
                      <c:rich>
                        <a:bodyPr rot="0" spcFirstLastPara="1" vertOverflow="ellipsis" vert="horz" wrap="square" anchor="ctr" anchorCtr="1"/>
                        <a:lstStyle/>
                        <a:p>
                          <a:pPr>
                            <a:defRPr sz="900" b="0" i="0" u="none" strike="noStrike" kern="1200" baseline="0">
                              <a:solidFill>
                                <a:schemeClr val="tx1">
                                  <a:lumMod val="65000"/>
                                  <a:lumOff val="35000"/>
                                </a:schemeClr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pPr>
                          <a:r>
                            <a:rPr lang="en-US" baseline="0">
                              <a:solidFill>
                                <a:schemeClr val="accent2"/>
                              </a:solidFill>
                            </a:rPr>
                            <a:t>y = -1E-05x</a:t>
                          </a:r>
                          <a:r>
                            <a:rPr lang="en-US" baseline="30000">
                              <a:solidFill>
                                <a:schemeClr val="accent2"/>
                              </a:solidFill>
                            </a:rPr>
                            <a:t>3</a:t>
                          </a:r>
                          <a:r>
                            <a:rPr lang="en-US" baseline="0">
                              <a:solidFill>
                                <a:schemeClr val="accent2"/>
                              </a:solidFill>
                            </a:rPr>
                            <a:t> + 0.0016x</a:t>
                          </a:r>
                          <a:r>
                            <a:rPr lang="en-US" baseline="30000">
                              <a:solidFill>
                                <a:schemeClr val="accent2"/>
                              </a:solidFill>
                            </a:rPr>
                            <a:t>2</a:t>
                          </a:r>
                          <a:r>
                            <a:rPr lang="en-US" baseline="0">
                              <a:solidFill>
                                <a:schemeClr val="accent2"/>
                              </a:solidFill>
                            </a:rPr>
                            <a:t> + 0.0503x - 0.4255</a:t>
                          </a:r>
                          <a:br>
                            <a:rPr lang="en-US" baseline="0">
                              <a:solidFill>
                                <a:schemeClr val="accent2"/>
                              </a:solidFill>
                            </a:rPr>
                          </a:br>
                          <a:r>
                            <a:rPr lang="en-US" baseline="0">
                              <a:solidFill>
                                <a:schemeClr val="accent2"/>
                              </a:solidFill>
                            </a:rPr>
                            <a:t>R² = 0.9878</a:t>
                          </a:r>
                          <a:endParaRPr lang="en-US">
                            <a:solidFill>
                              <a:schemeClr val="accent2"/>
                            </a:solidFill>
                          </a:endParaRPr>
                        </a:p>
                      </c:rich>
                    </c:tx>
                    <c:numFmt formatCode="General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fr-FR"/>
                      </a:p>
                    </c:txPr>
                  </c:trendlineLbl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Classes_finales!$D$3:$D$10</c15:sqref>
                        </c15:formulaRef>
                      </c:ext>
                    </c:extLst>
                    <c:numCache>
                      <c:formatCode>#\ ##0</c:formatCode>
                      <c:ptCount val="8"/>
                      <c:pt idx="0">
                        <c:v>5</c:v>
                      </c:pt>
                      <c:pt idx="1">
                        <c:v>10</c:v>
                      </c:pt>
                      <c:pt idx="2">
                        <c:v>15</c:v>
                      </c:pt>
                      <c:pt idx="3">
                        <c:v>30</c:v>
                      </c:pt>
                      <c:pt idx="4">
                        <c:v>35</c:v>
                      </c:pt>
                      <c:pt idx="5">
                        <c:v>40</c:v>
                      </c:pt>
                      <c:pt idx="6">
                        <c:v>50</c:v>
                      </c:pt>
                      <c:pt idx="7">
                        <c:v>60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Classes_finales!$E$3:$E$10</c15:sqref>
                        </c15:formulaRef>
                      </c:ext>
                    </c:extLst>
                    <c:numCache>
                      <c:formatCode>#\ ##0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1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0F8D-4293-8366-4DD478FE0286}"/>
                  </c:ext>
                </c:extLst>
              </c15:ser>
            </c15:filteredScatterSeries>
          </c:ext>
        </c:extLst>
      </c:scatterChart>
      <c:valAx>
        <c:axId val="946224128"/>
        <c:scaling>
          <c:orientation val="minMax"/>
          <c:max val="9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BE" sz="1000" b="0" i="0" u="none" strike="noStrike" kern="1200" baseline="0">
                    <a:solidFill>
                      <a:srgbClr val="002060"/>
                    </a:solidFill>
                  </a:rPr>
                  <a:t>Classe / Aire max (m²)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\ 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21637408"/>
        <c:crosses val="autoZero"/>
        <c:crossBetween val="midCat"/>
        <c:majorUnit val="10"/>
        <c:minorUnit val="10"/>
      </c:valAx>
      <c:valAx>
        <c:axId val="8216374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BE">
                    <a:solidFill>
                      <a:srgbClr val="002060"/>
                    </a:solidFill>
                  </a:rPr>
                  <a:t>Nombre d'habitants par toît</a:t>
                </a:r>
              </a:p>
            </c:rich>
          </c:tx>
          <c:layout>
            <c:manualLayout>
              <c:xMode val="edge"/>
              <c:yMode val="edge"/>
              <c:x val="2.6570048309178744E-2"/>
              <c:y val="0.3163232748491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46224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Corrélation</a:t>
            </a:r>
            <a:r>
              <a:rPr lang="en-US" baseline="0"/>
              <a:t> toît/classes détaillées</a:t>
            </a:r>
          </a:p>
          <a:p>
            <a:pPr>
              <a:defRPr/>
            </a:pPr>
            <a:r>
              <a:rPr lang="en-US" sz="800" baseline="0"/>
              <a:t>(quelle est la tendance du nombre d'habitants par toît dans la région? A partir de cette information, regarder la surface d'habitation la plus récurrente et lui attribuer ce nombre. Ensuite, construire l'échelle des clas</a:t>
            </a:r>
            <a:endParaRPr lang="en-US" sz="8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Classes_detaillees!$E$2</c:f>
              <c:strCache>
                <c:ptCount val="1"/>
                <c:pt idx="0">
                  <c:v>Nb de toît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Classes_detaillees!$D$3:$D$37</c:f>
              <c:numCache>
                <c:formatCode>General</c:formatCode>
                <c:ptCount val="35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</c:numCache>
            </c:numRef>
          </c:xVal>
          <c:yVal>
            <c:numRef>
              <c:f>Classes_detaillees!$E$3:$E$37</c:f>
              <c:numCache>
                <c:formatCode>General</c:formatCode>
                <c:ptCount val="35"/>
                <c:pt idx="0">
                  <c:v>2</c:v>
                </c:pt>
                <c:pt idx="1">
                  <c:v>83</c:v>
                </c:pt>
                <c:pt idx="2">
                  <c:v>207</c:v>
                </c:pt>
                <c:pt idx="3">
                  <c:v>216</c:v>
                </c:pt>
                <c:pt idx="4">
                  <c:v>230</c:v>
                </c:pt>
                <c:pt idx="5">
                  <c:v>225</c:v>
                </c:pt>
                <c:pt idx="6">
                  <c:v>219</c:v>
                </c:pt>
                <c:pt idx="7">
                  <c:v>242</c:v>
                </c:pt>
                <c:pt idx="8">
                  <c:v>236</c:v>
                </c:pt>
                <c:pt idx="9">
                  <c:v>235</c:v>
                </c:pt>
                <c:pt idx="10">
                  <c:v>247</c:v>
                </c:pt>
                <c:pt idx="11">
                  <c:v>287</c:v>
                </c:pt>
                <c:pt idx="12">
                  <c:v>242</c:v>
                </c:pt>
                <c:pt idx="13">
                  <c:v>223</c:v>
                </c:pt>
                <c:pt idx="14">
                  <c:v>232</c:v>
                </c:pt>
                <c:pt idx="15">
                  <c:v>211</c:v>
                </c:pt>
                <c:pt idx="16">
                  <c:v>207</c:v>
                </c:pt>
                <c:pt idx="17">
                  <c:v>174</c:v>
                </c:pt>
                <c:pt idx="18">
                  <c:v>172</c:v>
                </c:pt>
                <c:pt idx="19">
                  <c:v>138</c:v>
                </c:pt>
                <c:pt idx="20">
                  <c:v>140</c:v>
                </c:pt>
                <c:pt idx="21">
                  <c:v>101</c:v>
                </c:pt>
                <c:pt idx="22">
                  <c:v>113</c:v>
                </c:pt>
                <c:pt idx="23">
                  <c:v>105</c:v>
                </c:pt>
                <c:pt idx="24">
                  <c:v>84</c:v>
                </c:pt>
                <c:pt idx="25">
                  <c:v>89</c:v>
                </c:pt>
                <c:pt idx="26">
                  <c:v>84</c:v>
                </c:pt>
                <c:pt idx="27">
                  <c:v>89</c:v>
                </c:pt>
                <c:pt idx="28">
                  <c:v>67</c:v>
                </c:pt>
                <c:pt idx="29">
                  <c:v>63</c:v>
                </c:pt>
                <c:pt idx="30">
                  <c:v>54</c:v>
                </c:pt>
                <c:pt idx="31">
                  <c:v>50</c:v>
                </c:pt>
                <c:pt idx="32">
                  <c:v>33</c:v>
                </c:pt>
                <c:pt idx="33">
                  <c:v>39</c:v>
                </c:pt>
                <c:pt idx="34">
                  <c:v>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E2-477D-A5AC-A9C73EF7973C}"/>
            </c:ext>
          </c:extLst>
        </c:ser>
        <c:ser>
          <c:idx val="1"/>
          <c:order val="1"/>
          <c:tx>
            <c:v>SeuilA</c:v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Classes_finales!$T$11:$U$11</c:f>
              <c:numCache>
                <c:formatCode>General</c:formatCode>
                <c:ptCount val="2"/>
                <c:pt idx="0">
                  <c:v>0</c:v>
                </c:pt>
                <c:pt idx="1">
                  <c:v>180</c:v>
                </c:pt>
              </c:numCache>
            </c:numRef>
          </c:xVal>
          <c:yVal>
            <c:numRef>
              <c:f>Classes_finales!$T$5:$U$5</c:f>
              <c:numCache>
                <c:formatCode>#\ ##0</c:formatCode>
                <c:ptCount val="2"/>
                <c:pt idx="0">
                  <c:v>225</c:v>
                </c:pt>
                <c:pt idx="1">
                  <c:v>225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E8-47DE-AF50-58E4BA198152}"/>
            </c:ext>
          </c:extLst>
        </c:ser>
        <c:ser>
          <c:idx val="2"/>
          <c:order val="2"/>
          <c:tx>
            <c:v>Seuil B</c:v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Classes_finales!$T$11:$U$11</c:f>
              <c:numCache>
                <c:formatCode>General</c:formatCode>
                <c:ptCount val="2"/>
                <c:pt idx="0">
                  <c:v>0</c:v>
                </c:pt>
                <c:pt idx="1">
                  <c:v>180</c:v>
                </c:pt>
              </c:numCache>
            </c:numRef>
          </c:xVal>
          <c:yVal>
            <c:numRef>
              <c:f>Classes_finales!$T$6:$U$6</c:f>
              <c:numCache>
                <c:formatCode>#\ ##0</c:formatCode>
                <c:ptCount val="2"/>
                <c:pt idx="0">
                  <c:v>219</c:v>
                </c:pt>
                <c:pt idx="1">
                  <c:v>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E8-47DE-AF50-58E4BA198152}"/>
            </c:ext>
          </c:extLst>
        </c:ser>
        <c:ser>
          <c:idx val="3"/>
          <c:order val="3"/>
          <c:tx>
            <c:v>Seuil C</c:v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Classes_finales!$T$11:$U$11</c:f>
              <c:numCache>
                <c:formatCode>General</c:formatCode>
                <c:ptCount val="2"/>
                <c:pt idx="0">
                  <c:v>0</c:v>
                </c:pt>
                <c:pt idx="1">
                  <c:v>180</c:v>
                </c:pt>
              </c:numCache>
            </c:numRef>
          </c:xVal>
          <c:yVal>
            <c:numRef>
              <c:f>Classes_finales!$T$7:$U$7</c:f>
              <c:numCache>
                <c:formatCode>#\ ##0</c:formatCode>
                <c:ptCount val="2"/>
                <c:pt idx="0">
                  <c:v>242</c:v>
                </c:pt>
                <c:pt idx="1">
                  <c:v>242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FE8-47DE-AF50-58E4BA198152}"/>
            </c:ext>
          </c:extLst>
        </c:ser>
        <c:ser>
          <c:idx val="4"/>
          <c:order val="4"/>
          <c:tx>
            <c:v>SeuilD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tx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AB5-4A3F-8171-47FF18F241C5}"/>
              </c:ext>
            </c:extLst>
          </c:dPt>
          <c:xVal>
            <c:numRef>
              <c:f>Classes_finales!$T$11:$U$11</c:f>
              <c:numCache>
                <c:formatCode>General</c:formatCode>
                <c:ptCount val="2"/>
                <c:pt idx="0">
                  <c:v>0</c:v>
                </c:pt>
                <c:pt idx="1">
                  <c:v>180</c:v>
                </c:pt>
              </c:numCache>
            </c:numRef>
          </c:xVal>
          <c:yVal>
            <c:numRef>
              <c:f>Classes_finales!#REF!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B5-4A3F-8171-47FF18F241C5}"/>
            </c:ext>
          </c:extLst>
        </c:ser>
        <c:ser>
          <c:idx val="5"/>
          <c:order val="5"/>
          <c:tx>
            <c:v>SeuilE</c:v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Classes_finales!$T$11:$U$11</c:f>
              <c:numCache>
                <c:formatCode>General</c:formatCode>
                <c:ptCount val="2"/>
                <c:pt idx="0">
                  <c:v>0</c:v>
                </c:pt>
                <c:pt idx="1">
                  <c:v>180</c:v>
                </c:pt>
              </c:numCache>
            </c:numRef>
          </c:xVal>
          <c:yVal>
            <c:numRef>
              <c:f>Classes_finales!$T$10:$U$10</c:f>
              <c:numCache>
                <c:formatCode>#\ ##0</c:formatCode>
                <c:ptCount val="2"/>
                <c:pt idx="0">
                  <c:v>223</c:v>
                </c:pt>
                <c:pt idx="1">
                  <c:v>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9E8-4299-A686-379BA9C9C515}"/>
            </c:ext>
          </c:extLst>
        </c:ser>
        <c:ser>
          <c:idx val="6"/>
          <c:order val="6"/>
          <c:tx>
            <c:v>Seuil</c:v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Classes_finales!$T$11:$U$11</c:f>
              <c:numCache>
                <c:formatCode>General</c:formatCode>
                <c:ptCount val="2"/>
                <c:pt idx="0">
                  <c:v>0</c:v>
                </c:pt>
                <c:pt idx="1">
                  <c:v>180</c:v>
                </c:pt>
              </c:numCache>
            </c:numRef>
          </c:xVal>
          <c:yVal>
            <c:numRef>
              <c:f>Classes_finales!$T$8:$U$8</c:f>
              <c:numCache>
                <c:formatCode>#\ ##0</c:formatCode>
                <c:ptCount val="2"/>
                <c:pt idx="0">
                  <c:v>235</c:v>
                </c:pt>
                <c:pt idx="1">
                  <c:v>235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DF1-4871-ACD9-2FF98BC897EA}"/>
            </c:ext>
          </c:extLst>
        </c:ser>
        <c:ser>
          <c:idx val="7"/>
          <c:order val="7"/>
          <c:tx>
            <c:v>Seuil</c:v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Classes_finales!$T$11:$U$11</c:f>
              <c:numCache>
                <c:formatCode>General</c:formatCode>
                <c:ptCount val="2"/>
                <c:pt idx="0">
                  <c:v>0</c:v>
                </c:pt>
                <c:pt idx="1">
                  <c:v>180</c:v>
                </c:pt>
              </c:numCache>
            </c:numRef>
          </c:xVal>
          <c:yVal>
            <c:numRef>
              <c:f>Classes_finales!$T$9:$U$9</c:f>
              <c:numCache>
                <c:formatCode>#\ ##0</c:formatCode>
                <c:ptCount val="2"/>
                <c:pt idx="0">
                  <c:v>287</c:v>
                </c:pt>
                <c:pt idx="1">
                  <c:v>287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DF1-4871-ACD9-2FF98BC89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1768704"/>
        <c:axId val="891096176"/>
      </c:scatterChart>
      <c:valAx>
        <c:axId val="531768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BE"/>
                  <a:t>Classe détaillée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91096176"/>
        <c:crosses val="autoZero"/>
        <c:crossBetween val="midCat"/>
        <c:majorUnit val="10"/>
        <c:minorUnit val="1"/>
      </c:valAx>
      <c:valAx>
        <c:axId val="891096176"/>
        <c:scaling>
          <c:orientation val="minMax"/>
        </c:scaling>
        <c:delete val="0"/>
        <c:axPos val="l"/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BE"/>
                  <a:t>Nombre de toîts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1768704"/>
        <c:crosses val="autoZero"/>
        <c:crossBetween val="midCat"/>
        <c:majorUnit val="100"/>
        <c:minorUnit val="5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506730</xdr:colOff>
      <xdr:row>1</xdr:row>
      <xdr:rowOff>205740</xdr:rowOff>
    </xdr:from>
    <xdr:to>
      <xdr:col>18</xdr:col>
      <xdr:colOff>485775</xdr:colOff>
      <xdr:row>25</xdr:row>
      <xdr:rowOff>38100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5CE0481-1187-435F-9F0D-D940D5EFDC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432435</xdr:colOff>
      <xdr:row>23</xdr:row>
      <xdr:rowOff>62864</xdr:rowOff>
    </xdr:from>
    <xdr:to>
      <xdr:col>19</xdr:col>
      <xdr:colOff>653415</xdr:colOff>
      <xdr:row>53</xdr:row>
      <xdr:rowOff>125730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FE8583DE-6E8A-4477-42B2-319DB3F27C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32</xdr:row>
      <xdr:rowOff>121920</xdr:rowOff>
    </xdr:from>
    <xdr:to>
      <xdr:col>9</xdr:col>
      <xdr:colOff>581026</xdr:colOff>
      <xdr:row>61</xdr:row>
      <xdr:rowOff>30480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83BE8E0-DEF8-4CD2-A14B-F8D4A412F5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T5697"/>
  <sheetViews>
    <sheetView workbookViewId="0">
      <pane ySplit="1" topLeftCell="A5688" activePane="bottomLeft" state="frozen"/>
      <selection pane="bottomLeft" activeCell="F5720" sqref="F5720"/>
    </sheetView>
  </sheetViews>
  <sheetFormatPr defaultColWidth="11.42578125" defaultRowHeight="12.75"/>
  <cols>
    <col min="1" max="3" width="9.140625"/>
    <col min="4" max="4" width="12.7109375" customWidth="1"/>
    <col min="5" max="6" width="9.140625"/>
    <col min="14" max="14" width="19.7109375" bestFit="1" customWidth="1"/>
    <col min="15" max="15" width="20.28515625" bestFit="1" customWidth="1"/>
    <col min="16" max="16" width="16.85546875" customWidth="1"/>
  </cols>
  <sheetData>
    <row r="1" spans="1:20" ht="13.5" thickBot="1">
      <c r="A1" s="14" t="s">
        <v>10</v>
      </c>
      <c r="B1" s="14" t="s">
        <v>0</v>
      </c>
      <c r="C1" s="14" t="s">
        <v>1</v>
      </c>
      <c r="D1" s="14" t="s">
        <v>11</v>
      </c>
      <c r="E1" s="14" t="s">
        <v>2</v>
      </c>
      <c r="F1" s="14" t="s">
        <v>3</v>
      </c>
      <c r="G1" t="s">
        <v>13</v>
      </c>
      <c r="H1" t="s">
        <v>7</v>
      </c>
      <c r="I1" t="s">
        <v>4</v>
      </c>
      <c r="L1">
        <f>MAX(H:H)</f>
        <v>80</v>
      </c>
      <c r="M1">
        <f>Classes_finales!$W$30*MAX(Classes_finales!D:D)^3+Classes_finales!$W$31*MAX(Classes_finales!D:D)^2+Classes_finales!$W$32*MAX(Classes_finales!D:D)+Classes_finales!$W$33</f>
        <v>7.914299999999999</v>
      </c>
      <c r="P1" t="s">
        <v>38</v>
      </c>
    </row>
    <row r="2" spans="1:20" ht="13.5" thickBot="1">
      <c r="A2" t="s">
        <v>40</v>
      </c>
      <c r="B2" t="s">
        <v>41</v>
      </c>
      <c r="C2">
        <v>14.980299949999999</v>
      </c>
      <c r="D2" t="s">
        <v>37</v>
      </c>
      <c r="E2">
        <v>793509.03700621298</v>
      </c>
      <c r="F2">
        <v>9639185.2544481307</v>
      </c>
      <c r="G2">
        <f>IF(C2="","",VLOOKUP(C2,Classes_detaillees!B:D,Classes_detaillees!C$1,TRUE))</f>
        <v>15</v>
      </c>
      <c r="H2">
        <f>IF(C2="","",VLOOKUP(C2,Classes_finales!B:D,Classes_finales!C$1,TRUE))</f>
        <v>15</v>
      </c>
      <c r="I2">
        <f>IF(E2="","",20)</f>
        <v>20</v>
      </c>
      <c r="J2" s="31">
        <f>Classes_finales!$W$30*C2^3+Classes_finales!$W$31*C2^2+Classes_finales!$W$32*C2+Classes_finales!$W$33</f>
        <v>0.80114531920246956</v>
      </c>
      <c r="K2">
        <f>IF(OR(C2&lt;10,C2&gt;450),0,IF(H2&gt;=MAX(Classes_finales!D:D),$M$1,Donnees_SIG!J2))</f>
        <v>0.80114531920246956</v>
      </c>
      <c r="P2" t="s">
        <v>39</v>
      </c>
    </row>
    <row r="3" spans="1:20" ht="13.5" thickBot="1">
      <c r="A3" t="s">
        <v>42</v>
      </c>
      <c r="B3" t="s">
        <v>43</v>
      </c>
      <c r="C3">
        <v>70.122901916999993</v>
      </c>
      <c r="D3" t="s">
        <v>37</v>
      </c>
      <c r="E3">
        <v>790084.54420316895</v>
      </c>
      <c r="F3">
        <v>9637447.3527714908</v>
      </c>
      <c r="G3">
        <f>IF(C3="","",VLOOKUP(C3,Classes_detaillees!B:D,Classes_detaillees!C$1,TRUE))</f>
        <v>75</v>
      </c>
      <c r="H3">
        <f>IF(C3="","",VLOOKUP(C3,Classes_finales!B:D,Classes_finales!C$1,TRUE))</f>
        <v>80</v>
      </c>
      <c r="I3">
        <f t="shared" ref="I3:I66" si="0">IF(E3="","",20)</f>
        <v>20</v>
      </c>
      <c r="J3" s="31">
        <f>Classes_finales!$W$30*C3^3+Classes_finales!$W$31*C3^2+Classes_finales!$W$32*C3+Classes_finales!$W$33</f>
        <v>7.433983499024519</v>
      </c>
      <c r="K3">
        <f>IF(OR(C3&lt;10,C3&gt;450),0,IF(H3&gt;=MAX(Classes_finales!D:D),$M$1,Donnees_SIG!J3))</f>
        <v>7.914299999999999</v>
      </c>
      <c r="M3" s="35">
        <f>SUM(K:K)</f>
        <v>33253.081265311834</v>
      </c>
      <c r="N3" s="36"/>
      <c r="O3" s="14"/>
      <c r="P3" t="s">
        <v>39</v>
      </c>
      <c r="Q3" s="14"/>
      <c r="R3" s="14"/>
      <c r="S3" s="14"/>
      <c r="T3" s="14"/>
    </row>
    <row r="4" spans="1:20">
      <c r="A4" t="s">
        <v>44</v>
      </c>
      <c r="B4" s="31" t="s">
        <v>45</v>
      </c>
      <c r="C4">
        <v>221.57899474999999</v>
      </c>
      <c r="D4" t="s">
        <v>37</v>
      </c>
      <c r="E4">
        <v>792076.61358735</v>
      </c>
      <c r="F4">
        <v>9638524.1223445907</v>
      </c>
      <c r="G4">
        <f>IF(C4="","",VLOOKUP(C4,Classes_detaillees!B:D,Classes_detaillees!C$1,TRUE))</f>
        <v>225</v>
      </c>
      <c r="H4">
        <f>IF(C4="","",VLOOKUP(C4,Classes_finales!B:D,Classes_finales!C$1,TRUE))</f>
        <v>80</v>
      </c>
      <c r="I4">
        <f t="shared" si="0"/>
        <v>20</v>
      </c>
      <c r="J4" s="31">
        <f>Classes_finales!$W$30*C4^3+Classes_finales!$W$31*C4^2+Classes_finales!$W$32*C4+Classes_finales!$W$33</f>
        <v>-97.434293239116215</v>
      </c>
      <c r="K4">
        <f>IF(OR(C4&lt;10,C4&gt;450),0,IF(H4&gt;=MAX(Classes_finales!D:D),$M$1,Donnees_SIG!J4))</f>
        <v>7.914299999999999</v>
      </c>
      <c r="N4" s="36"/>
      <c r="P4" t="s">
        <v>39</v>
      </c>
    </row>
    <row r="5" spans="1:20">
      <c r="A5" t="s">
        <v>46</v>
      </c>
      <c r="B5" t="s">
        <v>47</v>
      </c>
      <c r="C5">
        <v>90.600601196</v>
      </c>
      <c r="D5" t="s">
        <v>37</v>
      </c>
      <c r="E5">
        <v>793530.52964762505</v>
      </c>
      <c r="F5">
        <v>9639368.6383405793</v>
      </c>
      <c r="G5">
        <f>IF(C5="","",VLOOKUP(C5,Classes_detaillees!B:D,Classes_detaillees!C$1,TRUE))</f>
        <v>95</v>
      </c>
      <c r="H5">
        <f>IF(C5="","",VLOOKUP(C5,Classes_finales!B:D,Classes_finales!C$1,TRUE))</f>
        <v>80</v>
      </c>
      <c r="I5">
        <f t="shared" si="0"/>
        <v>20</v>
      </c>
      <c r="J5" s="31">
        <f>Classes_finales!$W$30*C5^3+Classes_finales!$W$31*C5^2+Classes_finales!$W$32*C5+Classes_finales!$W$33</f>
        <v>7.8622614576643155</v>
      </c>
      <c r="K5">
        <f>IF(OR(C5&lt;10,C5&gt;450),0,IF(H5&gt;=MAX(Classes_finales!D:D),$M$1,Donnees_SIG!J5))</f>
        <v>7.914299999999999</v>
      </c>
      <c r="P5" t="s">
        <v>39</v>
      </c>
    </row>
    <row r="6" spans="1:20">
      <c r="A6" t="s">
        <v>48</v>
      </c>
      <c r="B6" s="31" t="s">
        <v>49</v>
      </c>
      <c r="C6">
        <v>77.040199279999996</v>
      </c>
      <c r="D6" t="s">
        <v>37</v>
      </c>
      <c r="E6">
        <v>791582.78695916198</v>
      </c>
      <c r="F6">
        <v>9638412.5707531404</v>
      </c>
      <c r="G6">
        <f>IF(C6="","",VLOOKUP(C6,Classes_detaillees!B:D,Classes_detaillees!C$1,TRUE))</f>
        <v>80</v>
      </c>
      <c r="H6">
        <f>IF(C6="","",VLOOKUP(C6,Classes_finales!B:D,Classes_finales!C$1,TRUE))</f>
        <v>80</v>
      </c>
      <c r="I6">
        <f t="shared" si="0"/>
        <v>20</v>
      </c>
      <c r="J6" s="31">
        <f>Classes_finales!$W$30*C6^3+Classes_finales!$W$31*C6^2+Classes_finales!$W$32*C6+Classes_finales!$W$33</f>
        <v>7.8183424512528603</v>
      </c>
      <c r="K6">
        <f>IF(OR(C6&lt;10,C6&gt;450),0,IF(H6&gt;=MAX(Classes_finales!D:D),$M$1,Donnees_SIG!J6))</f>
        <v>7.914299999999999</v>
      </c>
      <c r="P6" t="s">
        <v>39</v>
      </c>
    </row>
    <row r="7" spans="1:20" ht="13.5" thickBot="1">
      <c r="A7" t="s">
        <v>50</v>
      </c>
      <c r="B7" t="s">
        <v>51</v>
      </c>
      <c r="C7">
        <v>133.35519409</v>
      </c>
      <c r="D7" t="s">
        <v>37</v>
      </c>
      <c r="E7">
        <v>791860.25560740603</v>
      </c>
      <c r="F7">
        <v>9639478.4912075307</v>
      </c>
      <c r="G7">
        <f>IF(C7="","",VLOOKUP(C7,Classes_detaillees!B:D,Classes_detaillees!C$1,TRUE))</f>
        <v>135</v>
      </c>
      <c r="H7">
        <f>IF(C7="","",VLOOKUP(C7,Classes_finales!B:D,Classes_finales!C$1,TRUE))</f>
        <v>80</v>
      </c>
      <c r="I7">
        <f t="shared" si="0"/>
        <v>20</v>
      </c>
      <c r="J7" s="31">
        <f>Classes_finales!$W$30*C7^3+Classes_finales!$W$31*C7^2+Classes_finales!$W$32*C7+Classes_finales!$W$33</f>
        <v>-1.1965816877617956</v>
      </c>
      <c r="K7">
        <f>IF(OR(C7&lt;10,C7&gt;450),0,IF(H7&gt;=MAX(Classes_finales!D:D),$M$1,Donnees_SIG!J7))</f>
        <v>7.914299999999999</v>
      </c>
      <c r="P7" t="s">
        <v>39</v>
      </c>
    </row>
    <row r="8" spans="1:20" ht="13.5" thickBot="1">
      <c r="A8" t="s">
        <v>52</v>
      </c>
      <c r="B8" t="s">
        <v>53</v>
      </c>
      <c r="C8">
        <v>35.451198578000003</v>
      </c>
      <c r="D8" t="s">
        <v>37</v>
      </c>
      <c r="E8">
        <v>792444.34041615296</v>
      </c>
      <c r="F8">
        <v>9638649.8791991696</v>
      </c>
      <c r="G8">
        <f>IF(C8="","",VLOOKUP(C8,Classes_detaillees!B:D,Classes_detaillees!C$1,TRUE))</f>
        <v>40</v>
      </c>
      <c r="H8">
        <f>IF(C8="","",VLOOKUP(C8,Classes_finales!B:D,Classes_finales!C$1,TRUE))</f>
        <v>40</v>
      </c>
      <c r="I8">
        <f t="shared" si="0"/>
        <v>20</v>
      </c>
      <c r="J8" s="31">
        <f>Classes_finales!$W$30*C8^3+Classes_finales!$W$31*C8^2+Classes_finales!$W$32*C8+Classes_finales!$W$33</f>
        <v>3.4133132055313347</v>
      </c>
      <c r="K8">
        <f>IF(OR(C8&lt;10,C8&gt;450),0,IF(H8&gt;=MAX(Classes_finales!D:D),$M$1,Donnees_SIG!J8))</f>
        <v>3.4133132055313347</v>
      </c>
      <c r="N8" s="9"/>
      <c r="O8" s="9"/>
      <c r="P8" t="s">
        <v>39</v>
      </c>
    </row>
    <row r="9" spans="1:20">
      <c r="A9" t="s">
        <v>54</v>
      </c>
      <c r="B9" t="s">
        <v>55</v>
      </c>
      <c r="C9">
        <v>138.24659729000001</v>
      </c>
      <c r="D9" t="s">
        <v>37</v>
      </c>
      <c r="E9">
        <v>790540.97151674598</v>
      </c>
      <c r="F9">
        <v>9637824.8843159806</v>
      </c>
      <c r="G9">
        <f>IF(C9="","",VLOOKUP(C9,Classes_detaillees!B:D,Classes_detaillees!C$1,TRUE))</f>
        <v>140</v>
      </c>
      <c r="H9">
        <f>IF(C9="","",VLOOKUP(C9,Classes_finales!B:D,Classes_finales!C$1,TRUE))</f>
        <v>80</v>
      </c>
      <c r="I9">
        <f t="shared" si="0"/>
        <v>20</v>
      </c>
      <c r="J9" s="31">
        <f>Classes_finales!$W$30*C9^3+Classes_finales!$W$31*C9^2+Classes_finales!$W$32*C9+Classes_finales!$W$33</f>
        <v>-3.4085166932278184</v>
      </c>
      <c r="K9">
        <f>IF(OR(C9&lt;10,C9&gt;450),0,IF(H9&gt;=MAX(Classes_finales!D:D),$M$1,Donnees_SIG!J9))</f>
        <v>7.914299999999999</v>
      </c>
      <c r="P9" t="s">
        <v>39</v>
      </c>
    </row>
    <row r="10" spans="1:20">
      <c r="A10" t="s">
        <v>56</v>
      </c>
      <c r="B10" t="s">
        <v>57</v>
      </c>
      <c r="C10">
        <v>244.83279418999999</v>
      </c>
      <c r="D10" t="s">
        <v>37</v>
      </c>
      <c r="E10">
        <v>792751.64322436706</v>
      </c>
      <c r="F10">
        <v>9638942.2499307599</v>
      </c>
      <c r="G10">
        <f>IF(C10="","",VLOOKUP(C10,Classes_detaillees!B:D,Classes_detaillees!C$1,TRUE))</f>
        <v>245</v>
      </c>
      <c r="H10">
        <f>IF(C10="","",VLOOKUP(C10,Classes_finales!B:D,Classes_finales!C$1,TRUE))</f>
        <v>80</v>
      </c>
      <c r="I10">
        <f t="shared" si="0"/>
        <v>20</v>
      </c>
      <c r="J10" s="31">
        <f>Classes_finales!$W$30*C10^3+Classes_finales!$W$31*C10^2+Classes_finales!$W$32*C10+Classes_finales!$W$33</f>
        <v>-148.19261952784615</v>
      </c>
      <c r="K10">
        <f>IF(OR(C10&lt;10,C10&gt;450),0,IF(H10&gt;=MAX(Classes_finales!D:D),$M$1,Donnees_SIG!J10))</f>
        <v>7.914299999999999</v>
      </c>
      <c r="P10" t="s">
        <v>39</v>
      </c>
    </row>
    <row r="11" spans="1:20">
      <c r="A11" t="s">
        <v>58</v>
      </c>
      <c r="B11" t="s">
        <v>59</v>
      </c>
      <c r="C11">
        <v>86.894599915000001</v>
      </c>
      <c r="D11" t="s">
        <v>37</v>
      </c>
      <c r="E11">
        <v>789779.14874355204</v>
      </c>
      <c r="F11">
        <v>9637349.9988595303</v>
      </c>
      <c r="G11">
        <f>IF(C11="","",VLOOKUP(C11,Classes_detaillees!B:D,Classes_detaillees!C$1,TRUE))</f>
        <v>90</v>
      </c>
      <c r="H11">
        <f>IF(C11="","",VLOOKUP(C11,Classes_finales!B:D,Classes_finales!C$1,TRUE))</f>
        <v>80</v>
      </c>
      <c r="I11">
        <f t="shared" si="0"/>
        <v>20</v>
      </c>
      <c r="J11" s="31">
        <f>Classes_finales!$W$30*C11^3+Classes_finales!$W$31*C11^2+Classes_finales!$W$32*C11+Classes_finales!$W$33</f>
        <v>7.9558284509282551</v>
      </c>
      <c r="K11">
        <f>IF(OR(C11&lt;10,C11&gt;450),0,IF(H11&gt;=MAX(Classes_finales!D:D),$M$1,Donnees_SIG!J11))</f>
        <v>7.914299999999999</v>
      </c>
      <c r="P11" t="s">
        <v>39</v>
      </c>
    </row>
    <row r="12" spans="1:20">
      <c r="A12" t="s">
        <v>60</v>
      </c>
      <c r="B12" t="s">
        <v>61</v>
      </c>
      <c r="C12">
        <v>86.124496460000003</v>
      </c>
      <c r="D12" t="s">
        <v>37</v>
      </c>
      <c r="E12">
        <v>790619.82252183498</v>
      </c>
      <c r="F12">
        <v>9638199.6766090803</v>
      </c>
      <c r="G12">
        <f>IF(C12="","",VLOOKUP(C12,Classes_detaillees!B:D,Classes_detaillees!C$1,TRUE))</f>
        <v>90</v>
      </c>
      <c r="H12">
        <f>IF(C12="","",VLOOKUP(C12,Classes_finales!B:D,Classes_finales!C$1,TRUE))</f>
        <v>80</v>
      </c>
      <c r="I12">
        <f t="shared" si="0"/>
        <v>20</v>
      </c>
      <c r="J12" s="31">
        <f>Classes_finales!$W$30*C12^3+Classes_finales!$W$31*C12^2+Classes_finales!$W$32*C12+Classes_finales!$W$33</f>
        <v>7.964680843225155</v>
      </c>
      <c r="K12">
        <f>IF(OR(C12&lt;10,C12&gt;450),0,IF(H12&gt;=MAX(Classes_finales!D:D),$M$1,Donnees_SIG!J12))</f>
        <v>7.914299999999999</v>
      </c>
      <c r="P12" t="s">
        <v>39</v>
      </c>
    </row>
    <row r="13" spans="1:20">
      <c r="A13" t="s">
        <v>62</v>
      </c>
      <c r="B13" t="s">
        <v>63</v>
      </c>
      <c r="C13">
        <v>22.028799057000001</v>
      </c>
      <c r="D13" t="s">
        <v>37</v>
      </c>
      <c r="E13">
        <v>790624.41207126598</v>
      </c>
      <c r="F13">
        <v>9638159.1202335395</v>
      </c>
      <c r="G13">
        <f>IF(C13="","",VLOOKUP(C13,Classes_detaillees!B:D,Classes_detaillees!C$1,TRUE))</f>
        <v>25</v>
      </c>
      <c r="H13">
        <f>IF(C13="","",VLOOKUP(C13,Classes_finales!B:D,Classes_finales!C$1,TRUE))</f>
        <v>30</v>
      </c>
      <c r="I13">
        <f t="shared" si="0"/>
        <v>20</v>
      </c>
      <c r="J13" s="31">
        <f>Classes_finales!$W$30*C13^3+Classes_finales!$W$31*C13^2+Classes_finales!$W$32*C13+Classes_finales!$W$33</f>
        <v>1.6295308198273113</v>
      </c>
      <c r="K13">
        <f>IF(OR(C13&lt;10,C13&gt;450),0,IF(H13&gt;=MAX(Classes_finales!D:D),$M$1,Donnees_SIG!J13))</f>
        <v>1.6295308198273113</v>
      </c>
      <c r="P13" t="s">
        <v>39</v>
      </c>
    </row>
    <row r="14" spans="1:20">
      <c r="A14" t="s">
        <v>64</v>
      </c>
      <c r="B14" t="s">
        <v>65</v>
      </c>
      <c r="C14">
        <v>111.86199951</v>
      </c>
      <c r="D14" t="s">
        <v>37</v>
      </c>
      <c r="E14">
        <v>790904.104724554</v>
      </c>
      <c r="F14">
        <v>9638252.3456865493</v>
      </c>
      <c r="G14">
        <f>IF(C14="","",VLOOKUP(C14,Classes_detaillees!B:D,Classes_detaillees!C$1,TRUE))</f>
        <v>115</v>
      </c>
      <c r="H14">
        <f>IF(C14="","",VLOOKUP(C14,Classes_finales!B:D,Classes_finales!C$1,TRUE))</f>
        <v>80</v>
      </c>
      <c r="I14">
        <f t="shared" si="0"/>
        <v>20</v>
      </c>
      <c r="J14" s="31">
        <f>Classes_finales!$W$30*C14^3+Classes_finales!$W$31*C14^2+Classes_finales!$W$32*C14+Classes_finales!$W$33</f>
        <v>5.4212597925113108</v>
      </c>
      <c r="K14">
        <f>IF(OR(C14&lt;10,C14&gt;450),0,IF(H14&gt;=MAX(Classes_finales!D:D),$M$1,Donnees_SIG!J14))</f>
        <v>7.914299999999999</v>
      </c>
      <c r="P14" t="s">
        <v>39</v>
      </c>
    </row>
    <row r="15" spans="1:20">
      <c r="A15" t="s">
        <v>66</v>
      </c>
      <c r="B15" t="s">
        <v>67</v>
      </c>
      <c r="C15">
        <v>83.108901978000006</v>
      </c>
      <c r="D15" t="s">
        <v>37</v>
      </c>
      <c r="E15">
        <v>790518.41982515703</v>
      </c>
      <c r="F15">
        <v>9639614.7956989408</v>
      </c>
      <c r="G15">
        <f>IF(C15="","",VLOOKUP(C15,Classes_detaillees!B:D,Classes_detaillees!C$1,TRUE))</f>
        <v>85</v>
      </c>
      <c r="H15">
        <f>IF(C15="","",VLOOKUP(C15,Classes_finales!B:D,Classes_finales!C$1,TRUE))</f>
        <v>80</v>
      </c>
      <c r="I15">
        <f t="shared" si="0"/>
        <v>20</v>
      </c>
      <c r="J15" s="31">
        <f>Classes_finales!$W$30*C15^3+Classes_finales!$W$31*C15^2+Classes_finales!$W$32*C15+Classes_finales!$W$33</f>
        <v>7.9659809856950528</v>
      </c>
      <c r="K15">
        <f>IF(OR(C15&lt;10,C15&gt;450),0,IF(H15&gt;=MAX(Classes_finales!D:D),$M$1,Donnees_SIG!J15))</f>
        <v>7.914299999999999</v>
      </c>
      <c r="P15" t="s">
        <v>39</v>
      </c>
    </row>
    <row r="16" spans="1:20">
      <c r="A16" t="s">
        <v>68</v>
      </c>
      <c r="B16" t="s">
        <v>69</v>
      </c>
      <c r="C16">
        <v>140.1578064</v>
      </c>
      <c r="D16" t="s">
        <v>37</v>
      </c>
      <c r="E16">
        <v>783109.58043663402</v>
      </c>
      <c r="F16">
        <v>9635712.8108038194</v>
      </c>
      <c r="G16">
        <f>IF(C16="","",VLOOKUP(C16,Classes_detaillees!B:D,Classes_detaillees!C$1,TRUE))</f>
        <v>145</v>
      </c>
      <c r="H16">
        <f>IF(C16="","",VLOOKUP(C16,Classes_finales!B:D,Classes_finales!C$1,TRUE))</f>
        <v>80</v>
      </c>
      <c r="I16">
        <f t="shared" si="0"/>
        <v>20</v>
      </c>
      <c r="J16" s="31">
        <f>Classes_finales!$W$30*C16^3+Classes_finales!$W$31*C16^2+Classes_finales!$W$32*C16+Classes_finales!$W$33</f>
        <v>-4.3512468761678775</v>
      </c>
      <c r="K16">
        <f>IF(OR(C16&lt;10,C16&gt;450),0,IF(H16&gt;=MAX(Classes_finales!D:D),$M$1,Donnees_SIG!J16))</f>
        <v>7.914299999999999</v>
      </c>
      <c r="P16" t="s">
        <v>39</v>
      </c>
    </row>
    <row r="17" spans="1:16">
      <c r="A17" t="s">
        <v>70</v>
      </c>
      <c r="B17" t="s">
        <v>71</v>
      </c>
      <c r="C17">
        <v>232.02810668999999</v>
      </c>
      <c r="D17" t="s">
        <v>37</v>
      </c>
      <c r="E17">
        <v>790973.68575765204</v>
      </c>
      <c r="F17">
        <v>9638446.8139960505</v>
      </c>
      <c r="G17">
        <f>IF(C17="","",VLOOKUP(C17,Classes_detaillees!B:D,Classes_detaillees!C$1,TRUE))</f>
        <v>235</v>
      </c>
      <c r="H17">
        <f>IF(C17="","",VLOOKUP(C17,Classes_finales!B:D,Classes_finales!C$1,TRUE))</f>
        <v>80</v>
      </c>
      <c r="I17">
        <f t="shared" si="0"/>
        <v>20</v>
      </c>
      <c r="J17" s="31">
        <f>Classes_finales!$W$30*C17^3+Classes_finales!$W$31*C17^2+Classes_finales!$W$32*C17+Classes_finales!$W$33</f>
        <v>-118.66794754822087</v>
      </c>
      <c r="K17">
        <f>IF(OR(C17&lt;10,C17&gt;450),0,IF(H17&gt;=MAX(Classes_finales!D:D),$M$1,Donnees_SIG!J17))</f>
        <v>7.914299999999999</v>
      </c>
      <c r="P17" t="s">
        <v>39</v>
      </c>
    </row>
    <row r="18" spans="1:16">
      <c r="A18" t="s">
        <v>72</v>
      </c>
      <c r="B18" t="s">
        <v>73</v>
      </c>
      <c r="C18">
        <v>62.536899566999999</v>
      </c>
      <c r="D18" t="s">
        <v>37</v>
      </c>
      <c r="E18">
        <v>792154.25856147497</v>
      </c>
      <c r="F18">
        <v>9638606.03606808</v>
      </c>
      <c r="G18">
        <f>IF(C18="","",VLOOKUP(C18,Classes_detaillees!B:D,Classes_detaillees!C$1,TRUE))</f>
        <v>65</v>
      </c>
      <c r="H18">
        <f>IF(C18="","",VLOOKUP(C18,Classes_finales!B:D,Classes_finales!C$1,TRUE))</f>
        <v>70</v>
      </c>
      <c r="I18">
        <f t="shared" si="0"/>
        <v>20</v>
      </c>
      <c r="J18" s="31">
        <f>Classes_finales!$W$30*C18^3+Classes_finales!$W$31*C18^2+Classes_finales!$W$32*C18+Classes_finales!$W$33</f>
        <v>6.7930840188208723</v>
      </c>
      <c r="K18">
        <f>IF(OR(C18&lt;10,C18&gt;450),0,IF(H18&gt;=MAX(Classes_finales!D:D),$M$1,Donnees_SIG!J18))</f>
        <v>6.7930840188208723</v>
      </c>
      <c r="P18" t="s">
        <v>39</v>
      </c>
    </row>
    <row r="19" spans="1:16">
      <c r="A19" t="s">
        <v>74</v>
      </c>
      <c r="B19" t="s">
        <v>75</v>
      </c>
      <c r="C19">
        <v>64.366699218999997</v>
      </c>
      <c r="D19" t="s">
        <v>37</v>
      </c>
      <c r="E19">
        <v>790632.62055986503</v>
      </c>
      <c r="F19">
        <v>9638149.2810449507</v>
      </c>
      <c r="G19">
        <f>IF(C19="","",VLOOKUP(C19,Classes_detaillees!B:D,Classes_detaillees!C$1,TRUE))</f>
        <v>65</v>
      </c>
      <c r="H19">
        <f>IF(C19="","",VLOOKUP(C19,Classes_finales!B:D,Classes_finales!C$1,TRUE))</f>
        <v>70</v>
      </c>
      <c r="I19">
        <f t="shared" si="0"/>
        <v>20</v>
      </c>
      <c r="J19" s="31">
        <f>Classes_finales!$W$30*C19^3+Classes_finales!$W$31*C19^2+Classes_finales!$W$32*C19+Classes_finales!$W$33</f>
        <v>6.966006171341288</v>
      </c>
      <c r="K19">
        <f>IF(OR(C19&lt;10,C19&gt;450),0,IF(H19&gt;=MAX(Classes_finales!D:D),$M$1,Donnees_SIG!J19))</f>
        <v>6.966006171341288</v>
      </c>
      <c r="P19" t="s">
        <v>39</v>
      </c>
    </row>
    <row r="20" spans="1:16">
      <c r="A20" t="s">
        <v>76</v>
      </c>
      <c r="B20" t="s">
        <v>77</v>
      </c>
      <c r="C20">
        <v>173.30380249000001</v>
      </c>
      <c r="D20" t="s">
        <v>37</v>
      </c>
      <c r="E20">
        <v>791875.027036043</v>
      </c>
      <c r="F20">
        <v>9638452.6610590499</v>
      </c>
      <c r="G20">
        <f>IF(C20="","",VLOOKUP(C20,Classes_detaillees!B:D,Classes_detaillees!C$1,TRUE))</f>
        <v>175</v>
      </c>
      <c r="H20">
        <f>IF(C20="","",VLOOKUP(C20,Classes_finales!B:D,Classes_finales!C$1,TRUE))</f>
        <v>80</v>
      </c>
      <c r="I20">
        <f t="shared" si="0"/>
        <v>20</v>
      </c>
      <c r="J20" s="31">
        <f>Classes_finales!$W$30*C20^3+Classes_finales!$W$31*C20^2+Classes_finales!$W$32*C20+Classes_finales!$W$33</f>
        <v>-28.642305008013381</v>
      </c>
      <c r="K20">
        <f>IF(OR(C20&lt;10,C20&gt;450),0,IF(H20&gt;=MAX(Classes_finales!D:D),$M$1,Donnees_SIG!J20))</f>
        <v>7.914299999999999</v>
      </c>
      <c r="P20" t="s">
        <v>39</v>
      </c>
    </row>
    <row r="21" spans="1:16">
      <c r="A21" t="s">
        <v>78</v>
      </c>
      <c r="B21" s="31" t="s">
        <v>79</v>
      </c>
      <c r="C21">
        <v>37.753299712999997</v>
      </c>
      <c r="D21" t="s">
        <v>37</v>
      </c>
      <c r="E21">
        <v>783594.30457212904</v>
      </c>
      <c r="F21">
        <v>9636020.0961997807</v>
      </c>
      <c r="G21">
        <f>IF(C21="","",VLOOKUP(C21,Classes_detaillees!B:D,Classes_detaillees!C$1,TRUE))</f>
        <v>40</v>
      </c>
      <c r="H21">
        <f>IF(C21="","",VLOOKUP(C21,Classes_finales!B:D,Classes_finales!C$1,TRUE))</f>
        <v>40</v>
      </c>
      <c r="I21">
        <f t="shared" si="0"/>
        <v>20</v>
      </c>
      <c r="J21" s="31">
        <f>Classes_finales!$W$30*C21^3+Classes_finales!$W$31*C21^2+Classes_finales!$W$32*C21+Classes_finales!$W$33</f>
        <v>3.7299440099551302</v>
      </c>
      <c r="K21">
        <f>IF(OR(C21&lt;10,C21&gt;450),0,IF(H21&gt;=MAX(Classes_finales!D:D),$M$1,Donnees_SIG!J21))</f>
        <v>3.7299440099551302</v>
      </c>
      <c r="P21" t="s">
        <v>39</v>
      </c>
    </row>
    <row r="22" spans="1:16">
      <c r="A22" t="s">
        <v>80</v>
      </c>
      <c r="B22" t="s">
        <v>81</v>
      </c>
      <c r="C22">
        <v>179.96690369000001</v>
      </c>
      <c r="D22" t="s">
        <v>37</v>
      </c>
      <c r="E22">
        <v>791082.83012016898</v>
      </c>
      <c r="F22">
        <v>9638466.1579427905</v>
      </c>
      <c r="G22">
        <f>IF(C22="","",VLOOKUP(C22,Classes_detaillees!B:D,Classes_detaillees!C$1,TRUE))</f>
        <v>180</v>
      </c>
      <c r="H22">
        <f>IF(C22="","",VLOOKUP(C22,Classes_finales!B:D,Classes_finales!C$1,TRUE))</f>
        <v>80</v>
      </c>
      <c r="I22">
        <f t="shared" si="0"/>
        <v>20</v>
      </c>
      <c r="J22" s="31">
        <f>Classes_finales!$W$30*C22^3+Classes_finales!$W$31*C22^2+Classes_finales!$W$32*C22+Classes_finales!$W$33</f>
        <v>-35.559465650339291</v>
      </c>
      <c r="K22">
        <f>IF(OR(C22&lt;10,C22&gt;450),0,IF(H22&gt;=MAX(Classes_finales!D:D),$M$1,Donnees_SIG!J22))</f>
        <v>7.914299999999999</v>
      </c>
      <c r="P22" t="s">
        <v>39</v>
      </c>
    </row>
    <row r="23" spans="1:16">
      <c r="A23" t="s">
        <v>82</v>
      </c>
      <c r="B23" t="s">
        <v>83</v>
      </c>
      <c r="C23">
        <v>80.656700134000005</v>
      </c>
      <c r="D23" t="s">
        <v>37</v>
      </c>
      <c r="E23">
        <v>783067.999464205</v>
      </c>
      <c r="F23">
        <v>9636311.9131531697</v>
      </c>
      <c r="G23">
        <f>IF(C23="","",VLOOKUP(C23,Classes_detaillees!B:D,Classes_detaillees!C$1,TRUE))</f>
        <v>85</v>
      </c>
      <c r="H23">
        <f>IF(C23="","",VLOOKUP(C23,Classes_finales!B:D,Classes_finales!C$1,TRUE))</f>
        <v>80</v>
      </c>
      <c r="I23">
        <f t="shared" si="0"/>
        <v>20</v>
      </c>
      <c r="J23" s="31">
        <f>Classes_finales!$W$30*C23^3+Classes_finales!$W$31*C23^2+Classes_finales!$W$32*C23+Classes_finales!$W$33</f>
        <v>7.9295249060598199</v>
      </c>
      <c r="K23">
        <f>IF(OR(C23&lt;10,C23&gt;450),0,IF(H23&gt;=MAX(Classes_finales!D:D),$M$1,Donnees_SIG!J23))</f>
        <v>7.914299999999999</v>
      </c>
      <c r="P23" t="s">
        <v>39</v>
      </c>
    </row>
    <row r="24" spans="1:16">
      <c r="A24" t="s">
        <v>84</v>
      </c>
      <c r="B24" s="31" t="s">
        <v>85</v>
      </c>
      <c r="C24">
        <v>41.732498169000003</v>
      </c>
      <c r="D24" t="s">
        <v>37</v>
      </c>
      <c r="E24">
        <v>782872.61817408004</v>
      </c>
      <c r="F24">
        <v>9635901.4321618509</v>
      </c>
      <c r="G24">
        <f>IF(C24="","",VLOOKUP(C24,Classes_detaillees!B:D,Classes_detaillees!C$1,TRUE))</f>
        <v>45</v>
      </c>
      <c r="H24">
        <f>IF(C24="","",VLOOKUP(C24,Classes_finales!B:D,Classes_finales!C$1,TRUE))</f>
        <v>50</v>
      </c>
      <c r="I24">
        <f t="shared" si="0"/>
        <v>20</v>
      </c>
      <c r="J24" s="31">
        <f>Classes_finales!$W$30*C24^3+Classes_finales!$W$31*C24^2+Classes_finales!$W$32*C24+Classes_finales!$W$33</f>
        <v>4.2747746857606721</v>
      </c>
      <c r="K24">
        <f>IF(OR(C24&lt;10,C24&gt;450),0,IF(H24&gt;=MAX(Classes_finales!D:D),$M$1,Donnees_SIG!J24))</f>
        <v>4.2747746857606721</v>
      </c>
      <c r="P24" t="s">
        <v>39</v>
      </c>
    </row>
    <row r="25" spans="1:16">
      <c r="A25" t="s">
        <v>86</v>
      </c>
      <c r="B25" t="s">
        <v>87</v>
      </c>
      <c r="C25">
        <v>41.321998596</v>
      </c>
      <c r="D25" t="s">
        <v>37</v>
      </c>
      <c r="E25">
        <v>790283.53149858397</v>
      </c>
      <c r="F25">
        <v>9637138.9180819299</v>
      </c>
      <c r="G25">
        <f>IF(C25="","",VLOOKUP(C25,Classes_detaillees!B:D,Classes_detaillees!C$1,TRUE))</f>
        <v>45</v>
      </c>
      <c r="H25">
        <f>IF(C25="","",VLOOKUP(C25,Classes_finales!B:D,Classes_finales!C$1,TRUE))</f>
        <v>50</v>
      </c>
      <c r="I25">
        <f t="shared" si="0"/>
        <v>20</v>
      </c>
      <c r="J25" s="31">
        <f>Classes_finales!$W$30*C25^3+Classes_finales!$W$31*C25^2+Classes_finales!$W$32*C25+Classes_finales!$W$33</f>
        <v>4.2188858631170998</v>
      </c>
      <c r="K25">
        <f>IF(OR(C25&lt;10,C25&gt;450),0,IF(H25&gt;=MAX(Classes_finales!D:D),$M$1,Donnees_SIG!J25))</f>
        <v>4.2188858631170998</v>
      </c>
      <c r="P25" t="s">
        <v>39</v>
      </c>
    </row>
    <row r="26" spans="1:16">
      <c r="A26" t="s">
        <v>88</v>
      </c>
      <c r="B26" t="s">
        <v>89</v>
      </c>
      <c r="C26">
        <v>115.67839813000001</v>
      </c>
      <c r="D26" t="s">
        <v>37</v>
      </c>
      <c r="E26">
        <v>791682.51531334501</v>
      </c>
      <c r="F26">
        <v>9639456.0818560999</v>
      </c>
      <c r="G26">
        <f>IF(C26="","",VLOOKUP(C26,Classes_detaillees!B:D,Classes_detaillees!C$1,TRUE))</f>
        <v>120</v>
      </c>
      <c r="H26">
        <f>IF(C26="","",VLOOKUP(C26,Classes_finales!B:D,Classes_finales!C$1,TRUE))</f>
        <v>80</v>
      </c>
      <c r="I26">
        <f t="shared" si="0"/>
        <v>20</v>
      </c>
      <c r="J26" s="31">
        <f>Classes_finales!$W$30*C26^3+Classes_finales!$W$31*C26^2+Classes_finales!$W$32*C26+Classes_finales!$W$33</f>
        <v>4.5846920940125671</v>
      </c>
      <c r="K26">
        <f>IF(OR(C26&lt;10,C26&gt;450),0,IF(H26&gt;=MAX(Classes_finales!D:D),$M$1,Donnees_SIG!J26))</f>
        <v>7.914299999999999</v>
      </c>
      <c r="P26" t="s">
        <v>39</v>
      </c>
    </row>
    <row r="27" spans="1:16">
      <c r="A27" t="s">
        <v>90</v>
      </c>
      <c r="B27" t="s">
        <v>91</v>
      </c>
      <c r="C27">
        <v>121.79989624</v>
      </c>
      <c r="D27" t="s">
        <v>37</v>
      </c>
      <c r="E27">
        <v>790010.79544987902</v>
      </c>
      <c r="F27">
        <v>9637385.3701941092</v>
      </c>
      <c r="G27">
        <f>IF(C27="","",VLOOKUP(C27,Classes_detaillees!B:D,Classes_detaillees!C$1,TRUE))</f>
        <v>125</v>
      </c>
      <c r="H27">
        <f>IF(C27="","",VLOOKUP(C27,Classes_finales!B:D,Classes_finales!C$1,TRUE))</f>
        <v>80</v>
      </c>
      <c r="I27">
        <f t="shared" si="0"/>
        <v>20</v>
      </c>
      <c r="J27" s="31">
        <f>Classes_finales!$W$30*C27^3+Classes_finales!$W$31*C27^2+Classes_finales!$W$32*C27+Classes_finales!$W$33</f>
        <v>2.9516342072119461</v>
      </c>
      <c r="K27">
        <f>IF(OR(C27&lt;10,C27&gt;450),0,IF(H27&gt;=MAX(Classes_finales!D:D),$M$1,Donnees_SIG!J27))</f>
        <v>7.914299999999999</v>
      </c>
      <c r="P27" t="s">
        <v>39</v>
      </c>
    </row>
    <row r="28" spans="1:16">
      <c r="A28" t="s">
        <v>92</v>
      </c>
      <c r="B28" t="s">
        <v>93</v>
      </c>
      <c r="C28">
        <v>84.930702209000003</v>
      </c>
      <c r="D28" t="s">
        <v>37</v>
      </c>
      <c r="E28">
        <v>791073.110744979</v>
      </c>
      <c r="F28">
        <v>9638024.1970299501</v>
      </c>
      <c r="G28">
        <f>IF(C28="","",VLOOKUP(C28,Classes_detaillees!B:D,Classes_detaillees!C$1,TRUE))</f>
        <v>85</v>
      </c>
      <c r="H28">
        <f>IF(C28="","",VLOOKUP(C28,Classes_finales!B:D,Classes_finales!C$1,TRUE))</f>
        <v>80</v>
      </c>
      <c r="I28">
        <f t="shared" si="0"/>
        <v>20</v>
      </c>
      <c r="J28" s="31">
        <f>Classes_finales!$W$30*C28^3+Classes_finales!$W$31*C28^2+Classes_finales!$W$32*C28+Classes_finales!$W$33</f>
        <v>7.9714662545790862</v>
      </c>
      <c r="K28">
        <f>IF(OR(C28&lt;10,C28&gt;450),0,IF(H28&gt;=MAX(Classes_finales!D:D),$M$1,Donnees_SIG!J28))</f>
        <v>7.914299999999999</v>
      </c>
      <c r="P28" t="s">
        <v>39</v>
      </c>
    </row>
    <row r="29" spans="1:16">
      <c r="A29" t="s">
        <v>94</v>
      </c>
      <c r="B29" s="31" t="s">
        <v>95</v>
      </c>
      <c r="C29">
        <v>22.653499603</v>
      </c>
      <c r="D29" t="s">
        <v>37</v>
      </c>
      <c r="E29">
        <v>790692.67501320504</v>
      </c>
      <c r="F29">
        <v>9637601.3990243208</v>
      </c>
      <c r="G29">
        <f>IF(C29="","",VLOOKUP(C29,Classes_detaillees!B:D,Classes_detaillees!C$1,TRUE))</f>
        <v>25</v>
      </c>
      <c r="H29">
        <f>IF(C29="","",VLOOKUP(C29,Classes_finales!B:D,Classes_finales!C$1,TRUE))</f>
        <v>30</v>
      </c>
      <c r="I29">
        <f t="shared" si="0"/>
        <v>20</v>
      </c>
      <c r="J29" s="31">
        <f>Classes_finales!$W$30*C29^3+Classes_finales!$W$31*C29^2+Classes_finales!$W$32*C29+Classes_finales!$W$33</f>
        <v>1.7077754931399318</v>
      </c>
      <c r="K29">
        <f>IF(OR(C29&lt;10,C29&gt;450),0,IF(H29&gt;=MAX(Classes_finales!D:D),$M$1,Donnees_SIG!J29))</f>
        <v>1.7077754931399318</v>
      </c>
      <c r="P29" t="s">
        <v>39</v>
      </c>
    </row>
    <row r="30" spans="1:16">
      <c r="A30" t="s">
        <v>96</v>
      </c>
      <c r="B30" t="s">
        <v>97</v>
      </c>
      <c r="C30">
        <v>86.607002257999994</v>
      </c>
      <c r="D30" t="s">
        <v>37</v>
      </c>
      <c r="E30">
        <v>793429.58749016398</v>
      </c>
      <c r="F30">
        <v>9639408.4307246692</v>
      </c>
      <c r="G30">
        <f>IF(C30="","",VLOOKUP(C30,Classes_detaillees!B:D,Classes_detaillees!C$1,TRUE))</f>
        <v>90</v>
      </c>
      <c r="H30">
        <f>IF(C30="","",VLOOKUP(C30,Classes_finales!B:D,Classes_finales!C$1,TRUE))</f>
        <v>80</v>
      </c>
      <c r="I30">
        <f t="shared" si="0"/>
        <v>20</v>
      </c>
      <c r="J30" s="31">
        <f>Classes_finales!$W$30*C30^3+Classes_finales!$W$31*C30^2+Classes_finales!$W$32*C30+Classes_finales!$W$33</f>
        <v>7.9595496707225397</v>
      </c>
      <c r="K30">
        <f>IF(OR(C30&lt;10,C30&gt;450),0,IF(H30&gt;=MAX(Classes_finales!D:D),$M$1,Donnees_SIG!J30))</f>
        <v>7.914299999999999</v>
      </c>
      <c r="P30" t="s">
        <v>39</v>
      </c>
    </row>
    <row r="31" spans="1:16">
      <c r="A31" t="s">
        <v>98</v>
      </c>
      <c r="B31" t="s">
        <v>99</v>
      </c>
      <c r="C31">
        <v>73.281898498999993</v>
      </c>
      <c r="D31" t="s">
        <v>37</v>
      </c>
      <c r="E31">
        <v>791927.16658270196</v>
      </c>
      <c r="F31">
        <v>9638345.6530109197</v>
      </c>
      <c r="G31">
        <f>IF(C31="","",VLOOKUP(C31,Classes_detaillees!B:D,Classes_detaillees!C$1,TRUE))</f>
        <v>75</v>
      </c>
      <c r="H31">
        <f>IF(C31="","",VLOOKUP(C31,Classes_finales!B:D,Classes_finales!C$1,TRUE))</f>
        <v>80</v>
      </c>
      <c r="I31">
        <f t="shared" si="0"/>
        <v>20</v>
      </c>
      <c r="J31" s="31">
        <f>Classes_finales!$W$30*C31^3+Classes_finales!$W$31*C31^2+Classes_finales!$W$32*C31+Classes_finales!$W$33</f>
        <v>7.6357379108254602</v>
      </c>
      <c r="K31">
        <f>IF(OR(C31&lt;10,C31&gt;450),0,IF(H31&gt;=MAX(Classes_finales!D:D),$M$1,Donnees_SIG!J31))</f>
        <v>7.914299999999999</v>
      </c>
      <c r="P31" t="s">
        <v>39</v>
      </c>
    </row>
    <row r="32" spans="1:16">
      <c r="A32" t="s">
        <v>100</v>
      </c>
      <c r="B32" t="s">
        <v>101</v>
      </c>
      <c r="C32">
        <v>95.499496460000003</v>
      </c>
      <c r="D32" t="s">
        <v>37</v>
      </c>
      <c r="E32">
        <v>792883.06929345604</v>
      </c>
      <c r="F32">
        <v>9639194.2112295702</v>
      </c>
      <c r="G32">
        <f>IF(C32="","",VLOOKUP(C32,Classes_detaillees!B:D,Classes_detaillees!C$1,TRUE))</f>
        <v>100</v>
      </c>
      <c r="H32">
        <f>IF(C32="","",VLOOKUP(C32,Classes_finales!B:D,Classes_finales!C$1,TRUE))</f>
        <v>80</v>
      </c>
      <c r="I32">
        <f t="shared" si="0"/>
        <v>20</v>
      </c>
      <c r="J32" s="31">
        <f>Classes_finales!$W$30*C32^3+Classes_finales!$W$31*C32^2+Classes_finales!$W$32*C32+Classes_finales!$W$33</f>
        <v>7.6011578048120594</v>
      </c>
      <c r="K32">
        <f>IF(OR(C32&lt;10,C32&gt;450),0,IF(H32&gt;=MAX(Classes_finales!D:D),$M$1,Donnees_SIG!J32))</f>
        <v>7.914299999999999</v>
      </c>
      <c r="P32" t="s">
        <v>39</v>
      </c>
    </row>
    <row r="33" spans="1:16">
      <c r="A33" t="s">
        <v>102</v>
      </c>
      <c r="B33" s="31" t="s">
        <v>103</v>
      </c>
      <c r="C33">
        <v>9.5412998199000008</v>
      </c>
      <c r="D33" t="s">
        <v>37</v>
      </c>
      <c r="E33">
        <v>791810.80498251098</v>
      </c>
      <c r="F33">
        <v>9638385.9418711103</v>
      </c>
      <c r="G33">
        <f>IF(C33="","",VLOOKUP(C33,Classes_detaillees!B:D,Classes_detaillees!C$1,TRUE))</f>
        <v>10</v>
      </c>
      <c r="H33">
        <f>IF(C33="","",VLOOKUP(C33,Classes_finales!B:D,Classes_finales!C$1,TRUE))</f>
        <v>10</v>
      </c>
      <c r="I33">
        <f t="shared" si="0"/>
        <v>20</v>
      </c>
      <c r="J33" s="31">
        <f>Classes_finales!$W$30*C33^3+Classes_finales!$W$31*C33^2+Classes_finales!$W$32*C33+Classes_finales!$W$33</f>
        <v>0.24810793254094188</v>
      </c>
      <c r="K33">
        <f>IF(OR(C33&lt;10,C33&gt;450),0,IF(H33&gt;=MAX(Classes_finales!D:D),$M$1,Donnees_SIG!J33))</f>
        <v>0</v>
      </c>
      <c r="P33" t="s">
        <v>39</v>
      </c>
    </row>
    <row r="34" spans="1:16">
      <c r="A34" t="s">
        <v>104</v>
      </c>
      <c r="B34" t="s">
        <v>105</v>
      </c>
      <c r="C34">
        <v>47.243499755999999</v>
      </c>
      <c r="D34" t="s">
        <v>37</v>
      </c>
      <c r="E34">
        <v>790650.50279090996</v>
      </c>
      <c r="F34">
        <v>9638730.2215731591</v>
      </c>
      <c r="G34">
        <f>IF(C34="","",VLOOKUP(C34,Classes_detaillees!B:D,Classes_detaillees!C$1,TRUE))</f>
        <v>50</v>
      </c>
      <c r="H34">
        <f>IF(C34="","",VLOOKUP(C34,Classes_finales!B:D,Classes_finales!C$1,TRUE))</f>
        <v>50</v>
      </c>
      <c r="I34">
        <f t="shared" si="0"/>
        <v>20</v>
      </c>
      <c r="J34" s="31">
        <f>Classes_finales!$W$30*C34^3+Classes_finales!$W$31*C34^2+Classes_finales!$W$32*C34+Classes_finales!$W$33</f>
        <v>5.0118403781232441</v>
      </c>
      <c r="K34">
        <f>IF(OR(C34&lt;10,C34&gt;450),0,IF(H34&gt;=MAX(Classes_finales!D:D),$M$1,Donnees_SIG!J34))</f>
        <v>5.0118403781232441</v>
      </c>
      <c r="P34" t="s">
        <v>39</v>
      </c>
    </row>
    <row r="35" spans="1:16">
      <c r="A35" t="s">
        <v>106</v>
      </c>
      <c r="B35" t="s">
        <v>107</v>
      </c>
      <c r="C35">
        <v>74.522300720000004</v>
      </c>
      <c r="D35" t="s">
        <v>37</v>
      </c>
      <c r="E35">
        <v>790890.73870144296</v>
      </c>
      <c r="F35">
        <v>9638202.1714684293</v>
      </c>
      <c r="G35">
        <f>IF(C35="","",VLOOKUP(C35,Classes_detaillees!B:D,Classes_detaillees!C$1,TRUE))</f>
        <v>75</v>
      </c>
      <c r="H35">
        <f>IF(C35="","",VLOOKUP(C35,Classes_finales!B:D,Classes_finales!C$1,TRUE))</f>
        <v>80</v>
      </c>
      <c r="I35">
        <f t="shared" si="0"/>
        <v>20</v>
      </c>
      <c r="J35" s="31">
        <f>Classes_finales!$W$30*C35^3+Classes_finales!$W$31*C35^2+Classes_finales!$W$32*C35+Classes_finales!$W$33</f>
        <v>7.7031789835701918</v>
      </c>
      <c r="K35">
        <f>IF(OR(C35&lt;10,C35&gt;450),0,IF(H35&gt;=MAX(Classes_finales!D:D),$M$1,Donnees_SIG!J35))</f>
        <v>7.914299999999999</v>
      </c>
      <c r="P35" t="s">
        <v>39</v>
      </c>
    </row>
    <row r="36" spans="1:16">
      <c r="A36" t="s">
        <v>108</v>
      </c>
      <c r="B36" t="s">
        <v>109</v>
      </c>
      <c r="C36">
        <v>57.136501312</v>
      </c>
      <c r="D36" t="s">
        <v>37</v>
      </c>
      <c r="E36">
        <v>790378.77893481904</v>
      </c>
      <c r="F36">
        <v>9637818.9744732697</v>
      </c>
      <c r="G36">
        <f>IF(C36="","",VLOOKUP(C36,Classes_detaillees!B:D,Classes_detaillees!C$1,TRUE))</f>
        <v>60</v>
      </c>
      <c r="H36">
        <f>IF(C36="","",VLOOKUP(C36,Classes_finales!B:D,Classes_finales!C$1,TRUE))</f>
        <v>60</v>
      </c>
      <c r="I36">
        <f t="shared" si="0"/>
        <v>20</v>
      </c>
      <c r="J36" s="31">
        <f>Classes_finales!$W$30*C36^3+Classes_finales!$W$31*C36^2+Classes_finales!$W$32*C36+Classes_finales!$W$33</f>
        <v>6.2249091052916334</v>
      </c>
      <c r="K36">
        <f>IF(OR(C36&lt;10,C36&gt;450),0,IF(H36&gt;=MAX(Classes_finales!D:D),$M$1,Donnees_SIG!J36))</f>
        <v>6.2249091052916334</v>
      </c>
      <c r="P36" t="s">
        <v>39</v>
      </c>
    </row>
    <row r="37" spans="1:16">
      <c r="A37" t="s">
        <v>110</v>
      </c>
      <c r="B37" s="31" t="s">
        <v>111</v>
      </c>
      <c r="C37">
        <v>123.78479767</v>
      </c>
      <c r="D37" t="s">
        <v>37</v>
      </c>
      <c r="E37">
        <v>792419.33873430698</v>
      </c>
      <c r="F37">
        <v>9638576.7109588105</v>
      </c>
      <c r="G37">
        <f>IF(C37="","",VLOOKUP(C37,Classes_detaillees!B:D,Classes_detaillees!C$1,TRUE))</f>
        <v>125</v>
      </c>
      <c r="H37">
        <f>IF(C37="","",VLOOKUP(C37,Classes_finales!B:D,Classes_finales!C$1,TRUE))</f>
        <v>80</v>
      </c>
      <c r="I37">
        <f t="shared" si="0"/>
        <v>20</v>
      </c>
      <c r="J37" s="31">
        <f>Classes_finales!$W$30*C37^3+Classes_finales!$W$31*C37^2+Classes_finales!$W$32*C37+Classes_finales!$W$33</f>
        <v>2.3412551819645251</v>
      </c>
      <c r="K37">
        <f>IF(OR(C37&lt;10,C37&gt;450),0,IF(H37&gt;=MAX(Classes_finales!D:D),$M$1,Donnees_SIG!J37))</f>
        <v>7.914299999999999</v>
      </c>
      <c r="P37" t="s">
        <v>39</v>
      </c>
    </row>
    <row r="38" spans="1:16">
      <c r="A38" t="s">
        <v>112</v>
      </c>
      <c r="B38" s="31" t="s">
        <v>113</v>
      </c>
      <c r="C38">
        <v>229.73120116999999</v>
      </c>
      <c r="D38" t="s">
        <v>37</v>
      </c>
      <c r="E38">
        <v>790315.694107385</v>
      </c>
      <c r="F38">
        <v>9637745.3505404107</v>
      </c>
      <c r="G38">
        <f>IF(C38="","",VLOOKUP(C38,Classes_detaillees!B:D,Classes_detaillees!C$1,TRUE))</f>
        <v>230</v>
      </c>
      <c r="H38">
        <f>IF(C38="","",VLOOKUP(C38,Classes_finales!B:D,Classes_finales!C$1,TRUE))</f>
        <v>80</v>
      </c>
      <c r="I38">
        <f t="shared" si="0"/>
        <v>20</v>
      </c>
      <c r="J38" s="31">
        <f>Classes_finales!$W$30*C38^3+Classes_finales!$W$31*C38^2+Classes_finales!$W$32*C38+Classes_finales!$W$33</f>
        <v>-113.78568932714528</v>
      </c>
      <c r="K38">
        <f>IF(OR(C38&lt;10,C38&gt;450),0,IF(H38&gt;=MAX(Classes_finales!D:D),$M$1,Donnees_SIG!J38))</f>
        <v>7.914299999999999</v>
      </c>
      <c r="P38" t="s">
        <v>39</v>
      </c>
    </row>
    <row r="39" spans="1:16">
      <c r="A39" t="s">
        <v>114</v>
      </c>
      <c r="B39" s="31" t="s">
        <v>115</v>
      </c>
      <c r="C39">
        <v>50.446498871000003</v>
      </c>
      <c r="D39" t="s">
        <v>37</v>
      </c>
      <c r="E39">
        <v>791116.43215731101</v>
      </c>
      <c r="F39">
        <v>9638489.8644891791</v>
      </c>
      <c r="G39">
        <f>IF(C39="","",VLOOKUP(C39,Classes_detaillees!B:D,Classes_detaillees!C$1,TRUE))</f>
        <v>55</v>
      </c>
      <c r="H39">
        <f>IF(C39="","",VLOOKUP(C39,Classes_finales!B:D,Classes_finales!C$1,TRUE))</f>
        <v>60</v>
      </c>
      <c r="I39">
        <f t="shared" si="0"/>
        <v>20</v>
      </c>
      <c r="J39" s="31">
        <f>Classes_finales!$W$30*C39^3+Classes_finales!$W$31*C39^2+Classes_finales!$W$32*C39+Classes_finales!$W$33</f>
        <v>5.4237994374450693</v>
      </c>
      <c r="K39">
        <f>IF(OR(C39&lt;10,C39&gt;450),0,IF(H39&gt;=MAX(Classes_finales!D:D),$M$1,Donnees_SIG!J39))</f>
        <v>5.4237994374450693</v>
      </c>
      <c r="P39" t="s">
        <v>39</v>
      </c>
    </row>
    <row r="40" spans="1:16">
      <c r="A40" t="s">
        <v>116</v>
      </c>
      <c r="B40" t="s">
        <v>117</v>
      </c>
      <c r="C40">
        <v>243.14840698</v>
      </c>
      <c r="D40" t="s">
        <v>37</v>
      </c>
      <c r="E40">
        <v>790157.54575186502</v>
      </c>
      <c r="F40">
        <v>9637394.9254724607</v>
      </c>
      <c r="G40">
        <f>IF(C40="","",VLOOKUP(C40,Classes_detaillees!B:D,Classes_detaillees!C$1,TRUE))</f>
        <v>245</v>
      </c>
      <c r="H40">
        <f>IF(C40="","",VLOOKUP(C40,Classes_finales!B:D,Classes_finales!C$1,TRUE))</f>
        <v>80</v>
      </c>
      <c r="I40">
        <f t="shared" si="0"/>
        <v>20</v>
      </c>
      <c r="J40" s="31">
        <f>Classes_finales!$W$30*C40^3+Classes_finales!$W$31*C40^2+Classes_finales!$W$32*C40+Classes_finales!$W$33</f>
        <v>-144.08028865585607</v>
      </c>
      <c r="K40">
        <f>IF(OR(C40&lt;10,C40&gt;450),0,IF(H40&gt;=MAX(Classes_finales!D:D),$M$1,Donnees_SIG!J40))</f>
        <v>7.914299999999999</v>
      </c>
      <c r="P40" t="s">
        <v>39</v>
      </c>
    </row>
    <row r="41" spans="1:16">
      <c r="A41" t="s">
        <v>118</v>
      </c>
      <c r="B41" t="s">
        <v>119</v>
      </c>
      <c r="C41">
        <v>335.49688721000001</v>
      </c>
      <c r="D41" t="s">
        <v>37</v>
      </c>
      <c r="E41">
        <v>790678.19400296698</v>
      </c>
      <c r="F41">
        <v>9638166.7418350093</v>
      </c>
      <c r="G41">
        <f>IF(C41="","",VLOOKUP(C41,Classes_detaillees!B:D,Classes_detaillees!C$1,TRUE))</f>
        <v>340</v>
      </c>
      <c r="H41">
        <f>IF(C41="","",VLOOKUP(C41,Classes_finales!B:D,Classes_finales!C$1,TRUE))</f>
        <v>80</v>
      </c>
      <c r="I41">
        <f t="shared" si="0"/>
        <v>20</v>
      </c>
      <c r="J41" s="31">
        <f>Classes_finales!$W$30*C41^3+Classes_finales!$W$31*C41^2+Classes_finales!$W$32*C41+Classes_finales!$W$33</f>
        <v>-489.01822730684478</v>
      </c>
      <c r="K41">
        <f>IF(OR(C41&lt;10,C41&gt;450),0,IF(H41&gt;=MAX(Classes_finales!D:D),$M$1,Donnees_SIG!J41))</f>
        <v>7.914299999999999</v>
      </c>
      <c r="P41" t="s">
        <v>39</v>
      </c>
    </row>
    <row r="42" spans="1:16">
      <c r="A42" t="s">
        <v>120</v>
      </c>
      <c r="B42" t="s">
        <v>121</v>
      </c>
      <c r="C42">
        <v>122.46060181</v>
      </c>
      <c r="D42" t="s">
        <v>37</v>
      </c>
      <c r="E42">
        <v>790119.43951686902</v>
      </c>
      <c r="F42">
        <v>9638856.0587382205</v>
      </c>
      <c r="G42">
        <f>IF(C42="","",VLOOKUP(C42,Classes_detaillees!B:D,Classes_detaillees!C$1,TRUE))</f>
        <v>125</v>
      </c>
      <c r="H42">
        <f>IF(C42="","",VLOOKUP(C42,Classes_finales!B:D,Classes_finales!C$1,TRUE))</f>
        <v>80</v>
      </c>
      <c r="I42">
        <f t="shared" si="0"/>
        <v>20</v>
      </c>
      <c r="J42" s="31">
        <f>Classes_finales!$W$30*C42^3+Classes_finales!$W$31*C42^2+Classes_finales!$W$32*C42+Classes_finales!$W$33</f>
        <v>2.7529752712038564</v>
      </c>
      <c r="K42">
        <f>IF(OR(C42&lt;10,C42&gt;450),0,IF(H42&gt;=MAX(Classes_finales!D:D),$M$1,Donnees_SIG!J42))</f>
        <v>7.914299999999999</v>
      </c>
      <c r="P42" t="s">
        <v>39</v>
      </c>
    </row>
    <row r="43" spans="1:16">
      <c r="A43" t="s">
        <v>122</v>
      </c>
      <c r="B43" s="31" t="s">
        <v>123</v>
      </c>
      <c r="C43">
        <v>125.97779846</v>
      </c>
      <c r="D43" t="s">
        <v>37</v>
      </c>
      <c r="E43">
        <v>790105.74394122302</v>
      </c>
      <c r="F43">
        <v>9638664.4054216109</v>
      </c>
      <c r="G43">
        <f>IF(C43="","",VLOOKUP(C43,Classes_detaillees!B:D,Classes_detaillees!C$1,TRUE))</f>
        <v>130</v>
      </c>
      <c r="H43">
        <f>IF(C43="","",VLOOKUP(C43,Classes_finales!B:D,Classes_finales!C$1,TRUE))</f>
        <v>80</v>
      </c>
      <c r="I43">
        <f t="shared" si="0"/>
        <v>20</v>
      </c>
      <c r="J43" s="31">
        <f>Classes_finales!$W$30*C43^3+Classes_finales!$W$31*C43^2+Classes_finales!$W$32*C43+Classes_finales!$W$33</f>
        <v>1.618953855770354</v>
      </c>
      <c r="K43">
        <f>IF(OR(C43&lt;10,C43&gt;450),0,IF(H43&gt;=MAX(Classes_finales!D:D),$M$1,Donnees_SIG!J43))</f>
        <v>7.914299999999999</v>
      </c>
      <c r="P43" t="s">
        <v>39</v>
      </c>
    </row>
    <row r="44" spans="1:16">
      <c r="A44" t="s">
        <v>124</v>
      </c>
      <c r="B44" s="31" t="s">
        <v>125</v>
      </c>
      <c r="C44">
        <v>172.38529968</v>
      </c>
      <c r="D44" t="s">
        <v>37</v>
      </c>
      <c r="E44">
        <v>790864.03689193295</v>
      </c>
      <c r="F44">
        <v>9638598.9636793807</v>
      </c>
      <c r="G44">
        <f>IF(C44="","",VLOOKUP(C44,Classes_detaillees!B:D,Classes_detaillees!C$1,TRUE))</f>
        <v>175</v>
      </c>
      <c r="H44">
        <f>IF(C44="","",VLOOKUP(C44,Classes_finales!B:D,Classes_finales!C$1,TRUE))</f>
        <v>80</v>
      </c>
      <c r="I44">
        <f t="shared" si="0"/>
        <v>20</v>
      </c>
      <c r="J44" s="31">
        <f>Classes_finales!$W$30*C44^3+Classes_finales!$W$31*C44^2+Classes_finales!$W$32*C44+Classes_finales!$W$33</f>
        <v>-27.746670599819467</v>
      </c>
      <c r="K44">
        <f>IF(OR(C44&lt;10,C44&gt;450),0,IF(H44&gt;=MAX(Classes_finales!D:D),$M$1,Donnees_SIG!J44))</f>
        <v>7.914299999999999</v>
      </c>
      <c r="P44" t="s">
        <v>39</v>
      </c>
    </row>
    <row r="45" spans="1:16">
      <c r="A45" t="s">
        <v>126</v>
      </c>
      <c r="B45" t="s">
        <v>127</v>
      </c>
      <c r="C45">
        <v>41.804901123</v>
      </c>
      <c r="D45" t="s">
        <v>37</v>
      </c>
      <c r="E45">
        <v>790200.95171969</v>
      </c>
      <c r="F45">
        <v>9638875.5052097794</v>
      </c>
      <c r="G45">
        <f>IF(C45="","",VLOOKUP(C45,Classes_detaillees!B:D,Classes_detaillees!C$1,TRUE))</f>
        <v>45</v>
      </c>
      <c r="H45">
        <f>IF(C45="","",VLOOKUP(C45,Classes_finales!B:D,Classes_finales!C$1,TRUE))</f>
        <v>50</v>
      </c>
      <c r="I45">
        <f t="shared" si="0"/>
        <v>20</v>
      </c>
      <c r="J45" s="31">
        <f>Classes_finales!$W$30*C45^3+Classes_finales!$W$31*C45^2+Classes_finales!$W$32*C45+Classes_finales!$W$33</f>
        <v>4.2846218347510039</v>
      </c>
      <c r="K45">
        <f>IF(OR(C45&lt;10,C45&gt;450),0,IF(H45&gt;=MAX(Classes_finales!D:D),$M$1,Donnees_SIG!J45))</f>
        <v>4.2846218347510039</v>
      </c>
      <c r="P45" t="s">
        <v>39</v>
      </c>
    </row>
    <row r="46" spans="1:16">
      <c r="A46" t="s">
        <v>128</v>
      </c>
      <c r="B46" t="s">
        <v>129</v>
      </c>
      <c r="C46">
        <v>89.542999268000003</v>
      </c>
      <c r="D46" t="s">
        <v>37</v>
      </c>
      <c r="E46">
        <v>791243.13668773603</v>
      </c>
      <c r="F46">
        <v>9638320.1446968801</v>
      </c>
      <c r="G46">
        <f>IF(C46="","",VLOOKUP(C46,Classes_detaillees!B:D,Classes_detaillees!C$1,TRUE))</f>
        <v>90</v>
      </c>
      <c r="H46">
        <f>IF(C46="","",VLOOKUP(C46,Classes_finales!B:D,Classes_finales!C$1,TRUE))</f>
        <v>80</v>
      </c>
      <c r="I46">
        <f t="shared" si="0"/>
        <v>20</v>
      </c>
      <c r="J46" s="31">
        <f>Classes_finales!$W$30*C46^3+Classes_finales!$W$31*C46^2+Classes_finales!$W$32*C46+Classes_finales!$W$33</f>
        <v>7.8977603141772779</v>
      </c>
      <c r="K46">
        <f>IF(OR(C46&lt;10,C46&gt;450),0,IF(H46&gt;=MAX(Classes_finales!D:D),$M$1,Donnees_SIG!J46))</f>
        <v>7.914299999999999</v>
      </c>
      <c r="P46" t="s">
        <v>39</v>
      </c>
    </row>
    <row r="47" spans="1:16">
      <c r="A47" t="s">
        <v>130</v>
      </c>
      <c r="B47" t="s">
        <v>131</v>
      </c>
      <c r="C47">
        <v>14.877599716000001</v>
      </c>
      <c r="D47" t="s">
        <v>37</v>
      </c>
      <c r="E47">
        <v>783106.41918360302</v>
      </c>
      <c r="F47">
        <v>9635693.2835955191</v>
      </c>
      <c r="G47">
        <f>IF(C47="","",VLOOKUP(C47,Classes_detaillees!B:D,Classes_detaillees!C$1,TRUE))</f>
        <v>15</v>
      </c>
      <c r="H47">
        <f>IF(C47="","",VLOOKUP(C47,Classes_finales!B:D,Classes_finales!C$1,TRUE))</f>
        <v>15</v>
      </c>
      <c r="I47">
        <f t="shared" si="0"/>
        <v>20</v>
      </c>
      <c r="J47" s="31">
        <f>Classes_finales!$W$30*C47^3+Classes_finales!$W$31*C47^2+Classes_finales!$W$32*C47+Classes_finales!$W$33</f>
        <v>0.78992892198438414</v>
      </c>
      <c r="K47">
        <f>IF(OR(C47&lt;10,C47&gt;450),0,IF(H47&gt;=MAX(Classes_finales!D:D),$M$1,Donnees_SIG!J47))</f>
        <v>0.78992892198438414</v>
      </c>
      <c r="P47" t="s">
        <v>39</v>
      </c>
    </row>
    <row r="48" spans="1:16">
      <c r="A48" t="s">
        <v>132</v>
      </c>
      <c r="B48" t="s">
        <v>133</v>
      </c>
      <c r="C48">
        <v>11.075799942</v>
      </c>
      <c r="D48" t="s">
        <v>37</v>
      </c>
      <c r="E48">
        <v>791585.67963765899</v>
      </c>
      <c r="F48">
        <v>9638480.7401283998</v>
      </c>
      <c r="G48">
        <f>IF(C48="","",VLOOKUP(C48,Classes_detaillees!B:D,Classes_detaillees!C$1,TRUE))</f>
        <v>15</v>
      </c>
      <c r="H48">
        <f>IF(C48="","",VLOOKUP(C48,Classes_finales!B:D,Classes_finales!C$1,TRUE))</f>
        <v>15</v>
      </c>
      <c r="I48">
        <f t="shared" si="0"/>
        <v>20</v>
      </c>
      <c r="J48" s="31">
        <f>Classes_finales!$W$30*C48^3+Classes_finales!$W$31*C48^2+Classes_finales!$W$32*C48+Classes_finales!$W$33</f>
        <v>0.39522026587536885</v>
      </c>
      <c r="K48">
        <f>IF(OR(C48&lt;10,C48&gt;450),0,IF(H48&gt;=MAX(Classes_finales!D:D),$M$1,Donnees_SIG!J48))</f>
        <v>0.39522026587536885</v>
      </c>
      <c r="P48" t="s">
        <v>39</v>
      </c>
    </row>
    <row r="49" spans="1:16">
      <c r="A49" t="s">
        <v>134</v>
      </c>
      <c r="B49" t="s">
        <v>135</v>
      </c>
      <c r="C49">
        <v>289.42568970000002</v>
      </c>
      <c r="D49" t="s">
        <v>37</v>
      </c>
      <c r="E49">
        <v>783259.01947062195</v>
      </c>
      <c r="F49">
        <v>9635603.3278305605</v>
      </c>
      <c r="G49">
        <f>IF(C49="","",VLOOKUP(C49,Classes_detaillees!B:D,Classes_detaillees!C$1,TRUE))</f>
        <v>290</v>
      </c>
      <c r="H49">
        <f>IF(C49="","",VLOOKUP(C49,Classes_finales!B:D,Classes_finales!C$1,TRUE))</f>
        <v>80</v>
      </c>
      <c r="I49">
        <f t="shared" si="0"/>
        <v>20</v>
      </c>
      <c r="J49" s="31">
        <f>Classes_finales!$W$30*C49^3+Classes_finales!$W$31*C49^2+Classes_finales!$W$32*C49+Classes_finales!$W$33</f>
        <v>-284.60923808782258</v>
      </c>
      <c r="K49">
        <f>IF(OR(C49&lt;10,C49&gt;450),0,IF(H49&gt;=MAX(Classes_finales!D:D),$M$1,Donnees_SIG!J49))</f>
        <v>7.914299999999999</v>
      </c>
      <c r="P49" t="s">
        <v>39</v>
      </c>
    </row>
    <row r="50" spans="1:16">
      <c r="A50" t="s">
        <v>136</v>
      </c>
      <c r="B50" s="31" t="s">
        <v>137</v>
      </c>
      <c r="C50">
        <v>27.875799179000001</v>
      </c>
      <c r="D50" t="s">
        <v>37</v>
      </c>
      <c r="E50">
        <v>790093.26549464394</v>
      </c>
      <c r="F50">
        <v>9637135.71521236</v>
      </c>
      <c r="G50">
        <f>IF(C50="","",VLOOKUP(C50,Classes_detaillees!B:D,Classes_detaillees!C$1,TRUE))</f>
        <v>30</v>
      </c>
      <c r="H50">
        <f>IF(C50="","",VLOOKUP(C50,Classes_finales!B:D,Classes_finales!C$1,TRUE))</f>
        <v>30</v>
      </c>
      <c r="I50">
        <f t="shared" si="0"/>
        <v>20</v>
      </c>
      <c r="J50" s="31">
        <f>Classes_finales!$W$30*C50^3+Classes_finales!$W$31*C50^2+Classes_finales!$W$32*C50+Classes_finales!$W$33</f>
        <v>2.3847418985146369</v>
      </c>
      <c r="K50">
        <f>IF(OR(C50&lt;10,C50&gt;450),0,IF(H50&gt;=MAX(Classes_finales!D:D),$M$1,Donnees_SIG!J50))</f>
        <v>2.3847418985146369</v>
      </c>
      <c r="P50" t="s">
        <v>39</v>
      </c>
    </row>
    <row r="51" spans="1:16">
      <c r="A51" t="s">
        <v>138</v>
      </c>
      <c r="B51" s="31" t="s">
        <v>139</v>
      </c>
      <c r="C51">
        <v>18.808200836000001</v>
      </c>
      <c r="D51" t="s">
        <v>37</v>
      </c>
      <c r="E51">
        <v>790673.51937991404</v>
      </c>
      <c r="F51">
        <v>9638622.2451078203</v>
      </c>
      <c r="G51">
        <f>IF(C51="","",VLOOKUP(C51,Classes_detaillees!B:D,Classes_detaillees!C$1,TRUE))</f>
        <v>20</v>
      </c>
      <c r="H51">
        <f>IF(C51="","",VLOOKUP(C51,Classes_finales!B:D,Classes_finales!C$1,TRUE))</f>
        <v>30</v>
      </c>
      <c r="I51">
        <f t="shared" si="0"/>
        <v>20</v>
      </c>
      <c r="J51" s="31">
        <f>Classes_finales!$W$30*C51^3+Classes_finales!$W$31*C51^2+Classes_finales!$W$32*C51+Classes_finales!$W$33</f>
        <v>1.2376657225987171</v>
      </c>
      <c r="K51">
        <f>IF(OR(C51&lt;10,C51&gt;450),0,IF(H51&gt;=MAX(Classes_finales!D:D),$M$1,Donnees_SIG!J51))</f>
        <v>1.2376657225987171</v>
      </c>
      <c r="P51" t="s">
        <v>39</v>
      </c>
    </row>
    <row r="52" spans="1:16">
      <c r="A52" t="s">
        <v>140</v>
      </c>
      <c r="B52" t="s">
        <v>141</v>
      </c>
      <c r="C52">
        <v>64.791702271000005</v>
      </c>
      <c r="D52" t="s">
        <v>37</v>
      </c>
      <c r="E52">
        <v>790459.85515855101</v>
      </c>
      <c r="F52">
        <v>9639433.1282717697</v>
      </c>
      <c r="G52">
        <f>IF(C52="","",VLOOKUP(C52,Classes_detaillees!B:D,Classes_detaillees!C$1,TRUE))</f>
        <v>65</v>
      </c>
      <c r="H52">
        <f>IF(C52="","",VLOOKUP(C52,Classes_finales!B:D,Classes_finales!C$1,TRUE))</f>
        <v>70</v>
      </c>
      <c r="I52">
        <f t="shared" si="0"/>
        <v>20</v>
      </c>
      <c r="J52" s="31">
        <f>Classes_finales!$W$30*C52^3+Classes_finales!$W$31*C52^2+Classes_finales!$W$32*C52+Classes_finales!$W$33</f>
        <v>7.004604604274963</v>
      </c>
      <c r="K52">
        <f>IF(OR(C52&lt;10,C52&gt;450),0,IF(H52&gt;=MAX(Classes_finales!D:D),$M$1,Donnees_SIG!J52))</f>
        <v>7.004604604274963</v>
      </c>
      <c r="P52" t="s">
        <v>39</v>
      </c>
    </row>
    <row r="53" spans="1:16">
      <c r="A53" t="s">
        <v>142</v>
      </c>
      <c r="B53" t="s">
        <v>143</v>
      </c>
      <c r="C53">
        <v>172.57189940999999</v>
      </c>
      <c r="D53" t="s">
        <v>37</v>
      </c>
      <c r="E53">
        <v>790084.24052892905</v>
      </c>
      <c r="F53">
        <v>9638811.6810528096</v>
      </c>
      <c r="G53">
        <f>IF(C53="","",VLOOKUP(C53,Classes_detaillees!B:D,Classes_detaillees!C$1,TRUE))</f>
        <v>175</v>
      </c>
      <c r="H53">
        <f>IF(C53="","",VLOOKUP(C53,Classes_finales!B:D,Classes_finales!C$1,TRUE))</f>
        <v>80</v>
      </c>
      <c r="I53">
        <f t="shared" si="0"/>
        <v>20</v>
      </c>
      <c r="J53" s="31">
        <f>Classes_finales!$W$30*C53^3+Classes_finales!$W$31*C53^2+Classes_finales!$W$32*C53+Classes_finales!$W$33</f>
        <v>-27.927509319573502</v>
      </c>
      <c r="K53">
        <f>IF(OR(C53&lt;10,C53&gt;450),0,IF(H53&gt;=MAX(Classes_finales!D:D),$M$1,Donnees_SIG!J53))</f>
        <v>7.914299999999999</v>
      </c>
      <c r="P53" t="s">
        <v>39</v>
      </c>
    </row>
    <row r="54" spans="1:16">
      <c r="A54" t="s">
        <v>144</v>
      </c>
      <c r="B54" t="s">
        <v>145</v>
      </c>
      <c r="C54">
        <v>61.064498901</v>
      </c>
      <c r="D54" t="s">
        <v>37</v>
      </c>
      <c r="E54">
        <v>789797.18723730603</v>
      </c>
      <c r="F54">
        <v>9637356.9465758894</v>
      </c>
      <c r="G54">
        <f>IF(C54="","",VLOOKUP(C54,Classes_detaillees!B:D,Classes_detaillees!C$1,TRUE))</f>
        <v>65</v>
      </c>
      <c r="H54">
        <f>IF(C54="","",VLOOKUP(C54,Classes_finales!B:D,Classes_finales!C$1,TRUE))</f>
        <v>70</v>
      </c>
      <c r="I54">
        <f t="shared" si="0"/>
        <v>20</v>
      </c>
      <c r="J54" s="31">
        <f>Classes_finales!$W$30*C54^3+Classes_finales!$W$31*C54^2+Classes_finales!$W$32*C54+Classes_finales!$W$33</f>
        <v>6.6463553887335749</v>
      </c>
      <c r="K54">
        <f>IF(OR(C54&lt;10,C54&gt;450),0,IF(H54&gt;=MAX(Classes_finales!D:D),$M$1,Donnees_SIG!J54))</f>
        <v>6.6463553887335749</v>
      </c>
      <c r="P54" t="s">
        <v>39</v>
      </c>
    </row>
    <row r="55" spans="1:16">
      <c r="A55" t="s">
        <v>146</v>
      </c>
      <c r="B55" t="s">
        <v>147</v>
      </c>
      <c r="C55">
        <v>130.62030028999999</v>
      </c>
      <c r="D55" t="s">
        <v>37</v>
      </c>
      <c r="E55">
        <v>790443.92903806502</v>
      </c>
      <c r="F55">
        <v>9637170.9471416995</v>
      </c>
      <c r="G55">
        <f>IF(C55="","",VLOOKUP(C55,Classes_detaillees!B:D,Classes_detaillees!C$1,TRUE))</f>
        <v>135</v>
      </c>
      <c r="H55">
        <f>IF(C55="","",VLOOKUP(C55,Classes_finales!B:D,Classes_finales!C$1,TRUE))</f>
        <v>80</v>
      </c>
      <c r="I55">
        <f t="shared" si="0"/>
        <v>20</v>
      </c>
      <c r="J55" s="31">
        <f>Classes_finales!$W$30*C55^3+Classes_finales!$W$31*C55^2+Classes_finales!$W$32*C55+Classes_finales!$W$33</f>
        <v>-8.1737140886974036E-2</v>
      </c>
      <c r="K55">
        <f>IF(OR(C55&lt;10,C55&gt;450),0,IF(H55&gt;=MAX(Classes_finales!D:D),$M$1,Donnees_SIG!J55))</f>
        <v>7.914299999999999</v>
      </c>
      <c r="P55" t="s">
        <v>39</v>
      </c>
    </row>
    <row r="56" spans="1:16">
      <c r="A56" t="s">
        <v>148</v>
      </c>
      <c r="B56" t="s">
        <v>149</v>
      </c>
      <c r="C56">
        <v>30.666599273999999</v>
      </c>
      <c r="D56" t="s">
        <v>37</v>
      </c>
      <c r="E56">
        <v>786390.54782245995</v>
      </c>
      <c r="F56">
        <v>9635931.4107542001</v>
      </c>
      <c r="G56">
        <f>IF(C56="","",VLOOKUP(C56,Classes_detaillees!B:D,Classes_detaillees!C$1,TRUE))</f>
        <v>35</v>
      </c>
      <c r="H56">
        <f>IF(C56="","",VLOOKUP(C56,Classes_finales!B:D,Classes_finales!C$1,TRUE))</f>
        <v>35</v>
      </c>
      <c r="I56">
        <f t="shared" si="0"/>
        <v>20</v>
      </c>
      <c r="J56" s="31">
        <f>Classes_finales!$W$30*C56^3+Classes_finales!$W$31*C56^2+Classes_finales!$W$32*C56+Classes_finales!$W$33</f>
        <v>2.7593960597704692</v>
      </c>
      <c r="K56">
        <f>IF(OR(C56&lt;10,C56&gt;450),0,IF(H56&gt;=MAX(Classes_finales!D:D),$M$1,Donnees_SIG!J56))</f>
        <v>2.7593960597704692</v>
      </c>
      <c r="P56" t="s">
        <v>39</v>
      </c>
    </row>
    <row r="57" spans="1:16">
      <c r="A57" t="s">
        <v>150</v>
      </c>
      <c r="B57" s="31" t="s">
        <v>151</v>
      </c>
      <c r="C57">
        <v>45.992599487</v>
      </c>
      <c r="D57" t="s">
        <v>37</v>
      </c>
      <c r="E57">
        <v>783025.55181624496</v>
      </c>
      <c r="F57">
        <v>9635723.0462292004</v>
      </c>
      <c r="G57">
        <f>IF(C57="","",VLOOKUP(C57,Classes_detaillees!B:D,Classes_detaillees!C$1,TRUE))</f>
        <v>50</v>
      </c>
      <c r="H57">
        <f>IF(C57="","",VLOOKUP(C57,Classes_finales!B:D,Classes_finales!C$1,TRUE))</f>
        <v>50</v>
      </c>
      <c r="I57">
        <f t="shared" si="0"/>
        <v>20</v>
      </c>
      <c r="J57" s="31">
        <f>Classes_finales!$W$30*C57^3+Classes_finales!$W$31*C57^2+Classes_finales!$W$32*C57+Classes_finales!$W$33</f>
        <v>4.8472005854478333</v>
      </c>
      <c r="K57">
        <f>IF(OR(C57&lt;10,C57&gt;450),0,IF(H57&gt;=MAX(Classes_finales!D:D),$M$1,Donnees_SIG!J57))</f>
        <v>4.8472005854478333</v>
      </c>
      <c r="P57" t="s">
        <v>39</v>
      </c>
    </row>
    <row r="58" spans="1:16">
      <c r="A58" t="s">
        <v>152</v>
      </c>
      <c r="B58" t="s">
        <v>153</v>
      </c>
      <c r="C58">
        <v>94.858398437999995</v>
      </c>
      <c r="D58" t="s">
        <v>37</v>
      </c>
      <c r="E58">
        <v>790596.14866832201</v>
      </c>
      <c r="F58">
        <v>9638508.90694879</v>
      </c>
      <c r="G58">
        <f>IF(C58="","",VLOOKUP(C58,Classes_detaillees!B:D,Classes_detaillees!C$1,TRUE))</f>
        <v>95</v>
      </c>
      <c r="H58">
        <f>IF(C58="","",VLOOKUP(C58,Classes_finales!B:D,Classes_finales!C$1,TRUE))</f>
        <v>80</v>
      </c>
      <c r="I58">
        <f t="shared" si="0"/>
        <v>20</v>
      </c>
      <c r="J58" s="31">
        <f>Classes_finales!$W$30*C58^3+Classes_finales!$W$31*C58^2+Classes_finales!$W$32*C58+Classes_finales!$W$33</f>
        <v>7.6446605423060028</v>
      </c>
      <c r="K58">
        <f>IF(OR(C58&lt;10,C58&gt;450),0,IF(H58&gt;=MAX(Classes_finales!D:D),$M$1,Donnees_SIG!J58))</f>
        <v>7.914299999999999</v>
      </c>
      <c r="P58" t="s">
        <v>39</v>
      </c>
    </row>
    <row r="59" spans="1:16">
      <c r="A59" t="s">
        <v>154</v>
      </c>
      <c r="B59" t="s">
        <v>155</v>
      </c>
      <c r="C59">
        <v>181.87120056000001</v>
      </c>
      <c r="D59" t="s">
        <v>37</v>
      </c>
      <c r="E59">
        <v>792141.50855801394</v>
      </c>
      <c r="F59">
        <v>9638615.9863259103</v>
      </c>
      <c r="G59">
        <f>IF(C59="","",VLOOKUP(C59,Classes_detaillees!B:D,Classes_detaillees!C$1,TRUE))</f>
        <v>185</v>
      </c>
      <c r="H59">
        <f>IF(C59="","",VLOOKUP(C59,Classes_finales!B:D,Classes_finales!C$1,TRUE))</f>
        <v>80</v>
      </c>
      <c r="I59">
        <f t="shared" si="0"/>
        <v>20</v>
      </c>
      <c r="J59" s="31">
        <f>Classes_finales!$W$30*C59^3+Classes_finales!$W$31*C59^2+Classes_finales!$W$32*C59+Classes_finales!$W$33</f>
        <v>-37.675094736579453</v>
      </c>
      <c r="K59">
        <f>IF(OR(C59&lt;10,C59&gt;450),0,IF(H59&gt;=MAX(Classes_finales!D:D),$M$1,Donnees_SIG!J59))</f>
        <v>7.914299999999999</v>
      </c>
      <c r="P59" t="s">
        <v>39</v>
      </c>
    </row>
    <row r="60" spans="1:16">
      <c r="A60" t="s">
        <v>156</v>
      </c>
      <c r="B60" t="s">
        <v>157</v>
      </c>
      <c r="C60">
        <v>83.490600585999999</v>
      </c>
      <c r="D60" t="s">
        <v>37</v>
      </c>
      <c r="E60">
        <v>783034.24366073404</v>
      </c>
      <c r="F60">
        <v>9635748.12759801</v>
      </c>
      <c r="G60">
        <f>IF(C60="","",VLOOKUP(C60,Classes_detaillees!B:D,Classes_detaillees!C$1,TRUE))</f>
        <v>85</v>
      </c>
      <c r="H60">
        <f>IF(C60="","",VLOOKUP(C60,Classes_finales!B:D,Classes_finales!C$1,TRUE))</f>
        <v>80</v>
      </c>
      <c r="I60">
        <f t="shared" si="0"/>
        <v>20</v>
      </c>
      <c r="J60" s="31">
        <f>Classes_finales!$W$30*C60^3+Classes_finales!$W$31*C60^2+Classes_finales!$W$32*C60+Classes_finales!$W$33</f>
        <v>7.9686861842514549</v>
      </c>
      <c r="K60">
        <f>IF(OR(C60&lt;10,C60&gt;450),0,IF(H60&gt;=MAX(Classes_finales!D:D),$M$1,Donnees_SIG!J60))</f>
        <v>7.914299999999999</v>
      </c>
      <c r="P60" t="s">
        <v>39</v>
      </c>
    </row>
    <row r="61" spans="1:16">
      <c r="A61" t="s">
        <v>158</v>
      </c>
      <c r="B61" t="s">
        <v>159</v>
      </c>
      <c r="C61">
        <v>130.73080443999999</v>
      </c>
      <c r="D61" t="s">
        <v>37</v>
      </c>
      <c r="E61">
        <v>790637.55649400805</v>
      </c>
      <c r="F61">
        <v>9638786.6059764903</v>
      </c>
      <c r="G61">
        <f>IF(C61="","",VLOOKUP(C61,Classes_detaillees!B:D,Classes_detaillees!C$1,TRUE))</f>
        <v>135</v>
      </c>
      <c r="H61">
        <f>IF(C61="","",VLOOKUP(C61,Classes_finales!B:D,Classes_finales!C$1,TRUE))</f>
        <v>80</v>
      </c>
      <c r="I61">
        <f t="shared" si="0"/>
        <v>20</v>
      </c>
      <c r="J61" s="31">
        <f>Classes_finales!$W$30*C61^3+Classes_finales!$W$31*C61^2+Classes_finales!$W$32*C61+Classes_finales!$W$33</f>
        <v>-0.12513141665884442</v>
      </c>
      <c r="K61">
        <f>IF(OR(C61&lt;10,C61&gt;450),0,IF(H61&gt;=MAX(Classes_finales!D:D),$M$1,Donnees_SIG!J61))</f>
        <v>7.914299999999999</v>
      </c>
      <c r="P61" t="s">
        <v>39</v>
      </c>
    </row>
    <row r="62" spans="1:16">
      <c r="A62" t="s">
        <v>160</v>
      </c>
      <c r="B62" t="s">
        <v>161</v>
      </c>
      <c r="C62">
        <v>23.051900864</v>
      </c>
      <c r="D62" t="s">
        <v>37</v>
      </c>
      <c r="E62">
        <v>790174.49835532904</v>
      </c>
      <c r="F62">
        <v>9637463.8467061296</v>
      </c>
      <c r="G62">
        <f>IF(C62="","",VLOOKUP(C62,Classes_detaillees!B:D,Classes_detaillees!C$1,TRUE))</f>
        <v>25</v>
      </c>
      <c r="H62">
        <f>IF(C62="","",VLOOKUP(C62,Classes_finales!B:D,Classes_finales!C$1,TRUE))</f>
        <v>30</v>
      </c>
      <c r="I62">
        <f t="shared" si="0"/>
        <v>20</v>
      </c>
      <c r="J62" s="31">
        <f>Classes_finales!$W$30*C62^3+Classes_finales!$W$31*C62^2+Classes_finales!$W$32*C62+Classes_finales!$W$33</f>
        <v>1.7580203992126742</v>
      </c>
      <c r="K62">
        <f>IF(OR(C62&lt;10,C62&gt;450),0,IF(H62&gt;=MAX(Classes_finales!D:D),$M$1,Donnees_SIG!J62))</f>
        <v>1.7580203992126742</v>
      </c>
      <c r="P62" t="s">
        <v>39</v>
      </c>
    </row>
    <row r="63" spans="1:16">
      <c r="A63" t="s">
        <v>162</v>
      </c>
      <c r="B63" s="31" t="s">
        <v>163</v>
      </c>
      <c r="C63">
        <v>71.730201721</v>
      </c>
      <c r="D63" t="s">
        <v>37</v>
      </c>
      <c r="E63">
        <v>783048.33445962903</v>
      </c>
      <c r="F63">
        <v>9636420.0956335701</v>
      </c>
      <c r="G63">
        <f>IF(C63="","",VLOOKUP(C63,Classes_detaillees!B:D,Classes_detaillees!C$1,TRUE))</f>
        <v>75</v>
      </c>
      <c r="H63">
        <f>IF(C63="","",VLOOKUP(C63,Classes_finales!B:D,Classes_finales!C$1,TRUE))</f>
        <v>80</v>
      </c>
      <c r="I63">
        <f t="shared" si="0"/>
        <v>20</v>
      </c>
      <c r="J63" s="31">
        <f>Classes_finales!$W$30*C63^3+Classes_finales!$W$31*C63^2+Classes_finales!$W$32*C63+Classes_finales!$W$33</f>
        <v>7.5418805154601252</v>
      </c>
      <c r="K63">
        <f>IF(OR(C63&lt;10,C63&gt;450),0,IF(H63&gt;=MAX(Classes_finales!D:D),$M$1,Donnees_SIG!J63))</f>
        <v>7.914299999999999</v>
      </c>
      <c r="P63" t="s">
        <v>39</v>
      </c>
    </row>
    <row r="64" spans="1:16">
      <c r="A64" t="s">
        <v>164</v>
      </c>
      <c r="B64" s="31" t="s">
        <v>165</v>
      </c>
      <c r="C64">
        <v>66.351898192999997</v>
      </c>
      <c r="D64" t="s">
        <v>37</v>
      </c>
      <c r="E64">
        <v>786783.49714990903</v>
      </c>
      <c r="F64">
        <v>9636445.8559817001</v>
      </c>
      <c r="G64">
        <f>IF(C64="","",VLOOKUP(C64,Classes_detaillees!B:D,Classes_detaillees!C$1,TRUE))</f>
        <v>70</v>
      </c>
      <c r="H64">
        <f>IF(C64="","",VLOOKUP(C64,Classes_finales!B:D,Classes_finales!C$1,TRUE))</f>
        <v>70</v>
      </c>
      <c r="I64">
        <f t="shared" si="0"/>
        <v>20</v>
      </c>
      <c r="J64" s="31">
        <f>Classes_finales!$W$30*C64^3+Classes_finales!$W$31*C64^2+Classes_finales!$W$32*C64+Classes_finales!$W$33</f>
        <v>7.1410033142636014</v>
      </c>
      <c r="K64">
        <f>IF(OR(C64&lt;10,C64&gt;450),0,IF(H64&gt;=MAX(Classes_finales!D:D),$M$1,Donnees_SIG!J64))</f>
        <v>7.1410033142636014</v>
      </c>
      <c r="P64" t="s">
        <v>39</v>
      </c>
    </row>
    <row r="65" spans="1:16">
      <c r="A65" t="s">
        <v>166</v>
      </c>
      <c r="B65" t="s">
        <v>167</v>
      </c>
      <c r="C65">
        <v>31.436899185000001</v>
      </c>
      <c r="D65" t="s">
        <v>37</v>
      </c>
      <c r="E65">
        <v>783004.09015056898</v>
      </c>
      <c r="F65">
        <v>9636162.2525470592</v>
      </c>
      <c r="G65">
        <f>IF(C65="","",VLOOKUP(C65,Classes_detaillees!B:D,Classes_detaillees!C$1,TRUE))</f>
        <v>35</v>
      </c>
      <c r="H65">
        <f>IF(C65="","",VLOOKUP(C65,Classes_finales!B:D,Classes_finales!C$1,TRUE))</f>
        <v>35</v>
      </c>
      <c r="I65">
        <f t="shared" si="0"/>
        <v>20</v>
      </c>
      <c r="J65" s="31">
        <f>Classes_finales!$W$30*C65^3+Classes_finales!$W$31*C65^2+Classes_finales!$W$32*C65+Classes_finales!$W$33</f>
        <v>2.8639042370444963</v>
      </c>
      <c r="K65">
        <f>IF(OR(C65&lt;10,C65&gt;450),0,IF(H65&gt;=MAX(Classes_finales!D:D),$M$1,Donnees_SIG!J65))</f>
        <v>2.8639042370444963</v>
      </c>
      <c r="P65" t="s">
        <v>39</v>
      </c>
    </row>
    <row r="66" spans="1:16">
      <c r="A66" t="s">
        <v>168</v>
      </c>
      <c r="B66" s="31" t="s">
        <v>169</v>
      </c>
      <c r="C66">
        <v>33.919700622999997</v>
      </c>
      <c r="D66" t="s">
        <v>37</v>
      </c>
      <c r="E66">
        <v>791489.96624802996</v>
      </c>
      <c r="F66">
        <v>9638391.0153328292</v>
      </c>
      <c r="G66">
        <f>IF(C66="","",VLOOKUP(C66,Classes_detaillees!B:D,Classes_detaillees!C$1,TRUE))</f>
        <v>35</v>
      </c>
      <c r="H66">
        <f>IF(C66="","",VLOOKUP(C66,Classes_finales!B:D,Classes_finales!C$1,TRUE))</f>
        <v>35</v>
      </c>
      <c r="I66">
        <f t="shared" si="0"/>
        <v>20</v>
      </c>
      <c r="J66" s="31">
        <f>Classes_finales!$W$30*C66^3+Classes_finales!$W$31*C66^2+Classes_finales!$W$32*C66+Classes_finales!$W$33</f>
        <v>3.2030087854720022</v>
      </c>
      <c r="K66">
        <f>IF(OR(C66&lt;10,C66&gt;450),0,IF(H66&gt;=MAX(Classes_finales!D:D),$M$1,Donnees_SIG!J66))</f>
        <v>3.2030087854720022</v>
      </c>
      <c r="P66" t="s">
        <v>39</v>
      </c>
    </row>
    <row r="67" spans="1:16">
      <c r="A67" t="s">
        <v>170</v>
      </c>
      <c r="B67" s="31" t="s">
        <v>171</v>
      </c>
      <c r="C67">
        <v>36.016799927000001</v>
      </c>
      <c r="D67" t="s">
        <v>37</v>
      </c>
      <c r="E67">
        <v>791445.239830076</v>
      </c>
      <c r="F67">
        <v>9638523.5494779795</v>
      </c>
      <c r="G67">
        <f>IF(C67="","",VLOOKUP(C67,Classes_detaillees!B:D,Classes_detaillees!C$1,TRUE))</f>
        <v>40</v>
      </c>
      <c r="H67">
        <f>IF(C67="","",VLOOKUP(C67,Classes_finales!B:D,Classes_finales!C$1,TRUE))</f>
        <v>40</v>
      </c>
      <c r="I67">
        <f t="shared" ref="I67:I130" si="1">IF(E67="","",20)</f>
        <v>20</v>
      </c>
      <c r="J67" s="31">
        <f>Classes_finales!$W$30*C67^3+Classes_finales!$W$31*C67^2+Classes_finales!$W$32*C67+Classes_finales!$W$33</f>
        <v>3.4910906731542508</v>
      </c>
      <c r="K67">
        <f>IF(OR(C67&lt;10,C67&gt;450),0,IF(H67&gt;=MAX(Classes_finales!D:D),$M$1,Donnees_SIG!J67))</f>
        <v>3.4910906731542508</v>
      </c>
      <c r="P67" t="s">
        <v>39</v>
      </c>
    </row>
    <row r="68" spans="1:16">
      <c r="A68" t="s">
        <v>172</v>
      </c>
      <c r="B68" s="31" t="s">
        <v>173</v>
      </c>
      <c r="C68">
        <v>8.0255002975000007</v>
      </c>
      <c r="D68" t="s">
        <v>37</v>
      </c>
      <c r="E68">
        <v>792159.997133628</v>
      </c>
      <c r="F68">
        <v>9638605.0424857102</v>
      </c>
      <c r="G68">
        <f>IF(C68="","",VLOOKUP(C68,Classes_detaillees!B:D,Classes_detaillees!C$1,TRUE))</f>
        <v>10</v>
      </c>
      <c r="H68">
        <f>IF(C68="","",VLOOKUP(C68,Classes_finales!B:D,Classes_finales!C$1,TRUE))</f>
        <v>10</v>
      </c>
      <c r="I68">
        <f t="shared" si="1"/>
        <v>20</v>
      </c>
      <c r="J68" s="31">
        <f>Classes_finales!$W$30*C68^3+Classes_finales!$W$31*C68^2+Classes_finales!$W$32*C68+Classes_finales!$W$33</f>
        <v>0.11031177438180784</v>
      </c>
      <c r="K68">
        <f>IF(OR(C68&lt;10,C68&gt;450),0,IF(H68&gt;=MAX(Classes_finales!D:D),$M$1,Donnees_SIG!J68))</f>
        <v>0</v>
      </c>
      <c r="P68" t="s">
        <v>39</v>
      </c>
    </row>
    <row r="69" spans="1:16">
      <c r="A69" t="s">
        <v>174</v>
      </c>
      <c r="B69" s="31" t="s">
        <v>175</v>
      </c>
      <c r="C69">
        <v>237.69129943999999</v>
      </c>
      <c r="D69" t="s">
        <v>37</v>
      </c>
      <c r="E69">
        <v>790706.42724227696</v>
      </c>
      <c r="F69">
        <v>9638276.0856668092</v>
      </c>
      <c r="G69">
        <f>IF(C69="","",VLOOKUP(C69,Classes_detaillees!B:D,Classes_detaillees!C$1,TRUE))</f>
        <v>240</v>
      </c>
      <c r="H69">
        <f>IF(C69="","",VLOOKUP(C69,Classes_finales!B:D,Classes_finales!C$1,TRUE))</f>
        <v>80</v>
      </c>
      <c r="I69">
        <f t="shared" si="1"/>
        <v>20</v>
      </c>
      <c r="J69" s="31">
        <f>Classes_finales!$W$30*C69^3+Classes_finales!$W$31*C69^2+Classes_finales!$W$32*C69+Classes_finales!$W$33</f>
        <v>-131.23696480481058</v>
      </c>
      <c r="K69">
        <f>IF(OR(C69&lt;10,C69&gt;450),0,IF(H69&gt;=MAX(Classes_finales!D:D),$M$1,Donnees_SIG!J69))</f>
        <v>7.914299999999999</v>
      </c>
      <c r="P69" t="s">
        <v>39</v>
      </c>
    </row>
    <row r="70" spans="1:16">
      <c r="A70" t="s">
        <v>176</v>
      </c>
      <c r="B70" t="s">
        <v>177</v>
      </c>
      <c r="C70">
        <v>90.831199646000002</v>
      </c>
      <c r="D70" t="s">
        <v>37</v>
      </c>
      <c r="E70">
        <v>790772.04137865803</v>
      </c>
      <c r="F70">
        <v>9638304.5695463493</v>
      </c>
      <c r="G70">
        <f>IF(C70="","",VLOOKUP(C70,Classes_detaillees!B:D,Classes_detaillees!C$1,TRUE))</f>
        <v>95</v>
      </c>
      <c r="H70">
        <f>IF(C70="","",VLOOKUP(C70,Classes_finales!B:D,Classes_finales!C$1,TRUE))</f>
        <v>80</v>
      </c>
      <c r="I70">
        <f t="shared" si="1"/>
        <v>20</v>
      </c>
      <c r="J70" s="31">
        <f>Classes_finales!$W$30*C70^3+Classes_finales!$W$31*C70^2+Classes_finales!$W$32*C70+Classes_finales!$W$33</f>
        <v>7.8535649491946931</v>
      </c>
      <c r="K70">
        <f>IF(OR(C70&lt;10,C70&gt;450),0,IF(H70&gt;=MAX(Classes_finales!D:D),$M$1,Donnees_SIG!J70))</f>
        <v>7.914299999999999</v>
      </c>
      <c r="P70" t="s">
        <v>39</v>
      </c>
    </row>
    <row r="71" spans="1:16">
      <c r="A71" t="s">
        <v>178</v>
      </c>
      <c r="B71" t="s">
        <v>179</v>
      </c>
      <c r="C71">
        <v>17.343799591</v>
      </c>
      <c r="D71" t="s">
        <v>37</v>
      </c>
      <c r="E71">
        <v>791876.47841046902</v>
      </c>
      <c r="F71">
        <v>9638430.9303615</v>
      </c>
      <c r="G71">
        <f>IF(C71="","",VLOOKUP(C71,Classes_detaillees!B:D,Classes_detaillees!C$1,TRUE))</f>
        <v>20</v>
      </c>
      <c r="H71">
        <f>IF(C71="","",VLOOKUP(C71,Classes_finales!B:D,Classes_finales!C$1,TRUE))</f>
        <v>30</v>
      </c>
      <c r="I71">
        <f t="shared" si="1"/>
        <v>20</v>
      </c>
      <c r="J71" s="31">
        <f>Classes_finales!$W$30*C71^3+Classes_finales!$W$31*C71^2+Classes_finales!$W$32*C71+Classes_finales!$W$33</f>
        <v>1.0665955823245379</v>
      </c>
      <c r="K71">
        <f>IF(OR(C71&lt;10,C71&gt;450),0,IF(H71&gt;=MAX(Classes_finales!D:D),$M$1,Donnees_SIG!J71))</f>
        <v>1.0665955823245379</v>
      </c>
      <c r="P71" t="s">
        <v>39</v>
      </c>
    </row>
    <row r="72" spans="1:16">
      <c r="A72" t="s">
        <v>180</v>
      </c>
      <c r="B72" t="s">
        <v>181</v>
      </c>
      <c r="C72">
        <v>65.988502502000003</v>
      </c>
      <c r="D72" t="s">
        <v>37</v>
      </c>
      <c r="E72">
        <v>782332.86962968798</v>
      </c>
      <c r="F72">
        <v>9636250.7874383591</v>
      </c>
      <c r="G72">
        <f>IF(C72="","",VLOOKUP(C72,Classes_detaillees!B:D,Classes_detaillees!C$1,TRUE))</f>
        <v>70</v>
      </c>
      <c r="H72">
        <f>IF(C72="","",VLOOKUP(C72,Classes_finales!B:D,Classes_finales!C$1,TRUE))</f>
        <v>70</v>
      </c>
      <c r="I72">
        <f t="shared" si="1"/>
        <v>20</v>
      </c>
      <c r="J72" s="31">
        <f>Classes_finales!$W$30*C72^3+Classes_finales!$W$31*C72^2+Classes_finales!$W$32*C72+Classes_finales!$W$33</f>
        <v>7.1099916723935479</v>
      </c>
      <c r="K72">
        <f>IF(OR(C72&lt;10,C72&gt;450),0,IF(H72&gt;=MAX(Classes_finales!D:D),$M$1,Donnees_SIG!J72))</f>
        <v>7.1099916723935479</v>
      </c>
      <c r="P72" t="s">
        <v>39</v>
      </c>
    </row>
    <row r="73" spans="1:16">
      <c r="A73" t="s">
        <v>182</v>
      </c>
      <c r="B73" t="s">
        <v>183</v>
      </c>
      <c r="C73">
        <v>52.250400542999998</v>
      </c>
      <c r="D73" t="s">
        <v>37</v>
      </c>
      <c r="E73">
        <v>786375.19096195896</v>
      </c>
      <c r="F73">
        <v>9636252.63725424</v>
      </c>
      <c r="G73">
        <f>IF(C73="","",VLOOKUP(C73,Classes_detaillees!B:D,Classes_detaillees!C$1,TRUE))</f>
        <v>55</v>
      </c>
      <c r="H73">
        <f>IF(C73="","",VLOOKUP(C73,Classes_finales!B:D,Classes_finales!C$1,TRUE))</f>
        <v>60</v>
      </c>
      <c r="I73">
        <f t="shared" si="1"/>
        <v>20</v>
      </c>
      <c r="J73" s="31">
        <f>Classes_finales!$W$30*C73^3+Classes_finales!$W$31*C73^2+Classes_finales!$W$32*C73+Classes_finales!$W$33</f>
        <v>5.648596452636955</v>
      </c>
      <c r="K73">
        <f>IF(OR(C73&lt;10,C73&gt;450),0,IF(H73&gt;=MAX(Classes_finales!D:D),$M$1,Donnees_SIG!J73))</f>
        <v>5.648596452636955</v>
      </c>
      <c r="P73" t="s">
        <v>39</v>
      </c>
    </row>
    <row r="74" spans="1:16">
      <c r="A74" t="s">
        <v>184</v>
      </c>
      <c r="B74" s="31" t="s">
        <v>185</v>
      </c>
      <c r="C74">
        <v>74.148597717000001</v>
      </c>
      <c r="D74" t="s">
        <v>37</v>
      </c>
      <c r="E74">
        <v>790246.676943645</v>
      </c>
      <c r="F74">
        <v>9637409.2399400696</v>
      </c>
      <c r="G74">
        <f>IF(C74="","",VLOOKUP(C74,Classes_detaillees!B:D,Classes_detaillees!C$1,TRUE))</f>
        <v>75</v>
      </c>
      <c r="H74">
        <f>IF(C74="","",VLOOKUP(C74,Classes_finales!B:D,Classes_finales!C$1,TRUE))</f>
        <v>80</v>
      </c>
      <c r="I74">
        <f t="shared" si="1"/>
        <v>20</v>
      </c>
      <c r="J74" s="31">
        <f>Classes_finales!$W$30*C74^3+Classes_finales!$W$31*C74^2+Classes_finales!$W$32*C74+Classes_finales!$W$33</f>
        <v>7.6835858331598637</v>
      </c>
      <c r="K74">
        <f>IF(OR(C74&lt;10,C74&gt;450),0,IF(H74&gt;=MAX(Classes_finales!D:D),$M$1,Donnees_SIG!J74))</f>
        <v>7.914299999999999</v>
      </c>
      <c r="P74" t="s">
        <v>39</v>
      </c>
    </row>
    <row r="75" spans="1:16">
      <c r="A75" t="s">
        <v>186</v>
      </c>
      <c r="B75" s="31" t="s">
        <v>187</v>
      </c>
      <c r="C75">
        <v>83.627998352000006</v>
      </c>
      <c r="D75" t="s">
        <v>37</v>
      </c>
      <c r="E75">
        <v>783077.77236322896</v>
      </c>
      <c r="F75">
        <v>9636485.8986789007</v>
      </c>
      <c r="G75">
        <f>IF(C75="","",VLOOKUP(C75,Classes_detaillees!B:D,Classes_detaillees!C$1,TRUE))</f>
        <v>85</v>
      </c>
      <c r="H75">
        <f>IF(C75="","",VLOOKUP(C75,Classes_finales!B:D,Classes_finales!C$1,TRUE))</f>
        <v>80</v>
      </c>
      <c r="I75">
        <f t="shared" si="1"/>
        <v>20</v>
      </c>
      <c r="J75" s="31">
        <f>Classes_finales!$W$30*C75^3+Classes_finales!$W$31*C75^2+Classes_finales!$W$32*C75+Classes_finales!$W$33</f>
        <v>7.9694599303737554</v>
      </c>
      <c r="K75">
        <f>IF(OR(C75&lt;10,C75&gt;450),0,IF(H75&gt;=MAX(Classes_finales!D:D),$M$1,Donnees_SIG!J75))</f>
        <v>7.914299999999999</v>
      </c>
      <c r="P75" t="s">
        <v>39</v>
      </c>
    </row>
    <row r="76" spans="1:16">
      <c r="A76" t="s">
        <v>188</v>
      </c>
      <c r="B76" s="31" t="s">
        <v>189</v>
      </c>
      <c r="C76">
        <v>52.053199767999999</v>
      </c>
      <c r="D76" t="s">
        <v>37</v>
      </c>
      <c r="E76">
        <v>790585.32329501503</v>
      </c>
      <c r="F76">
        <v>9638042.3751881495</v>
      </c>
      <c r="G76">
        <f>IF(C76="","",VLOOKUP(C76,Classes_detaillees!B:D,Classes_detaillees!C$1,TRUE))</f>
        <v>55</v>
      </c>
      <c r="H76">
        <f>IF(C76="","",VLOOKUP(C76,Classes_finales!B:D,Classes_finales!C$1,TRUE))</f>
        <v>60</v>
      </c>
      <c r="I76">
        <f t="shared" si="1"/>
        <v>20</v>
      </c>
      <c r="J76" s="31">
        <f>Classes_finales!$W$30*C76^3+Classes_finales!$W$31*C76^2+Classes_finales!$W$32*C76+Classes_finales!$W$33</f>
        <v>5.6243054365478535</v>
      </c>
      <c r="K76">
        <f>IF(OR(C76&lt;10,C76&gt;450),0,IF(H76&gt;=MAX(Classes_finales!D:D),$M$1,Donnees_SIG!J76))</f>
        <v>5.6243054365478535</v>
      </c>
      <c r="P76" t="s">
        <v>39</v>
      </c>
    </row>
    <row r="77" spans="1:16">
      <c r="A77" t="s">
        <v>190</v>
      </c>
      <c r="B77" t="s">
        <v>191</v>
      </c>
      <c r="C77">
        <v>24.193099975999999</v>
      </c>
      <c r="D77" t="s">
        <v>37</v>
      </c>
      <c r="E77">
        <v>790451.02564541204</v>
      </c>
      <c r="F77">
        <v>9637964.7363776993</v>
      </c>
      <c r="G77">
        <f>IF(C77="","",VLOOKUP(C77,Classes_detaillees!B:D,Classes_detaillees!C$1,TRUE))</f>
        <v>25</v>
      </c>
      <c r="H77">
        <f>IF(C77="","",VLOOKUP(C77,Classes_finales!B:D,Classes_finales!C$1,TRUE))</f>
        <v>30</v>
      </c>
      <c r="I77">
        <f t="shared" si="1"/>
        <v>20</v>
      </c>
      <c r="J77" s="31">
        <f>Classes_finales!$W$30*C77^3+Classes_finales!$W$31*C77^2+Classes_finales!$W$32*C77+Classes_finales!$W$33</f>
        <v>1.9033534055012997</v>
      </c>
      <c r="K77">
        <f>IF(OR(C77&lt;10,C77&gt;450),0,IF(H77&gt;=MAX(Classes_finales!D:D),$M$1,Donnees_SIG!J77))</f>
        <v>1.9033534055012997</v>
      </c>
      <c r="P77" t="s">
        <v>39</v>
      </c>
    </row>
    <row r="78" spans="1:16">
      <c r="A78" t="s">
        <v>192</v>
      </c>
      <c r="B78" s="31" t="s">
        <v>193</v>
      </c>
      <c r="C78">
        <v>144.22390747</v>
      </c>
      <c r="D78" t="s">
        <v>37</v>
      </c>
      <c r="E78">
        <v>790435.27948473103</v>
      </c>
      <c r="F78">
        <v>9637707.0260592606</v>
      </c>
      <c r="G78">
        <f>IF(C78="","",VLOOKUP(C78,Classes_detaillees!B:D,Classes_detaillees!C$1,TRUE))</f>
        <v>145</v>
      </c>
      <c r="H78">
        <f>IF(C78="","",VLOOKUP(C78,Classes_finales!B:D,Classes_finales!C$1,TRUE))</f>
        <v>80</v>
      </c>
      <c r="I78">
        <f t="shared" si="1"/>
        <v>20</v>
      </c>
      <c r="J78" s="31">
        <f>Classes_finales!$W$30*C78^3+Classes_finales!$W$31*C78^2+Classes_finales!$W$32*C78+Classes_finales!$W$33</f>
        <v>-6.5088717008852122</v>
      </c>
      <c r="K78">
        <f>IF(OR(C78&lt;10,C78&gt;450),0,IF(H78&gt;=MAX(Classes_finales!D:D),$M$1,Donnees_SIG!J78))</f>
        <v>7.914299999999999</v>
      </c>
      <c r="P78" t="s">
        <v>39</v>
      </c>
    </row>
    <row r="79" spans="1:16">
      <c r="A79" t="s">
        <v>194</v>
      </c>
      <c r="B79" t="s">
        <v>195</v>
      </c>
      <c r="C79">
        <v>18.291299819999999</v>
      </c>
      <c r="D79" t="s">
        <v>37</v>
      </c>
      <c r="E79">
        <v>790685.88011966704</v>
      </c>
      <c r="F79">
        <v>9638130.2769160904</v>
      </c>
      <c r="G79">
        <f>IF(C79="","",VLOOKUP(C79,Classes_detaillees!B:D,Classes_detaillees!C$1,TRUE))</f>
        <v>20</v>
      </c>
      <c r="H79">
        <f>IF(C79="","",VLOOKUP(C79,Classes_finales!B:D,Classes_finales!C$1,TRUE))</f>
        <v>30</v>
      </c>
      <c r="I79">
        <f t="shared" si="1"/>
        <v>20</v>
      </c>
      <c r="J79" s="31">
        <f>Classes_finales!$W$30*C79^3+Classes_finales!$W$31*C79^2+Classes_finales!$W$32*C79+Classes_finales!$W$33</f>
        <v>1.1767375808882141</v>
      </c>
      <c r="K79">
        <f>IF(OR(C79&lt;10,C79&gt;450),0,IF(H79&gt;=MAX(Classes_finales!D:D),$M$1,Donnees_SIG!J79))</f>
        <v>1.1767375808882141</v>
      </c>
      <c r="P79" t="s">
        <v>39</v>
      </c>
    </row>
    <row r="80" spans="1:16">
      <c r="A80" t="s">
        <v>196</v>
      </c>
      <c r="B80" s="31" t="s">
        <v>197</v>
      </c>
      <c r="C80">
        <v>102.54250336</v>
      </c>
      <c r="D80" t="s">
        <v>37</v>
      </c>
      <c r="E80">
        <v>792138.72692419495</v>
      </c>
      <c r="F80">
        <v>9639671.0103075299</v>
      </c>
      <c r="G80">
        <f>IF(C80="","",VLOOKUP(C80,Classes_detaillees!B:D,Classes_detaillees!C$1,TRUE))</f>
        <v>105</v>
      </c>
      <c r="H80">
        <f>IF(C80="","",VLOOKUP(C80,Classes_finales!B:D,Classes_finales!C$1,TRUE))</f>
        <v>80</v>
      </c>
      <c r="I80">
        <f t="shared" si="1"/>
        <v>20</v>
      </c>
      <c r="J80" s="31">
        <f>Classes_finales!$W$30*C80^3+Classes_finales!$W$31*C80^2+Classes_finales!$W$32*C80+Classes_finales!$W$33</f>
        <v>6.9252747636326593</v>
      </c>
      <c r="K80">
        <f>IF(OR(C80&lt;10,C80&gt;450),0,IF(H80&gt;=MAX(Classes_finales!D:D),$M$1,Donnees_SIG!J80))</f>
        <v>7.914299999999999</v>
      </c>
      <c r="P80" t="s">
        <v>39</v>
      </c>
    </row>
    <row r="81" spans="1:16">
      <c r="A81" t="s">
        <v>198</v>
      </c>
      <c r="B81" t="s">
        <v>199</v>
      </c>
      <c r="C81">
        <v>65.688903808999996</v>
      </c>
      <c r="D81" t="s">
        <v>37</v>
      </c>
      <c r="E81">
        <v>783470.486853073</v>
      </c>
      <c r="F81">
        <v>9637071.1154690702</v>
      </c>
      <c r="G81">
        <f>IF(C81="","",VLOOKUP(C81,Classes_detaillees!B:D,Classes_detaillees!C$1,TRUE))</f>
        <v>70</v>
      </c>
      <c r="H81">
        <f>IF(C81="","",VLOOKUP(C81,Classes_finales!B:D,Classes_finales!C$1,TRUE))</f>
        <v>70</v>
      </c>
      <c r="I81">
        <f t="shared" si="1"/>
        <v>20</v>
      </c>
      <c r="J81" s="31">
        <f>Classes_finales!$W$30*C81^3+Classes_finales!$W$31*C81^2+Classes_finales!$W$32*C81+Classes_finales!$W$33</f>
        <v>7.0840746612299768</v>
      </c>
      <c r="K81">
        <f>IF(OR(C81&lt;10,C81&gt;450),0,IF(H81&gt;=MAX(Classes_finales!D:D),$M$1,Donnees_SIG!J81))</f>
        <v>7.0840746612299768</v>
      </c>
      <c r="P81" t="s">
        <v>39</v>
      </c>
    </row>
    <row r="82" spans="1:16">
      <c r="A82" t="s">
        <v>200</v>
      </c>
      <c r="B82" t="s">
        <v>201</v>
      </c>
      <c r="C82">
        <v>7.1778001785000001</v>
      </c>
      <c r="D82" t="s">
        <v>37</v>
      </c>
      <c r="E82">
        <v>790351.74907717295</v>
      </c>
      <c r="F82">
        <v>9637425.0802941006</v>
      </c>
      <c r="G82">
        <f>IF(C82="","",VLOOKUP(C82,Classes_detaillees!B:D,Classes_detaillees!C$1,TRUE))</f>
        <v>10</v>
      </c>
      <c r="H82">
        <f>IF(C82="","",VLOOKUP(C82,Classes_finales!B:D,Classes_finales!C$1,TRUE))</f>
        <v>10</v>
      </c>
      <c r="I82">
        <f t="shared" si="1"/>
        <v>20</v>
      </c>
      <c r="J82" s="31">
        <f>Classes_finales!$W$30*C82^3+Classes_finales!$W$31*C82^2+Classes_finales!$W$32*C82+Classes_finales!$W$33</f>
        <v>3.6666501682247166E-2</v>
      </c>
      <c r="K82">
        <f>IF(OR(C82&lt;10,C82&gt;450),0,IF(H82&gt;=MAX(Classes_finales!D:D),$M$1,Donnees_SIG!J82))</f>
        <v>0</v>
      </c>
      <c r="P82" t="s">
        <v>39</v>
      </c>
    </row>
    <row r="83" spans="1:16">
      <c r="A83" t="s">
        <v>202</v>
      </c>
      <c r="B83" t="s">
        <v>203</v>
      </c>
      <c r="C83">
        <v>9.0447998047000002</v>
      </c>
      <c r="D83" t="s">
        <v>37</v>
      </c>
      <c r="E83">
        <v>783027.61144679901</v>
      </c>
      <c r="F83">
        <v>9635739.6532786991</v>
      </c>
      <c r="G83">
        <f>IF(C83="","",VLOOKUP(C83,Classes_detaillees!B:D,Classes_detaillees!C$1,TRUE))</f>
        <v>10</v>
      </c>
      <c r="H83">
        <f>IF(C83="","",VLOOKUP(C83,Classes_finales!B:D,Classes_finales!C$1,TRUE))</f>
        <v>10</v>
      </c>
      <c r="I83">
        <f t="shared" si="1"/>
        <v>20</v>
      </c>
      <c r="J83" s="31">
        <f>Classes_finales!$W$30*C83^3+Classes_finales!$W$31*C83^2+Classes_finales!$W$32*C83+Classes_finales!$W$33</f>
        <v>0.20212878396177558</v>
      </c>
      <c r="K83">
        <f>IF(OR(C83&lt;10,C83&gt;450),0,IF(H83&gt;=MAX(Classes_finales!D:D),$M$1,Donnees_SIG!J83))</f>
        <v>0</v>
      </c>
      <c r="P83" t="s">
        <v>39</v>
      </c>
    </row>
    <row r="84" spans="1:16">
      <c r="A84" t="s">
        <v>204</v>
      </c>
      <c r="B84" s="31" t="s">
        <v>205</v>
      </c>
      <c r="C84">
        <v>37.093601227000001</v>
      </c>
      <c r="D84" t="s">
        <v>37</v>
      </c>
      <c r="E84">
        <v>791656.77562916395</v>
      </c>
      <c r="F84">
        <v>9639379.6756459307</v>
      </c>
      <c r="G84">
        <f>IF(C84="","",VLOOKUP(C84,Classes_detaillees!B:D,Classes_detaillees!C$1,TRUE))</f>
        <v>40</v>
      </c>
      <c r="H84">
        <f>IF(C84="","",VLOOKUP(C84,Classes_finales!B:D,Classes_finales!C$1,TRUE))</f>
        <v>40</v>
      </c>
      <c r="I84">
        <f t="shared" si="1"/>
        <v>20</v>
      </c>
      <c r="J84" s="31">
        <f>Classes_finales!$W$30*C84^3+Classes_finales!$W$31*C84^2+Classes_finales!$W$32*C84+Classes_finales!$W$33</f>
        <v>3.6392155931611634</v>
      </c>
      <c r="K84">
        <f>IF(OR(C84&lt;10,C84&gt;450),0,IF(H84&gt;=MAX(Classes_finales!D:D),$M$1,Donnees_SIG!J84))</f>
        <v>3.6392155931611634</v>
      </c>
      <c r="P84" t="s">
        <v>39</v>
      </c>
    </row>
    <row r="85" spans="1:16">
      <c r="A85" t="s">
        <v>206</v>
      </c>
      <c r="B85" s="31" t="s">
        <v>207</v>
      </c>
      <c r="C85">
        <v>20.849399566999999</v>
      </c>
      <c r="D85" t="s">
        <v>37</v>
      </c>
      <c r="E85">
        <v>790162.21471281303</v>
      </c>
      <c r="F85">
        <v>9637460.8493585791</v>
      </c>
      <c r="G85">
        <f>IF(C85="","",VLOOKUP(C85,Classes_detaillees!B:D,Classes_detaillees!C$1,TRUE))</f>
        <v>25</v>
      </c>
      <c r="H85">
        <f>IF(C85="","",VLOOKUP(C85,Classes_finales!B:D,Classes_finales!C$1,TRUE))</f>
        <v>30</v>
      </c>
      <c r="I85">
        <f t="shared" si="1"/>
        <v>20</v>
      </c>
      <c r="J85" s="31">
        <f>Classes_finales!$W$30*C85^3+Classes_finales!$W$31*C85^2+Classes_finales!$W$32*C85+Classes_finales!$W$33</f>
        <v>1.4837016307851081</v>
      </c>
      <c r="K85">
        <f>IF(OR(C85&lt;10,C85&gt;450),0,IF(H85&gt;=MAX(Classes_finales!D:D),$M$1,Donnees_SIG!J85))</f>
        <v>1.4837016307851081</v>
      </c>
      <c r="P85" t="s">
        <v>39</v>
      </c>
    </row>
    <row r="86" spans="1:16">
      <c r="A86" t="s">
        <v>208</v>
      </c>
      <c r="B86" t="s">
        <v>209</v>
      </c>
      <c r="C86">
        <v>77.150703429999993</v>
      </c>
      <c r="D86" t="s">
        <v>37</v>
      </c>
      <c r="E86">
        <v>792593.270497608</v>
      </c>
      <c r="F86">
        <v>9638806.0631162897</v>
      </c>
      <c r="G86">
        <f>IF(C86="","",VLOOKUP(C86,Classes_detaillees!B:D,Classes_detaillees!C$1,TRUE))</f>
        <v>80</v>
      </c>
      <c r="H86">
        <f>IF(C86="","",VLOOKUP(C86,Classes_finales!B:D,Classes_finales!C$1,TRUE))</f>
        <v>80</v>
      </c>
      <c r="I86">
        <f t="shared" si="1"/>
        <v>20</v>
      </c>
      <c r="J86" s="31">
        <f>Classes_finales!$W$30*C86^3+Classes_finales!$W$31*C86^2+Classes_finales!$W$32*C86+Classes_finales!$W$33</f>
        <v>7.8227070787210788</v>
      </c>
      <c r="K86">
        <f>IF(OR(C86&lt;10,C86&gt;450),0,IF(H86&gt;=MAX(Classes_finales!D:D),$M$1,Donnees_SIG!J86))</f>
        <v>7.914299999999999</v>
      </c>
      <c r="P86" t="s">
        <v>39</v>
      </c>
    </row>
    <row r="87" spans="1:16">
      <c r="A87" t="s">
        <v>210</v>
      </c>
      <c r="B87" s="31" t="s">
        <v>211</v>
      </c>
      <c r="C87">
        <v>49.605400084999999</v>
      </c>
      <c r="D87" t="s">
        <v>37</v>
      </c>
      <c r="E87">
        <v>791697.78727456101</v>
      </c>
      <c r="F87">
        <v>9638257.4357144106</v>
      </c>
      <c r="G87">
        <f>IF(C87="","",VLOOKUP(C87,Classes_detaillees!B:D,Classes_detaillees!C$1,TRUE))</f>
        <v>50</v>
      </c>
      <c r="H87">
        <f>IF(C87="","",VLOOKUP(C87,Classes_finales!B:D,Classes_finales!C$1,TRUE))</f>
        <v>50</v>
      </c>
      <c r="I87">
        <f t="shared" si="1"/>
        <v>20</v>
      </c>
      <c r="J87" s="31">
        <f>Classes_finales!$W$30*C87^3+Classes_finales!$W$31*C87^2+Classes_finales!$W$32*C87+Classes_finales!$W$33</f>
        <v>5.3171019323680611</v>
      </c>
      <c r="K87">
        <f>IF(OR(C87&lt;10,C87&gt;450),0,IF(H87&gt;=MAX(Classes_finales!D:D),$M$1,Donnees_SIG!J87))</f>
        <v>5.3171019323680611</v>
      </c>
      <c r="P87" t="s">
        <v>39</v>
      </c>
    </row>
    <row r="88" spans="1:16">
      <c r="A88" t="s">
        <v>212</v>
      </c>
      <c r="B88" t="s">
        <v>213</v>
      </c>
      <c r="C88">
        <v>86.862800598000007</v>
      </c>
      <c r="D88" t="s">
        <v>37</v>
      </c>
      <c r="E88">
        <v>791919.08786154795</v>
      </c>
      <c r="F88">
        <v>9639726.1808203608</v>
      </c>
      <c r="G88">
        <f>IF(C88="","",VLOOKUP(C88,Classes_detaillees!B:D,Classes_detaillees!C$1,TRUE))</f>
        <v>90</v>
      </c>
      <c r="H88">
        <f>IF(C88="","",VLOOKUP(C88,Classes_finales!B:D,Classes_finales!C$1,TRUE))</f>
        <v>80</v>
      </c>
      <c r="I88">
        <f t="shared" si="1"/>
        <v>20</v>
      </c>
      <c r="J88" s="31">
        <f>Classes_finales!$W$30*C88^3+Classes_finales!$W$31*C88^2+Classes_finales!$W$32*C88+Classes_finales!$W$33</f>
        <v>7.9562643635155741</v>
      </c>
      <c r="K88">
        <f>IF(OR(C88&lt;10,C88&gt;450),0,IF(H88&gt;=MAX(Classes_finales!D:D),$M$1,Donnees_SIG!J88))</f>
        <v>7.914299999999999</v>
      </c>
      <c r="P88" t="s">
        <v>39</v>
      </c>
    </row>
    <row r="89" spans="1:16">
      <c r="A89" t="s">
        <v>214</v>
      </c>
      <c r="B89" t="s">
        <v>215</v>
      </c>
      <c r="C89">
        <v>35.801601410000004</v>
      </c>
      <c r="D89" t="s">
        <v>37</v>
      </c>
      <c r="E89">
        <v>789996.59117952106</v>
      </c>
      <c r="F89">
        <v>9637443.9130812101</v>
      </c>
      <c r="G89">
        <f>IF(C89="","",VLOOKUP(C89,Classes_detaillees!B:D,Classes_detaillees!C$1,TRUE))</f>
        <v>40</v>
      </c>
      <c r="H89">
        <f>IF(C89="","",VLOOKUP(C89,Classes_finales!B:D,Classes_finales!C$1,TRUE))</f>
        <v>40</v>
      </c>
      <c r="I89">
        <f t="shared" si="1"/>
        <v>20</v>
      </c>
      <c r="J89" s="31">
        <f>Classes_finales!$W$30*C89^3+Classes_finales!$W$31*C89^2+Classes_finales!$W$32*C89+Classes_finales!$W$33</f>
        <v>3.461493988598729</v>
      </c>
      <c r="K89">
        <f>IF(OR(C89&lt;10,C89&gt;450),0,IF(H89&gt;=MAX(Classes_finales!D:D),$M$1,Donnees_SIG!J89))</f>
        <v>3.461493988598729</v>
      </c>
      <c r="P89" t="s">
        <v>39</v>
      </c>
    </row>
    <row r="90" spans="1:16">
      <c r="A90" t="s">
        <v>216</v>
      </c>
      <c r="B90" t="s">
        <v>217</v>
      </c>
      <c r="C90">
        <v>317.19088744999999</v>
      </c>
      <c r="D90" t="s">
        <v>37</v>
      </c>
      <c r="E90">
        <v>791203.10621547699</v>
      </c>
      <c r="F90">
        <v>9638353.1403768994</v>
      </c>
      <c r="G90">
        <f>IF(C90="","",VLOOKUP(C90,Classes_detaillees!B:D,Classes_detaillees!C$1,TRUE))</f>
        <v>320</v>
      </c>
      <c r="H90">
        <f>IF(C90="","",VLOOKUP(C90,Classes_finales!B:D,Classes_finales!C$1,TRUE))</f>
        <v>80</v>
      </c>
      <c r="I90">
        <f t="shared" si="1"/>
        <v>20</v>
      </c>
      <c r="J90" s="31">
        <f>Classes_finales!$W$30*C90^3+Classes_finales!$W$31*C90^2+Classes_finales!$W$32*C90+Classes_finales!$W$33</f>
        <v>-399.33928705320147</v>
      </c>
      <c r="K90">
        <f>IF(OR(C90&lt;10,C90&gt;450),0,IF(H90&gt;=MAX(Classes_finales!D:D),$M$1,Donnees_SIG!J90))</f>
        <v>7.914299999999999</v>
      </c>
      <c r="P90" t="s">
        <v>39</v>
      </c>
    </row>
    <row r="91" spans="1:16">
      <c r="A91" t="s">
        <v>218</v>
      </c>
      <c r="B91" t="s">
        <v>219</v>
      </c>
      <c r="C91">
        <v>79.219200134000005</v>
      </c>
      <c r="D91" t="s">
        <v>37</v>
      </c>
      <c r="E91">
        <v>790408.64191362902</v>
      </c>
      <c r="F91">
        <v>9637962.9660820104</v>
      </c>
      <c r="G91">
        <f>IF(C91="","",VLOOKUP(C91,Classes_detaillees!B:D,Classes_detaillees!C$1,TRUE))</f>
        <v>80</v>
      </c>
      <c r="H91">
        <f>IF(C91="","",VLOOKUP(C91,Classes_finales!B:D,Classes_finales!C$1,TRUE))</f>
        <v>80</v>
      </c>
      <c r="I91">
        <f t="shared" si="1"/>
        <v>20</v>
      </c>
      <c r="J91" s="31">
        <f>Classes_finales!$W$30*C91^3+Classes_finales!$W$31*C91^2+Classes_finales!$W$32*C91+Classes_finales!$W$33</f>
        <v>7.8932825176849217</v>
      </c>
      <c r="K91">
        <f>IF(OR(C91&lt;10,C91&gt;450),0,IF(H91&gt;=MAX(Classes_finales!D:D),$M$1,Donnees_SIG!J91))</f>
        <v>7.914299999999999</v>
      </c>
      <c r="P91" t="s">
        <v>39</v>
      </c>
    </row>
    <row r="92" spans="1:16">
      <c r="A92" t="s">
        <v>220</v>
      </c>
      <c r="B92" t="s">
        <v>221</v>
      </c>
      <c r="C92">
        <v>51.334899901999997</v>
      </c>
      <c r="D92" t="s">
        <v>37</v>
      </c>
      <c r="E92">
        <v>790892.84302329295</v>
      </c>
      <c r="F92">
        <v>9637193.7558881007</v>
      </c>
      <c r="G92">
        <f>IF(C92="","",VLOOKUP(C92,Classes_detaillees!B:D,Classes_detaillees!C$1,TRUE))</f>
        <v>55</v>
      </c>
      <c r="H92">
        <f>IF(C92="","",VLOOKUP(C92,Classes_finales!B:D,Classes_finales!C$1,TRUE))</f>
        <v>60</v>
      </c>
      <c r="I92">
        <f t="shared" si="1"/>
        <v>20</v>
      </c>
      <c r="J92" s="31">
        <f>Classes_finales!$W$30*C92^3+Classes_finales!$W$31*C92^2+Classes_finales!$W$32*C92+Classes_finales!$W$33</f>
        <v>5.5352256566606393</v>
      </c>
      <c r="K92">
        <f>IF(OR(C92&lt;10,C92&gt;450),0,IF(H92&gt;=MAX(Classes_finales!D:D),$M$1,Donnees_SIG!J92))</f>
        <v>5.5352256566606393</v>
      </c>
      <c r="P92" t="s">
        <v>39</v>
      </c>
    </row>
    <row r="93" spans="1:16">
      <c r="A93" t="s">
        <v>222</v>
      </c>
      <c r="B93" s="31" t="s">
        <v>223</v>
      </c>
      <c r="C93">
        <v>47.707000731999997</v>
      </c>
      <c r="D93" t="s">
        <v>37</v>
      </c>
      <c r="E93">
        <v>791881.17441272596</v>
      </c>
      <c r="F93">
        <v>9638003.4400036093</v>
      </c>
      <c r="G93">
        <f>IF(C93="","",VLOOKUP(C93,Classes_detaillees!B:D,Classes_detaillees!C$1,TRUE))</f>
        <v>50</v>
      </c>
      <c r="H93">
        <f>IF(C93="","",VLOOKUP(C93,Classes_finales!B:D,Classes_finales!C$1,TRUE))</f>
        <v>50</v>
      </c>
      <c r="I93">
        <f t="shared" si="1"/>
        <v>20</v>
      </c>
      <c r="J93" s="31">
        <f>Classes_finales!$W$30*C93^3+Classes_finales!$W$31*C93^2+Classes_finales!$W$32*C93+Classes_finales!$W$33</f>
        <v>5.0723532411005756</v>
      </c>
      <c r="K93">
        <f>IF(OR(C93&lt;10,C93&gt;450),0,IF(H93&gt;=MAX(Classes_finales!D:D),$M$1,Donnees_SIG!J93))</f>
        <v>5.0723532411005756</v>
      </c>
      <c r="P93" t="s">
        <v>39</v>
      </c>
    </row>
    <row r="94" spans="1:16">
      <c r="A94" t="s">
        <v>224</v>
      </c>
      <c r="B94" t="s">
        <v>225</v>
      </c>
      <c r="C94">
        <v>45.014099121000001</v>
      </c>
      <c r="D94" t="s">
        <v>37</v>
      </c>
      <c r="E94">
        <v>790303.21023755497</v>
      </c>
      <c r="F94">
        <v>9638675.4239026103</v>
      </c>
      <c r="G94">
        <f>IF(C94="","",VLOOKUP(C94,Classes_detaillees!B:D,Classes_detaillees!C$1,TRUE))</f>
        <v>50</v>
      </c>
      <c r="H94">
        <f>IF(C94="","",VLOOKUP(C94,Classes_finales!B:D,Classes_finales!C$1,TRUE))</f>
        <v>50</v>
      </c>
      <c r="I94">
        <f t="shared" si="1"/>
        <v>20</v>
      </c>
      <c r="J94" s="31">
        <f>Classes_finales!$W$30*C94^3+Classes_finales!$W$31*C94^2+Classes_finales!$W$32*C94+Classes_finales!$W$33</f>
        <v>4.7171807232927385</v>
      </c>
      <c r="K94">
        <f>IF(OR(C94&lt;10,C94&gt;450),0,IF(H94&gt;=MAX(Classes_finales!D:D),$M$1,Donnees_SIG!J94))</f>
        <v>4.7171807232927385</v>
      </c>
      <c r="P94" t="s">
        <v>39</v>
      </c>
    </row>
    <row r="95" spans="1:16">
      <c r="A95" t="s">
        <v>226</v>
      </c>
      <c r="B95" s="31" t="s">
        <v>227</v>
      </c>
      <c r="C95">
        <v>128.21870422000001</v>
      </c>
      <c r="D95" t="s">
        <v>37</v>
      </c>
      <c r="E95">
        <v>783342.53251165897</v>
      </c>
      <c r="F95">
        <v>9635661.1236999501</v>
      </c>
      <c r="G95">
        <f>IF(C95="","",VLOOKUP(C95,Classes_detaillees!B:D,Classes_detaillees!C$1,TRUE))</f>
        <v>130</v>
      </c>
      <c r="H95">
        <f>IF(C95="","",VLOOKUP(C95,Classes_finales!B:D,Classes_finales!C$1,TRUE))</f>
        <v>80</v>
      </c>
      <c r="I95">
        <f t="shared" si="1"/>
        <v>20</v>
      </c>
      <c r="J95" s="31">
        <f>Classes_finales!$W$30*C95^3+Classes_finales!$W$31*C95^2+Classes_finales!$W$32*C95+Classes_finales!$W$33</f>
        <v>0.82762116435758992</v>
      </c>
      <c r="K95">
        <f>IF(OR(C95&lt;10,C95&gt;450),0,IF(H95&gt;=MAX(Classes_finales!D:D),$M$1,Donnees_SIG!J95))</f>
        <v>7.914299999999999</v>
      </c>
      <c r="P95" t="s">
        <v>39</v>
      </c>
    </row>
    <row r="96" spans="1:16">
      <c r="A96" t="s">
        <v>228</v>
      </c>
      <c r="B96" s="31" t="s">
        <v>229</v>
      </c>
      <c r="C96">
        <v>51.300098419000001</v>
      </c>
      <c r="D96" t="s">
        <v>37</v>
      </c>
      <c r="E96">
        <v>790774.65256285295</v>
      </c>
      <c r="F96">
        <v>9638200.6007198393</v>
      </c>
      <c r="G96">
        <f>IF(C96="","",VLOOKUP(C96,Classes_detaillees!B:D,Classes_detaillees!C$1,TRUE))</f>
        <v>55</v>
      </c>
      <c r="H96">
        <f>IF(C96="","",VLOOKUP(C96,Classes_finales!B:D,Classes_finales!C$1,TRUE))</f>
        <v>60</v>
      </c>
      <c r="I96">
        <f t="shared" si="1"/>
        <v>20</v>
      </c>
      <c r="J96" s="31">
        <f>Classes_finales!$W$30*C96^3+Classes_finales!$W$31*C96^2+Classes_finales!$W$32*C96+Classes_finales!$W$33</f>
        <v>5.5308863346713899</v>
      </c>
      <c r="K96">
        <f>IF(OR(C96&lt;10,C96&gt;450),0,IF(H96&gt;=MAX(Classes_finales!D:D),$M$1,Donnees_SIG!J96))</f>
        <v>5.5308863346713899</v>
      </c>
      <c r="P96" t="s">
        <v>39</v>
      </c>
    </row>
    <row r="97" spans="1:16">
      <c r="A97" t="s">
        <v>230</v>
      </c>
      <c r="B97" s="31" t="s">
        <v>231</v>
      </c>
      <c r="C97">
        <v>23.573400497000002</v>
      </c>
      <c r="D97" t="s">
        <v>37</v>
      </c>
      <c r="E97">
        <v>791910.23354515096</v>
      </c>
      <c r="F97">
        <v>9638377.1146737896</v>
      </c>
      <c r="G97">
        <f>IF(C97="","",VLOOKUP(C97,Classes_detaillees!B:D,Classes_detaillees!C$1,TRUE))</f>
        <v>25</v>
      </c>
      <c r="H97">
        <f>IF(C97="","",VLOOKUP(C97,Classes_finales!B:D,Classes_finales!C$1,TRUE))</f>
        <v>30</v>
      </c>
      <c r="I97">
        <f t="shared" si="1"/>
        <v>20</v>
      </c>
      <c r="J97" s="31">
        <f>Classes_finales!$W$30*C97^3+Classes_finales!$W$31*C97^2+Classes_finales!$W$32*C97+Classes_finales!$W$33</f>
        <v>1.8241807225219451</v>
      </c>
      <c r="K97">
        <f>IF(OR(C97&lt;10,C97&gt;450),0,IF(H97&gt;=MAX(Classes_finales!D:D),$M$1,Donnees_SIG!J97))</f>
        <v>1.8241807225219451</v>
      </c>
      <c r="P97" t="s">
        <v>39</v>
      </c>
    </row>
    <row r="98" spans="1:16">
      <c r="A98" t="s">
        <v>232</v>
      </c>
      <c r="B98" s="31" t="s">
        <v>233</v>
      </c>
      <c r="C98">
        <v>104.46150208</v>
      </c>
      <c r="D98" t="s">
        <v>37</v>
      </c>
      <c r="E98">
        <v>783886.62295799796</v>
      </c>
      <c r="F98">
        <v>9635513.9334994294</v>
      </c>
      <c r="G98">
        <f>IF(C98="","",VLOOKUP(C98,Classes_detaillees!B:D,Classes_detaillees!C$1,TRUE))</f>
        <v>105</v>
      </c>
      <c r="H98">
        <f>IF(C98="","",VLOOKUP(C98,Classes_finales!B:D,Classes_finales!C$1,TRUE))</f>
        <v>80</v>
      </c>
      <c r="I98">
        <f t="shared" si="1"/>
        <v>20</v>
      </c>
      <c r="J98" s="31">
        <f>Classes_finales!$W$30*C98^3+Classes_finales!$W$31*C98^2+Classes_finales!$W$32*C98+Classes_finales!$W$33</f>
        <v>6.6749040084242814</v>
      </c>
      <c r="K98">
        <f>IF(OR(C98&lt;10,C98&gt;450),0,IF(H98&gt;=MAX(Classes_finales!D:D),$M$1,Donnees_SIG!J98))</f>
        <v>7.914299999999999</v>
      </c>
      <c r="P98" t="s">
        <v>39</v>
      </c>
    </row>
    <row r="99" spans="1:16">
      <c r="A99" t="s">
        <v>234</v>
      </c>
      <c r="B99" t="s">
        <v>235</v>
      </c>
      <c r="C99">
        <v>57.560798644999998</v>
      </c>
      <c r="D99" t="s">
        <v>37</v>
      </c>
      <c r="E99">
        <v>792962.79150523106</v>
      </c>
      <c r="F99">
        <v>9639495.1192947496</v>
      </c>
      <c r="G99">
        <f>IF(C99="","",VLOOKUP(C99,Classes_detaillees!B:D,Classes_detaillees!C$1,TRUE))</f>
        <v>60</v>
      </c>
      <c r="H99">
        <f>IF(C99="","",VLOOKUP(C99,Classes_finales!B:D,Classes_finales!C$1,TRUE))</f>
        <v>60</v>
      </c>
      <c r="I99">
        <f t="shared" si="1"/>
        <v>20</v>
      </c>
      <c r="J99" s="31">
        <f>Classes_finales!$W$30*C99^3+Classes_finales!$W$31*C99^2+Classes_finales!$W$32*C99+Classes_finales!$W$33</f>
        <v>6.2723884437947692</v>
      </c>
      <c r="K99">
        <f>IF(OR(C99&lt;10,C99&gt;450),0,IF(H99&gt;=MAX(Classes_finales!D:D),$M$1,Donnees_SIG!J99))</f>
        <v>6.2723884437947692</v>
      </c>
      <c r="P99" t="s">
        <v>39</v>
      </c>
    </row>
    <row r="100" spans="1:16">
      <c r="A100" t="s">
        <v>236</v>
      </c>
      <c r="B100" t="s">
        <v>237</v>
      </c>
      <c r="C100">
        <v>143.45849609000001</v>
      </c>
      <c r="D100" t="s">
        <v>37</v>
      </c>
      <c r="E100">
        <v>792305.78869866603</v>
      </c>
      <c r="F100">
        <v>9638690.3291997202</v>
      </c>
      <c r="G100">
        <f>IF(C100="","",VLOOKUP(C100,Classes_detaillees!B:D,Classes_detaillees!C$1,TRUE))</f>
        <v>145</v>
      </c>
      <c r="H100">
        <f>IF(C100="","",VLOOKUP(C100,Classes_finales!B:D,Classes_finales!C$1,TRUE))</f>
        <v>80</v>
      </c>
      <c r="I100">
        <f t="shared" si="1"/>
        <v>20</v>
      </c>
      <c r="J100" s="31">
        <f>Classes_finales!$W$30*C100^3+Classes_finales!$W$31*C100^2+Classes_finales!$W$32*C100+Classes_finales!$W$33</f>
        <v>-6.0866561480841259</v>
      </c>
      <c r="K100">
        <f>IF(OR(C100&lt;10,C100&gt;450),0,IF(H100&gt;=MAX(Classes_finales!D:D),$M$1,Donnees_SIG!J100))</f>
        <v>7.914299999999999</v>
      </c>
      <c r="P100" t="s">
        <v>39</v>
      </c>
    </row>
    <row r="101" spans="1:16">
      <c r="A101" t="s">
        <v>238</v>
      </c>
      <c r="B101" t="s">
        <v>239</v>
      </c>
      <c r="C101">
        <v>87.471801757999998</v>
      </c>
      <c r="D101" t="s">
        <v>37</v>
      </c>
      <c r="E101">
        <v>790185.21993294498</v>
      </c>
      <c r="F101">
        <v>9637401.6093217097</v>
      </c>
      <c r="G101">
        <f>IF(C101="","",VLOOKUP(C101,Classes_detaillees!B:D,Classes_detaillees!C$1,TRUE))</f>
        <v>90</v>
      </c>
      <c r="H101">
        <f>IF(C101="","",VLOOKUP(C101,Classes_finales!B:D,Classes_finales!C$1,TRUE))</f>
        <v>80</v>
      </c>
      <c r="I101">
        <f t="shared" si="1"/>
        <v>20</v>
      </c>
      <c r="J101" s="31">
        <f>Classes_finales!$W$30*C101^3+Classes_finales!$W$31*C101^2+Classes_finales!$W$32*C101+Classes_finales!$W$33</f>
        <v>7.9468528395477822</v>
      </c>
      <c r="K101">
        <f>IF(OR(C101&lt;10,C101&gt;450),0,IF(H101&gt;=MAX(Classes_finales!D:D),$M$1,Donnees_SIG!J101))</f>
        <v>7.914299999999999</v>
      </c>
      <c r="P101" t="s">
        <v>39</v>
      </c>
    </row>
    <row r="102" spans="1:16">
      <c r="A102" t="s">
        <v>240</v>
      </c>
      <c r="B102" s="31" t="s">
        <v>241</v>
      </c>
      <c r="C102">
        <v>69.488800049000005</v>
      </c>
      <c r="D102" t="s">
        <v>37</v>
      </c>
      <c r="E102">
        <v>790234.82977740804</v>
      </c>
      <c r="F102">
        <v>9638990.0938112102</v>
      </c>
      <c r="G102">
        <f>IF(C102="","",VLOOKUP(C102,Classes_detaillees!B:D,Classes_detaillees!C$1,TRUE))</f>
        <v>70</v>
      </c>
      <c r="H102">
        <f>IF(C102="","",VLOOKUP(C102,Classes_finales!B:D,Classes_finales!C$1,TRUE))</f>
        <v>70</v>
      </c>
      <c r="I102">
        <f t="shared" si="1"/>
        <v>20</v>
      </c>
      <c r="J102" s="31">
        <f>Classes_finales!$W$30*C102^3+Classes_finales!$W$31*C102^2+Classes_finales!$W$32*C102+Classes_finales!$W$33</f>
        <v>7.3885359444848255</v>
      </c>
      <c r="K102">
        <f>IF(OR(C102&lt;10,C102&gt;450),0,IF(H102&gt;=MAX(Classes_finales!D:D),$M$1,Donnees_SIG!J102))</f>
        <v>7.3885359444848255</v>
      </c>
      <c r="P102" t="s">
        <v>39</v>
      </c>
    </row>
    <row r="103" spans="1:16">
      <c r="A103" t="s">
        <v>242</v>
      </c>
      <c r="B103" t="s">
        <v>243</v>
      </c>
      <c r="C103">
        <v>98.782096863000007</v>
      </c>
      <c r="D103" t="s">
        <v>37</v>
      </c>
      <c r="E103">
        <v>791604.36625501001</v>
      </c>
      <c r="F103">
        <v>9638313.5601204094</v>
      </c>
      <c r="G103">
        <f>IF(C103="","",VLOOKUP(C103,Classes_detaillees!B:D,Classes_detaillees!C$1,TRUE))</f>
        <v>100</v>
      </c>
      <c r="H103">
        <f>IF(C103="","",VLOOKUP(C103,Classes_finales!B:D,Classes_finales!C$1,TRUE))</f>
        <v>80</v>
      </c>
      <c r="I103">
        <f t="shared" si="1"/>
        <v>20</v>
      </c>
      <c r="J103" s="31">
        <f>Classes_finales!$W$30*C103^3+Classes_finales!$W$31*C103^2+Classes_finales!$W$32*C103+Classes_finales!$W$33</f>
        <v>7.3322654488538745</v>
      </c>
      <c r="K103">
        <f>IF(OR(C103&lt;10,C103&gt;450),0,IF(H103&gt;=MAX(Classes_finales!D:D),$M$1,Donnees_SIG!J103))</f>
        <v>7.914299999999999</v>
      </c>
      <c r="P103" t="s">
        <v>39</v>
      </c>
    </row>
    <row r="104" spans="1:16">
      <c r="A104" t="s">
        <v>244</v>
      </c>
      <c r="B104" t="s">
        <v>245</v>
      </c>
      <c r="C104">
        <v>65.360496521000002</v>
      </c>
      <c r="D104" t="s">
        <v>37</v>
      </c>
      <c r="E104">
        <v>790902.40883052198</v>
      </c>
      <c r="F104">
        <v>9637263.5217502899</v>
      </c>
      <c r="G104">
        <f>IF(C104="","",VLOOKUP(C104,Classes_detaillees!B:D,Classes_detaillees!C$1,TRUE))</f>
        <v>70</v>
      </c>
      <c r="H104">
        <f>IF(C104="","",VLOOKUP(C104,Classes_finales!B:D,Classes_finales!C$1,TRUE))</f>
        <v>70</v>
      </c>
      <c r="I104">
        <f t="shared" si="1"/>
        <v>20</v>
      </c>
      <c r="J104" s="31">
        <f>Classes_finales!$W$30*C104^3+Classes_finales!$W$31*C104^2+Classes_finales!$W$32*C104+Classes_finales!$W$33</f>
        <v>7.0553065238303141</v>
      </c>
      <c r="K104">
        <f>IF(OR(C104&lt;10,C104&gt;450),0,IF(H104&gt;=MAX(Classes_finales!D:D),$M$1,Donnees_SIG!J104))</f>
        <v>7.0553065238303141</v>
      </c>
      <c r="P104" t="s">
        <v>39</v>
      </c>
    </row>
    <row r="105" spans="1:16">
      <c r="A105" t="s">
        <v>246</v>
      </c>
      <c r="B105" t="s">
        <v>247</v>
      </c>
      <c r="C105">
        <v>10.883799552999999</v>
      </c>
      <c r="D105" t="s">
        <v>37</v>
      </c>
      <c r="E105">
        <v>790583.33522880299</v>
      </c>
      <c r="F105">
        <v>9637894.7874956597</v>
      </c>
      <c r="G105">
        <f>IF(C105="","",VLOOKUP(C105,Classes_detaillees!B:D,Classes_detaillees!C$1,TRUE))</f>
        <v>15</v>
      </c>
      <c r="H105">
        <f>IF(C105="","",VLOOKUP(C105,Classes_finales!B:D,Classes_finales!C$1,TRUE))</f>
        <v>15</v>
      </c>
      <c r="I105">
        <f t="shared" si="1"/>
        <v>20</v>
      </c>
      <c r="J105" s="31">
        <f>Classes_finales!$W$30*C105^3+Classes_finales!$W$31*C105^2+Classes_finales!$W$32*C105+Classes_finales!$W$33</f>
        <v>0.37640853347373238</v>
      </c>
      <c r="K105">
        <f>IF(OR(C105&lt;10,C105&gt;450),0,IF(H105&gt;=MAX(Classes_finales!D:D),$M$1,Donnees_SIG!J105))</f>
        <v>0.37640853347373238</v>
      </c>
      <c r="P105" t="s">
        <v>39</v>
      </c>
    </row>
    <row r="106" spans="1:16">
      <c r="A106" t="s">
        <v>248</v>
      </c>
      <c r="B106" s="31" t="s">
        <v>249</v>
      </c>
      <c r="C106">
        <v>101.24210358000001</v>
      </c>
      <c r="D106" t="s">
        <v>37</v>
      </c>
      <c r="E106">
        <v>790731.43947347999</v>
      </c>
      <c r="F106">
        <v>9638139.2374658696</v>
      </c>
      <c r="G106">
        <f>IF(C106="","",VLOOKUP(C106,Classes_detaillees!B:D,Classes_detaillees!C$1,TRUE))</f>
        <v>105</v>
      </c>
      <c r="H106">
        <f>IF(C106="","",VLOOKUP(C106,Classes_finales!B:D,Classes_finales!C$1,TRUE))</f>
        <v>80</v>
      </c>
      <c r="I106">
        <f t="shared" si="1"/>
        <v>20</v>
      </c>
      <c r="J106" s="31">
        <f>Classes_finales!$W$30*C106^3+Classes_finales!$W$31*C106^2+Classes_finales!$W$32*C106+Classes_finales!$W$33</f>
        <v>7.0783380730716097</v>
      </c>
      <c r="K106">
        <f>IF(OR(C106&lt;10,C106&gt;450),0,IF(H106&gt;=MAX(Classes_finales!D:D),$M$1,Donnees_SIG!J106))</f>
        <v>7.914299999999999</v>
      </c>
      <c r="P106" t="s">
        <v>39</v>
      </c>
    </row>
    <row r="107" spans="1:16">
      <c r="A107" t="s">
        <v>250</v>
      </c>
      <c r="B107" t="s">
        <v>251</v>
      </c>
      <c r="C107">
        <v>11.116900444000001</v>
      </c>
      <c r="D107" t="s">
        <v>37</v>
      </c>
      <c r="E107">
        <v>783454.39035383996</v>
      </c>
      <c r="F107">
        <v>9636908.5711987391</v>
      </c>
      <c r="G107">
        <f>IF(C107="","",VLOOKUP(C107,Classes_detaillees!B:D,Classes_detaillees!C$1,TRUE))</f>
        <v>15</v>
      </c>
      <c r="H107">
        <f>IF(C107="","",VLOOKUP(C107,Classes_finales!B:D,Classes_finales!C$1,TRUE))</f>
        <v>15</v>
      </c>
      <c r="I107">
        <f t="shared" si="1"/>
        <v>20</v>
      </c>
      <c r="J107" s="31">
        <f>Classes_finales!$W$30*C107^3+Classes_finales!$W$31*C107^2+Classes_finales!$W$32*C107+Classes_finales!$W$33</f>
        <v>0.39926193277846322</v>
      </c>
      <c r="K107">
        <f>IF(OR(C107&lt;10,C107&gt;450),0,IF(H107&gt;=MAX(Classes_finales!D:D),$M$1,Donnees_SIG!J107))</f>
        <v>0.39926193277846322</v>
      </c>
      <c r="P107" t="s">
        <v>39</v>
      </c>
    </row>
    <row r="108" spans="1:16">
      <c r="A108" t="s">
        <v>252</v>
      </c>
      <c r="B108" s="31" t="s">
        <v>253</v>
      </c>
      <c r="C108">
        <v>25.851100922000001</v>
      </c>
      <c r="D108" t="s">
        <v>37</v>
      </c>
      <c r="E108">
        <v>790471.69787380798</v>
      </c>
      <c r="F108">
        <v>9637427.6511435397</v>
      </c>
      <c r="G108">
        <f>IF(C108="","",VLOOKUP(C108,Classes_detaillees!B:D,Classes_detaillees!C$1,TRUE))</f>
        <v>30</v>
      </c>
      <c r="H108">
        <f>IF(C108="","",VLOOKUP(C108,Classes_finales!B:D,Classes_finales!C$1,TRUE))</f>
        <v>30</v>
      </c>
      <c r="I108">
        <f t="shared" si="1"/>
        <v>20</v>
      </c>
      <c r="J108" s="31">
        <f>Classes_finales!$W$30*C108^3+Classes_finales!$W$31*C108^2+Classes_finales!$W$32*C108+Classes_finales!$W$33</f>
        <v>2.117927189965592</v>
      </c>
      <c r="K108">
        <f>IF(OR(C108&lt;10,C108&gt;450),0,IF(H108&gt;=MAX(Classes_finales!D:D),$M$1,Donnees_SIG!J108))</f>
        <v>2.117927189965592</v>
      </c>
      <c r="P108" t="s">
        <v>39</v>
      </c>
    </row>
    <row r="109" spans="1:16">
      <c r="A109" t="s">
        <v>254</v>
      </c>
      <c r="B109" t="s">
        <v>255</v>
      </c>
      <c r="C109">
        <v>37.459598540999998</v>
      </c>
      <c r="D109" t="s">
        <v>37</v>
      </c>
      <c r="E109">
        <v>783623.72705236904</v>
      </c>
      <c r="F109">
        <v>9635771.1650998592</v>
      </c>
      <c r="G109">
        <f>IF(C109="","",VLOOKUP(C109,Classes_detaillees!B:D,Classes_detaillees!C$1,TRUE))</f>
        <v>40</v>
      </c>
      <c r="H109">
        <f>IF(C109="","",VLOOKUP(C109,Classes_finales!B:D,Classes_finales!C$1,TRUE))</f>
        <v>40</v>
      </c>
      <c r="I109">
        <f t="shared" si="1"/>
        <v>20</v>
      </c>
      <c r="J109" s="31">
        <f>Classes_finales!$W$30*C109^3+Classes_finales!$W$31*C109^2+Classes_finales!$W$32*C109+Classes_finales!$W$33</f>
        <v>3.6895562090560579</v>
      </c>
      <c r="K109">
        <f>IF(OR(C109&lt;10,C109&gt;450),0,IF(H109&gt;=MAX(Classes_finales!D:D),$M$1,Donnees_SIG!J109))</f>
        <v>3.6895562090560579</v>
      </c>
      <c r="P109" t="s">
        <v>39</v>
      </c>
    </row>
    <row r="110" spans="1:16">
      <c r="A110" t="s">
        <v>256</v>
      </c>
      <c r="B110" t="s">
        <v>257</v>
      </c>
      <c r="C110">
        <v>62.962898254000002</v>
      </c>
      <c r="D110" t="s">
        <v>37</v>
      </c>
      <c r="E110">
        <v>783110.65268904902</v>
      </c>
      <c r="F110">
        <v>9635792.3430598006</v>
      </c>
      <c r="G110">
        <f>IF(C110="","",VLOOKUP(C110,Classes_detaillees!B:D,Classes_detaillees!C$1,TRUE))</f>
        <v>65</v>
      </c>
      <c r="H110">
        <f>IF(C110="","",VLOOKUP(C110,Classes_finales!B:D,Classes_finales!C$1,TRUE))</f>
        <v>70</v>
      </c>
      <c r="I110">
        <f t="shared" si="1"/>
        <v>20</v>
      </c>
      <c r="J110" s="31">
        <f>Classes_finales!$W$30*C110^3+Classes_finales!$W$31*C110^2+Classes_finales!$W$32*C110+Classes_finales!$W$33</f>
        <v>6.8342975425427817</v>
      </c>
      <c r="K110">
        <f>IF(OR(C110&lt;10,C110&gt;450),0,IF(H110&gt;=MAX(Classes_finales!D:D),$M$1,Donnees_SIG!J110))</f>
        <v>6.8342975425427817</v>
      </c>
      <c r="P110" t="s">
        <v>39</v>
      </c>
    </row>
    <row r="111" spans="1:16">
      <c r="A111" t="s">
        <v>258</v>
      </c>
      <c r="B111" t="s">
        <v>259</v>
      </c>
      <c r="C111">
        <v>154.26400756999999</v>
      </c>
      <c r="D111" t="s">
        <v>37</v>
      </c>
      <c r="E111">
        <v>790615.61491419701</v>
      </c>
      <c r="F111">
        <v>9637961.0443804301</v>
      </c>
      <c r="G111">
        <f>IF(C111="","",VLOOKUP(C111,Classes_detaillees!B:D,Classes_detaillees!C$1,TRUE))</f>
        <v>155</v>
      </c>
      <c r="H111">
        <f>IF(C111="","",VLOOKUP(C111,Classes_finales!B:D,Classes_finales!C$1,TRUE))</f>
        <v>80</v>
      </c>
      <c r="I111">
        <f t="shared" si="1"/>
        <v>20</v>
      </c>
      <c r="J111" s="31">
        <f>Classes_finales!$W$30*C111^3+Classes_finales!$W$31*C111^2+Classes_finales!$W$32*C111+Classes_finales!$W$33</f>
        <v>-12.767429707647738</v>
      </c>
      <c r="K111">
        <f>IF(OR(C111&lt;10,C111&gt;450),0,IF(H111&gt;=MAX(Classes_finales!D:D),$M$1,Donnees_SIG!J111))</f>
        <v>7.914299999999999</v>
      </c>
      <c r="P111" t="s">
        <v>39</v>
      </c>
    </row>
    <row r="112" spans="1:16">
      <c r="A112" t="s">
        <v>260</v>
      </c>
      <c r="B112" t="s">
        <v>261</v>
      </c>
      <c r="C112">
        <v>83.516601562000005</v>
      </c>
      <c r="D112" t="s">
        <v>37</v>
      </c>
      <c r="E112">
        <v>790150.371280425</v>
      </c>
      <c r="F112">
        <v>9637551.2922772896</v>
      </c>
      <c r="G112">
        <f>IF(C112="","",VLOOKUP(C112,Classes_detaillees!B:D,Classes_detaillees!C$1,TRUE))</f>
        <v>85</v>
      </c>
      <c r="H112">
        <f>IF(C112="","",VLOOKUP(C112,Classes_finales!B:D,Classes_finales!C$1,TRUE))</f>
        <v>80</v>
      </c>
      <c r="I112">
        <f t="shared" si="1"/>
        <v>20</v>
      </c>
      <c r="J112" s="31">
        <f>Classes_finales!$W$30*C112^3+Classes_finales!$W$31*C112^2+Classes_finales!$W$32*C112+Classes_finales!$W$33</f>
        <v>7.9688407537564903</v>
      </c>
      <c r="K112">
        <f>IF(OR(C112&lt;10,C112&gt;450),0,IF(H112&gt;=MAX(Classes_finales!D:D),$M$1,Donnees_SIG!J112))</f>
        <v>7.914299999999999</v>
      </c>
      <c r="P112" t="s">
        <v>39</v>
      </c>
    </row>
    <row r="113" spans="1:16">
      <c r="A113" t="s">
        <v>262</v>
      </c>
      <c r="B113" t="s">
        <v>263</v>
      </c>
      <c r="C113">
        <v>61.885898589999996</v>
      </c>
      <c r="D113" t="s">
        <v>37</v>
      </c>
      <c r="E113">
        <v>792875.86353811505</v>
      </c>
      <c r="F113">
        <v>9639266.9251186308</v>
      </c>
      <c r="G113">
        <f>IF(C113="","",VLOOKUP(C113,Classes_detaillees!B:D,Classes_detaillees!C$1,TRUE))</f>
        <v>65</v>
      </c>
      <c r="H113">
        <f>IF(C113="","",VLOOKUP(C113,Classes_finales!B:D,Classes_finales!C$1,TRUE))</f>
        <v>70</v>
      </c>
      <c r="I113">
        <f t="shared" si="1"/>
        <v>20</v>
      </c>
      <c r="J113" s="31">
        <f>Classes_finales!$W$30*C113^3+Classes_finales!$W$31*C113^2+Classes_finales!$W$32*C113+Classes_finales!$W$33</f>
        <v>6.7290173549551433</v>
      </c>
      <c r="K113">
        <f>IF(OR(C113&lt;10,C113&gt;450),0,IF(H113&gt;=MAX(Classes_finales!D:D),$M$1,Donnees_SIG!J113))</f>
        <v>6.7290173549551433</v>
      </c>
      <c r="P113" t="s">
        <v>39</v>
      </c>
    </row>
    <row r="114" spans="1:16">
      <c r="A114" t="s">
        <v>264</v>
      </c>
      <c r="B114" t="s">
        <v>265</v>
      </c>
      <c r="C114">
        <v>44.424499511999997</v>
      </c>
      <c r="D114" t="s">
        <v>37</v>
      </c>
      <c r="E114">
        <v>791845.05218759703</v>
      </c>
      <c r="F114">
        <v>9638072.9365093596</v>
      </c>
      <c r="G114">
        <f>IF(C114="","",VLOOKUP(C114,Classes_detaillees!B:D,Classes_detaillees!C$1,TRUE))</f>
        <v>45</v>
      </c>
      <c r="H114">
        <f>IF(C114="","",VLOOKUP(C114,Classes_finales!B:D,Classes_finales!C$1,TRUE))</f>
        <v>50</v>
      </c>
      <c r="I114">
        <f t="shared" si="1"/>
        <v>20</v>
      </c>
      <c r="J114" s="31">
        <f>Classes_finales!$W$30*C114^3+Classes_finales!$W$31*C114^2+Classes_finales!$W$32*C114+Classes_finales!$W$33</f>
        <v>4.6383664466195302</v>
      </c>
      <c r="K114">
        <f>IF(OR(C114&lt;10,C114&gt;450),0,IF(H114&gt;=MAX(Classes_finales!D:D),$M$1,Donnees_SIG!J114))</f>
        <v>4.6383664466195302</v>
      </c>
      <c r="P114" t="s">
        <v>39</v>
      </c>
    </row>
    <row r="115" spans="1:16">
      <c r="A115" t="s">
        <v>266</v>
      </c>
      <c r="B115" t="s">
        <v>267</v>
      </c>
      <c r="C115">
        <v>268.48120117000002</v>
      </c>
      <c r="D115" t="s">
        <v>37</v>
      </c>
      <c r="E115">
        <v>783151.02584424894</v>
      </c>
      <c r="F115">
        <v>9636370.1752434205</v>
      </c>
      <c r="G115">
        <f>IF(C115="","",VLOOKUP(C115,Classes_detaillees!B:D,Classes_detaillees!C$1,TRUE))</f>
        <v>270</v>
      </c>
      <c r="H115">
        <f>IF(C115="","",VLOOKUP(C115,Classes_finales!B:D,Classes_finales!C$1,TRUE))</f>
        <v>80</v>
      </c>
      <c r="I115">
        <f t="shared" si="1"/>
        <v>20</v>
      </c>
      <c r="J115" s="31">
        <f>Classes_finales!$W$30*C115^3+Classes_finales!$W$31*C115^2+Classes_finales!$W$32*C115+Classes_finales!$W$33</f>
        <v>-213.67445100967069</v>
      </c>
      <c r="K115">
        <f>IF(OR(C115&lt;10,C115&gt;450),0,IF(H115&gt;=MAX(Classes_finales!D:D),$M$1,Donnees_SIG!J115))</f>
        <v>7.914299999999999</v>
      </c>
      <c r="P115" t="s">
        <v>39</v>
      </c>
    </row>
    <row r="116" spans="1:16">
      <c r="A116" t="s">
        <v>268</v>
      </c>
      <c r="B116" s="31" t="s">
        <v>269</v>
      </c>
      <c r="C116">
        <v>69.666397094999994</v>
      </c>
      <c r="D116" t="s">
        <v>37</v>
      </c>
      <c r="E116">
        <v>791571.31327474199</v>
      </c>
      <c r="F116">
        <v>9638414.4981855396</v>
      </c>
      <c r="G116">
        <f>IF(C116="","",VLOOKUP(C116,Classes_detaillees!B:D,Classes_detaillees!C$1,TRUE))</f>
        <v>70</v>
      </c>
      <c r="H116">
        <f>IF(C116="","",VLOOKUP(C116,Classes_finales!B:D,Classes_finales!C$1,TRUE))</f>
        <v>70</v>
      </c>
      <c r="I116">
        <f t="shared" si="1"/>
        <v>20</v>
      </c>
      <c r="J116" s="31">
        <f>Classes_finales!$W$30*C116^3+Classes_finales!$W$31*C116^2+Classes_finales!$W$32*C116+Classes_finales!$W$33</f>
        <v>7.4014257147783891</v>
      </c>
      <c r="K116">
        <f>IF(OR(C116&lt;10,C116&gt;450),0,IF(H116&gt;=MAX(Classes_finales!D:D),$M$1,Donnees_SIG!J116))</f>
        <v>7.4014257147783891</v>
      </c>
      <c r="P116" t="s">
        <v>39</v>
      </c>
    </row>
    <row r="117" spans="1:16">
      <c r="A117" t="s">
        <v>270</v>
      </c>
      <c r="B117" s="31" t="s">
        <v>271</v>
      </c>
      <c r="C117">
        <v>57.757099152000002</v>
      </c>
      <c r="D117" t="s">
        <v>37</v>
      </c>
      <c r="E117">
        <v>790140.72423655703</v>
      </c>
      <c r="F117">
        <v>9638732.2389675602</v>
      </c>
      <c r="G117">
        <f>IF(C117="","",VLOOKUP(C117,Classes_detaillees!B:D,Classes_detaillees!C$1,TRUE))</f>
        <v>60</v>
      </c>
      <c r="H117">
        <f>IF(C117="","",VLOOKUP(C117,Classes_finales!B:D,Classes_finales!C$1,TRUE))</f>
        <v>60</v>
      </c>
      <c r="I117">
        <f t="shared" si="1"/>
        <v>20</v>
      </c>
      <c r="J117" s="31">
        <f>Classes_finales!$W$30*C117^3+Classes_finales!$W$31*C117^2+Classes_finales!$W$32*C117+Classes_finales!$W$33</f>
        <v>6.294202518074405</v>
      </c>
      <c r="K117">
        <f>IF(OR(C117&lt;10,C117&gt;450),0,IF(H117&gt;=MAX(Classes_finales!D:D),$M$1,Donnees_SIG!J117))</f>
        <v>6.294202518074405</v>
      </c>
      <c r="P117" t="s">
        <v>39</v>
      </c>
    </row>
    <row r="118" spans="1:16">
      <c r="A118" t="s">
        <v>272</v>
      </c>
      <c r="B118" t="s">
        <v>273</v>
      </c>
      <c r="C118">
        <v>851.20428466999999</v>
      </c>
      <c r="D118" t="s">
        <v>37</v>
      </c>
      <c r="E118">
        <v>790684.673015557</v>
      </c>
      <c r="F118">
        <v>9638396.8418850303</v>
      </c>
      <c r="G118">
        <f>IF(C118="","",VLOOKUP(C118,Classes_detaillees!B:D,Classes_detaillees!C$1,TRUE))</f>
        <v>855</v>
      </c>
      <c r="H118">
        <f>IF(C118="","",VLOOKUP(C118,Classes_finales!B:D,Classes_finales!C$1,TRUE))</f>
        <v>80</v>
      </c>
      <c r="I118">
        <f t="shared" si="1"/>
        <v>20</v>
      </c>
      <c r="J118" s="31">
        <f>Classes_finales!$W$30*C118^3+Classes_finales!$W$31*C118^2+Classes_finales!$W$32*C118+Classes_finales!$W$33</f>
        <v>-10692.816701628935</v>
      </c>
      <c r="K118">
        <f>IF(OR(C118&lt;10,C118&gt;450),0,IF(H118&gt;=MAX(Classes_finales!D:D),$M$1,Donnees_SIG!J118))</f>
        <v>0</v>
      </c>
      <c r="P118" t="s">
        <v>39</v>
      </c>
    </row>
    <row r="119" spans="1:16">
      <c r="A119" t="s">
        <v>274</v>
      </c>
      <c r="B119" t="s">
        <v>275</v>
      </c>
      <c r="C119">
        <v>113.23480225</v>
      </c>
      <c r="D119" t="s">
        <v>37</v>
      </c>
      <c r="E119">
        <v>791943.12361322006</v>
      </c>
      <c r="F119">
        <v>9638310.8360161297</v>
      </c>
      <c r="G119">
        <f>IF(C119="","",VLOOKUP(C119,Classes_detaillees!B:D,Classes_detaillees!C$1,TRUE))</f>
        <v>115</v>
      </c>
      <c r="H119">
        <f>IF(C119="","",VLOOKUP(C119,Classes_finales!B:D,Classes_finales!C$1,TRUE))</f>
        <v>80</v>
      </c>
      <c r="I119">
        <f t="shared" si="1"/>
        <v>20</v>
      </c>
      <c r="J119" s="31">
        <f>Classes_finales!$W$30*C119^3+Classes_finales!$W$31*C119^2+Classes_finales!$W$32*C119+Classes_finales!$W$33</f>
        <v>5.1358197670047403</v>
      </c>
      <c r="K119">
        <f>IF(OR(C119&lt;10,C119&gt;450),0,IF(H119&gt;=MAX(Classes_finales!D:D),$M$1,Donnees_SIG!J119))</f>
        <v>7.914299999999999</v>
      </c>
      <c r="P119" t="s">
        <v>39</v>
      </c>
    </row>
    <row r="120" spans="1:16">
      <c r="A120" t="s">
        <v>276</v>
      </c>
      <c r="B120" t="s">
        <v>277</v>
      </c>
      <c r="C120">
        <v>57.476699828999998</v>
      </c>
      <c r="D120" t="s">
        <v>37</v>
      </c>
      <c r="E120">
        <v>783221.17259522201</v>
      </c>
      <c r="F120">
        <v>9636572.4267820995</v>
      </c>
      <c r="G120">
        <f>IF(C120="","",VLOOKUP(C120,Classes_detaillees!B:D,Classes_detaillees!C$1,TRUE))</f>
        <v>60</v>
      </c>
      <c r="H120">
        <f>IF(C120="","",VLOOKUP(C120,Classes_finales!B:D,Classes_finales!C$1,TRUE))</f>
        <v>60</v>
      </c>
      <c r="I120">
        <f t="shared" si="1"/>
        <v>20</v>
      </c>
      <c r="J120" s="31">
        <f>Classes_finales!$W$30*C120^3+Classes_finales!$W$31*C120^2+Classes_finales!$W$32*C120+Classes_finales!$W$33</f>
        <v>6.2630132700597567</v>
      </c>
      <c r="K120">
        <f>IF(OR(C120&lt;10,C120&gt;450),0,IF(H120&gt;=MAX(Classes_finales!D:D),$M$1,Donnees_SIG!J120))</f>
        <v>6.2630132700597567</v>
      </c>
      <c r="P120" t="s">
        <v>39</v>
      </c>
    </row>
    <row r="121" spans="1:16">
      <c r="A121" t="s">
        <v>278</v>
      </c>
      <c r="B121" t="s">
        <v>279</v>
      </c>
      <c r="C121">
        <v>57.242900847999998</v>
      </c>
      <c r="D121" t="s">
        <v>37</v>
      </c>
      <c r="E121">
        <v>791922.77669682703</v>
      </c>
      <c r="F121">
        <v>9639475.7036904395</v>
      </c>
      <c r="G121">
        <f>IF(C121="","",VLOOKUP(C121,Classes_detaillees!B:D,Classes_detaillees!C$1,TRUE))</f>
        <v>60</v>
      </c>
      <c r="H121">
        <f>IF(C121="","",VLOOKUP(C121,Classes_finales!B:D,Classes_finales!C$1,TRUE))</f>
        <v>60</v>
      </c>
      <c r="I121">
        <f t="shared" si="1"/>
        <v>20</v>
      </c>
      <c r="J121" s="31">
        <f>Classes_finales!$W$30*C121^3+Classes_finales!$W$31*C121^2+Classes_finales!$W$32*C121+Classes_finales!$W$33</f>
        <v>6.2368572319906956</v>
      </c>
      <c r="K121">
        <f>IF(OR(C121&lt;10,C121&gt;450),0,IF(H121&gt;=MAX(Classes_finales!D:D),$M$1,Donnees_SIG!J121))</f>
        <v>6.2368572319906956</v>
      </c>
      <c r="P121" t="s">
        <v>39</v>
      </c>
    </row>
    <row r="122" spans="1:16">
      <c r="A122" t="s">
        <v>280</v>
      </c>
      <c r="B122" t="s">
        <v>281</v>
      </c>
      <c r="C122">
        <v>114.43080139</v>
      </c>
      <c r="D122" t="s">
        <v>37</v>
      </c>
      <c r="E122">
        <v>782977.25346732</v>
      </c>
      <c r="F122">
        <v>9635933.6689064298</v>
      </c>
      <c r="G122">
        <f>IF(C122="","",VLOOKUP(C122,Classes_detaillees!B:D,Classes_detaillees!C$1,TRUE))</f>
        <v>115</v>
      </c>
      <c r="H122">
        <f>IF(C122="","",VLOOKUP(C122,Classes_finales!B:D,Classes_finales!C$1,TRUE))</f>
        <v>80</v>
      </c>
      <c r="I122">
        <f t="shared" si="1"/>
        <v>20</v>
      </c>
      <c r="J122" s="31">
        <f>Classes_finales!$W$30*C122^3+Classes_finales!$W$31*C122^2+Classes_finales!$W$32*C122+Classes_finales!$W$33</f>
        <v>4.873038148554814</v>
      </c>
      <c r="K122">
        <f>IF(OR(C122&lt;10,C122&gt;450),0,IF(H122&gt;=MAX(Classes_finales!D:D),$M$1,Donnees_SIG!J122))</f>
        <v>7.914299999999999</v>
      </c>
      <c r="P122" t="s">
        <v>39</v>
      </c>
    </row>
    <row r="123" spans="1:16">
      <c r="A123" t="s">
        <v>282</v>
      </c>
      <c r="B123" t="s">
        <v>283</v>
      </c>
      <c r="C123">
        <v>32.344898223999998</v>
      </c>
      <c r="D123" t="s">
        <v>37</v>
      </c>
      <c r="E123">
        <v>792072.11997347302</v>
      </c>
      <c r="F123">
        <v>9638634.5780075695</v>
      </c>
      <c r="G123">
        <f>IF(C123="","",VLOOKUP(C123,Classes_detaillees!B:D,Classes_detaillees!C$1,TRUE))</f>
        <v>35</v>
      </c>
      <c r="H123">
        <f>IF(C123="","",VLOOKUP(C123,Classes_finales!B:D,Classes_finales!C$1,TRUE))</f>
        <v>35</v>
      </c>
      <c r="I123">
        <f t="shared" si="1"/>
        <v>20</v>
      </c>
      <c r="J123" s="31">
        <f>Classes_finales!$W$30*C123^3+Classes_finales!$W$31*C123^2+Classes_finales!$W$32*C123+Classes_finales!$W$33</f>
        <v>2.9875683187961362</v>
      </c>
      <c r="K123">
        <f>IF(OR(C123&lt;10,C123&gt;450),0,IF(H123&gt;=MAX(Classes_finales!D:D),$M$1,Donnees_SIG!J123))</f>
        <v>2.9875683187961362</v>
      </c>
      <c r="P123" t="s">
        <v>39</v>
      </c>
    </row>
    <row r="124" spans="1:16">
      <c r="A124" t="s">
        <v>284</v>
      </c>
      <c r="B124" t="s">
        <v>285</v>
      </c>
      <c r="C124">
        <v>130.63800049</v>
      </c>
      <c r="D124" t="s">
        <v>37</v>
      </c>
      <c r="E124">
        <v>783076.16792255605</v>
      </c>
      <c r="F124">
        <v>9636400.4228691701</v>
      </c>
      <c r="G124">
        <f>IF(C124="","",VLOOKUP(C124,Classes_detaillees!B:D,Classes_detaillees!C$1,TRUE))</f>
        <v>135</v>
      </c>
      <c r="H124">
        <f>IF(C124="","",VLOOKUP(C124,Classes_finales!B:D,Classes_finales!C$1,TRUE))</f>
        <v>80</v>
      </c>
      <c r="I124">
        <f t="shared" si="1"/>
        <v>20</v>
      </c>
      <c r="J124" s="31">
        <f>Classes_finales!$W$30*C124^3+Classes_finales!$W$31*C124^2+Classes_finales!$W$32*C124+Classes_finales!$W$33</f>
        <v>-8.8678632493755405E-2</v>
      </c>
      <c r="K124">
        <f>IF(OR(C124&lt;10,C124&gt;450),0,IF(H124&gt;=MAX(Classes_finales!D:D),$M$1,Donnees_SIG!J124))</f>
        <v>7.914299999999999</v>
      </c>
      <c r="P124" t="s">
        <v>39</v>
      </c>
    </row>
    <row r="125" spans="1:16">
      <c r="A125" t="s">
        <v>286</v>
      </c>
      <c r="B125" s="31" t="s">
        <v>287</v>
      </c>
      <c r="C125">
        <v>48.036300658999998</v>
      </c>
      <c r="D125" t="s">
        <v>37</v>
      </c>
      <c r="E125">
        <v>792177.74586382997</v>
      </c>
      <c r="F125">
        <v>9638470.9858329594</v>
      </c>
      <c r="G125">
        <f>IF(C125="","",VLOOKUP(C125,Classes_detaillees!B:D,Classes_detaillees!C$1,TRUE))</f>
        <v>50</v>
      </c>
      <c r="H125">
        <f>IF(C125="","",VLOOKUP(C125,Classes_finales!B:D,Classes_finales!C$1,TRUE))</f>
        <v>50</v>
      </c>
      <c r="I125">
        <f t="shared" si="1"/>
        <v>20</v>
      </c>
      <c r="J125" s="31">
        <f>Classes_finales!$W$30*C125^3+Classes_finales!$W$31*C125^2+Classes_finales!$W$32*C125+Classes_finales!$W$33</f>
        <v>5.1151731065593111</v>
      </c>
      <c r="K125">
        <f>IF(OR(C125&lt;10,C125&gt;450),0,IF(H125&gt;=MAX(Classes_finales!D:D),$M$1,Donnees_SIG!J125))</f>
        <v>5.1151731065593111</v>
      </c>
      <c r="P125" t="s">
        <v>39</v>
      </c>
    </row>
    <row r="126" spans="1:16">
      <c r="A126" t="s">
        <v>288</v>
      </c>
      <c r="B126" s="31" t="s">
        <v>289</v>
      </c>
      <c r="C126">
        <v>122.4763031</v>
      </c>
      <c r="D126" t="s">
        <v>37</v>
      </c>
      <c r="E126">
        <v>783064.56303988595</v>
      </c>
      <c r="F126">
        <v>9636330.7206560299</v>
      </c>
      <c r="G126">
        <f>IF(C126="","",VLOOKUP(C126,Classes_detaillees!B:D,Classes_detaillees!C$1,TRUE))</f>
        <v>125</v>
      </c>
      <c r="H126">
        <f>IF(C126="","",VLOOKUP(C126,Classes_finales!B:D,Classes_finales!C$1,TRUE))</f>
        <v>80</v>
      </c>
      <c r="I126">
        <f t="shared" si="1"/>
        <v>20</v>
      </c>
      <c r="J126" s="31">
        <f>Classes_finales!$W$30*C126^3+Classes_finales!$W$31*C126^2+Classes_finales!$W$32*C126+Classes_finales!$W$33</f>
        <v>2.7481997219468224</v>
      </c>
      <c r="K126">
        <f>IF(OR(C126&lt;10,C126&gt;450),0,IF(H126&gt;=MAX(Classes_finales!D:D),$M$1,Donnees_SIG!J126))</f>
        <v>7.914299999999999</v>
      </c>
      <c r="P126" t="s">
        <v>39</v>
      </c>
    </row>
    <row r="127" spans="1:16">
      <c r="A127" t="s">
        <v>290</v>
      </c>
      <c r="B127" s="31" t="s">
        <v>291</v>
      </c>
      <c r="C127">
        <v>38.565498351999999</v>
      </c>
      <c r="D127" t="s">
        <v>37</v>
      </c>
      <c r="E127">
        <v>782804.78570643696</v>
      </c>
      <c r="F127">
        <v>9635154.6604440901</v>
      </c>
      <c r="G127">
        <f>IF(C127="","",VLOOKUP(C127,Classes_detaillees!B:D,Classes_detaillees!C$1,TRUE))</f>
        <v>40</v>
      </c>
      <c r="H127">
        <f>IF(C127="","",VLOOKUP(C127,Classes_finales!B:D,Classes_finales!C$1,TRUE))</f>
        <v>40</v>
      </c>
      <c r="I127">
        <f t="shared" si="1"/>
        <v>20</v>
      </c>
      <c r="J127" s="31">
        <f>Classes_finales!$W$30*C127^3+Classes_finales!$W$31*C127^2+Classes_finales!$W$32*C127+Classes_finales!$W$33</f>
        <v>3.8415642035989239</v>
      </c>
      <c r="K127">
        <f>IF(OR(C127&lt;10,C127&gt;450),0,IF(H127&gt;=MAX(Classes_finales!D:D),$M$1,Donnees_SIG!J127))</f>
        <v>3.8415642035989239</v>
      </c>
      <c r="P127" t="s">
        <v>39</v>
      </c>
    </row>
    <row r="128" spans="1:16">
      <c r="A128" t="s">
        <v>292</v>
      </c>
      <c r="B128" s="31" t="s">
        <v>293</v>
      </c>
      <c r="C128">
        <v>99.555900574000006</v>
      </c>
      <c r="D128" t="s">
        <v>37</v>
      </c>
      <c r="E128">
        <v>783043.78047587594</v>
      </c>
      <c r="F128">
        <v>9636299.3192043304</v>
      </c>
      <c r="G128">
        <f>IF(C128="","",VLOOKUP(C128,Classes_detaillees!B:D,Classes_detaillees!C$1,TRUE))</f>
        <v>100</v>
      </c>
      <c r="H128">
        <f>IF(C128="","",VLOOKUP(C128,Classes_finales!B:D,Classes_finales!C$1,TRUE))</f>
        <v>80</v>
      </c>
      <c r="I128">
        <f t="shared" si="1"/>
        <v>20</v>
      </c>
      <c r="J128" s="31">
        <f>Classes_finales!$W$30*C128^3+Classes_finales!$W$31*C128^2+Classes_finales!$W$32*C128+Classes_finales!$W$33</f>
        <v>7.2573389502239074</v>
      </c>
      <c r="K128">
        <f>IF(OR(C128&lt;10,C128&gt;450),0,IF(H128&gt;=MAX(Classes_finales!D:D),$M$1,Donnees_SIG!J128))</f>
        <v>7.914299999999999</v>
      </c>
      <c r="P128" t="s">
        <v>39</v>
      </c>
    </row>
    <row r="129" spans="1:16">
      <c r="A129" t="s">
        <v>294</v>
      </c>
      <c r="B129" t="s">
        <v>295</v>
      </c>
      <c r="C129">
        <v>54.674701691000003</v>
      </c>
      <c r="D129" t="s">
        <v>37</v>
      </c>
      <c r="E129">
        <v>783801.65058239095</v>
      </c>
      <c r="F129">
        <v>9636094.2307825405</v>
      </c>
      <c r="G129">
        <f>IF(C129="","",VLOOKUP(C129,Classes_detaillees!B:D,Classes_detaillees!C$1,TRUE))</f>
        <v>55</v>
      </c>
      <c r="H129">
        <f>IF(C129="","",VLOOKUP(C129,Classes_finales!B:D,Classes_finales!C$1,TRUE))</f>
        <v>60</v>
      </c>
      <c r="I129">
        <f t="shared" si="1"/>
        <v>20</v>
      </c>
      <c r="J129" s="31">
        <f>Classes_finales!$W$30*C129^3+Classes_finales!$W$31*C129^2+Classes_finales!$W$32*C129+Classes_finales!$W$33</f>
        <v>5.940994266089346</v>
      </c>
      <c r="K129">
        <f>IF(OR(C129&lt;10,C129&gt;450),0,IF(H129&gt;=MAX(Classes_finales!D:D),$M$1,Donnees_SIG!J129))</f>
        <v>5.940994266089346</v>
      </c>
      <c r="P129" t="s">
        <v>39</v>
      </c>
    </row>
    <row r="130" spans="1:16">
      <c r="A130" t="s">
        <v>296</v>
      </c>
      <c r="B130" t="s">
        <v>297</v>
      </c>
      <c r="C130">
        <v>241.31649780000001</v>
      </c>
      <c r="D130" t="s">
        <v>37</v>
      </c>
      <c r="E130">
        <v>790710.79644284502</v>
      </c>
      <c r="F130">
        <v>9638266.8691144306</v>
      </c>
      <c r="G130">
        <f>IF(C130="","",VLOOKUP(C130,Classes_detaillees!B:D,Classes_detaillees!C$1,TRUE))</f>
        <v>245</v>
      </c>
      <c r="H130">
        <f>IF(C130="","",VLOOKUP(C130,Classes_finales!B:D,Classes_finales!C$1,TRUE))</f>
        <v>80</v>
      </c>
      <c r="I130">
        <f t="shared" si="1"/>
        <v>20</v>
      </c>
      <c r="J130" s="31">
        <f>Classes_finales!$W$30*C130^3+Classes_finales!$W$31*C130^2+Classes_finales!$W$32*C130+Classes_finales!$W$33</f>
        <v>-139.68757626015687</v>
      </c>
      <c r="K130">
        <f>IF(OR(C130&lt;10,C130&gt;450),0,IF(H130&gt;=MAX(Classes_finales!D:D),$M$1,Donnees_SIG!J130))</f>
        <v>7.914299999999999</v>
      </c>
      <c r="P130" t="s">
        <v>39</v>
      </c>
    </row>
    <row r="131" spans="1:16">
      <c r="A131" t="s">
        <v>298</v>
      </c>
      <c r="B131" t="s">
        <v>299</v>
      </c>
      <c r="C131">
        <v>86.256202697999996</v>
      </c>
      <c r="D131" t="s">
        <v>37</v>
      </c>
      <c r="E131">
        <v>791908.69984192005</v>
      </c>
      <c r="F131">
        <v>9639478.2937476207</v>
      </c>
      <c r="G131">
        <f>IF(C131="","",VLOOKUP(C131,Classes_detaillees!B:D,Classes_detaillees!C$1,TRUE))</f>
        <v>90</v>
      </c>
      <c r="H131">
        <f>IF(C131="","",VLOOKUP(C131,Classes_finales!B:D,Classes_finales!C$1,TRUE))</f>
        <v>80</v>
      </c>
      <c r="I131">
        <f t="shared" ref="I131:I194" si="2">IF(E131="","",20)</f>
        <v>20</v>
      </c>
      <c r="J131" s="31">
        <f>Classes_finales!$W$30*C131^3+Classes_finales!$W$31*C131^2+Classes_finales!$W$32*C131+Classes_finales!$W$33</f>
        <v>7.9634178949584378</v>
      </c>
      <c r="K131">
        <f>IF(OR(C131&lt;10,C131&gt;450),0,IF(H131&gt;=MAX(Classes_finales!D:D),$M$1,Donnees_SIG!J131))</f>
        <v>7.914299999999999</v>
      </c>
      <c r="P131" t="s">
        <v>39</v>
      </c>
    </row>
    <row r="132" spans="1:16">
      <c r="A132" t="s">
        <v>300</v>
      </c>
      <c r="B132" t="s">
        <v>301</v>
      </c>
      <c r="C132">
        <v>17.813899994</v>
      </c>
      <c r="D132" t="s">
        <v>37</v>
      </c>
      <c r="E132">
        <v>783638.09919984604</v>
      </c>
      <c r="F132">
        <v>9635936.8015045095</v>
      </c>
      <c r="G132">
        <f>IF(C132="","",VLOOKUP(C132,Classes_detaillees!B:D,Classes_detaillees!C$1,TRUE))</f>
        <v>20</v>
      </c>
      <c r="H132">
        <f>IF(C132="","",VLOOKUP(C132,Classes_finales!B:D,Classes_finales!C$1,TRUE))</f>
        <v>30</v>
      </c>
      <c r="I132">
        <f t="shared" si="2"/>
        <v>20</v>
      </c>
      <c r="J132" s="31">
        <f>Classes_finales!$W$30*C132^3+Classes_finales!$W$31*C132^2+Classes_finales!$W$32*C132+Classes_finales!$W$33</f>
        <v>1.120988491402561</v>
      </c>
      <c r="K132">
        <f>IF(OR(C132&lt;10,C132&gt;450),0,IF(H132&gt;=MAX(Classes_finales!D:D),$M$1,Donnees_SIG!J132))</f>
        <v>1.120988491402561</v>
      </c>
      <c r="P132" t="s">
        <v>39</v>
      </c>
    </row>
    <row r="133" spans="1:16">
      <c r="A133" t="s">
        <v>302</v>
      </c>
      <c r="B133" t="s">
        <v>303</v>
      </c>
      <c r="C133">
        <v>21.592500687000001</v>
      </c>
      <c r="D133" t="s">
        <v>37</v>
      </c>
      <c r="E133">
        <v>791527.67099014902</v>
      </c>
      <c r="F133">
        <v>9638325.0977063607</v>
      </c>
      <c r="G133">
        <f>IF(C133="","",VLOOKUP(C133,Classes_detaillees!B:D,Classes_detaillees!C$1,TRUE))</f>
        <v>25</v>
      </c>
      <c r="H133">
        <f>IF(C133="","",VLOOKUP(C133,Classes_finales!B:D,Classes_finales!C$1,TRUE))</f>
        <v>30</v>
      </c>
      <c r="I133">
        <f t="shared" si="2"/>
        <v>20</v>
      </c>
      <c r="J133" s="31">
        <f>Classes_finales!$W$30*C133^3+Classes_finales!$W$31*C133^2+Classes_finales!$W$32*C133+Classes_finales!$W$33</f>
        <v>1.5752886180002972</v>
      </c>
      <c r="K133">
        <f>IF(OR(C133&lt;10,C133&gt;450),0,IF(H133&gt;=MAX(Classes_finales!D:D),$M$1,Donnees_SIG!J133))</f>
        <v>1.5752886180002972</v>
      </c>
      <c r="P133" t="s">
        <v>39</v>
      </c>
    </row>
    <row r="134" spans="1:16">
      <c r="A134" t="s">
        <v>304</v>
      </c>
      <c r="B134" t="s">
        <v>305</v>
      </c>
      <c r="C134">
        <v>30.281499863000001</v>
      </c>
      <c r="D134" t="s">
        <v>37</v>
      </c>
      <c r="E134">
        <v>784113.440889408</v>
      </c>
      <c r="F134">
        <v>9637487.7483861893</v>
      </c>
      <c r="G134">
        <f>IF(C134="","",VLOOKUP(C134,Classes_detaillees!B:D,Classes_detaillees!C$1,TRUE))</f>
        <v>35</v>
      </c>
      <c r="H134">
        <f>IF(C134="","",VLOOKUP(C134,Classes_finales!B:D,Classes_finales!C$1,TRUE))</f>
        <v>35</v>
      </c>
      <c r="I134">
        <f t="shared" si="2"/>
        <v>20</v>
      </c>
      <c r="J134" s="31">
        <f>Classes_finales!$W$30*C134^3+Classes_finales!$W$31*C134^2+Classes_finales!$W$32*C134+Classes_finales!$W$33</f>
        <v>2.7073055822546315</v>
      </c>
      <c r="K134">
        <f>IF(OR(C134&lt;10,C134&gt;450),0,IF(H134&gt;=MAX(Classes_finales!D:D),$M$1,Donnees_SIG!J134))</f>
        <v>2.7073055822546315</v>
      </c>
      <c r="P134" t="s">
        <v>39</v>
      </c>
    </row>
    <row r="135" spans="1:16">
      <c r="A135" t="s">
        <v>306</v>
      </c>
      <c r="B135" s="31" t="s">
        <v>307</v>
      </c>
      <c r="C135">
        <v>22.323200226000001</v>
      </c>
      <c r="D135" t="s">
        <v>37</v>
      </c>
      <c r="E135">
        <v>783259.45501763502</v>
      </c>
      <c r="F135">
        <v>9636882.09627207</v>
      </c>
      <c r="G135">
        <f>IF(C135="","",VLOOKUP(C135,Classes_detaillees!B:D,Classes_detaillees!C$1,TRUE))</f>
        <v>25</v>
      </c>
      <c r="H135">
        <f>IF(C135="","",VLOOKUP(C135,Classes_finales!B:D,Classes_finales!C$1,TRUE))</f>
        <v>30</v>
      </c>
      <c r="I135">
        <f t="shared" si="2"/>
        <v>20</v>
      </c>
      <c r="J135" s="31">
        <f>Classes_finales!$W$30*C135^3+Classes_finales!$W$31*C135^2+Classes_finales!$W$32*C135+Classes_finales!$W$33</f>
        <v>1.6663213883334365</v>
      </c>
      <c r="K135">
        <f>IF(OR(C135&lt;10,C135&gt;450),0,IF(H135&gt;=MAX(Classes_finales!D:D),$M$1,Donnees_SIG!J135))</f>
        <v>1.6663213883334365</v>
      </c>
      <c r="P135" t="s">
        <v>39</v>
      </c>
    </row>
    <row r="136" spans="1:16">
      <c r="A136" t="s">
        <v>308</v>
      </c>
      <c r="B136" t="s">
        <v>309</v>
      </c>
      <c r="C136">
        <v>54.339000702</v>
      </c>
      <c r="D136" t="s">
        <v>37</v>
      </c>
      <c r="E136">
        <v>783504.38696155301</v>
      </c>
      <c r="F136">
        <v>9636965.6359645091</v>
      </c>
      <c r="G136">
        <f>IF(C136="","",VLOOKUP(C136,Classes_detaillees!B:D,Classes_detaillees!C$1,TRUE))</f>
        <v>55</v>
      </c>
      <c r="H136">
        <f>IF(C136="","",VLOOKUP(C136,Classes_finales!B:D,Classes_finales!C$1,TRUE))</f>
        <v>60</v>
      </c>
      <c r="I136">
        <f t="shared" si="2"/>
        <v>20</v>
      </c>
      <c r="J136" s="31">
        <f>Classes_finales!$W$30*C136^3+Classes_finales!$W$31*C136^2+Classes_finales!$W$32*C136+Classes_finales!$W$33</f>
        <v>5.901223846412865</v>
      </c>
      <c r="K136">
        <f>IF(OR(C136&lt;10,C136&gt;450),0,IF(H136&gt;=MAX(Classes_finales!D:D),$M$1,Donnees_SIG!J136))</f>
        <v>5.901223846412865</v>
      </c>
      <c r="P136" t="s">
        <v>39</v>
      </c>
    </row>
    <row r="137" spans="1:16">
      <c r="A137" t="s">
        <v>310</v>
      </c>
      <c r="B137" t="s">
        <v>311</v>
      </c>
      <c r="C137">
        <v>177.07789611999999</v>
      </c>
      <c r="D137" t="s">
        <v>37</v>
      </c>
      <c r="E137">
        <v>790937.05858289602</v>
      </c>
      <c r="F137">
        <v>9638778.0042466708</v>
      </c>
      <c r="G137">
        <f>IF(C137="","",VLOOKUP(C137,Classes_detaillees!B:D,Classes_detaillees!C$1,TRUE))</f>
        <v>180</v>
      </c>
      <c r="H137">
        <f>IF(C137="","",VLOOKUP(C137,Classes_finales!B:D,Classes_finales!C$1,TRUE))</f>
        <v>80</v>
      </c>
      <c r="I137">
        <f t="shared" si="2"/>
        <v>20</v>
      </c>
      <c r="J137" s="31">
        <f>Classes_finales!$W$30*C137^3+Classes_finales!$W$31*C137^2+Classes_finales!$W$32*C137+Classes_finales!$W$33</f>
        <v>-32.468637765500375</v>
      </c>
      <c r="K137">
        <f>IF(OR(C137&lt;10,C137&gt;450),0,IF(H137&gt;=MAX(Classes_finales!D:D),$M$1,Donnees_SIG!J137))</f>
        <v>7.914299999999999</v>
      </c>
      <c r="P137" t="s">
        <v>39</v>
      </c>
    </row>
    <row r="138" spans="1:16">
      <c r="A138" t="s">
        <v>312</v>
      </c>
      <c r="B138" t="s">
        <v>313</v>
      </c>
      <c r="C138">
        <v>139.92930602999999</v>
      </c>
      <c r="D138" t="s">
        <v>37</v>
      </c>
      <c r="E138">
        <v>791890.04332121101</v>
      </c>
      <c r="F138">
        <v>9638522.4978420809</v>
      </c>
      <c r="G138">
        <f>IF(C138="","",VLOOKUP(C138,Classes_detaillees!B:D,Classes_detaillees!C$1,TRUE))</f>
        <v>140</v>
      </c>
      <c r="H138">
        <f>IF(C138="","",VLOOKUP(C138,Classes_finales!B:D,Classes_finales!C$1,TRUE))</f>
        <v>80</v>
      </c>
      <c r="I138">
        <f t="shared" si="2"/>
        <v>20</v>
      </c>
      <c r="J138" s="31">
        <f>Classes_finales!$W$30*C138^3+Classes_finales!$W$31*C138^2+Classes_finales!$W$32*C138+Classes_finales!$W$33</f>
        <v>-4.2361648419787876</v>
      </c>
      <c r="K138">
        <f>IF(OR(C138&lt;10,C138&gt;450),0,IF(H138&gt;=MAX(Classes_finales!D:D),$M$1,Donnees_SIG!J138))</f>
        <v>7.914299999999999</v>
      </c>
      <c r="P138" t="s">
        <v>39</v>
      </c>
    </row>
    <row r="139" spans="1:16">
      <c r="A139" t="s">
        <v>314</v>
      </c>
      <c r="B139" s="31" t="s">
        <v>315</v>
      </c>
      <c r="C139">
        <v>110.80989838000001</v>
      </c>
      <c r="D139" t="s">
        <v>37</v>
      </c>
      <c r="E139">
        <v>790736.67695678002</v>
      </c>
      <c r="F139">
        <v>9637618.6248148493</v>
      </c>
      <c r="G139">
        <f>IF(C139="","",VLOOKUP(C139,Classes_detaillees!B:D,Classes_detaillees!C$1,TRUE))</f>
        <v>115</v>
      </c>
      <c r="H139">
        <f>IF(C139="","",VLOOKUP(C139,Classes_finales!B:D,Classes_finales!C$1,TRUE))</f>
        <v>80</v>
      </c>
      <c r="I139">
        <f t="shared" si="2"/>
        <v>20</v>
      </c>
      <c r="J139" s="31">
        <f>Classes_finales!$W$30*C139^3+Classes_finales!$W$31*C139^2+Classes_finales!$W$32*C139+Classes_finales!$W$33</f>
        <v>5.6284910693437951</v>
      </c>
      <c r="K139">
        <f>IF(OR(C139&lt;10,C139&gt;450),0,IF(H139&gt;=MAX(Classes_finales!D:D),$M$1,Donnees_SIG!J139))</f>
        <v>7.914299999999999</v>
      </c>
      <c r="P139" t="s">
        <v>39</v>
      </c>
    </row>
    <row r="140" spans="1:16">
      <c r="A140" t="s">
        <v>316</v>
      </c>
      <c r="B140" s="31" t="s">
        <v>317</v>
      </c>
      <c r="C140">
        <v>87.399497986</v>
      </c>
      <c r="D140" t="s">
        <v>37</v>
      </c>
      <c r="E140">
        <v>792150.83921528095</v>
      </c>
      <c r="F140">
        <v>9638586.1437532995</v>
      </c>
      <c r="G140">
        <f>IF(C140="","",VLOOKUP(C140,Classes_detaillees!B:D,Classes_detaillees!C$1,TRUE))</f>
        <v>90</v>
      </c>
      <c r="H140">
        <f>IF(C140="","",VLOOKUP(C140,Classes_finales!B:D,Classes_finales!C$1,TRUE))</f>
        <v>80</v>
      </c>
      <c r="I140">
        <f t="shared" si="2"/>
        <v>20</v>
      </c>
      <c r="J140" s="31">
        <f>Classes_finales!$W$30*C140^3+Classes_finales!$W$31*C140^2+Classes_finales!$W$32*C140+Classes_finales!$W$33</f>
        <v>7.9480879860001767</v>
      </c>
      <c r="K140">
        <f>IF(OR(C140&lt;10,C140&gt;450),0,IF(H140&gt;=MAX(Classes_finales!D:D),$M$1,Donnees_SIG!J140))</f>
        <v>7.914299999999999</v>
      </c>
      <c r="P140" t="s">
        <v>39</v>
      </c>
    </row>
    <row r="141" spans="1:16">
      <c r="A141" t="s">
        <v>318</v>
      </c>
      <c r="B141" t="s">
        <v>319</v>
      </c>
      <c r="C141">
        <v>17.726200104</v>
      </c>
      <c r="D141" t="s">
        <v>37</v>
      </c>
      <c r="E141">
        <v>792127.90195353504</v>
      </c>
      <c r="F141">
        <v>9638653.3539788704</v>
      </c>
      <c r="G141">
        <f>IF(C141="","",VLOOKUP(C141,Classes_detaillees!B:D,Classes_detaillees!C$1,TRUE))</f>
        <v>20</v>
      </c>
      <c r="H141">
        <f>IF(C141="","",VLOOKUP(C141,Classes_finales!B:D,Classes_finales!C$1,TRUE))</f>
        <v>30</v>
      </c>
      <c r="I141">
        <f t="shared" si="2"/>
        <v>20</v>
      </c>
      <c r="J141" s="31">
        <f>Classes_finales!$W$30*C141^3+Classes_finales!$W$31*C141^2+Classes_finales!$W$32*C141+Classes_finales!$W$33</f>
        <v>1.1108028769974134</v>
      </c>
      <c r="K141">
        <f>IF(OR(C141&lt;10,C141&gt;450),0,IF(H141&gt;=MAX(Classes_finales!D:D),$M$1,Donnees_SIG!J141))</f>
        <v>1.1108028769974134</v>
      </c>
      <c r="P141" t="s">
        <v>39</v>
      </c>
    </row>
    <row r="142" spans="1:16">
      <c r="A142" t="s">
        <v>320</v>
      </c>
      <c r="B142" t="s">
        <v>321</v>
      </c>
      <c r="C142">
        <v>19.087400435999999</v>
      </c>
      <c r="D142" t="s">
        <v>37</v>
      </c>
      <c r="E142">
        <v>790173.73644019105</v>
      </c>
      <c r="F142">
        <v>9637404.4671447892</v>
      </c>
      <c r="G142">
        <f>IF(C142="","",VLOOKUP(C142,Classes_detaillees!B:D,Classes_detaillees!C$1,TRUE))</f>
        <v>20</v>
      </c>
      <c r="H142">
        <f>IF(C142="","",VLOOKUP(C142,Classes_finales!B:D,Classes_finales!C$1,TRUE))</f>
        <v>30</v>
      </c>
      <c r="I142">
        <f t="shared" si="2"/>
        <v>20</v>
      </c>
      <c r="J142" s="31">
        <f>Classes_finales!$W$30*C142^3+Classes_finales!$W$31*C142^2+Classes_finales!$W$32*C142+Classes_finales!$W$33</f>
        <v>1.2708147516278734</v>
      </c>
      <c r="K142">
        <f>IF(OR(C142&lt;10,C142&gt;450),0,IF(H142&gt;=MAX(Classes_finales!D:D),$M$1,Donnees_SIG!J142))</f>
        <v>1.2708147516278734</v>
      </c>
      <c r="P142" t="s">
        <v>39</v>
      </c>
    </row>
    <row r="143" spans="1:16">
      <c r="A143" t="s">
        <v>322</v>
      </c>
      <c r="B143" t="s">
        <v>323</v>
      </c>
      <c r="C143">
        <v>84.700996399000005</v>
      </c>
      <c r="D143" t="s">
        <v>37</v>
      </c>
      <c r="E143">
        <v>791765.32161430095</v>
      </c>
      <c r="F143">
        <v>9638264.7986389808</v>
      </c>
      <c r="G143">
        <f>IF(C143="","",VLOOKUP(C143,Classes_detaillees!B:D,Classes_detaillees!C$1,TRUE))</f>
        <v>85</v>
      </c>
      <c r="H143">
        <f>IF(C143="","",VLOOKUP(C143,Classes_finales!B:D,Classes_finales!C$1,TRUE))</f>
        <v>80</v>
      </c>
      <c r="I143">
        <f t="shared" si="2"/>
        <v>20</v>
      </c>
      <c r="J143" s="31">
        <f>Classes_finales!$W$30*C143^3+Classes_finales!$W$31*C143^2+Classes_finales!$W$32*C143+Classes_finales!$W$33</f>
        <v>7.9718186748550028</v>
      </c>
      <c r="K143">
        <f>IF(OR(C143&lt;10,C143&gt;450),0,IF(H143&gt;=MAX(Classes_finales!D:D),$M$1,Donnees_SIG!J143))</f>
        <v>7.914299999999999</v>
      </c>
      <c r="P143" t="s">
        <v>39</v>
      </c>
    </row>
    <row r="144" spans="1:16">
      <c r="A144" t="s">
        <v>324</v>
      </c>
      <c r="B144" s="31" t="s">
        <v>325</v>
      </c>
      <c r="C144">
        <v>100.23650360000001</v>
      </c>
      <c r="D144" t="s">
        <v>37</v>
      </c>
      <c r="E144">
        <v>790565.10398145101</v>
      </c>
      <c r="F144">
        <v>9638194.3737044502</v>
      </c>
      <c r="G144">
        <f>IF(C144="","",VLOOKUP(C144,Classes_detaillees!B:D,Classes_detaillees!C$1,TRUE))</f>
        <v>105</v>
      </c>
      <c r="H144">
        <f>IF(C144="","",VLOOKUP(C144,Classes_finales!B:D,Classes_finales!C$1,TRUE))</f>
        <v>80</v>
      </c>
      <c r="I144">
        <f t="shared" si="2"/>
        <v>20</v>
      </c>
      <c r="J144" s="31">
        <f>Classes_finales!$W$30*C144^3+Classes_finales!$W$31*C144^2+Classes_finales!$W$32*C144+Classes_finales!$W$33</f>
        <v>7.1877036652476836</v>
      </c>
      <c r="K144">
        <f>IF(OR(C144&lt;10,C144&gt;450),0,IF(H144&gt;=MAX(Classes_finales!D:D),$M$1,Donnees_SIG!J144))</f>
        <v>7.914299999999999</v>
      </c>
      <c r="P144" t="s">
        <v>39</v>
      </c>
    </row>
    <row r="145" spans="1:16">
      <c r="A145" t="s">
        <v>326</v>
      </c>
      <c r="B145" s="31" t="s">
        <v>327</v>
      </c>
      <c r="C145">
        <v>135.63949585</v>
      </c>
      <c r="D145" t="s">
        <v>37</v>
      </c>
      <c r="E145">
        <v>792507.89802087797</v>
      </c>
      <c r="F145">
        <v>9638445.0824155305</v>
      </c>
      <c r="G145">
        <f>IF(C145="","",VLOOKUP(C145,Classes_detaillees!B:D,Classes_detaillees!C$1,TRUE))</f>
        <v>140</v>
      </c>
      <c r="H145">
        <f>IF(C145="","",VLOOKUP(C145,Classes_finales!B:D,Classes_finales!C$1,TRUE))</f>
        <v>80</v>
      </c>
      <c r="I145">
        <f t="shared" si="2"/>
        <v>20</v>
      </c>
      <c r="J145" s="31">
        <f>Classes_finales!$W$30*C145^3+Classes_finales!$W$31*C145^2+Classes_finales!$W$32*C145+Classes_finales!$W$33</f>
        <v>-2.1941589278685574</v>
      </c>
      <c r="K145">
        <f>IF(OR(C145&lt;10,C145&gt;450),0,IF(H145&gt;=MAX(Classes_finales!D:D),$M$1,Donnees_SIG!J145))</f>
        <v>7.914299999999999</v>
      </c>
      <c r="P145" t="s">
        <v>39</v>
      </c>
    </row>
    <row r="146" spans="1:16">
      <c r="A146" t="s">
        <v>328</v>
      </c>
      <c r="B146" t="s">
        <v>329</v>
      </c>
      <c r="C146">
        <v>53.331100464000002</v>
      </c>
      <c r="D146" t="s">
        <v>37</v>
      </c>
      <c r="E146">
        <v>792599.43826249405</v>
      </c>
      <c r="F146">
        <v>9639129.4306007698</v>
      </c>
      <c r="G146">
        <f>IF(C146="","",VLOOKUP(C146,Classes_detaillees!B:D,Classes_detaillees!C$1,TRUE))</f>
        <v>55</v>
      </c>
      <c r="H146">
        <f>IF(C146="","",VLOOKUP(C146,Classes_finales!B:D,Classes_finales!C$1,TRUE))</f>
        <v>60</v>
      </c>
      <c r="I146">
        <f t="shared" si="2"/>
        <v>20</v>
      </c>
      <c r="J146" s="31">
        <f>Classes_finales!$W$30*C146^3+Classes_finales!$W$31*C146^2+Classes_finales!$W$32*C146+Classes_finales!$W$33</f>
        <v>5.7804004114824874</v>
      </c>
      <c r="K146">
        <f>IF(OR(C146&lt;10,C146&gt;450),0,IF(H146&gt;=MAX(Classes_finales!D:D),$M$1,Donnees_SIG!J146))</f>
        <v>5.7804004114824874</v>
      </c>
      <c r="P146" t="s">
        <v>39</v>
      </c>
    </row>
    <row r="147" spans="1:16">
      <c r="A147" t="s">
        <v>330</v>
      </c>
      <c r="B147" s="31" t="s">
        <v>331</v>
      </c>
      <c r="C147">
        <v>32.551300048999998</v>
      </c>
      <c r="D147" t="s">
        <v>37</v>
      </c>
      <c r="E147">
        <v>791816.57375433203</v>
      </c>
      <c r="F147">
        <v>9638464.8888349794</v>
      </c>
      <c r="G147">
        <f>IF(C147="","",VLOOKUP(C147,Classes_detaillees!B:D,Classes_detaillees!C$1,TRUE))</f>
        <v>35</v>
      </c>
      <c r="H147">
        <f>IF(C147="","",VLOOKUP(C147,Classes_finales!B:D,Classes_finales!C$1,TRUE))</f>
        <v>35</v>
      </c>
      <c r="I147">
        <f t="shared" si="2"/>
        <v>20</v>
      </c>
      <c r="J147" s="31">
        <f>Classes_finales!$W$30*C147^3+Classes_finales!$W$31*C147^2+Classes_finales!$W$32*C147+Classes_finales!$W$33</f>
        <v>3.01574189441336</v>
      </c>
      <c r="K147">
        <f>IF(OR(C147&lt;10,C147&gt;450),0,IF(H147&gt;=MAX(Classes_finales!D:D),$M$1,Donnees_SIG!J147))</f>
        <v>3.01574189441336</v>
      </c>
      <c r="P147" t="s">
        <v>39</v>
      </c>
    </row>
    <row r="148" spans="1:16">
      <c r="A148" t="s">
        <v>332</v>
      </c>
      <c r="B148" t="s">
        <v>333</v>
      </c>
      <c r="C148">
        <v>36.167098998999997</v>
      </c>
      <c r="D148" t="s">
        <v>37</v>
      </c>
      <c r="E148">
        <v>790614.89065988897</v>
      </c>
      <c r="F148">
        <v>9638134.5709286891</v>
      </c>
      <c r="G148">
        <f>IF(C148="","",VLOOKUP(C148,Classes_detaillees!B:D,Classes_detaillees!C$1,TRUE))</f>
        <v>40</v>
      </c>
      <c r="H148">
        <f>IF(C148="","",VLOOKUP(C148,Classes_finales!B:D,Classes_finales!C$1,TRUE))</f>
        <v>40</v>
      </c>
      <c r="I148">
        <f t="shared" si="2"/>
        <v>20</v>
      </c>
      <c r="J148" s="31">
        <f>Classes_finales!$W$30*C148^3+Classes_finales!$W$31*C148^2+Classes_finales!$W$32*C148+Classes_finales!$W$33</f>
        <v>3.511763819890461</v>
      </c>
      <c r="K148">
        <f>IF(OR(C148&lt;10,C148&gt;450),0,IF(H148&gt;=MAX(Classes_finales!D:D),$M$1,Donnees_SIG!J148))</f>
        <v>3.511763819890461</v>
      </c>
      <c r="P148" t="s">
        <v>39</v>
      </c>
    </row>
    <row r="149" spans="1:16">
      <c r="A149" t="s">
        <v>334</v>
      </c>
      <c r="B149" s="31" t="s">
        <v>335</v>
      </c>
      <c r="C149">
        <v>76.385696410999998</v>
      </c>
      <c r="D149" t="s">
        <v>37</v>
      </c>
      <c r="E149">
        <v>790560.17523761303</v>
      </c>
      <c r="F149">
        <v>9637207.9812863003</v>
      </c>
      <c r="G149">
        <f>IF(C149="","",VLOOKUP(C149,Classes_detaillees!B:D,Classes_detaillees!C$1,TRUE))</f>
        <v>80</v>
      </c>
      <c r="H149">
        <f>IF(C149="","",VLOOKUP(C149,Classes_finales!B:D,Classes_finales!C$1,TRUE))</f>
        <v>80</v>
      </c>
      <c r="I149">
        <f t="shared" si="2"/>
        <v>20</v>
      </c>
      <c r="J149" s="31">
        <f>Classes_finales!$W$30*C149^3+Classes_finales!$W$31*C149^2+Classes_finales!$W$32*C149+Classes_finales!$W$33</f>
        <v>7.7912838322282578</v>
      </c>
      <c r="K149">
        <f>IF(OR(C149&lt;10,C149&gt;450),0,IF(H149&gt;=MAX(Classes_finales!D:D),$M$1,Donnees_SIG!J149))</f>
        <v>7.914299999999999</v>
      </c>
      <c r="P149" t="s">
        <v>39</v>
      </c>
    </row>
    <row r="150" spans="1:16">
      <c r="A150" t="s">
        <v>336</v>
      </c>
      <c r="B150" t="s">
        <v>337</v>
      </c>
      <c r="C150">
        <v>41.763999939000001</v>
      </c>
      <c r="D150" t="s">
        <v>37</v>
      </c>
      <c r="E150">
        <v>790588.59861916502</v>
      </c>
      <c r="F150">
        <v>9637781.0441387706</v>
      </c>
      <c r="G150">
        <f>IF(C150="","",VLOOKUP(C150,Classes_detaillees!B:D,Classes_detaillees!C$1,TRUE))</f>
        <v>45</v>
      </c>
      <c r="H150">
        <f>IF(C150="","",VLOOKUP(C150,Classes_finales!B:D,Classes_finales!C$1,TRUE))</f>
        <v>50</v>
      </c>
      <c r="I150">
        <f t="shared" si="2"/>
        <v>20</v>
      </c>
      <c r="J150" s="31">
        <f>Classes_finales!$W$30*C150^3+Classes_finales!$W$31*C150^2+Classes_finales!$W$32*C150+Classes_finales!$W$33</f>
        <v>4.279059471868651</v>
      </c>
      <c r="K150">
        <f>IF(OR(C150&lt;10,C150&gt;450),0,IF(H150&gt;=MAX(Classes_finales!D:D),$M$1,Donnees_SIG!J150))</f>
        <v>4.279059471868651</v>
      </c>
      <c r="P150" t="s">
        <v>39</v>
      </c>
    </row>
    <row r="151" spans="1:16">
      <c r="A151" t="s">
        <v>338</v>
      </c>
      <c r="B151" t="s">
        <v>339</v>
      </c>
      <c r="C151">
        <v>126.70439911</v>
      </c>
      <c r="D151" t="s">
        <v>37</v>
      </c>
      <c r="E151">
        <v>792049.68066457496</v>
      </c>
      <c r="F151">
        <v>9638724.9651393909</v>
      </c>
      <c r="G151">
        <f>IF(C151="","",VLOOKUP(C151,Classes_detaillees!B:D,Classes_detaillees!C$1,TRUE))</f>
        <v>130</v>
      </c>
      <c r="H151">
        <f>IF(C151="","",VLOOKUP(C151,Classes_finales!B:D,Classes_finales!C$1,TRUE))</f>
        <v>80</v>
      </c>
      <c r="I151">
        <f t="shared" si="2"/>
        <v>20</v>
      </c>
      <c r="J151" s="31">
        <f>Classes_finales!$W$30*C151^3+Classes_finales!$W$31*C151^2+Classes_finales!$W$32*C151+Classes_finales!$W$33</f>
        <v>1.3683302549240079</v>
      </c>
      <c r="K151">
        <f>IF(OR(C151&lt;10,C151&gt;450),0,IF(H151&gt;=MAX(Classes_finales!D:D),$M$1,Donnees_SIG!J151))</f>
        <v>7.914299999999999</v>
      </c>
      <c r="P151" t="s">
        <v>39</v>
      </c>
    </row>
    <row r="152" spans="1:16">
      <c r="A152" t="s">
        <v>340</v>
      </c>
      <c r="B152" s="31">
        <v>3.9999999999999998E+211</v>
      </c>
      <c r="C152">
        <v>65.113098144999995</v>
      </c>
      <c r="D152" t="s">
        <v>37</v>
      </c>
      <c r="E152">
        <v>792957.35292386601</v>
      </c>
      <c r="F152">
        <v>9639200.2404124606</v>
      </c>
      <c r="G152">
        <f>IF(C152="","",VLOOKUP(C152,Classes_detaillees!B:D,Classes_detaillees!C$1,TRUE))</f>
        <v>70</v>
      </c>
      <c r="H152">
        <f>IF(C152="","",VLOOKUP(C152,Classes_finales!B:D,Classes_finales!C$1,TRUE))</f>
        <v>70</v>
      </c>
      <c r="I152">
        <f t="shared" si="2"/>
        <v>20</v>
      </c>
      <c r="J152" s="31">
        <f>Classes_finales!$W$30*C152^3+Classes_finales!$W$31*C152^2+Classes_finales!$W$32*C152+Classes_finales!$W$33</f>
        <v>7.033389200206118</v>
      </c>
      <c r="K152">
        <f>IF(OR(C152&lt;10,C152&gt;450),0,IF(H152&gt;=MAX(Classes_finales!D:D),$M$1,Donnees_SIG!J152))</f>
        <v>7.033389200206118</v>
      </c>
      <c r="P152" t="s">
        <v>39</v>
      </c>
    </row>
    <row r="153" spans="1:16">
      <c r="A153" t="s">
        <v>341</v>
      </c>
      <c r="B153" t="s">
        <v>342</v>
      </c>
      <c r="C153">
        <v>109.53379821999999</v>
      </c>
      <c r="D153" t="s">
        <v>37</v>
      </c>
      <c r="E153">
        <v>790702.90987485903</v>
      </c>
      <c r="F153">
        <v>9638054.9245685507</v>
      </c>
      <c r="G153">
        <f>IF(C153="","",VLOOKUP(C153,Classes_detaillees!B:D,Classes_detaillees!C$1,TRUE))</f>
        <v>110</v>
      </c>
      <c r="H153">
        <f>IF(C153="","",VLOOKUP(C153,Classes_finales!B:D,Classes_finales!C$1,TRUE))</f>
        <v>80</v>
      </c>
      <c r="I153">
        <f t="shared" si="2"/>
        <v>20</v>
      </c>
      <c r="J153" s="31">
        <f>Classes_finales!$W$30*C153^3+Classes_finales!$W$31*C153^2+Classes_finales!$W$32*C153+Classes_finales!$W$33</f>
        <v>5.8666396619635535</v>
      </c>
      <c r="K153">
        <f>IF(OR(C153&lt;10,C153&gt;450),0,IF(H153&gt;=MAX(Classes_finales!D:D),$M$1,Donnees_SIG!J153))</f>
        <v>7.914299999999999</v>
      </c>
      <c r="P153" t="s">
        <v>39</v>
      </c>
    </row>
    <row r="154" spans="1:16">
      <c r="A154" t="s">
        <v>343</v>
      </c>
      <c r="B154" t="s">
        <v>344</v>
      </c>
      <c r="C154">
        <v>91.342102050999998</v>
      </c>
      <c r="D154" t="s">
        <v>37</v>
      </c>
      <c r="E154">
        <v>790290.99578551005</v>
      </c>
      <c r="F154">
        <v>9637407.0688974392</v>
      </c>
      <c r="G154">
        <f>IF(C154="","",VLOOKUP(C154,Classes_detaillees!B:D,Classes_detaillees!C$1,TRUE))</f>
        <v>95</v>
      </c>
      <c r="H154">
        <f>IF(C154="","",VLOOKUP(C154,Classes_finales!B:D,Classes_finales!C$1,TRUE))</f>
        <v>80</v>
      </c>
      <c r="I154">
        <f t="shared" si="2"/>
        <v>20</v>
      </c>
      <c r="J154" s="31">
        <f>Classes_finales!$W$30*C154^3+Classes_finales!$W$31*C154^2+Classes_finales!$W$32*C154+Classes_finales!$W$33</f>
        <v>7.833064111880935</v>
      </c>
      <c r="K154">
        <f>IF(OR(C154&lt;10,C154&gt;450),0,IF(H154&gt;=MAX(Classes_finales!D:D),$M$1,Donnees_SIG!J154))</f>
        <v>7.914299999999999</v>
      </c>
      <c r="P154" t="s">
        <v>39</v>
      </c>
    </row>
    <row r="155" spans="1:16">
      <c r="A155" t="s">
        <v>345</v>
      </c>
      <c r="B155" t="s">
        <v>346</v>
      </c>
      <c r="C155">
        <v>55.143100738999998</v>
      </c>
      <c r="D155" t="s">
        <v>37</v>
      </c>
      <c r="E155">
        <v>790635.80865912896</v>
      </c>
      <c r="F155">
        <v>9638178.73042945</v>
      </c>
      <c r="G155">
        <f>IF(C155="","",VLOOKUP(C155,Classes_detaillees!B:D,Classes_detaillees!C$1,TRUE))</f>
        <v>60</v>
      </c>
      <c r="H155">
        <f>IF(C155="","",VLOOKUP(C155,Classes_finales!B:D,Classes_finales!C$1,TRUE))</f>
        <v>60</v>
      </c>
      <c r="I155">
        <f t="shared" si="2"/>
        <v>20</v>
      </c>
      <c r="J155" s="31">
        <f>Classes_finales!$W$30*C155^3+Classes_finales!$W$31*C155^2+Classes_finales!$W$32*C155+Classes_finales!$W$33</f>
        <v>5.9960774425471186</v>
      </c>
      <c r="K155">
        <f>IF(OR(C155&lt;10,C155&gt;450),0,IF(H155&gt;=MAX(Classes_finales!D:D),$M$1,Donnees_SIG!J155))</f>
        <v>5.9960774425471186</v>
      </c>
      <c r="P155" t="s">
        <v>39</v>
      </c>
    </row>
    <row r="156" spans="1:16">
      <c r="A156" t="s">
        <v>347</v>
      </c>
      <c r="B156" t="s">
        <v>348</v>
      </c>
      <c r="C156">
        <v>97.776199340999995</v>
      </c>
      <c r="D156" t="s">
        <v>37</v>
      </c>
      <c r="E156">
        <v>790439.92310318898</v>
      </c>
      <c r="F156">
        <v>9637995.8937582094</v>
      </c>
      <c r="G156">
        <f>IF(C156="","",VLOOKUP(C156,Classes_detaillees!B:D,Classes_detaillees!C$1,TRUE))</f>
        <v>100</v>
      </c>
      <c r="H156">
        <f>IF(C156="","",VLOOKUP(C156,Classes_finales!B:D,Classes_finales!C$1,TRUE))</f>
        <v>80</v>
      </c>
      <c r="I156">
        <f t="shared" si="2"/>
        <v>20</v>
      </c>
      <c r="J156" s="31">
        <f>Classes_finales!$W$30*C156^3+Classes_finales!$W$31*C156^2+Classes_finales!$W$32*C156+Classes_finales!$W$33</f>
        <v>7.4230016950884625</v>
      </c>
      <c r="K156">
        <f>IF(OR(C156&lt;10,C156&gt;450),0,IF(H156&gt;=MAX(Classes_finales!D:D),$M$1,Donnees_SIG!J156))</f>
        <v>7.914299999999999</v>
      </c>
      <c r="P156" t="s">
        <v>39</v>
      </c>
    </row>
    <row r="157" spans="1:16">
      <c r="A157" t="s">
        <v>349</v>
      </c>
      <c r="B157" s="31" t="s">
        <v>350</v>
      </c>
      <c r="C157">
        <v>432.29129028</v>
      </c>
      <c r="D157" t="s">
        <v>37</v>
      </c>
      <c r="E157">
        <v>792023.95589159301</v>
      </c>
      <c r="F157">
        <v>9638401.3972483706</v>
      </c>
      <c r="G157">
        <f>IF(C157="","",VLOOKUP(C157,Classes_detaillees!B:D,Classes_detaillees!C$1,TRUE))</f>
        <v>435</v>
      </c>
      <c r="H157">
        <f>IF(C157="","",VLOOKUP(C157,Classes_finales!B:D,Classes_finales!C$1,TRUE))</f>
        <v>80</v>
      </c>
      <c r="I157">
        <f t="shared" si="2"/>
        <v>20</v>
      </c>
      <c r="J157" s="31">
        <f>Classes_finales!$W$30*C157^3+Classes_finales!$W$31*C157^2+Classes_finales!$W$32*C157+Classes_finales!$W$33</f>
        <v>-1180.4489195886924</v>
      </c>
      <c r="K157">
        <f>IF(OR(C157&lt;10,C157&gt;450),0,IF(H157&gt;=MAX(Classes_finales!D:D),$M$1,Donnees_SIG!J157))</f>
        <v>7.914299999999999</v>
      </c>
      <c r="P157" t="s">
        <v>39</v>
      </c>
    </row>
    <row r="158" spans="1:16">
      <c r="A158" t="s">
        <v>351</v>
      </c>
      <c r="B158" t="s">
        <v>352</v>
      </c>
      <c r="C158">
        <v>28.427700043000002</v>
      </c>
      <c r="D158" t="s">
        <v>37</v>
      </c>
      <c r="E158">
        <v>783071.79879270401</v>
      </c>
      <c r="F158">
        <v>9635719.9446767494</v>
      </c>
      <c r="G158">
        <f>IF(C158="","",VLOOKUP(C158,Classes_detaillees!B:D,Classes_detaillees!C$1,TRUE))</f>
        <v>30</v>
      </c>
      <c r="H158">
        <f>IF(C158="","",VLOOKUP(C158,Classes_finales!B:D,Classes_finales!C$1,TRUE))</f>
        <v>30</v>
      </c>
      <c r="I158">
        <f t="shared" si="2"/>
        <v>20</v>
      </c>
      <c r="J158" s="31">
        <f>Classes_finales!$W$30*C158^3+Classes_finales!$W$31*C158^2+Classes_finales!$W$32*C158+Classes_finales!$W$33</f>
        <v>2.4582633251709964</v>
      </c>
      <c r="K158">
        <f>IF(OR(C158&lt;10,C158&gt;450),0,IF(H158&gt;=MAX(Classes_finales!D:D),$M$1,Donnees_SIG!J158))</f>
        <v>2.4582633251709964</v>
      </c>
      <c r="P158" t="s">
        <v>39</v>
      </c>
    </row>
    <row r="159" spans="1:16">
      <c r="A159" t="s">
        <v>353</v>
      </c>
      <c r="B159" t="s">
        <v>354</v>
      </c>
      <c r="C159">
        <v>47.922698975000003</v>
      </c>
      <c r="D159" t="s">
        <v>37</v>
      </c>
      <c r="E159">
        <v>791997.54937996902</v>
      </c>
      <c r="F159">
        <v>9638569.1141695902</v>
      </c>
      <c r="G159">
        <f>IF(C159="","",VLOOKUP(C159,Classes_detaillees!B:D,Classes_detaillees!C$1,TRUE))</f>
        <v>50</v>
      </c>
      <c r="H159">
        <f>IF(C159="","",VLOOKUP(C159,Classes_finales!B:D,Classes_finales!C$1,TRUE))</f>
        <v>50</v>
      </c>
      <c r="I159">
        <f t="shared" si="2"/>
        <v>20</v>
      </c>
      <c r="J159" s="31">
        <f>Classes_finales!$W$30*C159^3+Classes_finales!$W$31*C159^2+Classes_finales!$W$32*C159+Classes_finales!$W$33</f>
        <v>5.1004176348267087</v>
      </c>
      <c r="K159">
        <f>IF(OR(C159&lt;10,C159&gt;450),0,IF(H159&gt;=MAX(Classes_finales!D:D),$M$1,Donnees_SIG!J159))</f>
        <v>5.1004176348267087</v>
      </c>
      <c r="P159" t="s">
        <v>39</v>
      </c>
    </row>
    <row r="160" spans="1:16">
      <c r="A160" t="s">
        <v>355</v>
      </c>
      <c r="B160" s="31" t="s">
        <v>356</v>
      </c>
      <c r="C160">
        <v>78.050399780000006</v>
      </c>
      <c r="D160" t="s">
        <v>37</v>
      </c>
      <c r="E160">
        <v>783409.79789347097</v>
      </c>
      <c r="F160">
        <v>9637043.6167489793</v>
      </c>
      <c r="G160">
        <f>IF(C160="","",VLOOKUP(C160,Classes_detaillees!B:D,Classes_detaillees!C$1,TRUE))</f>
        <v>80</v>
      </c>
      <c r="H160">
        <f>IF(C160="","",VLOOKUP(C160,Classes_finales!B:D,Classes_finales!C$1,TRUE))</f>
        <v>80</v>
      </c>
      <c r="I160">
        <f t="shared" si="2"/>
        <v>20</v>
      </c>
      <c r="J160" s="31">
        <f>Classes_finales!$W$30*C160^3+Classes_finales!$W$31*C160^2+Classes_finales!$W$32*C160+Classes_finales!$W$33</f>
        <v>7.8560207141845488</v>
      </c>
      <c r="K160">
        <f>IF(OR(C160&lt;10,C160&gt;450),0,IF(H160&gt;=MAX(Classes_finales!D:D),$M$1,Donnees_SIG!J160))</f>
        <v>7.914299999999999</v>
      </c>
      <c r="P160" t="s">
        <v>39</v>
      </c>
    </row>
    <row r="161" spans="1:16">
      <c r="A161" t="s">
        <v>357</v>
      </c>
      <c r="B161" s="31" t="s">
        <v>358</v>
      </c>
      <c r="C161">
        <v>75.487503051999994</v>
      </c>
      <c r="D161" t="s">
        <v>37</v>
      </c>
      <c r="E161">
        <v>791987.04002950899</v>
      </c>
      <c r="F161">
        <v>9639701.9886080306</v>
      </c>
      <c r="G161">
        <f>IF(C161="","",VLOOKUP(C161,Classes_detaillees!B:D,Classes_detaillees!C$1,TRUE))</f>
        <v>80</v>
      </c>
      <c r="H161">
        <f>IF(C161="","",VLOOKUP(C161,Classes_finales!B:D,Classes_finales!C$1,TRUE))</f>
        <v>80</v>
      </c>
      <c r="I161">
        <f t="shared" si="2"/>
        <v>20</v>
      </c>
      <c r="J161" s="31">
        <f>Classes_finales!$W$30*C161^3+Classes_finales!$W$31*C161^2+Classes_finales!$W$32*C161+Classes_finales!$W$33</f>
        <v>7.7508337173577093</v>
      </c>
      <c r="K161">
        <f>IF(OR(C161&lt;10,C161&gt;450),0,IF(H161&gt;=MAX(Classes_finales!D:D),$M$1,Donnees_SIG!J161))</f>
        <v>7.914299999999999</v>
      </c>
      <c r="P161" t="s">
        <v>39</v>
      </c>
    </row>
    <row r="162" spans="1:16">
      <c r="A162" t="s">
        <v>359</v>
      </c>
      <c r="B162" s="31" t="s">
        <v>360</v>
      </c>
      <c r="C162">
        <v>50.679500580000003</v>
      </c>
      <c r="D162" t="s">
        <v>37</v>
      </c>
      <c r="E162">
        <v>790903.19787352602</v>
      </c>
      <c r="F162">
        <v>9638171.5075909309</v>
      </c>
      <c r="G162">
        <f>IF(C162="","",VLOOKUP(C162,Classes_detaillees!B:D,Classes_detaillees!C$1,TRUE))</f>
        <v>55</v>
      </c>
      <c r="H162">
        <f>IF(C162="","",VLOOKUP(C162,Classes_finales!B:D,Classes_finales!C$1,TRUE))</f>
        <v>60</v>
      </c>
      <c r="I162">
        <f t="shared" si="2"/>
        <v>20</v>
      </c>
      <c r="J162" s="31">
        <f>Classes_finales!$W$30*C162^3+Classes_finales!$W$31*C162^2+Classes_finales!$W$32*C162+Classes_finales!$W$33</f>
        <v>5.4531529719771594</v>
      </c>
      <c r="K162">
        <f>IF(OR(C162&lt;10,C162&gt;450),0,IF(H162&gt;=MAX(Classes_finales!D:D),$M$1,Donnees_SIG!J162))</f>
        <v>5.4531529719771594</v>
      </c>
      <c r="P162" t="s">
        <v>39</v>
      </c>
    </row>
    <row r="163" spans="1:16">
      <c r="A163" t="s">
        <v>361</v>
      </c>
      <c r="B163" t="s">
        <v>362</v>
      </c>
      <c r="C163">
        <v>81.008399963000002</v>
      </c>
      <c r="D163" t="s">
        <v>37</v>
      </c>
      <c r="E163">
        <v>783180.41659958905</v>
      </c>
      <c r="F163">
        <v>9636401.5693392493</v>
      </c>
      <c r="G163">
        <f>IF(C163="","",VLOOKUP(C163,Classes_detaillees!B:D,Classes_detaillees!C$1,TRUE))</f>
        <v>85</v>
      </c>
      <c r="H163">
        <f>IF(C163="","",VLOOKUP(C163,Classes_finales!B:D,Classes_finales!C$1,TRUE))</f>
        <v>80</v>
      </c>
      <c r="I163">
        <f t="shared" si="2"/>
        <v>20</v>
      </c>
      <c r="J163" s="31">
        <f>Classes_finales!$W$30*C163^3+Classes_finales!$W$31*C163^2+Classes_finales!$W$32*C163+Classes_finales!$W$33</f>
        <v>7.9367447875735184</v>
      </c>
      <c r="K163">
        <f>IF(OR(C163&lt;10,C163&gt;450),0,IF(H163&gt;=MAX(Classes_finales!D:D),$M$1,Donnees_SIG!J163))</f>
        <v>7.914299999999999</v>
      </c>
      <c r="P163" t="s">
        <v>39</v>
      </c>
    </row>
    <row r="164" spans="1:16">
      <c r="A164" t="s">
        <v>363</v>
      </c>
      <c r="B164" t="s">
        <v>364</v>
      </c>
      <c r="C164">
        <v>148.98179626000001</v>
      </c>
      <c r="D164" t="s">
        <v>37</v>
      </c>
      <c r="E164">
        <v>791389.830231381</v>
      </c>
      <c r="F164">
        <v>9638389.4035502095</v>
      </c>
      <c r="G164">
        <f>IF(C164="","",VLOOKUP(C164,Classes_detaillees!B:D,Classes_detaillees!C$1,TRUE))</f>
        <v>150</v>
      </c>
      <c r="H164">
        <f>IF(C164="","",VLOOKUP(C164,Classes_finales!B:D,Classes_finales!C$1,TRUE))</f>
        <v>80</v>
      </c>
      <c r="I164">
        <f t="shared" si="2"/>
        <v>20</v>
      </c>
      <c r="J164" s="31">
        <f>Classes_finales!$W$30*C164^3+Classes_finales!$W$31*C164^2+Classes_finales!$W$32*C164+Classes_finales!$W$33</f>
        <v>-9.3051039242002087</v>
      </c>
      <c r="K164">
        <f>IF(OR(C164&lt;10,C164&gt;450),0,IF(H164&gt;=MAX(Classes_finales!D:D),$M$1,Donnees_SIG!J164))</f>
        <v>7.914299999999999</v>
      </c>
      <c r="P164" t="s">
        <v>39</v>
      </c>
    </row>
    <row r="165" spans="1:16">
      <c r="A165" t="s">
        <v>365</v>
      </c>
      <c r="B165" t="s">
        <v>366</v>
      </c>
      <c r="C165">
        <v>54.379398346000002</v>
      </c>
      <c r="D165" t="s">
        <v>37</v>
      </c>
      <c r="E165">
        <v>786529.515616121</v>
      </c>
      <c r="F165">
        <v>9636256.2900167592</v>
      </c>
      <c r="G165">
        <f>IF(C165="","",VLOOKUP(C165,Classes_detaillees!B:D,Classes_detaillees!C$1,TRUE))</f>
        <v>55</v>
      </c>
      <c r="H165">
        <f>IF(C165="","",VLOOKUP(C165,Classes_finales!B:D,Classes_finales!C$1,TRUE))</f>
        <v>60</v>
      </c>
      <c r="I165">
        <f t="shared" si="2"/>
        <v>20</v>
      </c>
      <c r="J165" s="31">
        <f>Classes_finales!$W$30*C165^3+Classes_finales!$W$31*C165^2+Classes_finales!$W$32*C165+Classes_finales!$W$33</f>
        <v>5.9060224852161767</v>
      </c>
      <c r="K165">
        <f>IF(OR(C165&lt;10,C165&gt;450),0,IF(H165&gt;=MAX(Classes_finales!D:D),$M$1,Donnees_SIG!J165))</f>
        <v>5.9060224852161767</v>
      </c>
      <c r="P165" t="s">
        <v>39</v>
      </c>
    </row>
    <row r="166" spans="1:16">
      <c r="A166" t="s">
        <v>367</v>
      </c>
      <c r="B166" t="s">
        <v>368</v>
      </c>
      <c r="C166">
        <v>21.691400527999999</v>
      </c>
      <c r="D166" t="s">
        <v>37</v>
      </c>
      <c r="E166">
        <v>791304.77684527403</v>
      </c>
      <c r="F166">
        <v>9638913.9274405409</v>
      </c>
      <c r="G166">
        <f>IF(C166="","",VLOOKUP(C166,Classes_detaillees!B:D,Classes_detaillees!C$1,TRUE))</f>
        <v>25</v>
      </c>
      <c r="H166">
        <f>IF(C166="","",VLOOKUP(C166,Classes_finales!B:D,Classes_finales!C$1,TRUE))</f>
        <v>30</v>
      </c>
      <c r="I166">
        <f t="shared" si="2"/>
        <v>20</v>
      </c>
      <c r="J166" s="31">
        <f>Classes_finales!$W$30*C166^3+Classes_finales!$W$31*C166^2+Classes_finales!$W$32*C166+Classes_finales!$W$33</f>
        <v>1.5875543831994885</v>
      </c>
      <c r="K166">
        <f>IF(OR(C166&lt;10,C166&gt;450),0,IF(H166&gt;=MAX(Classes_finales!D:D),$M$1,Donnees_SIG!J166))</f>
        <v>1.5875543831994885</v>
      </c>
      <c r="P166" t="s">
        <v>39</v>
      </c>
    </row>
    <row r="167" spans="1:16">
      <c r="A167" t="s">
        <v>369</v>
      </c>
      <c r="B167" t="s">
        <v>370</v>
      </c>
      <c r="C167">
        <v>123.95570374</v>
      </c>
      <c r="D167" t="s">
        <v>37</v>
      </c>
      <c r="E167">
        <v>792020.29143376194</v>
      </c>
      <c r="F167">
        <v>9638596.4857424796</v>
      </c>
      <c r="G167">
        <f>IF(C167="","",VLOOKUP(C167,Classes_detaillees!B:D,Classes_detaillees!C$1,TRUE))</f>
        <v>125</v>
      </c>
      <c r="H167">
        <f>IF(C167="","",VLOOKUP(C167,Classes_finales!B:D,Classes_finales!C$1,TRUE))</f>
        <v>80</v>
      </c>
      <c r="I167">
        <f t="shared" si="2"/>
        <v>20</v>
      </c>
      <c r="J167" s="31">
        <f>Classes_finales!$W$30*C167^3+Classes_finales!$W$31*C167^2+Classes_finales!$W$32*C167+Classes_finales!$W$33</f>
        <v>2.2867871810025977</v>
      </c>
      <c r="K167">
        <f>IF(OR(C167&lt;10,C167&gt;450),0,IF(H167&gt;=MAX(Classes_finales!D:D),$M$1,Donnees_SIG!J167))</f>
        <v>7.914299999999999</v>
      </c>
      <c r="P167" t="s">
        <v>39</v>
      </c>
    </row>
    <row r="168" spans="1:16">
      <c r="A168" t="s">
        <v>371</v>
      </c>
      <c r="B168" t="s">
        <v>372</v>
      </c>
      <c r="C168">
        <v>86.137001037999994</v>
      </c>
      <c r="D168" t="s">
        <v>37</v>
      </c>
      <c r="E168">
        <v>790563.564185753</v>
      </c>
      <c r="F168">
        <v>9638224.4557413999</v>
      </c>
      <c r="G168">
        <f>IF(C168="","",VLOOKUP(C168,Classes_detaillees!B:D,Classes_detaillees!C$1,TRUE))</f>
        <v>90</v>
      </c>
      <c r="H168">
        <f>IF(C168="","",VLOOKUP(C168,Classes_finales!B:D,Classes_finales!C$1,TRUE))</f>
        <v>80</v>
      </c>
      <c r="I168">
        <f t="shared" si="2"/>
        <v>20</v>
      </c>
      <c r="J168" s="31">
        <f>Classes_finales!$W$30*C168^3+Classes_finales!$W$31*C168^2+Classes_finales!$W$32*C168+Classes_finales!$W$33</f>
        <v>7.9645653627084254</v>
      </c>
      <c r="K168">
        <f>IF(OR(C168&lt;10,C168&gt;450),0,IF(H168&gt;=MAX(Classes_finales!D:D),$M$1,Donnees_SIG!J168))</f>
        <v>7.914299999999999</v>
      </c>
      <c r="P168" t="s">
        <v>39</v>
      </c>
    </row>
    <row r="169" spans="1:16">
      <c r="A169" t="s">
        <v>373</v>
      </c>
      <c r="B169" t="s">
        <v>374</v>
      </c>
      <c r="C169">
        <v>99.027099609000004</v>
      </c>
      <c r="D169" t="s">
        <v>37</v>
      </c>
      <c r="E169">
        <v>792271.92193673598</v>
      </c>
      <c r="F169">
        <v>9638448.0312200896</v>
      </c>
      <c r="G169">
        <f>IF(C169="","",VLOOKUP(C169,Classes_detaillees!B:D,Classes_detaillees!C$1,TRUE))</f>
        <v>100</v>
      </c>
      <c r="H169">
        <f>IF(C169="","",VLOOKUP(C169,Classes_finales!B:D,Classes_finales!C$1,TRUE))</f>
        <v>80</v>
      </c>
      <c r="I169">
        <f t="shared" si="2"/>
        <v>20</v>
      </c>
      <c r="J169" s="31">
        <f>Classes_finales!$W$30*C169^3+Classes_finales!$W$31*C169^2+Classes_finales!$W$32*C169+Classes_finales!$W$33</f>
        <v>7.3090276143517876</v>
      </c>
      <c r="K169">
        <f>IF(OR(C169&lt;10,C169&gt;450),0,IF(H169&gt;=MAX(Classes_finales!D:D),$M$1,Donnees_SIG!J169))</f>
        <v>7.914299999999999</v>
      </c>
      <c r="P169" t="s">
        <v>39</v>
      </c>
    </row>
    <row r="170" spans="1:16">
      <c r="A170" t="s">
        <v>375</v>
      </c>
      <c r="B170" t="s">
        <v>376</v>
      </c>
      <c r="C170">
        <v>217.69630432</v>
      </c>
      <c r="D170" t="s">
        <v>37</v>
      </c>
      <c r="E170">
        <v>790055.60757216404</v>
      </c>
      <c r="F170">
        <v>9638788.0641383007</v>
      </c>
      <c r="G170">
        <f>IF(C170="","",VLOOKUP(C170,Classes_detaillees!B:D,Classes_detaillees!C$1,TRUE))</f>
        <v>220</v>
      </c>
      <c r="H170">
        <f>IF(C170="","",VLOOKUP(C170,Classes_finales!B:D,Classes_finales!C$1,TRUE))</f>
        <v>80</v>
      </c>
      <c r="I170">
        <f t="shared" si="2"/>
        <v>20</v>
      </c>
      <c r="J170" s="31">
        <f>Classes_finales!$W$30*C170^3+Classes_finales!$W$31*C170^2+Classes_finales!$W$32*C170+Classes_finales!$W$33</f>
        <v>-90.168958084463895</v>
      </c>
      <c r="K170">
        <f>IF(OR(C170&lt;10,C170&gt;450),0,IF(H170&gt;=MAX(Classes_finales!D:D),$M$1,Donnees_SIG!J170))</f>
        <v>7.914299999999999</v>
      </c>
      <c r="P170" t="s">
        <v>39</v>
      </c>
    </row>
    <row r="171" spans="1:16">
      <c r="A171" t="s">
        <v>377</v>
      </c>
      <c r="B171" s="31" t="s">
        <v>378</v>
      </c>
      <c r="C171">
        <v>44.495201111</v>
      </c>
      <c r="D171" t="s">
        <v>37</v>
      </c>
      <c r="E171">
        <v>783286.67915924895</v>
      </c>
      <c r="F171">
        <v>9635299.5499080606</v>
      </c>
      <c r="G171">
        <f>IF(C171="","",VLOOKUP(C171,Classes_detaillees!B:D,Classes_detaillees!C$1,TRUE))</f>
        <v>45</v>
      </c>
      <c r="H171">
        <f>IF(C171="","",VLOOKUP(C171,Classes_finales!B:D,Classes_finales!C$1,TRUE))</f>
        <v>50</v>
      </c>
      <c r="I171">
        <f t="shared" si="2"/>
        <v>20</v>
      </c>
      <c r="J171" s="31">
        <f>Classes_finales!$W$30*C171^3+Classes_finales!$W$31*C171^2+Classes_finales!$W$32*C171+Classes_finales!$W$33</f>
        <v>4.6478349899246574</v>
      </c>
      <c r="K171">
        <f>IF(OR(C171&lt;10,C171&gt;450),0,IF(H171&gt;=MAX(Classes_finales!D:D),$M$1,Donnees_SIG!J171))</f>
        <v>4.6478349899246574</v>
      </c>
      <c r="P171" t="s">
        <v>39</v>
      </c>
    </row>
    <row r="172" spans="1:16">
      <c r="A172" t="s">
        <v>379</v>
      </c>
      <c r="B172" t="s">
        <v>380</v>
      </c>
      <c r="C172">
        <v>15.236300468</v>
      </c>
      <c r="D172" t="s">
        <v>37</v>
      </c>
      <c r="E172">
        <v>783017.74793233804</v>
      </c>
      <c r="F172">
        <v>9636177.2772676405</v>
      </c>
      <c r="G172">
        <f>IF(C172="","",VLOOKUP(C172,Classes_detaillees!B:D,Classes_detaillees!C$1,TRUE))</f>
        <v>20</v>
      </c>
      <c r="H172">
        <f>IF(C172="","",VLOOKUP(C172,Classes_finales!B:D,Classes_finales!C$1,TRUE))</f>
        <v>30</v>
      </c>
      <c r="I172">
        <f t="shared" si="2"/>
        <v>20</v>
      </c>
      <c r="J172" s="31">
        <f>Classes_finales!$W$30*C172^3+Classes_finales!$W$31*C172^2+Classes_finales!$W$32*C172+Classes_finales!$W$33</f>
        <v>0.82922359659323908</v>
      </c>
      <c r="K172">
        <f>IF(OR(C172&lt;10,C172&gt;450),0,IF(H172&gt;=MAX(Classes_finales!D:D),$M$1,Donnees_SIG!J172))</f>
        <v>0.82922359659323908</v>
      </c>
      <c r="P172" t="s">
        <v>39</v>
      </c>
    </row>
    <row r="173" spans="1:16">
      <c r="A173" t="s">
        <v>381</v>
      </c>
      <c r="B173" t="s">
        <v>382</v>
      </c>
      <c r="C173">
        <v>38.496799469000003</v>
      </c>
      <c r="D173" t="s">
        <v>37</v>
      </c>
      <c r="E173">
        <v>790999.86572850205</v>
      </c>
      <c r="F173">
        <v>9639289.1670755297</v>
      </c>
      <c r="G173">
        <f>IF(C173="","",VLOOKUP(C173,Classes_detaillees!B:D,Classes_detaillees!C$1,TRUE))</f>
        <v>40</v>
      </c>
      <c r="H173">
        <f>IF(C173="","",VLOOKUP(C173,Classes_finales!B:D,Classes_finales!C$1,TRUE))</f>
        <v>40</v>
      </c>
      <c r="I173">
        <f t="shared" si="2"/>
        <v>20</v>
      </c>
      <c r="J173" s="31">
        <f>Classes_finales!$W$30*C173^3+Classes_finales!$W$31*C173^2+Classes_finales!$W$32*C173+Classes_finales!$W$33</f>
        <v>3.8321278579330671</v>
      </c>
      <c r="K173">
        <f>IF(OR(C173&lt;10,C173&gt;450),0,IF(H173&gt;=MAX(Classes_finales!D:D),$M$1,Donnees_SIG!J173))</f>
        <v>3.8321278579330671</v>
      </c>
      <c r="P173" t="s">
        <v>39</v>
      </c>
    </row>
    <row r="174" spans="1:16">
      <c r="A174" t="s">
        <v>383</v>
      </c>
      <c r="B174" t="s">
        <v>384</v>
      </c>
      <c r="C174">
        <v>124.58650208</v>
      </c>
      <c r="D174" t="s">
        <v>37</v>
      </c>
      <c r="E174">
        <v>791299.62332981895</v>
      </c>
      <c r="F174">
        <v>9638065.3686286006</v>
      </c>
      <c r="G174">
        <f>IF(C174="","",VLOOKUP(C174,Classes_detaillees!B:D,Classes_detaillees!C$1,TRUE))</f>
        <v>125</v>
      </c>
      <c r="H174">
        <f>IF(C174="","",VLOOKUP(C174,Classes_finales!B:D,Classes_finales!C$1,TRUE))</f>
        <v>80</v>
      </c>
      <c r="I174">
        <f t="shared" si="2"/>
        <v>20</v>
      </c>
      <c r="J174" s="31">
        <f>Classes_finales!$W$30*C174^3+Classes_finales!$W$31*C174^2+Classes_finales!$W$32*C174+Classes_finales!$W$33</f>
        <v>2.0830976295456911</v>
      </c>
      <c r="K174">
        <f>IF(OR(C174&lt;10,C174&gt;450),0,IF(H174&gt;=MAX(Classes_finales!D:D),$M$1,Donnees_SIG!J174))</f>
        <v>7.914299999999999</v>
      </c>
      <c r="P174" t="s">
        <v>39</v>
      </c>
    </row>
    <row r="175" spans="1:16">
      <c r="A175" t="s">
        <v>385</v>
      </c>
      <c r="B175" t="s">
        <v>386</v>
      </c>
      <c r="C175">
        <v>56.853599547999998</v>
      </c>
      <c r="D175" t="s">
        <v>37</v>
      </c>
      <c r="E175">
        <v>790415.05172332702</v>
      </c>
      <c r="F175">
        <v>9638606.0214714501</v>
      </c>
      <c r="G175">
        <f>IF(C175="","",VLOOKUP(C175,Classes_detaillees!B:D,Classes_detaillees!C$1,TRUE))</f>
        <v>60</v>
      </c>
      <c r="H175">
        <f>IF(C175="","",VLOOKUP(C175,Classes_finales!B:D,Classes_finales!C$1,TRUE))</f>
        <v>60</v>
      </c>
      <c r="I175">
        <f t="shared" si="2"/>
        <v>20</v>
      </c>
      <c r="J175" s="31">
        <f>Classes_finales!$W$30*C175^3+Classes_finales!$W$31*C175^2+Classes_finales!$W$32*C175+Classes_finales!$W$33</f>
        <v>6.1930057994161061</v>
      </c>
      <c r="K175">
        <f>IF(OR(C175&lt;10,C175&gt;450),0,IF(H175&gt;=MAX(Classes_finales!D:D),$M$1,Donnees_SIG!J175))</f>
        <v>6.1930057994161061</v>
      </c>
      <c r="P175" t="s">
        <v>39</v>
      </c>
    </row>
    <row r="176" spans="1:16">
      <c r="A176" t="s">
        <v>387</v>
      </c>
      <c r="B176" s="31" t="s">
        <v>388</v>
      </c>
      <c r="C176">
        <v>37.492599487</v>
      </c>
      <c r="D176" t="s">
        <v>37</v>
      </c>
      <c r="E176">
        <v>790396.45339697204</v>
      </c>
      <c r="F176">
        <v>9637448.5843468308</v>
      </c>
      <c r="G176">
        <f>IF(C176="","",VLOOKUP(C176,Classes_detaillees!B:D,Classes_detaillees!C$1,TRUE))</f>
        <v>40</v>
      </c>
      <c r="H176">
        <f>IF(C176="","",VLOOKUP(C176,Classes_finales!B:D,Classes_finales!C$1,TRUE))</f>
        <v>40</v>
      </c>
      <c r="I176">
        <f t="shared" si="2"/>
        <v>20</v>
      </c>
      <c r="J176" s="31">
        <f>Classes_finales!$W$30*C176^3+Classes_finales!$W$31*C176^2+Classes_finales!$W$32*C176+Classes_finales!$W$33</f>
        <v>3.6940947417194008</v>
      </c>
      <c r="K176">
        <f>IF(OR(C176&lt;10,C176&gt;450),0,IF(H176&gt;=MAX(Classes_finales!D:D),$M$1,Donnees_SIG!J176))</f>
        <v>3.6940947417194008</v>
      </c>
      <c r="P176" t="s">
        <v>39</v>
      </c>
    </row>
    <row r="177" spans="1:16">
      <c r="A177" t="s">
        <v>389</v>
      </c>
      <c r="B177" t="s">
        <v>390</v>
      </c>
      <c r="C177">
        <v>98.611000060999999</v>
      </c>
      <c r="D177" t="s">
        <v>37</v>
      </c>
      <c r="E177">
        <v>790357.59140866401</v>
      </c>
      <c r="F177">
        <v>9637422.3393481802</v>
      </c>
      <c r="G177">
        <f>IF(C177="","",VLOOKUP(C177,Classes_detaillees!B:D,Classes_detaillees!C$1,TRUE))</f>
        <v>100</v>
      </c>
      <c r="H177">
        <f>IF(C177="","",VLOOKUP(C177,Classes_finales!B:D,Classes_finales!C$1,TRUE))</f>
        <v>80</v>
      </c>
      <c r="I177">
        <f t="shared" si="2"/>
        <v>20</v>
      </c>
      <c r="J177" s="31">
        <f>Classes_finales!$W$30*C177^3+Classes_finales!$W$31*C177^2+Classes_finales!$W$32*C177+Classes_finales!$W$33</f>
        <v>7.3482280710851562</v>
      </c>
      <c r="K177">
        <f>IF(OR(C177&lt;10,C177&gt;450),0,IF(H177&gt;=MAX(Classes_finales!D:D),$M$1,Donnees_SIG!J177))</f>
        <v>7.914299999999999</v>
      </c>
      <c r="P177" t="s">
        <v>39</v>
      </c>
    </row>
    <row r="178" spans="1:16">
      <c r="A178" t="s">
        <v>391</v>
      </c>
      <c r="B178" t="s">
        <v>392</v>
      </c>
      <c r="C178">
        <v>15.521900176999999</v>
      </c>
      <c r="D178" t="s">
        <v>37</v>
      </c>
      <c r="E178">
        <v>791719.21612299804</v>
      </c>
      <c r="F178">
        <v>9638302.5950811692</v>
      </c>
      <c r="G178">
        <f>IF(C178="","",VLOOKUP(C178,Classes_detaillees!B:D,Classes_detaillees!C$1,TRUE))</f>
        <v>20</v>
      </c>
      <c r="H178">
        <f>IF(C178="","",VLOOKUP(C178,Classes_finales!B:D,Classes_finales!C$1,TRUE))</f>
        <v>30</v>
      </c>
      <c r="I178">
        <f t="shared" si="2"/>
        <v>20</v>
      </c>
      <c r="J178" s="31">
        <f>Classes_finales!$W$30*C178^3+Classes_finales!$W$31*C178^2+Classes_finales!$W$32*C178+Classes_finales!$W$33</f>
        <v>0.86074712999571634</v>
      </c>
      <c r="K178">
        <f>IF(OR(C178&lt;10,C178&gt;450),0,IF(H178&gt;=MAX(Classes_finales!D:D),$M$1,Donnees_SIG!J178))</f>
        <v>0.86074712999571634</v>
      </c>
      <c r="P178" t="s">
        <v>39</v>
      </c>
    </row>
    <row r="179" spans="1:16">
      <c r="A179" t="s">
        <v>393</v>
      </c>
      <c r="B179" s="31" t="s">
        <v>394</v>
      </c>
      <c r="C179">
        <v>29.895799637</v>
      </c>
      <c r="D179" t="s">
        <v>37</v>
      </c>
      <c r="E179">
        <v>784469.33035316505</v>
      </c>
      <c r="F179">
        <v>9636420.6161043998</v>
      </c>
      <c r="G179">
        <f>IF(C179="","",VLOOKUP(C179,Classes_detaillees!B:D,Classes_detaillees!C$1,TRUE))</f>
        <v>30</v>
      </c>
      <c r="H179">
        <f>IF(C179="","",VLOOKUP(C179,Classes_finales!B:D,Classes_finales!C$1,TRUE))</f>
        <v>30</v>
      </c>
      <c r="I179">
        <f t="shared" si="2"/>
        <v>20</v>
      </c>
      <c r="J179" s="31">
        <f>Classes_finales!$W$30*C179^3+Classes_finales!$W$31*C179^2+Classes_finales!$W$32*C179+Classes_finales!$W$33</f>
        <v>2.6552477367451179</v>
      </c>
      <c r="K179">
        <f>IF(OR(C179&lt;10,C179&gt;450),0,IF(H179&gt;=MAX(Classes_finales!D:D),$M$1,Donnees_SIG!J179))</f>
        <v>2.6552477367451179</v>
      </c>
      <c r="P179" t="s">
        <v>39</v>
      </c>
    </row>
    <row r="180" spans="1:16">
      <c r="A180" t="s">
        <v>395</v>
      </c>
      <c r="B180" s="31" t="s">
        <v>396</v>
      </c>
      <c r="C180">
        <v>31.275299071999999</v>
      </c>
      <c r="D180" t="s">
        <v>37</v>
      </c>
      <c r="E180">
        <v>791675.62844791997</v>
      </c>
      <c r="F180">
        <v>9638268.1954315491</v>
      </c>
      <c r="G180">
        <f>IF(C180="","",VLOOKUP(C180,Classes_detaillees!B:D,Classes_detaillees!C$1,TRUE))</f>
        <v>35</v>
      </c>
      <c r="H180">
        <f>IF(C180="","",VLOOKUP(C180,Classes_finales!B:D,Classes_finales!C$1,TRUE))</f>
        <v>35</v>
      </c>
      <c r="I180">
        <f t="shared" si="2"/>
        <v>20</v>
      </c>
      <c r="J180" s="31">
        <f>Classes_finales!$W$30*C180^3+Classes_finales!$W$31*C180^2+Classes_finales!$W$32*C180+Classes_finales!$W$33</f>
        <v>2.8419469172869394</v>
      </c>
      <c r="K180">
        <f>IF(OR(C180&lt;10,C180&gt;450),0,IF(H180&gt;=MAX(Classes_finales!D:D),$M$1,Donnees_SIG!J180))</f>
        <v>2.8419469172869394</v>
      </c>
      <c r="P180" t="s">
        <v>39</v>
      </c>
    </row>
    <row r="181" spans="1:16">
      <c r="A181" t="s">
        <v>397</v>
      </c>
      <c r="B181" t="s">
        <v>398</v>
      </c>
      <c r="C181">
        <v>32.344600677000003</v>
      </c>
      <c r="D181" t="s">
        <v>37</v>
      </c>
      <c r="E181">
        <v>790760.60692259797</v>
      </c>
      <c r="F181">
        <v>9638669.7076086793</v>
      </c>
      <c r="G181">
        <f>IF(C181="","",VLOOKUP(C181,Classes_detaillees!B:D,Classes_detaillees!C$1,TRUE))</f>
        <v>35</v>
      </c>
      <c r="H181">
        <f>IF(C181="","",VLOOKUP(C181,Classes_finales!B:D,Classes_finales!C$1,TRUE))</f>
        <v>35</v>
      </c>
      <c r="I181">
        <f t="shared" si="2"/>
        <v>20</v>
      </c>
      <c r="J181" s="31">
        <f>Classes_finales!$W$30*C181^3+Classes_finales!$W$31*C181^2+Classes_finales!$W$32*C181+Classes_finales!$W$33</f>
        <v>2.9875277197194308</v>
      </c>
      <c r="K181">
        <f>IF(OR(C181&lt;10,C181&gt;450),0,IF(H181&gt;=MAX(Classes_finales!D:D),$M$1,Donnees_SIG!J181))</f>
        <v>2.9875277197194308</v>
      </c>
      <c r="P181" t="s">
        <v>39</v>
      </c>
    </row>
    <row r="182" spans="1:16">
      <c r="A182" t="s">
        <v>399</v>
      </c>
      <c r="B182" s="31" t="s">
        <v>400</v>
      </c>
      <c r="C182">
        <v>41.200901031000001</v>
      </c>
      <c r="D182" t="s">
        <v>37</v>
      </c>
      <c r="E182">
        <v>790439.292110543</v>
      </c>
      <c r="F182">
        <v>9637395.6358122099</v>
      </c>
      <c r="G182">
        <f>IF(C182="","",VLOOKUP(C182,Classes_detaillees!B:D,Classes_detaillees!C$1,TRUE))</f>
        <v>45</v>
      </c>
      <c r="H182">
        <f>IF(C182="","",VLOOKUP(C182,Classes_finales!B:D,Classes_finales!C$1,TRUE))</f>
        <v>50</v>
      </c>
      <c r="I182">
        <f t="shared" si="2"/>
        <v>20</v>
      </c>
      <c r="J182" s="31">
        <f>Classes_finales!$W$30*C182^3+Classes_finales!$W$31*C182^2+Classes_finales!$W$32*C182+Classes_finales!$W$33</f>
        <v>4.2023802805791011</v>
      </c>
      <c r="K182">
        <f>IF(OR(C182&lt;10,C182&gt;450),0,IF(H182&gt;=MAX(Classes_finales!D:D),$M$1,Donnees_SIG!J182))</f>
        <v>4.2023802805791011</v>
      </c>
      <c r="P182" t="s">
        <v>39</v>
      </c>
    </row>
    <row r="183" spans="1:16">
      <c r="A183" t="s">
        <v>401</v>
      </c>
      <c r="B183" t="s">
        <v>402</v>
      </c>
      <c r="C183">
        <v>90.098503113000007</v>
      </c>
      <c r="D183" t="s">
        <v>37</v>
      </c>
      <c r="E183">
        <v>790514.88361987704</v>
      </c>
      <c r="F183">
        <v>9637377.66994703</v>
      </c>
      <c r="G183">
        <f>IF(C183="","",VLOOKUP(C183,Classes_detaillees!B:D,Classes_detaillees!C$1,TRUE))</f>
        <v>95</v>
      </c>
      <c r="H183">
        <f>IF(C183="","",VLOOKUP(C183,Classes_finales!B:D,Classes_finales!C$1,TRUE))</f>
        <v>80</v>
      </c>
      <c r="I183">
        <f t="shared" si="2"/>
        <v>20</v>
      </c>
      <c r="J183" s="31">
        <f>Classes_finales!$W$30*C183^3+Classes_finales!$W$31*C183^2+Classes_finales!$W$32*C183+Classes_finales!$W$33</f>
        <v>7.8800084786819866</v>
      </c>
      <c r="K183">
        <f>IF(OR(C183&lt;10,C183&gt;450),0,IF(H183&gt;=MAX(Classes_finales!D:D),$M$1,Donnees_SIG!J183))</f>
        <v>7.914299999999999</v>
      </c>
      <c r="P183" t="s">
        <v>39</v>
      </c>
    </row>
    <row r="184" spans="1:16">
      <c r="A184" t="s">
        <v>403</v>
      </c>
      <c r="B184" t="s">
        <v>404</v>
      </c>
      <c r="C184">
        <v>134.62249756</v>
      </c>
      <c r="D184" t="s">
        <v>37</v>
      </c>
      <c r="E184">
        <v>792136.97310047096</v>
      </c>
      <c r="F184">
        <v>9638656.8140868396</v>
      </c>
      <c r="G184">
        <f>IF(C184="","",VLOOKUP(C184,Classes_detaillees!B:D,Classes_detaillees!C$1,TRUE))</f>
        <v>135</v>
      </c>
      <c r="H184">
        <f>IF(C184="","",VLOOKUP(C184,Classes_finales!B:D,Classes_finales!C$1,TRUE))</f>
        <v>80</v>
      </c>
      <c r="I184">
        <f t="shared" si="2"/>
        <v>20</v>
      </c>
      <c r="J184" s="31">
        <f>Classes_finales!$W$30*C184^3+Classes_finales!$W$31*C184^2+Classes_finales!$W$32*C184+Classes_finales!$W$33</f>
        <v>-1.742457141856963</v>
      </c>
      <c r="K184">
        <f>IF(OR(C184&lt;10,C184&gt;450),0,IF(H184&gt;=MAX(Classes_finales!D:D),$M$1,Donnees_SIG!J184))</f>
        <v>7.914299999999999</v>
      </c>
      <c r="P184" t="s">
        <v>39</v>
      </c>
    </row>
    <row r="185" spans="1:16">
      <c r="A185" t="s">
        <v>405</v>
      </c>
      <c r="B185" s="31" t="s">
        <v>406</v>
      </c>
      <c r="C185">
        <v>38.352401733000001</v>
      </c>
      <c r="D185" t="s">
        <v>37</v>
      </c>
      <c r="E185">
        <v>789827.02203418198</v>
      </c>
      <c r="F185">
        <v>9637415.8206335399</v>
      </c>
      <c r="G185">
        <f>IF(C185="","",VLOOKUP(C185,Classes_detaillees!B:D,Classes_detaillees!C$1,TRUE))</f>
        <v>40</v>
      </c>
      <c r="H185">
        <f>IF(C185="","",VLOOKUP(C185,Classes_finales!B:D,Classes_finales!C$1,TRUE))</f>
        <v>40</v>
      </c>
      <c r="I185">
        <f t="shared" si="2"/>
        <v>20</v>
      </c>
      <c r="J185" s="31">
        <f>Classes_finales!$W$30*C185^3+Classes_finales!$W$31*C185^2+Classes_finales!$W$32*C185+Classes_finales!$W$33</f>
        <v>3.8122903319855168</v>
      </c>
      <c r="K185">
        <f>IF(OR(C185&lt;10,C185&gt;450),0,IF(H185&gt;=MAX(Classes_finales!D:D),$M$1,Donnees_SIG!J185))</f>
        <v>3.8122903319855168</v>
      </c>
      <c r="P185" t="s">
        <v>39</v>
      </c>
    </row>
    <row r="186" spans="1:16">
      <c r="A186" t="s">
        <v>407</v>
      </c>
      <c r="B186" t="s">
        <v>408</v>
      </c>
      <c r="C186">
        <v>547.88507079999999</v>
      </c>
      <c r="D186" t="s">
        <v>37</v>
      </c>
      <c r="E186">
        <v>789824.11924598098</v>
      </c>
      <c r="F186">
        <v>9638978.4990639295</v>
      </c>
      <c r="G186">
        <f>IF(C186="","",VLOOKUP(C186,Classes_detaillees!B:D,Classes_detaillees!C$1,TRUE))</f>
        <v>550</v>
      </c>
      <c r="H186">
        <f>IF(C186="","",VLOOKUP(C186,Classes_finales!B:D,Classes_finales!C$1,TRUE))</f>
        <v>80</v>
      </c>
      <c r="I186">
        <f t="shared" si="2"/>
        <v>20</v>
      </c>
      <c r="J186" s="31">
        <f>Classes_finales!$W$30*C186^3+Classes_finales!$W$31*C186^2+Classes_finales!$W$32*C186+Classes_finales!$W$33</f>
        <v>-2598.172780063112</v>
      </c>
      <c r="K186">
        <f>IF(OR(C186&lt;10,C186&gt;450),0,IF(H186&gt;=MAX(Classes_finales!D:D),$M$1,Donnees_SIG!J186))</f>
        <v>0</v>
      </c>
      <c r="P186" t="s">
        <v>39</v>
      </c>
    </row>
    <row r="187" spans="1:16">
      <c r="A187" t="s">
        <v>409</v>
      </c>
      <c r="B187" t="s">
        <v>410</v>
      </c>
      <c r="C187">
        <v>124.55310059</v>
      </c>
      <c r="D187" t="s">
        <v>37</v>
      </c>
      <c r="E187">
        <v>790307.17666522902</v>
      </c>
      <c r="F187">
        <v>9637112.3159223404</v>
      </c>
      <c r="G187">
        <f>IF(C187="","",VLOOKUP(C187,Classes_detaillees!B:D,Classes_detaillees!C$1,TRUE))</f>
        <v>125</v>
      </c>
      <c r="H187">
        <f>IF(C187="","",VLOOKUP(C187,Classes_finales!B:D,Classes_finales!C$1,TRUE))</f>
        <v>80</v>
      </c>
      <c r="I187">
        <f t="shared" si="2"/>
        <v>20</v>
      </c>
      <c r="J187" s="31">
        <f>Classes_finales!$W$30*C187^3+Classes_finales!$W$31*C187^2+Classes_finales!$W$32*C187+Classes_finales!$W$33</f>
        <v>2.0939882188947165</v>
      </c>
      <c r="K187">
        <f>IF(OR(C187&lt;10,C187&gt;450),0,IF(H187&gt;=MAX(Classes_finales!D:D),$M$1,Donnees_SIG!J187))</f>
        <v>7.914299999999999</v>
      </c>
      <c r="P187" t="s">
        <v>39</v>
      </c>
    </row>
    <row r="188" spans="1:16">
      <c r="A188" t="s">
        <v>411</v>
      </c>
      <c r="B188" t="s">
        <v>412</v>
      </c>
      <c r="C188">
        <v>69.886299132999994</v>
      </c>
      <c r="D188" t="s">
        <v>37</v>
      </c>
      <c r="E188">
        <v>791675.864655421</v>
      </c>
      <c r="F188">
        <v>9638261.6697256397</v>
      </c>
      <c r="G188">
        <f>IF(C188="","",VLOOKUP(C188,Classes_detaillees!B:D,Classes_detaillees!C$1,TRUE))</f>
        <v>70</v>
      </c>
      <c r="H188">
        <f>IF(C188="","",VLOOKUP(C188,Classes_finales!B:D,Classes_finales!C$1,TRUE))</f>
        <v>70</v>
      </c>
      <c r="I188">
        <f t="shared" si="2"/>
        <v>20</v>
      </c>
      <c r="J188" s="31">
        <f>Classes_finales!$W$30*C188^3+Classes_finales!$W$31*C188^2+Classes_finales!$W$32*C188+Classes_finales!$W$33</f>
        <v>7.4172127821536247</v>
      </c>
      <c r="K188">
        <f>IF(OR(C188&lt;10,C188&gt;450),0,IF(H188&gt;=MAX(Classes_finales!D:D),$M$1,Donnees_SIG!J188))</f>
        <v>7.4172127821536247</v>
      </c>
      <c r="P188" t="s">
        <v>39</v>
      </c>
    </row>
    <row r="189" spans="1:16">
      <c r="A189" t="s">
        <v>413</v>
      </c>
      <c r="B189" t="s">
        <v>414</v>
      </c>
      <c r="C189">
        <v>100.95200348</v>
      </c>
      <c r="D189" t="s">
        <v>37</v>
      </c>
      <c r="E189">
        <v>790937.10314130702</v>
      </c>
      <c r="F189">
        <v>9637230.9414888099</v>
      </c>
      <c r="G189">
        <f>IF(C189="","",VLOOKUP(C189,Classes_detaillees!B:D,Classes_detaillees!C$1,TRUE))</f>
        <v>105</v>
      </c>
      <c r="H189">
        <f>IF(C189="","",VLOOKUP(C189,Classes_finales!B:D,Classes_finales!C$1,TRUE))</f>
        <v>80</v>
      </c>
      <c r="I189">
        <f t="shared" si="2"/>
        <v>20</v>
      </c>
      <c r="J189" s="31">
        <f>Classes_finales!$W$30*C189^3+Classes_finales!$W$31*C189^2+Classes_finales!$W$32*C189+Classes_finales!$W$33</f>
        <v>7.1106872046160614</v>
      </c>
      <c r="K189">
        <f>IF(OR(C189&lt;10,C189&gt;450),0,IF(H189&gt;=MAX(Classes_finales!D:D),$M$1,Donnees_SIG!J189))</f>
        <v>7.914299999999999</v>
      </c>
      <c r="P189" t="s">
        <v>39</v>
      </c>
    </row>
    <row r="190" spans="1:16">
      <c r="A190" t="s">
        <v>415</v>
      </c>
      <c r="B190" t="s">
        <v>416</v>
      </c>
      <c r="C190">
        <v>116.16860199</v>
      </c>
      <c r="D190" t="s">
        <v>37</v>
      </c>
      <c r="E190">
        <v>790455.02770302806</v>
      </c>
      <c r="F190">
        <v>9639535.8225034308</v>
      </c>
      <c r="G190">
        <f>IF(C190="","",VLOOKUP(C190,Classes_detaillees!B:D,Classes_detaillees!C$1,TRUE))</f>
        <v>120</v>
      </c>
      <c r="H190">
        <f>IF(C190="","",VLOOKUP(C190,Classes_finales!B:D,Classes_finales!C$1,TRUE))</f>
        <v>80</v>
      </c>
      <c r="I190">
        <f t="shared" si="2"/>
        <v>20</v>
      </c>
      <c r="J190" s="31">
        <f>Classes_finales!$W$30*C190^3+Classes_finales!$W$31*C190^2+Classes_finales!$W$32*C190+Classes_finales!$W$33</f>
        <v>4.4673699996611589</v>
      </c>
      <c r="K190">
        <f>IF(OR(C190&lt;10,C190&gt;450),0,IF(H190&gt;=MAX(Classes_finales!D:D),$M$1,Donnees_SIG!J190))</f>
        <v>7.914299999999999</v>
      </c>
      <c r="P190" t="s">
        <v>39</v>
      </c>
    </row>
    <row r="191" spans="1:16">
      <c r="A191" t="s">
        <v>417</v>
      </c>
      <c r="B191" t="s">
        <v>418</v>
      </c>
      <c r="C191">
        <v>36.657001495000003</v>
      </c>
      <c r="D191" t="s">
        <v>37</v>
      </c>
      <c r="E191">
        <v>790703.78563549602</v>
      </c>
      <c r="F191">
        <v>9638074.9591990802</v>
      </c>
      <c r="G191">
        <f>IF(C191="","",VLOOKUP(C191,Classes_detaillees!B:D,Classes_detaillees!C$1,TRUE))</f>
        <v>40</v>
      </c>
      <c r="H191">
        <f>IF(C191="","",VLOOKUP(C191,Classes_finales!B:D,Classes_finales!C$1,TRUE))</f>
        <v>40</v>
      </c>
      <c r="I191">
        <f t="shared" si="2"/>
        <v>20</v>
      </c>
      <c r="J191" s="31">
        <f>Classes_finales!$W$30*C191^3+Classes_finales!$W$31*C191^2+Classes_finales!$W$32*C191+Classes_finales!$W$33</f>
        <v>3.5791555797542984</v>
      </c>
      <c r="K191">
        <f>IF(OR(C191&lt;10,C191&gt;450),0,IF(H191&gt;=MAX(Classes_finales!D:D),$M$1,Donnees_SIG!J191))</f>
        <v>3.5791555797542984</v>
      </c>
      <c r="P191" t="s">
        <v>39</v>
      </c>
    </row>
    <row r="192" spans="1:16">
      <c r="A192" t="s">
        <v>419</v>
      </c>
      <c r="B192" s="31" t="s">
        <v>420</v>
      </c>
      <c r="C192">
        <v>57.968101501</v>
      </c>
      <c r="D192" t="s">
        <v>37</v>
      </c>
      <c r="E192">
        <v>793003.63957599003</v>
      </c>
      <c r="F192">
        <v>9639520.5999408402</v>
      </c>
      <c r="G192">
        <f>IF(C192="","",VLOOKUP(C192,Classes_detaillees!B:D,Classes_detaillees!C$1,TRUE))</f>
        <v>60</v>
      </c>
      <c r="H192">
        <f>IF(C192="","",VLOOKUP(C192,Classes_finales!B:D,Classes_finales!C$1,TRUE))</f>
        <v>60</v>
      </c>
      <c r="I192">
        <f t="shared" si="2"/>
        <v>20</v>
      </c>
      <c r="J192" s="31">
        <f>Classes_finales!$W$30*C192^3+Classes_finales!$W$31*C192^2+Classes_finales!$W$32*C192+Classes_finales!$W$33</f>
        <v>6.3175415697311781</v>
      </c>
      <c r="K192">
        <f>IF(OR(C192&lt;10,C192&gt;450),0,IF(H192&gt;=MAX(Classes_finales!D:D),$M$1,Donnees_SIG!J192))</f>
        <v>6.3175415697311781</v>
      </c>
      <c r="P192" t="s">
        <v>39</v>
      </c>
    </row>
    <row r="193" spans="1:16">
      <c r="A193" t="s">
        <v>421</v>
      </c>
      <c r="B193" t="s">
        <v>422</v>
      </c>
      <c r="C193">
        <v>16.291000365999999</v>
      </c>
      <c r="D193" t="s">
        <v>37</v>
      </c>
      <c r="E193">
        <v>790420.65645584394</v>
      </c>
      <c r="F193">
        <v>9637417.6514230892</v>
      </c>
      <c r="G193">
        <f>IF(C193="","",VLOOKUP(C193,Classes_detaillees!B:D,Classes_detaillees!C$1,TRUE))</f>
        <v>20</v>
      </c>
      <c r="H193">
        <f>IF(C193="","",VLOOKUP(C193,Classes_finales!B:D,Classes_finales!C$1,TRUE))</f>
        <v>30</v>
      </c>
      <c r="I193">
        <f t="shared" si="2"/>
        <v>20</v>
      </c>
      <c r="J193" s="31">
        <f>Classes_finales!$W$30*C193^3+Classes_finales!$W$31*C193^2+Classes_finales!$W$32*C193+Classes_finales!$W$33</f>
        <v>0.94665909282889538</v>
      </c>
      <c r="K193">
        <f>IF(OR(C193&lt;10,C193&gt;450),0,IF(H193&gt;=MAX(Classes_finales!D:D),$M$1,Donnees_SIG!J193))</f>
        <v>0.94665909282889538</v>
      </c>
      <c r="P193" t="s">
        <v>39</v>
      </c>
    </row>
    <row r="194" spans="1:16">
      <c r="A194" t="s">
        <v>423</v>
      </c>
      <c r="B194" s="31" t="s">
        <v>424</v>
      </c>
      <c r="C194">
        <v>110.82949829</v>
      </c>
      <c r="D194" t="s">
        <v>37</v>
      </c>
      <c r="E194">
        <v>790514.98578506894</v>
      </c>
      <c r="F194">
        <v>9638311.7936306298</v>
      </c>
      <c r="G194">
        <f>IF(C194="","",VLOOKUP(C194,Classes_detaillees!B:D,Classes_detaillees!C$1,TRUE))</f>
        <v>115</v>
      </c>
      <c r="H194">
        <f>IF(C194="","",VLOOKUP(C194,Classes_finales!B:D,Classes_finales!C$1,TRUE))</f>
        <v>80</v>
      </c>
      <c r="I194">
        <f t="shared" si="2"/>
        <v>20</v>
      </c>
      <c r="J194" s="31">
        <f>Classes_finales!$W$30*C194^3+Classes_finales!$W$31*C194^2+Classes_finales!$W$32*C194+Classes_finales!$W$33</f>
        <v>5.6247209548884509</v>
      </c>
      <c r="K194">
        <f>IF(OR(C194&lt;10,C194&gt;450),0,IF(H194&gt;=MAX(Classes_finales!D:D),$M$1,Donnees_SIG!J194))</f>
        <v>7.914299999999999</v>
      </c>
      <c r="P194" t="s">
        <v>39</v>
      </c>
    </row>
    <row r="195" spans="1:16">
      <c r="A195" t="s">
        <v>425</v>
      </c>
      <c r="B195" t="s">
        <v>426</v>
      </c>
      <c r="C195">
        <v>94.221496582</v>
      </c>
      <c r="D195" t="s">
        <v>37</v>
      </c>
      <c r="E195">
        <v>790433.42223931605</v>
      </c>
      <c r="F195">
        <v>9638644.3713083491</v>
      </c>
      <c r="G195">
        <f>IF(C195="","",VLOOKUP(C195,Classes_detaillees!B:D,Classes_detaillees!C$1,TRUE))</f>
        <v>95</v>
      </c>
      <c r="H195">
        <f>IF(C195="","",VLOOKUP(C195,Classes_finales!B:D,Classes_finales!C$1,TRUE))</f>
        <v>80</v>
      </c>
      <c r="I195">
        <f t="shared" ref="I195:I258" si="3">IF(E195="","",20)</f>
        <v>20</v>
      </c>
      <c r="J195" s="31">
        <f>Classes_finales!$W$30*C195^3+Classes_finales!$W$31*C195^2+Classes_finales!$W$32*C195+Classes_finales!$W$33</f>
        <v>7.6850365276508921</v>
      </c>
      <c r="K195">
        <f>IF(OR(C195&lt;10,C195&gt;450),0,IF(H195&gt;=MAX(Classes_finales!D:D),$M$1,Donnees_SIG!J195))</f>
        <v>7.914299999999999</v>
      </c>
      <c r="P195" t="s">
        <v>39</v>
      </c>
    </row>
    <row r="196" spans="1:16">
      <c r="A196" t="s">
        <v>427</v>
      </c>
      <c r="B196" s="31" t="s">
        <v>428</v>
      </c>
      <c r="C196">
        <v>125.64289856000001</v>
      </c>
      <c r="D196" t="s">
        <v>37</v>
      </c>
      <c r="E196">
        <v>791914.26894682006</v>
      </c>
      <c r="F196">
        <v>9638418.0527970996</v>
      </c>
      <c r="G196">
        <f>IF(C196="","",VLOOKUP(C196,Classes_detaillees!B:D,Classes_detaillees!C$1,TRUE))</f>
        <v>130</v>
      </c>
      <c r="H196">
        <f>IF(C196="","",VLOOKUP(C196,Classes_finales!B:D,Classes_finales!C$1,TRUE))</f>
        <v>80</v>
      </c>
      <c r="I196">
        <f t="shared" si="3"/>
        <v>20</v>
      </c>
      <c r="J196" s="31">
        <f>Classes_finales!$W$30*C196^3+Classes_finales!$W$31*C196^2+Classes_finales!$W$32*C196+Classes_finales!$W$33</f>
        <v>1.7325618332660864</v>
      </c>
      <c r="K196">
        <f>IF(OR(C196&lt;10,C196&gt;450),0,IF(H196&gt;=MAX(Classes_finales!D:D),$M$1,Donnees_SIG!J196))</f>
        <v>7.914299999999999</v>
      </c>
      <c r="P196" t="s">
        <v>39</v>
      </c>
    </row>
    <row r="197" spans="1:16">
      <c r="A197" t="s">
        <v>429</v>
      </c>
      <c r="B197" t="s">
        <v>430</v>
      </c>
      <c r="C197">
        <v>108.54380035</v>
      </c>
      <c r="D197" t="s">
        <v>37</v>
      </c>
      <c r="E197">
        <v>791558.71697278705</v>
      </c>
      <c r="F197">
        <v>9638368.3780207094</v>
      </c>
      <c r="G197">
        <f>IF(C197="","",VLOOKUP(C197,Classes_detaillees!B:D,Classes_detaillees!C$1,TRUE))</f>
        <v>110</v>
      </c>
      <c r="H197">
        <f>IF(C197="","",VLOOKUP(C197,Classes_finales!B:D,Classes_finales!C$1,TRUE))</f>
        <v>80</v>
      </c>
      <c r="I197">
        <f t="shared" si="3"/>
        <v>20</v>
      </c>
      <c r="J197" s="31">
        <f>Classes_finales!$W$30*C197^3+Classes_finales!$W$31*C197^2+Classes_finales!$W$32*C197+Classes_finales!$W$33</f>
        <v>6.0415740364986092</v>
      </c>
      <c r="K197">
        <f>IF(OR(C197&lt;10,C197&gt;450),0,IF(H197&gt;=MAX(Classes_finales!D:D),$M$1,Donnees_SIG!J197))</f>
        <v>7.914299999999999</v>
      </c>
      <c r="P197" t="s">
        <v>39</v>
      </c>
    </row>
    <row r="198" spans="1:16">
      <c r="A198" t="s">
        <v>431</v>
      </c>
      <c r="B198" s="31" t="s">
        <v>432</v>
      </c>
      <c r="C198">
        <v>218.61979675000001</v>
      </c>
      <c r="D198" t="s">
        <v>37</v>
      </c>
      <c r="E198">
        <v>792133.21247110202</v>
      </c>
      <c r="F198">
        <v>9638640.8353630193</v>
      </c>
      <c r="G198">
        <f>IF(C198="","",VLOOKUP(C198,Classes_detaillees!B:D,Classes_detaillees!C$1,TRUE))</f>
        <v>220</v>
      </c>
      <c r="H198">
        <f>IF(C198="","",VLOOKUP(C198,Classes_finales!B:D,Classes_finales!C$1,TRUE))</f>
        <v>80</v>
      </c>
      <c r="I198">
        <f t="shared" si="3"/>
        <v>20</v>
      </c>
      <c r="J198" s="31">
        <f>Classes_finales!$W$30*C198^3+Classes_finales!$W$31*C198^2+Classes_finales!$W$32*C198+Classes_finales!$W$33</f>
        <v>-91.867062059381837</v>
      </c>
      <c r="K198">
        <f>IF(OR(C198&lt;10,C198&gt;450),0,IF(H198&gt;=MAX(Classes_finales!D:D),$M$1,Donnees_SIG!J198))</f>
        <v>7.914299999999999</v>
      </c>
      <c r="P198" t="s">
        <v>39</v>
      </c>
    </row>
    <row r="199" spans="1:16">
      <c r="A199" t="s">
        <v>433</v>
      </c>
      <c r="B199" s="31" t="s">
        <v>434</v>
      </c>
      <c r="C199">
        <v>125.23010254</v>
      </c>
      <c r="D199" t="s">
        <v>37</v>
      </c>
      <c r="E199">
        <v>792095.34273488703</v>
      </c>
      <c r="F199">
        <v>9638645.8064695504</v>
      </c>
      <c r="G199">
        <f>IF(C199="","",VLOOKUP(C199,Classes_detaillees!B:D,Classes_detaillees!C$1,TRUE))</f>
        <v>130</v>
      </c>
      <c r="H199">
        <f>IF(C199="","",VLOOKUP(C199,Classes_finales!B:D,Classes_finales!C$1,TRUE))</f>
        <v>80</v>
      </c>
      <c r="I199">
        <f t="shared" si="3"/>
        <v>20</v>
      </c>
      <c r="J199" s="31">
        <f>Classes_finales!$W$30*C199^3+Classes_finales!$W$31*C199^2+Classes_finales!$W$32*C199+Classes_finales!$W$33</f>
        <v>1.8709472365621482</v>
      </c>
      <c r="K199">
        <f>IF(OR(C199&lt;10,C199&gt;450),0,IF(H199&gt;=MAX(Classes_finales!D:D),$M$1,Donnees_SIG!J199))</f>
        <v>7.914299999999999</v>
      </c>
      <c r="P199" t="s">
        <v>39</v>
      </c>
    </row>
    <row r="200" spans="1:16">
      <c r="A200" t="s">
        <v>435</v>
      </c>
      <c r="B200" t="s">
        <v>436</v>
      </c>
      <c r="C200">
        <v>102.06719971</v>
      </c>
      <c r="D200" t="s">
        <v>37</v>
      </c>
      <c r="E200">
        <v>783044.90358817799</v>
      </c>
      <c r="F200">
        <v>9636271.0953245796</v>
      </c>
      <c r="G200">
        <f>IF(C200="","",VLOOKUP(C200,Classes_detaillees!B:D,Classes_detaillees!C$1,TRUE))</f>
        <v>105</v>
      </c>
      <c r="H200">
        <f>IF(C200="","",VLOOKUP(C200,Classes_finales!B:D,Classes_finales!C$1,TRUE))</f>
        <v>80</v>
      </c>
      <c r="I200">
        <f t="shared" si="3"/>
        <v>20</v>
      </c>
      <c r="J200" s="31">
        <f>Classes_finales!$W$30*C200^3+Classes_finales!$W$31*C200^2+Classes_finales!$W$32*C200+Classes_finales!$W$33</f>
        <v>6.9827564383673764</v>
      </c>
      <c r="K200">
        <f>IF(OR(C200&lt;10,C200&gt;450),0,IF(H200&gt;=MAX(Classes_finales!D:D),$M$1,Donnees_SIG!J200))</f>
        <v>7.914299999999999</v>
      </c>
      <c r="P200" t="s">
        <v>39</v>
      </c>
    </row>
    <row r="201" spans="1:16">
      <c r="A201" t="s">
        <v>437</v>
      </c>
      <c r="B201" t="s">
        <v>438</v>
      </c>
      <c r="C201">
        <v>12.25909996</v>
      </c>
      <c r="D201" t="s">
        <v>37</v>
      </c>
      <c r="E201">
        <v>790645.50281386403</v>
      </c>
      <c r="F201">
        <v>9638424.4640774596</v>
      </c>
      <c r="G201">
        <f>IF(C201="","",VLOOKUP(C201,Classes_detaillees!B:D,Classes_detaillees!C$1,TRUE))</f>
        <v>15</v>
      </c>
      <c r="H201">
        <f>IF(C201="","",VLOOKUP(C201,Classes_finales!B:D,Classes_finales!C$1,TRUE))</f>
        <v>15</v>
      </c>
      <c r="I201">
        <f t="shared" si="3"/>
        <v>20</v>
      </c>
      <c r="J201" s="31">
        <f>Classes_finales!$W$30*C201^3+Classes_finales!$W$31*C201^2+Classes_finales!$W$32*C201+Classes_finales!$W$33</f>
        <v>0.51362365060366222</v>
      </c>
      <c r="K201">
        <f>IF(OR(C201&lt;10,C201&gt;450),0,IF(H201&gt;=MAX(Classes_finales!D:D),$M$1,Donnees_SIG!J201))</f>
        <v>0.51362365060366222</v>
      </c>
      <c r="P201" t="s">
        <v>39</v>
      </c>
    </row>
    <row r="202" spans="1:16">
      <c r="A202" t="s">
        <v>439</v>
      </c>
      <c r="B202" t="s">
        <v>440</v>
      </c>
      <c r="C202">
        <v>63.218601227000001</v>
      </c>
      <c r="D202" t="s">
        <v>37</v>
      </c>
      <c r="E202">
        <v>793178.35835880996</v>
      </c>
      <c r="F202">
        <v>9638878.5804284308</v>
      </c>
      <c r="G202">
        <f>IF(C202="","",VLOOKUP(C202,Classes_detaillees!B:D,Classes_detaillees!C$1,TRUE))</f>
        <v>65</v>
      </c>
      <c r="H202">
        <f>IF(C202="","",VLOOKUP(C202,Classes_finales!B:D,Classes_finales!C$1,TRUE))</f>
        <v>70</v>
      </c>
      <c r="I202">
        <f t="shared" si="3"/>
        <v>20</v>
      </c>
      <c r="J202" s="31">
        <f>Classes_finales!$W$30*C202^3+Classes_finales!$W$31*C202^2+Classes_finales!$W$32*C202+Classes_finales!$W$33</f>
        <v>6.8587612621547986</v>
      </c>
      <c r="K202">
        <f>IF(OR(C202&lt;10,C202&gt;450),0,IF(H202&gt;=MAX(Classes_finales!D:D),$M$1,Donnees_SIG!J202))</f>
        <v>6.8587612621547986</v>
      </c>
      <c r="P202" t="s">
        <v>39</v>
      </c>
    </row>
    <row r="203" spans="1:16">
      <c r="A203" t="s">
        <v>441</v>
      </c>
      <c r="B203" t="s">
        <v>442</v>
      </c>
      <c r="C203">
        <v>23.889400481999999</v>
      </c>
      <c r="D203" t="s">
        <v>37</v>
      </c>
      <c r="E203">
        <v>790548.21953831299</v>
      </c>
      <c r="F203">
        <v>9637915.6971592791</v>
      </c>
      <c r="G203">
        <f>IF(C203="","",VLOOKUP(C203,Classes_detaillees!B:D,Classes_detaillees!C$1,TRUE))</f>
        <v>25</v>
      </c>
      <c r="H203">
        <f>IF(C203="","",VLOOKUP(C203,Classes_finales!B:D,Classes_finales!C$1,TRUE))</f>
        <v>30</v>
      </c>
      <c r="I203">
        <f t="shared" si="3"/>
        <v>20</v>
      </c>
      <c r="J203" s="31">
        <f>Classes_finales!$W$30*C203^3+Classes_finales!$W$31*C203^2+Classes_finales!$W$32*C203+Classes_finales!$W$33</f>
        <v>1.8644792212372767</v>
      </c>
      <c r="K203">
        <f>IF(OR(C203&lt;10,C203&gt;450),0,IF(H203&gt;=MAX(Classes_finales!D:D),$M$1,Donnees_SIG!J203))</f>
        <v>1.8644792212372767</v>
      </c>
      <c r="P203" t="s">
        <v>39</v>
      </c>
    </row>
    <row r="204" spans="1:16">
      <c r="A204" t="s">
        <v>443</v>
      </c>
      <c r="B204" s="31" t="s">
        <v>444</v>
      </c>
      <c r="C204">
        <v>115.36630249</v>
      </c>
      <c r="D204" t="s">
        <v>37</v>
      </c>
      <c r="E204">
        <v>783035.69716980006</v>
      </c>
      <c r="F204">
        <v>9635801.5211318508</v>
      </c>
      <c r="G204">
        <f>IF(C204="","",VLOOKUP(C204,Classes_detaillees!B:D,Classes_detaillees!C$1,TRUE))</f>
        <v>120</v>
      </c>
      <c r="H204">
        <f>IF(C204="","",VLOOKUP(C204,Classes_finales!B:D,Classes_finales!C$1,TRUE))</f>
        <v>80</v>
      </c>
      <c r="I204">
        <f t="shared" si="3"/>
        <v>20</v>
      </c>
      <c r="J204" s="31">
        <f>Classes_finales!$W$30*C204^3+Classes_finales!$W$31*C204^2+Classes_finales!$W$32*C204+Classes_finales!$W$33</f>
        <v>4.6581990284982062</v>
      </c>
      <c r="K204">
        <f>IF(OR(C204&lt;10,C204&gt;450),0,IF(H204&gt;=MAX(Classes_finales!D:D),$M$1,Donnees_SIG!J204))</f>
        <v>7.914299999999999</v>
      </c>
      <c r="P204" t="s">
        <v>39</v>
      </c>
    </row>
    <row r="205" spans="1:16">
      <c r="A205" t="s">
        <v>445</v>
      </c>
      <c r="B205" t="s">
        <v>446</v>
      </c>
      <c r="C205">
        <v>23.341699599999998</v>
      </c>
      <c r="D205" t="s">
        <v>37</v>
      </c>
      <c r="E205">
        <v>792045.45136390894</v>
      </c>
      <c r="F205">
        <v>9638509.4393587299</v>
      </c>
      <c r="G205">
        <f>IF(C205="","",VLOOKUP(C205,Classes_detaillees!B:D,Classes_detaillees!C$1,TRUE))</f>
        <v>25</v>
      </c>
      <c r="H205">
        <f>IF(C205="","",VLOOKUP(C205,Classes_finales!B:D,Classes_finales!C$1,TRUE))</f>
        <v>30</v>
      </c>
      <c r="I205">
        <f t="shared" si="3"/>
        <v>20</v>
      </c>
      <c r="J205" s="31">
        <f>Classes_finales!$W$30*C205^3+Classes_finales!$W$31*C205^2+Classes_finales!$W$32*C205+Classes_finales!$W$33</f>
        <v>1.7947321055941927</v>
      </c>
      <c r="K205">
        <f>IF(OR(C205&lt;10,C205&gt;450),0,IF(H205&gt;=MAX(Classes_finales!D:D),$M$1,Donnees_SIG!J205))</f>
        <v>1.7947321055941927</v>
      </c>
      <c r="P205" t="s">
        <v>39</v>
      </c>
    </row>
    <row r="206" spans="1:16">
      <c r="A206" t="s">
        <v>447</v>
      </c>
      <c r="B206" t="s">
        <v>448</v>
      </c>
      <c r="C206">
        <v>80.633499146000005</v>
      </c>
      <c r="D206" t="s">
        <v>37</v>
      </c>
      <c r="E206">
        <v>790680.75973926997</v>
      </c>
      <c r="F206">
        <v>9637430.9948196504</v>
      </c>
      <c r="G206">
        <f>IF(C206="","",VLOOKUP(C206,Classes_detaillees!B:D,Classes_detaillees!C$1,TRUE))</f>
        <v>85</v>
      </c>
      <c r="H206">
        <f>IF(C206="","",VLOOKUP(C206,Classes_finales!B:D,Classes_finales!C$1,TRUE))</f>
        <v>80</v>
      </c>
      <c r="I206">
        <f t="shared" si="3"/>
        <v>20</v>
      </c>
      <c r="J206" s="31">
        <f>Classes_finales!$W$30*C206^3+Classes_finales!$W$31*C206^2+Classes_finales!$W$32*C206+Classes_finales!$W$33</f>
        <v>7.9290256089662989</v>
      </c>
      <c r="K206">
        <f>IF(OR(C206&lt;10,C206&gt;450),0,IF(H206&gt;=MAX(Classes_finales!D:D),$M$1,Donnees_SIG!J206))</f>
        <v>7.914299999999999</v>
      </c>
      <c r="P206" t="s">
        <v>39</v>
      </c>
    </row>
    <row r="207" spans="1:16">
      <c r="A207" t="s">
        <v>449</v>
      </c>
      <c r="B207" t="s">
        <v>450</v>
      </c>
      <c r="C207">
        <v>55.439899445000002</v>
      </c>
      <c r="D207" t="s">
        <v>37</v>
      </c>
      <c r="E207">
        <v>791125.83555193397</v>
      </c>
      <c r="F207">
        <v>9636956.1821972709</v>
      </c>
      <c r="G207">
        <f>IF(C207="","",VLOOKUP(C207,Classes_detaillees!B:D,Classes_detaillees!C$1,TRUE))</f>
        <v>60</v>
      </c>
      <c r="H207">
        <f>IF(C207="","",VLOOKUP(C207,Classes_finales!B:D,Classes_finales!C$1,TRUE))</f>
        <v>60</v>
      </c>
      <c r="I207">
        <f t="shared" si="3"/>
        <v>20</v>
      </c>
      <c r="J207" s="31">
        <f>Classes_finales!$W$30*C207^3+Classes_finales!$W$31*C207^2+Classes_finales!$W$32*C207+Classes_finales!$W$33</f>
        <v>6.0307296296568982</v>
      </c>
      <c r="K207">
        <f>IF(OR(C207&lt;10,C207&gt;450),0,IF(H207&gt;=MAX(Classes_finales!D:D),$M$1,Donnees_SIG!J207))</f>
        <v>6.0307296296568982</v>
      </c>
      <c r="P207" t="s">
        <v>39</v>
      </c>
    </row>
    <row r="208" spans="1:16">
      <c r="A208" t="s">
        <v>451</v>
      </c>
      <c r="B208" t="s">
        <v>452</v>
      </c>
      <c r="C208">
        <v>62.470001220999997</v>
      </c>
      <c r="D208" t="s">
        <v>37</v>
      </c>
      <c r="E208">
        <v>782345.72132702905</v>
      </c>
      <c r="F208">
        <v>9636291.4162741601</v>
      </c>
      <c r="G208">
        <f>IF(C208="","",VLOOKUP(C208,Classes_detaillees!B:D,Classes_detaillees!C$1,TRUE))</f>
        <v>65</v>
      </c>
      <c r="H208">
        <f>IF(C208="","",VLOOKUP(C208,Classes_finales!B:D,Classes_finales!C$1,TRUE))</f>
        <v>70</v>
      </c>
      <c r="I208">
        <f t="shared" si="3"/>
        <v>20</v>
      </c>
      <c r="J208" s="31">
        <f>Classes_finales!$W$30*C208^3+Classes_finales!$W$31*C208^2+Classes_finales!$W$32*C208+Classes_finales!$W$33</f>
        <v>6.7865604747315089</v>
      </c>
      <c r="K208">
        <f>IF(OR(C208&lt;10,C208&gt;450),0,IF(H208&gt;=MAX(Classes_finales!D:D),$M$1,Donnees_SIG!J208))</f>
        <v>6.7865604747315089</v>
      </c>
      <c r="P208" t="s">
        <v>39</v>
      </c>
    </row>
    <row r="209" spans="1:16">
      <c r="A209" t="s">
        <v>453</v>
      </c>
      <c r="B209" s="31" t="s">
        <v>454</v>
      </c>
      <c r="C209">
        <v>116.07309723</v>
      </c>
      <c r="D209" t="s">
        <v>37</v>
      </c>
      <c r="E209">
        <v>793299.40419280599</v>
      </c>
      <c r="F209">
        <v>9638982.5075304992</v>
      </c>
      <c r="G209">
        <f>IF(C209="","",VLOOKUP(C209,Classes_detaillees!B:D,Classes_detaillees!C$1,TRUE))</f>
        <v>120</v>
      </c>
      <c r="H209">
        <f>IF(C209="","",VLOOKUP(C209,Classes_finales!B:D,Classes_finales!C$1,TRUE))</f>
        <v>80</v>
      </c>
      <c r="I209">
        <f t="shared" si="3"/>
        <v>20</v>
      </c>
      <c r="J209" s="31">
        <f>Classes_finales!$W$30*C209^3+Classes_finales!$W$31*C209^2+Classes_finales!$W$32*C209+Classes_finales!$W$33</f>
        <v>4.4904068374987656</v>
      </c>
      <c r="K209">
        <f>IF(OR(C209&lt;10,C209&gt;450),0,IF(H209&gt;=MAX(Classes_finales!D:D),$M$1,Donnees_SIG!J209))</f>
        <v>7.914299999999999</v>
      </c>
      <c r="P209" t="s">
        <v>39</v>
      </c>
    </row>
    <row r="210" spans="1:16">
      <c r="A210" t="s">
        <v>455</v>
      </c>
      <c r="B210" t="s">
        <v>456</v>
      </c>
      <c r="C210">
        <v>395.66711426000001</v>
      </c>
      <c r="D210" t="s">
        <v>37</v>
      </c>
      <c r="E210">
        <v>782980.00128524099</v>
      </c>
      <c r="F210">
        <v>9636215.0788557492</v>
      </c>
      <c r="G210">
        <f>IF(C210="","",VLOOKUP(C210,Classes_detaillees!B:D,Classes_detaillees!C$1,TRUE))</f>
        <v>400</v>
      </c>
      <c r="H210">
        <f>IF(C210="","",VLOOKUP(C210,Classes_finales!B:D,Classes_finales!C$1,TRUE))</f>
        <v>80</v>
      </c>
      <c r="I210">
        <f t="shared" si="3"/>
        <v>20</v>
      </c>
      <c r="J210" s="31">
        <f>Classes_finales!$W$30*C210^3+Classes_finales!$W$31*C210^2+Classes_finales!$W$32*C210+Classes_finales!$W$33</f>
        <v>-872.40206108845769</v>
      </c>
      <c r="K210">
        <f>IF(OR(C210&lt;10,C210&gt;450),0,IF(H210&gt;=MAX(Classes_finales!D:D),$M$1,Donnees_SIG!J210))</f>
        <v>7.914299999999999</v>
      </c>
      <c r="P210" t="s">
        <v>39</v>
      </c>
    </row>
    <row r="211" spans="1:16">
      <c r="A211" t="s">
        <v>457</v>
      </c>
      <c r="B211" t="s">
        <v>458</v>
      </c>
      <c r="C211">
        <v>35.732700348000002</v>
      </c>
      <c r="D211" t="s">
        <v>37</v>
      </c>
      <c r="E211">
        <v>790527.73131754296</v>
      </c>
      <c r="F211">
        <v>9638294.6022837199</v>
      </c>
      <c r="G211">
        <f>IF(C211="","",VLOOKUP(C211,Classes_detaillees!B:D,Classes_detaillees!C$1,TRUE))</f>
        <v>40</v>
      </c>
      <c r="H211">
        <f>IF(C211="","",VLOOKUP(C211,Classes_finales!B:D,Classes_finales!C$1,TRUE))</f>
        <v>40</v>
      </c>
      <c r="I211">
        <f t="shared" si="3"/>
        <v>20</v>
      </c>
      <c r="J211" s="31">
        <f>Classes_finales!$W$30*C211^3+Classes_finales!$W$31*C211^2+Classes_finales!$W$32*C211+Classes_finales!$W$33</f>
        <v>3.4520188457944916</v>
      </c>
      <c r="K211">
        <f>IF(OR(C211&lt;10,C211&gt;450),0,IF(H211&gt;=MAX(Classes_finales!D:D),$M$1,Donnees_SIG!J211))</f>
        <v>3.4520188457944916</v>
      </c>
      <c r="P211" t="s">
        <v>39</v>
      </c>
    </row>
    <row r="212" spans="1:16">
      <c r="A212" t="s">
        <v>459</v>
      </c>
      <c r="B212" t="s">
        <v>460</v>
      </c>
      <c r="C212">
        <v>9.0284004211000006</v>
      </c>
      <c r="D212" t="s">
        <v>37</v>
      </c>
      <c r="E212">
        <v>790645.99977935595</v>
      </c>
      <c r="F212">
        <v>9638434.0015938096</v>
      </c>
      <c r="G212">
        <f>IF(C212="","",VLOOKUP(C212,Classes_detaillees!B:D,Classes_detaillees!C$1,TRUE))</f>
        <v>10</v>
      </c>
      <c r="H212">
        <f>IF(C212="","",VLOOKUP(C212,Classes_finales!B:D,Classes_finales!C$1,TRUE))</f>
        <v>10</v>
      </c>
      <c r="I212">
        <f t="shared" si="3"/>
        <v>20</v>
      </c>
      <c r="J212" s="31">
        <f>Classes_finales!$W$30*C212^3+Classes_finales!$W$31*C212^2+Classes_finales!$W$32*C212+Classes_finales!$W$33</f>
        <v>0.20062395306076253</v>
      </c>
      <c r="K212">
        <f>IF(OR(C212&lt;10,C212&gt;450),0,IF(H212&gt;=MAX(Classes_finales!D:D),$M$1,Donnees_SIG!J212))</f>
        <v>0</v>
      </c>
      <c r="P212" t="s">
        <v>39</v>
      </c>
    </row>
    <row r="213" spans="1:16">
      <c r="A213" t="s">
        <v>461</v>
      </c>
      <c r="B213" s="31" t="s">
        <v>462</v>
      </c>
      <c r="C213">
        <v>42.122798920000001</v>
      </c>
      <c r="D213" t="s">
        <v>37</v>
      </c>
      <c r="E213">
        <v>790630.529959384</v>
      </c>
      <c r="F213">
        <v>9637861.1181334499</v>
      </c>
      <c r="G213">
        <f>IF(C213="","",VLOOKUP(C213,Classes_detaillees!B:D,Classes_detaillees!C$1,TRUE))</f>
        <v>45</v>
      </c>
      <c r="H213">
        <f>IF(C213="","",VLOOKUP(C213,Classes_finales!B:D,Classes_finales!C$1,TRUE))</f>
        <v>50</v>
      </c>
      <c r="I213">
        <f t="shared" si="3"/>
        <v>20</v>
      </c>
      <c r="J213" s="31">
        <f>Classes_finales!$W$30*C213^3+Classes_finales!$W$31*C213^2+Classes_finales!$W$32*C213+Classes_finales!$W$33</f>
        <v>4.3278185987721685</v>
      </c>
      <c r="K213">
        <f>IF(OR(C213&lt;10,C213&gt;450),0,IF(H213&gt;=MAX(Classes_finales!D:D),$M$1,Donnees_SIG!J213))</f>
        <v>4.3278185987721685</v>
      </c>
      <c r="P213" t="s">
        <v>39</v>
      </c>
    </row>
    <row r="214" spans="1:16">
      <c r="A214" t="s">
        <v>463</v>
      </c>
      <c r="B214" t="s">
        <v>464</v>
      </c>
      <c r="C214">
        <v>52.623500823999997</v>
      </c>
      <c r="D214" t="s">
        <v>37</v>
      </c>
      <c r="E214">
        <v>790591.26716401405</v>
      </c>
      <c r="F214">
        <v>9637909.3286553305</v>
      </c>
      <c r="G214">
        <f>IF(C214="","",VLOOKUP(C214,Classes_detaillees!B:D,Classes_detaillees!C$1,TRUE))</f>
        <v>55</v>
      </c>
      <c r="H214">
        <f>IF(C214="","",VLOOKUP(C214,Classes_finales!B:D,Classes_finales!C$1,TRUE))</f>
        <v>60</v>
      </c>
      <c r="I214">
        <f t="shared" si="3"/>
        <v>20</v>
      </c>
      <c r="J214" s="31">
        <f>Classes_finales!$W$30*C214^3+Classes_finales!$W$31*C214^2+Classes_finales!$W$32*C214+Classes_finales!$W$33</f>
        <v>5.6943549109559353</v>
      </c>
      <c r="K214">
        <f>IF(OR(C214&lt;10,C214&gt;450),0,IF(H214&gt;=MAX(Classes_finales!D:D),$M$1,Donnees_SIG!J214))</f>
        <v>5.6943549109559353</v>
      </c>
      <c r="P214" t="s">
        <v>39</v>
      </c>
    </row>
    <row r="215" spans="1:16">
      <c r="A215" t="s">
        <v>465</v>
      </c>
      <c r="B215" t="s">
        <v>466</v>
      </c>
      <c r="C215">
        <v>44.380699157999999</v>
      </c>
      <c r="D215" t="s">
        <v>37</v>
      </c>
      <c r="E215">
        <v>791894.97922046995</v>
      </c>
      <c r="F215">
        <v>9638005.4714612495</v>
      </c>
      <c r="G215">
        <f>IF(C215="","",VLOOKUP(C215,Classes_detaillees!B:D,Classes_detaillees!C$1,TRUE))</f>
        <v>45</v>
      </c>
      <c r="H215">
        <f>IF(C215="","",VLOOKUP(C215,Classes_finales!B:D,Classes_finales!C$1,TRUE))</f>
        <v>50</v>
      </c>
      <c r="I215">
        <f t="shared" si="3"/>
        <v>20</v>
      </c>
      <c r="J215" s="31">
        <f>Classes_finales!$W$30*C215^3+Classes_finales!$W$31*C215^2+Classes_finales!$W$32*C215+Classes_finales!$W$33</f>
        <v>4.6324982513635469</v>
      </c>
      <c r="K215">
        <f>IF(OR(C215&lt;10,C215&gt;450),0,IF(H215&gt;=MAX(Classes_finales!D:D),$M$1,Donnees_SIG!J215))</f>
        <v>4.6324982513635469</v>
      </c>
      <c r="P215" t="s">
        <v>39</v>
      </c>
    </row>
    <row r="216" spans="1:16">
      <c r="A216" t="s">
        <v>467</v>
      </c>
      <c r="B216" t="s">
        <v>468</v>
      </c>
      <c r="C216">
        <v>97.798301696999999</v>
      </c>
      <c r="D216" t="s">
        <v>37</v>
      </c>
      <c r="E216">
        <v>790466.97706589103</v>
      </c>
      <c r="F216">
        <v>9636894.9894225802</v>
      </c>
      <c r="G216">
        <f>IF(C216="","",VLOOKUP(C216,Classes_detaillees!B:D,Classes_detaillees!C$1,TRUE))</f>
        <v>100</v>
      </c>
      <c r="H216">
        <f>IF(C216="","",VLOOKUP(C216,Classes_finales!B:D,Classes_finales!C$1,TRUE))</f>
        <v>80</v>
      </c>
      <c r="I216">
        <f t="shared" si="3"/>
        <v>20</v>
      </c>
      <c r="J216" s="31">
        <f>Classes_finales!$W$30*C216^3+Classes_finales!$W$31*C216^2+Classes_finales!$W$32*C216+Classes_finales!$W$33</f>
        <v>7.4210881420210626</v>
      </c>
      <c r="K216">
        <f>IF(OR(C216&lt;10,C216&gt;450),0,IF(H216&gt;=MAX(Classes_finales!D:D),$M$1,Donnees_SIG!J216))</f>
        <v>7.914299999999999</v>
      </c>
      <c r="P216" t="s">
        <v>39</v>
      </c>
    </row>
    <row r="217" spans="1:16">
      <c r="A217" t="s">
        <v>469</v>
      </c>
      <c r="B217" t="s">
        <v>470</v>
      </c>
      <c r="C217">
        <v>28.612400054999998</v>
      </c>
      <c r="D217" t="s">
        <v>37</v>
      </c>
      <c r="E217">
        <v>791014.18825309502</v>
      </c>
      <c r="F217">
        <v>9638737.0665705502</v>
      </c>
      <c r="G217">
        <f>IF(C217="","",VLOOKUP(C217,Classes_detaillees!B:D,Classes_detaillees!C$1,TRUE))</f>
        <v>30</v>
      </c>
      <c r="H217">
        <f>IF(C217="","",VLOOKUP(C217,Classes_finales!B:D,Classes_finales!C$1,TRUE))</f>
        <v>30</v>
      </c>
      <c r="I217">
        <f t="shared" si="3"/>
        <v>20</v>
      </c>
      <c r="J217" s="31">
        <f>Classes_finales!$W$30*C217^3+Classes_finales!$W$31*C217^2+Classes_finales!$W$32*C217+Classes_finales!$W$33</f>
        <v>2.4829363754937988</v>
      </c>
      <c r="K217">
        <f>IF(OR(C217&lt;10,C217&gt;450),0,IF(H217&gt;=MAX(Classes_finales!D:D),$M$1,Donnees_SIG!J217))</f>
        <v>2.4829363754937988</v>
      </c>
      <c r="P217" t="s">
        <v>39</v>
      </c>
    </row>
    <row r="218" spans="1:16">
      <c r="A218" t="s">
        <v>471</v>
      </c>
      <c r="B218" t="s">
        <v>472</v>
      </c>
      <c r="C218">
        <v>58.558399199999997</v>
      </c>
      <c r="D218" t="s">
        <v>37</v>
      </c>
      <c r="E218">
        <v>783188.56216452399</v>
      </c>
      <c r="F218">
        <v>9635184.9199374001</v>
      </c>
      <c r="G218">
        <f>IF(C218="","",VLOOKUP(C218,Classes_detaillees!B:D,Classes_detaillees!C$1,TRUE))</f>
        <v>60</v>
      </c>
      <c r="H218">
        <f>IF(C218="","",VLOOKUP(C218,Classes_finales!B:D,Classes_finales!C$1,TRUE))</f>
        <v>60</v>
      </c>
      <c r="I218">
        <f t="shared" si="3"/>
        <v>20</v>
      </c>
      <c r="J218" s="31">
        <f>Classes_finales!$W$30*C218^3+Classes_finales!$W$31*C218^2+Classes_finales!$W$32*C218+Classes_finales!$W$33</f>
        <v>6.3822264971334342</v>
      </c>
      <c r="K218">
        <f>IF(OR(C218&lt;10,C218&gt;450),0,IF(H218&gt;=MAX(Classes_finales!D:D),$M$1,Donnees_SIG!J218))</f>
        <v>6.3822264971334342</v>
      </c>
      <c r="P218" t="s">
        <v>39</v>
      </c>
    </row>
    <row r="219" spans="1:16">
      <c r="A219" t="s">
        <v>473</v>
      </c>
      <c r="B219" t="s">
        <v>474</v>
      </c>
      <c r="C219">
        <v>97.135498046999999</v>
      </c>
      <c r="D219" t="s">
        <v>37</v>
      </c>
      <c r="E219">
        <v>790276.64798667701</v>
      </c>
      <c r="F219">
        <v>9637737.5846037809</v>
      </c>
      <c r="G219">
        <f>IF(C219="","",VLOOKUP(C219,Classes_detaillees!B:D,Classes_detaillees!C$1,TRUE))</f>
        <v>100</v>
      </c>
      <c r="H219">
        <f>IF(C219="","",VLOOKUP(C219,Classes_finales!B:D,Classes_finales!C$1,TRUE))</f>
        <v>80</v>
      </c>
      <c r="I219">
        <f t="shared" si="3"/>
        <v>20</v>
      </c>
      <c r="J219" s="31">
        <f>Classes_finales!$W$30*C219^3+Classes_finales!$W$31*C219^2+Classes_finales!$W$32*C219+Classes_finales!$W$33</f>
        <v>7.4769198259373137</v>
      </c>
      <c r="K219">
        <f>IF(OR(C219&lt;10,C219&gt;450),0,IF(H219&gt;=MAX(Classes_finales!D:D),$M$1,Donnees_SIG!J219))</f>
        <v>7.914299999999999</v>
      </c>
      <c r="P219" t="s">
        <v>39</v>
      </c>
    </row>
    <row r="220" spans="1:16">
      <c r="A220" t="s">
        <v>475</v>
      </c>
      <c r="B220" s="31" t="s">
        <v>476</v>
      </c>
      <c r="C220">
        <v>70.853996276999993</v>
      </c>
      <c r="D220" t="s">
        <v>37</v>
      </c>
      <c r="E220">
        <v>791268.47805859696</v>
      </c>
      <c r="F220">
        <v>9636763.9020837303</v>
      </c>
      <c r="G220">
        <f>IF(C220="","",VLOOKUP(C220,Classes_detaillees!B:D,Classes_detaillees!C$1,TRUE))</f>
        <v>75</v>
      </c>
      <c r="H220">
        <f>IF(C220="","",VLOOKUP(C220,Classes_finales!B:D,Classes_finales!C$1,TRUE))</f>
        <v>80</v>
      </c>
      <c r="I220">
        <f t="shared" si="3"/>
        <v>20</v>
      </c>
      <c r="J220" s="31">
        <f>Classes_finales!$W$30*C220^3+Classes_finales!$W$31*C220^2+Classes_finales!$W$32*C220+Classes_finales!$W$33</f>
        <v>7.4843772602026739</v>
      </c>
      <c r="K220">
        <f>IF(OR(C220&lt;10,C220&gt;450),0,IF(H220&gt;=MAX(Classes_finales!D:D),$M$1,Donnees_SIG!J220))</f>
        <v>7.914299999999999</v>
      </c>
      <c r="P220" t="s">
        <v>39</v>
      </c>
    </row>
    <row r="221" spans="1:16">
      <c r="A221" t="s">
        <v>477</v>
      </c>
      <c r="B221" t="s">
        <v>478</v>
      </c>
      <c r="C221">
        <v>85.907096863000007</v>
      </c>
      <c r="D221" t="s">
        <v>37</v>
      </c>
      <c r="E221">
        <v>792594.38327853999</v>
      </c>
      <c r="F221">
        <v>9638640.4836702291</v>
      </c>
      <c r="G221">
        <f>IF(C221="","",VLOOKUP(C221,Classes_detaillees!B:D,Classes_detaillees!C$1,TRUE))</f>
        <v>90</v>
      </c>
      <c r="H221">
        <f>IF(C221="","",VLOOKUP(C221,Classes_finales!B:D,Classes_finales!C$1,TRUE))</f>
        <v>80</v>
      </c>
      <c r="I221">
        <f t="shared" si="3"/>
        <v>20</v>
      </c>
      <c r="J221" s="31">
        <f>Classes_finales!$W$30*C221^3+Classes_finales!$W$31*C221^2+Classes_finales!$W$32*C221+Classes_finales!$W$33</f>
        <v>7.9665404288370656</v>
      </c>
      <c r="K221">
        <f>IF(OR(C221&lt;10,C221&gt;450),0,IF(H221&gt;=MAX(Classes_finales!D:D),$M$1,Donnees_SIG!J221))</f>
        <v>7.914299999999999</v>
      </c>
      <c r="P221" t="s">
        <v>39</v>
      </c>
    </row>
    <row r="222" spans="1:16">
      <c r="A222" t="s">
        <v>479</v>
      </c>
      <c r="B222" s="31" t="s">
        <v>480</v>
      </c>
      <c r="C222">
        <v>154.05169677999999</v>
      </c>
      <c r="D222" t="s">
        <v>37</v>
      </c>
      <c r="E222">
        <v>791208.59042054706</v>
      </c>
      <c r="F222">
        <v>9639035.6120130699</v>
      </c>
      <c r="G222">
        <f>IF(C222="","",VLOOKUP(C222,Classes_detaillees!B:D,Classes_detaillees!C$1,TRUE))</f>
        <v>155</v>
      </c>
      <c r="H222">
        <f>IF(C222="","",VLOOKUP(C222,Classes_finales!B:D,Classes_finales!C$1,TRUE))</f>
        <v>80</v>
      </c>
      <c r="I222">
        <f t="shared" si="3"/>
        <v>20</v>
      </c>
      <c r="J222" s="31">
        <f>Classes_finales!$W$30*C222^3+Classes_finales!$W$31*C222^2+Classes_finales!$W$32*C222+Classes_finales!$W$33</f>
        <v>-12.620789982723762</v>
      </c>
      <c r="K222">
        <f>IF(OR(C222&lt;10,C222&gt;450),0,IF(H222&gt;=MAX(Classes_finales!D:D),$M$1,Donnees_SIG!J222))</f>
        <v>7.914299999999999</v>
      </c>
      <c r="P222" t="s">
        <v>39</v>
      </c>
    </row>
    <row r="223" spans="1:16">
      <c r="A223" t="s">
        <v>481</v>
      </c>
      <c r="B223" s="31" t="s">
        <v>482</v>
      </c>
      <c r="C223">
        <v>91.569900512999993</v>
      </c>
      <c r="D223" t="s">
        <v>37</v>
      </c>
      <c r="E223">
        <v>792918.83348730905</v>
      </c>
      <c r="F223">
        <v>9639560.43165843</v>
      </c>
      <c r="G223">
        <f>IF(C223="","",VLOOKUP(C223,Classes_detaillees!B:D,Classes_detaillees!C$1,TRUE))</f>
        <v>95</v>
      </c>
      <c r="H223">
        <f>IF(C223="","",VLOOKUP(C223,Classes_finales!B:D,Classes_finales!C$1,TRUE))</f>
        <v>80</v>
      </c>
      <c r="I223">
        <f t="shared" si="3"/>
        <v>20</v>
      </c>
      <c r="J223" s="31">
        <f>Classes_finales!$W$30*C223^3+Classes_finales!$W$31*C223^2+Classes_finales!$W$32*C223+Classes_finales!$W$33</f>
        <v>7.8233722294860026</v>
      </c>
      <c r="K223">
        <f>IF(OR(C223&lt;10,C223&gt;450),0,IF(H223&gt;=MAX(Classes_finales!D:D),$M$1,Donnees_SIG!J223))</f>
        <v>7.914299999999999</v>
      </c>
      <c r="P223" t="s">
        <v>39</v>
      </c>
    </row>
    <row r="224" spans="1:16">
      <c r="A224" t="s">
        <v>483</v>
      </c>
      <c r="B224" t="s">
        <v>484</v>
      </c>
      <c r="C224">
        <v>45.176399230999998</v>
      </c>
      <c r="D224" t="s">
        <v>37</v>
      </c>
      <c r="E224">
        <v>783167.31863633695</v>
      </c>
      <c r="F224">
        <v>9636463.7817053795</v>
      </c>
      <c r="G224">
        <f>IF(C224="","",VLOOKUP(C224,Classes_detaillees!B:D,Classes_detaillees!C$1,TRUE))</f>
        <v>50</v>
      </c>
      <c r="H224">
        <f>IF(C224="","",VLOOKUP(C224,Classes_finales!B:D,Classes_finales!C$1,TRUE))</f>
        <v>50</v>
      </c>
      <c r="I224">
        <f t="shared" si="3"/>
        <v>20</v>
      </c>
      <c r="J224" s="31">
        <f>Classes_finales!$W$30*C224^3+Classes_finales!$W$31*C224^2+Classes_finales!$W$32*C224+Classes_finales!$W$33</f>
        <v>4.7388159892918509</v>
      </c>
      <c r="K224">
        <f>IF(OR(C224&lt;10,C224&gt;450),0,IF(H224&gt;=MAX(Classes_finales!D:D),$M$1,Donnees_SIG!J224))</f>
        <v>4.7388159892918509</v>
      </c>
      <c r="P224" t="s">
        <v>39</v>
      </c>
    </row>
    <row r="225" spans="1:16">
      <c r="A225" t="s">
        <v>485</v>
      </c>
      <c r="B225" t="s">
        <v>486</v>
      </c>
      <c r="C225">
        <v>18.716999053999999</v>
      </c>
      <c r="D225" t="s">
        <v>37</v>
      </c>
      <c r="E225">
        <v>793594.89486266498</v>
      </c>
      <c r="F225">
        <v>9639240.4355761297</v>
      </c>
      <c r="G225">
        <f>IF(C225="","",VLOOKUP(C225,Classes_detaillees!B:D,Classes_detaillees!C$1,TRUE))</f>
        <v>20</v>
      </c>
      <c r="H225">
        <f>IF(C225="","",VLOOKUP(C225,Classes_finales!B:D,Classes_finales!C$1,TRUE))</f>
        <v>30</v>
      </c>
      <c r="I225">
        <f t="shared" si="3"/>
        <v>20</v>
      </c>
      <c r="J225" s="31">
        <f>Classes_finales!$W$30*C225^3+Classes_finales!$W$31*C225^2+Classes_finales!$W$32*C225+Classes_finales!$W$33</f>
        <v>1.2268735157932087</v>
      </c>
      <c r="K225">
        <f>IF(OR(C225&lt;10,C225&gt;450),0,IF(H225&gt;=MAX(Classes_finales!D:D),$M$1,Donnees_SIG!J225))</f>
        <v>1.2268735157932087</v>
      </c>
      <c r="P225" t="s">
        <v>39</v>
      </c>
    </row>
    <row r="226" spans="1:16">
      <c r="A226" t="s">
        <v>487</v>
      </c>
      <c r="B226" t="s">
        <v>488</v>
      </c>
      <c r="C226">
        <v>204.05439758</v>
      </c>
      <c r="D226" t="s">
        <v>37</v>
      </c>
      <c r="E226">
        <v>783307.29535326303</v>
      </c>
      <c r="F226">
        <v>9635710.2425960694</v>
      </c>
      <c r="G226">
        <f>IF(C226="","",VLOOKUP(C226,Classes_detaillees!B:D,Classes_detaillees!C$1,TRUE))</f>
        <v>205</v>
      </c>
      <c r="H226">
        <f>IF(C226="","",VLOOKUP(C226,Classes_finales!B:D,Classes_finales!C$1,TRUE))</f>
        <v>80</v>
      </c>
      <c r="I226">
        <f t="shared" si="3"/>
        <v>20</v>
      </c>
      <c r="J226" s="31">
        <f>Classes_finales!$W$30*C226^3+Classes_finales!$W$31*C226^2+Classes_finales!$W$32*C226+Classes_finales!$W$33</f>
        <v>-67.192115803797137</v>
      </c>
      <c r="K226">
        <f>IF(OR(C226&lt;10,C226&gt;450),0,IF(H226&gt;=MAX(Classes_finales!D:D),$M$1,Donnees_SIG!J226))</f>
        <v>7.914299999999999</v>
      </c>
      <c r="P226" t="s">
        <v>39</v>
      </c>
    </row>
    <row r="227" spans="1:16">
      <c r="A227" t="s">
        <v>489</v>
      </c>
      <c r="B227" t="s">
        <v>490</v>
      </c>
      <c r="C227">
        <v>55.374500275000003</v>
      </c>
      <c r="D227" t="s">
        <v>37</v>
      </c>
      <c r="E227">
        <v>782998.60254703101</v>
      </c>
      <c r="F227">
        <v>9635808.5261145309</v>
      </c>
      <c r="G227">
        <f>IF(C227="","",VLOOKUP(C227,Classes_detaillees!B:D,Classes_detaillees!C$1,TRUE))</f>
        <v>60</v>
      </c>
      <c r="H227">
        <f>IF(C227="","",VLOOKUP(C227,Classes_finales!B:D,Classes_finales!C$1,TRUE))</f>
        <v>60</v>
      </c>
      <c r="I227">
        <f t="shared" si="3"/>
        <v>20</v>
      </c>
      <c r="J227" s="31">
        <f>Classes_finales!$W$30*C227^3+Classes_finales!$W$31*C227^2+Classes_finales!$W$32*C227+Classes_finales!$W$33</f>
        <v>6.0231110063067419</v>
      </c>
      <c r="K227">
        <f>IF(OR(C227&lt;10,C227&gt;450),0,IF(H227&gt;=MAX(Classes_finales!D:D),$M$1,Donnees_SIG!J227))</f>
        <v>6.0231110063067419</v>
      </c>
      <c r="P227" t="s">
        <v>39</v>
      </c>
    </row>
    <row r="228" spans="1:16">
      <c r="A228" t="s">
        <v>491</v>
      </c>
      <c r="B228" s="31" t="s">
        <v>492</v>
      </c>
      <c r="C228">
        <v>53.438301086000003</v>
      </c>
      <c r="D228" t="s">
        <v>37</v>
      </c>
      <c r="E228">
        <v>793407.66418564704</v>
      </c>
      <c r="F228">
        <v>9638893.7820023093</v>
      </c>
      <c r="G228">
        <f>IF(C228="","",VLOOKUP(C228,Classes_detaillees!B:D,Classes_detaillees!C$1,TRUE))</f>
        <v>55</v>
      </c>
      <c r="H228">
        <f>IF(C228="","",VLOOKUP(C228,Classes_finales!B:D,Classes_finales!C$1,TRUE))</f>
        <v>60</v>
      </c>
      <c r="I228">
        <f t="shared" si="3"/>
        <v>20</v>
      </c>
      <c r="J228" s="31">
        <f>Classes_finales!$W$30*C228^3+Classes_finales!$W$31*C228^2+Classes_finales!$W$32*C228+Classes_finales!$W$33</f>
        <v>5.793349930307496</v>
      </c>
      <c r="K228">
        <f>IF(OR(C228&lt;10,C228&gt;450),0,IF(H228&gt;=MAX(Classes_finales!D:D),$M$1,Donnees_SIG!J228))</f>
        <v>5.793349930307496</v>
      </c>
      <c r="P228" t="s">
        <v>39</v>
      </c>
    </row>
    <row r="229" spans="1:16">
      <c r="A229" t="s">
        <v>493</v>
      </c>
      <c r="B229" t="s">
        <v>494</v>
      </c>
      <c r="C229">
        <v>117.61849976000001</v>
      </c>
      <c r="D229" t="s">
        <v>37</v>
      </c>
      <c r="E229">
        <v>790455.78925806202</v>
      </c>
      <c r="F229">
        <v>9637896.0191639308</v>
      </c>
      <c r="G229">
        <f>IF(C229="","",VLOOKUP(C229,Classes_detaillees!B:D,Classes_detaillees!C$1,TRUE))</f>
        <v>120</v>
      </c>
      <c r="H229">
        <f>IF(C229="","",VLOOKUP(C229,Classes_finales!B:D,Classes_finales!C$1,TRUE))</f>
        <v>80</v>
      </c>
      <c r="I229">
        <f t="shared" si="3"/>
        <v>20</v>
      </c>
      <c r="J229" s="31">
        <f>Classes_finales!$W$30*C229^3+Classes_finales!$W$31*C229^2+Classes_finales!$W$32*C229+Classes_finales!$W$33</f>
        <v>4.1068891356574362</v>
      </c>
      <c r="K229">
        <f>IF(OR(C229&lt;10,C229&gt;450),0,IF(H229&gt;=MAX(Classes_finales!D:D),$M$1,Donnees_SIG!J229))</f>
        <v>7.914299999999999</v>
      </c>
      <c r="P229" t="s">
        <v>39</v>
      </c>
    </row>
    <row r="230" spans="1:16">
      <c r="A230" t="s">
        <v>495</v>
      </c>
      <c r="B230" s="31" t="s">
        <v>496</v>
      </c>
      <c r="C230">
        <v>130.83459472999999</v>
      </c>
      <c r="D230" t="s">
        <v>37</v>
      </c>
      <c r="E230">
        <v>790952.40381951898</v>
      </c>
      <c r="F230">
        <v>9637253.9166027997</v>
      </c>
      <c r="G230">
        <f>IF(C230="","",VLOOKUP(C230,Classes_detaillees!B:D,Classes_detaillees!C$1,TRUE))</f>
        <v>135</v>
      </c>
      <c r="H230">
        <f>IF(C230="","",VLOOKUP(C230,Classes_finales!B:D,Classes_finales!C$1,TRUE))</f>
        <v>80</v>
      </c>
      <c r="I230">
        <f t="shared" si="3"/>
        <v>20</v>
      </c>
      <c r="J230" s="31">
        <f>Classes_finales!$W$30*C230^3+Classes_finales!$W$31*C230^2+Classes_finales!$W$32*C230+Classes_finales!$W$33</f>
        <v>-0.16601472806959316</v>
      </c>
      <c r="K230">
        <f>IF(OR(C230&lt;10,C230&gt;450),0,IF(H230&gt;=MAX(Classes_finales!D:D),$M$1,Donnees_SIG!J230))</f>
        <v>7.914299999999999</v>
      </c>
      <c r="P230" t="s">
        <v>39</v>
      </c>
    </row>
    <row r="231" spans="1:16">
      <c r="A231" t="s">
        <v>497</v>
      </c>
      <c r="B231" t="s">
        <v>498</v>
      </c>
      <c r="C231">
        <v>73.804901122999993</v>
      </c>
      <c r="D231" t="s">
        <v>37</v>
      </c>
      <c r="E231">
        <v>791624.98953793303</v>
      </c>
      <c r="F231">
        <v>9639278.1478483509</v>
      </c>
      <c r="G231">
        <f>IF(C231="","",VLOOKUP(C231,Classes_detaillees!B:D,Classes_detaillees!C$1,TRUE))</f>
        <v>75</v>
      </c>
      <c r="H231">
        <f>IF(C231="","",VLOOKUP(C231,Classes_finales!B:D,Classes_finales!C$1,TRUE))</f>
        <v>80</v>
      </c>
      <c r="I231">
        <f t="shared" si="3"/>
        <v>20</v>
      </c>
      <c r="J231" s="31">
        <f>Classes_finales!$W$30*C231^3+Classes_finales!$W$31*C231^2+Classes_finales!$W$32*C231+Classes_finales!$W$33</f>
        <v>7.6650112526969743</v>
      </c>
      <c r="K231">
        <f>IF(OR(C231&lt;10,C231&gt;450),0,IF(H231&gt;=MAX(Classes_finales!D:D),$M$1,Donnees_SIG!J231))</f>
        <v>7.914299999999999</v>
      </c>
      <c r="P231" t="s">
        <v>39</v>
      </c>
    </row>
    <row r="232" spans="1:16">
      <c r="A232" t="s">
        <v>499</v>
      </c>
      <c r="B232" s="31" t="s">
        <v>500</v>
      </c>
      <c r="C232">
        <v>18.590999603</v>
      </c>
      <c r="D232" t="s">
        <v>37</v>
      </c>
      <c r="E232">
        <v>790986.89928055997</v>
      </c>
      <c r="F232">
        <v>9637246.8896612599</v>
      </c>
      <c r="G232">
        <f>IF(C232="","",VLOOKUP(C232,Classes_detaillees!B:D,Classes_detaillees!C$1,TRUE))</f>
        <v>20</v>
      </c>
      <c r="H232">
        <f>IF(C232="","",VLOOKUP(C232,Classes_finales!B:D,Classes_finales!C$1,TRUE))</f>
        <v>30</v>
      </c>
      <c r="I232">
        <f t="shared" si="3"/>
        <v>20</v>
      </c>
      <c r="J232" s="31">
        <f>Classes_finales!$W$30*C232^3+Classes_finales!$W$31*C232^2+Classes_finales!$W$32*C232+Classes_finales!$W$33</f>
        <v>1.2119930793873155</v>
      </c>
      <c r="K232">
        <f>IF(OR(C232&lt;10,C232&gt;450),0,IF(H232&gt;=MAX(Classes_finales!D:D),$M$1,Donnees_SIG!J232))</f>
        <v>1.2119930793873155</v>
      </c>
      <c r="P232" t="s">
        <v>39</v>
      </c>
    </row>
    <row r="233" spans="1:16">
      <c r="A233" t="s">
        <v>501</v>
      </c>
      <c r="B233" s="31" t="s">
        <v>502</v>
      </c>
      <c r="C233">
        <v>17.503400803000002</v>
      </c>
      <c r="D233" t="s">
        <v>37</v>
      </c>
      <c r="E233">
        <v>789939.37338939204</v>
      </c>
      <c r="F233">
        <v>9637449.7295643408</v>
      </c>
      <c r="G233">
        <f>IF(C233="","",VLOOKUP(C233,Classes_detaillees!B:D,Classes_detaillees!C$1,TRUE))</f>
        <v>20</v>
      </c>
      <c r="H233">
        <f>IF(C233="","",VLOOKUP(C233,Classes_finales!B:D,Classes_finales!C$1,TRUE))</f>
        <v>30</v>
      </c>
      <c r="I233">
        <f t="shared" si="3"/>
        <v>20</v>
      </c>
      <c r="J233" s="31">
        <f>Classes_finales!$W$30*C233^3+Classes_finales!$W$31*C233^2+Classes_finales!$W$32*C233+Classes_finales!$W$33</f>
        <v>1.0850053910660686</v>
      </c>
      <c r="K233">
        <f>IF(OR(C233&lt;10,C233&gt;450),0,IF(H233&gt;=MAX(Classes_finales!D:D),$M$1,Donnees_SIG!J233))</f>
        <v>1.0850053910660686</v>
      </c>
      <c r="P233" t="s">
        <v>39</v>
      </c>
    </row>
    <row r="234" spans="1:16">
      <c r="A234" t="s">
        <v>503</v>
      </c>
      <c r="B234" s="31" t="s">
        <v>504</v>
      </c>
      <c r="C234">
        <v>184.4611969</v>
      </c>
      <c r="D234" t="s">
        <v>37</v>
      </c>
      <c r="E234">
        <v>783095.73971342901</v>
      </c>
      <c r="F234">
        <v>9636264.5407755692</v>
      </c>
      <c r="G234">
        <f>IF(C234="","",VLOOKUP(C234,Classes_detaillees!B:D,Classes_detaillees!C$1,TRUE))</f>
        <v>185</v>
      </c>
      <c r="H234">
        <f>IF(C234="","",VLOOKUP(C234,Classes_finales!B:D,Classes_finales!C$1,TRUE))</f>
        <v>80</v>
      </c>
      <c r="I234">
        <f t="shared" si="3"/>
        <v>20</v>
      </c>
      <c r="J234" s="31">
        <f>Classes_finales!$W$30*C234^3+Classes_finales!$W$31*C234^2+Classes_finales!$W$32*C234+Classes_finales!$W$33</f>
        <v>-40.654092073701662</v>
      </c>
      <c r="K234">
        <f>IF(OR(C234&lt;10,C234&gt;450),0,IF(H234&gt;=MAX(Classes_finales!D:D),$M$1,Donnees_SIG!J234))</f>
        <v>7.914299999999999</v>
      </c>
      <c r="P234" t="s">
        <v>39</v>
      </c>
    </row>
    <row r="235" spans="1:16">
      <c r="A235" t="s">
        <v>505</v>
      </c>
      <c r="B235" t="s">
        <v>506</v>
      </c>
      <c r="C235">
        <v>20.059200286999999</v>
      </c>
      <c r="D235" t="s">
        <v>37</v>
      </c>
      <c r="E235">
        <v>782883.08468658</v>
      </c>
      <c r="F235">
        <v>9635847.3175127693</v>
      </c>
      <c r="G235">
        <f>IF(C235="","",VLOOKUP(C235,Classes_detaillees!B:D,Classes_detaillees!C$1,TRUE))</f>
        <v>25</v>
      </c>
      <c r="H235">
        <f>IF(C235="","",VLOOKUP(C235,Classes_finales!B:D,Classes_finales!C$1,TRUE))</f>
        <v>30</v>
      </c>
      <c r="I235">
        <f t="shared" si="3"/>
        <v>20</v>
      </c>
      <c r="J235" s="31">
        <f>Classes_finales!$W$30*C235^3+Classes_finales!$W$31*C235^2+Classes_finales!$W$32*C235+Classes_finales!$W$33</f>
        <v>1.3874608152227266</v>
      </c>
      <c r="K235">
        <f>IF(OR(C235&lt;10,C235&gt;450),0,IF(H235&gt;=MAX(Classes_finales!D:D),$M$1,Donnees_SIG!J235))</f>
        <v>1.3874608152227266</v>
      </c>
      <c r="P235" t="s">
        <v>39</v>
      </c>
    </row>
    <row r="236" spans="1:16">
      <c r="A236" t="s">
        <v>507</v>
      </c>
      <c r="B236" t="s">
        <v>508</v>
      </c>
      <c r="C236">
        <v>46.046699523999997</v>
      </c>
      <c r="D236" t="s">
        <v>37</v>
      </c>
      <c r="E236">
        <v>791919.53649452003</v>
      </c>
      <c r="F236">
        <v>9639617.0961990394</v>
      </c>
      <c r="G236">
        <f>IF(C236="","",VLOOKUP(C236,Classes_detaillees!B:D,Classes_detaillees!C$1,TRUE))</f>
        <v>50</v>
      </c>
      <c r="H236">
        <f>IF(C236="","",VLOOKUP(C236,Classes_finales!B:D,Classes_finales!C$1,TRUE))</f>
        <v>50</v>
      </c>
      <c r="I236">
        <f t="shared" si="3"/>
        <v>20</v>
      </c>
      <c r="J236" s="31">
        <f>Classes_finales!$W$30*C236^3+Classes_finales!$W$31*C236^2+Classes_finales!$W$32*C236+Classes_finales!$W$33</f>
        <v>4.8543589916957668</v>
      </c>
      <c r="K236">
        <f>IF(OR(C236&lt;10,C236&gt;450),0,IF(H236&gt;=MAX(Classes_finales!D:D),$M$1,Donnees_SIG!J236))</f>
        <v>4.8543589916957668</v>
      </c>
      <c r="P236" t="s">
        <v>39</v>
      </c>
    </row>
    <row r="237" spans="1:16">
      <c r="A237" t="s">
        <v>509</v>
      </c>
      <c r="B237" t="s">
        <v>510</v>
      </c>
      <c r="C237">
        <v>59.238998412999997</v>
      </c>
      <c r="D237" t="s">
        <v>37</v>
      </c>
      <c r="E237">
        <v>785233.40991046897</v>
      </c>
      <c r="F237">
        <v>9635259.4732717909</v>
      </c>
      <c r="G237">
        <f>IF(C237="","",VLOOKUP(C237,Classes_detaillees!B:D,Classes_detaillees!C$1,TRUE))</f>
        <v>60</v>
      </c>
      <c r="H237">
        <f>IF(C237="","",VLOOKUP(C237,Classes_finales!B:D,Classes_finales!C$1,TRUE))</f>
        <v>60</v>
      </c>
      <c r="I237">
        <f t="shared" si="3"/>
        <v>20</v>
      </c>
      <c r="J237" s="31">
        <f>Classes_finales!$W$30*C237^3+Classes_finales!$W$31*C237^2+Classes_finales!$W$32*C237+Classes_finales!$W$33</f>
        <v>6.4556689750188809</v>
      </c>
      <c r="K237">
        <f>IF(OR(C237&lt;10,C237&gt;450),0,IF(H237&gt;=MAX(Classes_finales!D:D),$M$1,Donnees_SIG!J237))</f>
        <v>6.4556689750188809</v>
      </c>
      <c r="P237" t="s">
        <v>39</v>
      </c>
    </row>
    <row r="238" spans="1:16">
      <c r="A238" t="s">
        <v>511</v>
      </c>
      <c r="B238" t="s">
        <v>512</v>
      </c>
      <c r="C238">
        <v>143.17340088</v>
      </c>
      <c r="D238" t="s">
        <v>37</v>
      </c>
      <c r="E238">
        <v>783039.63852678705</v>
      </c>
      <c r="F238">
        <v>9635780.1022641305</v>
      </c>
      <c r="G238">
        <f>IF(C238="","",VLOOKUP(C238,Classes_detaillees!B:D,Classes_detaillees!C$1,TRUE))</f>
        <v>145</v>
      </c>
      <c r="H238">
        <f>IF(C238="","",VLOOKUP(C238,Classes_finales!B:D,Classes_finales!C$1,TRUE))</f>
        <v>80</v>
      </c>
      <c r="I238">
        <f t="shared" si="3"/>
        <v>20</v>
      </c>
      <c r="J238" s="31">
        <f>Classes_finales!$W$30*C238^3+Classes_finales!$W$31*C238^2+Classes_finales!$W$32*C238+Classes_finales!$W$33</f>
        <v>-5.9313140691949755</v>
      </c>
      <c r="K238">
        <f>IF(OR(C238&lt;10,C238&gt;450),0,IF(H238&gt;=MAX(Classes_finales!D:D),$M$1,Donnees_SIG!J238))</f>
        <v>7.914299999999999</v>
      </c>
      <c r="P238" t="s">
        <v>39</v>
      </c>
    </row>
    <row r="239" spans="1:16">
      <c r="A239" t="s">
        <v>513</v>
      </c>
      <c r="B239" t="s">
        <v>514</v>
      </c>
      <c r="C239">
        <v>67.189697265999996</v>
      </c>
      <c r="D239" t="s">
        <v>37</v>
      </c>
      <c r="E239">
        <v>790453.87851827103</v>
      </c>
      <c r="F239">
        <v>9637417.8791792803</v>
      </c>
      <c r="G239">
        <f>IF(C239="","",VLOOKUP(C239,Classes_detaillees!B:D,Classes_detaillees!C$1,TRUE))</f>
        <v>70</v>
      </c>
      <c r="H239">
        <f>IF(C239="","",VLOOKUP(C239,Classes_finales!B:D,Classes_finales!C$1,TRUE))</f>
        <v>70</v>
      </c>
      <c r="I239">
        <f t="shared" si="3"/>
        <v>20</v>
      </c>
      <c r="J239" s="31">
        <f>Classes_finales!$W$30*C239^3+Classes_finales!$W$31*C239^2+Classes_finales!$W$32*C239+Classes_finales!$W$33</f>
        <v>7.2106978375064728</v>
      </c>
      <c r="K239">
        <f>IF(OR(C239&lt;10,C239&gt;450),0,IF(H239&gt;=MAX(Classes_finales!D:D),$M$1,Donnees_SIG!J239))</f>
        <v>7.2106978375064728</v>
      </c>
      <c r="P239" t="s">
        <v>39</v>
      </c>
    </row>
    <row r="240" spans="1:16">
      <c r="A240" t="s">
        <v>515</v>
      </c>
      <c r="B240" t="s">
        <v>516</v>
      </c>
      <c r="C240">
        <v>20.735500336000001</v>
      </c>
      <c r="D240" t="s">
        <v>37</v>
      </c>
      <c r="E240">
        <v>783105.44211088505</v>
      </c>
      <c r="F240">
        <v>9636289.2587322202</v>
      </c>
      <c r="G240">
        <f>IF(C240="","",VLOOKUP(C240,Classes_detaillees!B:D,Classes_detaillees!C$1,TRUE))</f>
        <v>25</v>
      </c>
      <c r="H240">
        <f>IF(C240="","",VLOOKUP(C240,Classes_finales!B:D,Classes_finales!C$1,TRUE))</f>
        <v>30</v>
      </c>
      <c r="I240">
        <f t="shared" si="3"/>
        <v>20</v>
      </c>
      <c r="J240" s="31">
        <f>Classes_finales!$W$30*C240^3+Classes_finales!$W$31*C240^2+Classes_finales!$W$32*C240+Classes_finales!$W$33</f>
        <v>1.469754993830473</v>
      </c>
      <c r="K240">
        <f>IF(OR(C240&lt;10,C240&gt;450),0,IF(H240&gt;=MAX(Classes_finales!D:D),$M$1,Donnees_SIG!J240))</f>
        <v>1.469754993830473</v>
      </c>
      <c r="P240" t="s">
        <v>39</v>
      </c>
    </row>
    <row r="241" spans="1:16">
      <c r="A241" t="s">
        <v>517</v>
      </c>
      <c r="B241" s="31" t="s">
        <v>518</v>
      </c>
      <c r="C241">
        <v>30.855400084999999</v>
      </c>
      <c r="D241" t="s">
        <v>37</v>
      </c>
      <c r="E241">
        <v>792769.98067305202</v>
      </c>
      <c r="F241">
        <v>9639820.7000909299</v>
      </c>
      <c r="G241">
        <f>IF(C241="","",VLOOKUP(C241,Classes_detaillees!B:D,Classes_detaillees!C$1,TRUE))</f>
        <v>35</v>
      </c>
      <c r="H241">
        <f>IF(C241="","",VLOOKUP(C241,Classes_finales!B:D,Classes_finales!C$1,TRUE))</f>
        <v>35</v>
      </c>
      <c r="I241">
        <f t="shared" si="3"/>
        <v>20</v>
      </c>
      <c r="J241" s="31">
        <f>Classes_finales!$W$30*C241^3+Classes_finales!$W$31*C241^2+Classes_finales!$W$32*C241+Classes_finales!$W$33</f>
        <v>2.7849736371046263</v>
      </c>
      <c r="K241">
        <f>IF(OR(C241&lt;10,C241&gt;450),0,IF(H241&gt;=MAX(Classes_finales!D:D),$M$1,Donnees_SIG!J241))</f>
        <v>2.7849736371046263</v>
      </c>
      <c r="P241" t="s">
        <v>39</v>
      </c>
    </row>
    <row r="242" spans="1:16">
      <c r="A242" t="s">
        <v>519</v>
      </c>
      <c r="B242" t="s">
        <v>520</v>
      </c>
      <c r="C242">
        <v>181.04449463</v>
      </c>
      <c r="D242" t="s">
        <v>37</v>
      </c>
      <c r="E242">
        <v>790994.02185470005</v>
      </c>
      <c r="F242">
        <v>9638446.9490383994</v>
      </c>
      <c r="G242">
        <f>IF(C242="","",VLOOKUP(C242,Classes_detaillees!B:D,Classes_detaillees!C$1,TRUE))</f>
        <v>185</v>
      </c>
      <c r="H242">
        <f>IF(C242="","",VLOOKUP(C242,Classes_finales!B:D,Classes_finales!C$1,TRUE))</f>
        <v>80</v>
      </c>
      <c r="I242">
        <f t="shared" si="3"/>
        <v>20</v>
      </c>
      <c r="J242" s="31">
        <f>Classes_finales!$W$30*C242^3+Classes_finales!$W$31*C242^2+Classes_finales!$W$32*C242+Classes_finales!$W$33</f>
        <v>-36.748931193214972</v>
      </c>
      <c r="K242">
        <f>IF(OR(C242&lt;10,C242&gt;450),0,IF(H242&gt;=MAX(Classes_finales!D:D),$M$1,Donnees_SIG!J242))</f>
        <v>7.914299999999999</v>
      </c>
      <c r="P242" t="s">
        <v>39</v>
      </c>
    </row>
    <row r="243" spans="1:16">
      <c r="A243" t="s">
        <v>521</v>
      </c>
      <c r="B243" s="31" t="s">
        <v>522</v>
      </c>
      <c r="C243">
        <v>105.42089844</v>
      </c>
      <c r="D243" t="s">
        <v>37</v>
      </c>
      <c r="E243">
        <v>790559.84487869497</v>
      </c>
      <c r="F243">
        <v>9637127.8344228193</v>
      </c>
      <c r="G243">
        <f>IF(C243="","",VLOOKUP(C243,Classes_detaillees!B:D,Classes_detaillees!C$1,TRUE))</f>
        <v>110</v>
      </c>
      <c r="H243">
        <f>IF(C243="","",VLOOKUP(C243,Classes_finales!B:D,Classes_finales!C$1,TRUE))</f>
        <v>80</v>
      </c>
      <c r="I243">
        <f t="shared" si="3"/>
        <v>20</v>
      </c>
      <c r="J243" s="31">
        <f>Classes_finales!$W$30*C243^3+Classes_finales!$W$31*C243^2+Classes_finales!$W$32*C243+Classes_finales!$W$33</f>
        <v>6.5385520536296955</v>
      </c>
      <c r="K243">
        <f>IF(OR(C243&lt;10,C243&gt;450),0,IF(H243&gt;=MAX(Classes_finales!D:D),$M$1,Donnees_SIG!J243))</f>
        <v>7.914299999999999</v>
      </c>
      <c r="P243" t="s">
        <v>39</v>
      </c>
    </row>
    <row r="244" spans="1:16">
      <c r="A244" t="s">
        <v>523</v>
      </c>
      <c r="B244" t="s">
        <v>524</v>
      </c>
      <c r="C244">
        <v>83.386703491000006</v>
      </c>
      <c r="D244" t="s">
        <v>37</v>
      </c>
      <c r="E244">
        <v>783542.27047257998</v>
      </c>
      <c r="F244">
        <v>9636965.6362497993</v>
      </c>
      <c r="G244">
        <f>IF(C244="","",VLOOKUP(C244,Classes_detaillees!B:D,Classes_detaillees!C$1,TRUE))</f>
        <v>85</v>
      </c>
      <c r="H244">
        <f>IF(C244="","",VLOOKUP(C244,Classes_finales!B:D,Classes_finales!C$1,TRUE))</f>
        <v>80</v>
      </c>
      <c r="I244">
        <f t="shared" si="3"/>
        <v>20</v>
      </c>
      <c r="J244" s="31">
        <f>Classes_finales!$W$30*C244^3+Classes_finales!$W$31*C244^2+Classes_finales!$W$32*C244+Classes_finales!$W$33</f>
        <v>7.9680306459714654</v>
      </c>
      <c r="K244">
        <f>IF(OR(C244&lt;10,C244&gt;450),0,IF(H244&gt;=MAX(Classes_finales!D:D),$M$1,Donnees_SIG!J244))</f>
        <v>7.914299999999999</v>
      </c>
      <c r="P244" t="s">
        <v>39</v>
      </c>
    </row>
    <row r="245" spans="1:16">
      <c r="A245" t="s">
        <v>525</v>
      </c>
      <c r="B245" s="31" t="s">
        <v>526</v>
      </c>
      <c r="C245">
        <v>49.190898894999997</v>
      </c>
      <c r="D245" t="s">
        <v>37</v>
      </c>
      <c r="E245">
        <v>792499.269820416</v>
      </c>
      <c r="F245">
        <v>9638536.3655362502</v>
      </c>
      <c r="G245">
        <f>IF(C245="","",VLOOKUP(C245,Classes_detaillees!B:D,Classes_detaillees!C$1,TRUE))</f>
        <v>50</v>
      </c>
      <c r="H245">
        <f>IF(C245="","",VLOOKUP(C245,Classes_finales!B:D,Classes_finales!C$1,TRUE))</f>
        <v>50</v>
      </c>
      <c r="I245">
        <f t="shared" si="3"/>
        <v>20</v>
      </c>
      <c r="J245" s="31">
        <f>Classes_finales!$W$30*C245^3+Classes_finales!$W$31*C245^2+Classes_finales!$W$32*C245+Classes_finales!$W$33</f>
        <v>5.2641119475703633</v>
      </c>
      <c r="K245">
        <f>IF(OR(C245&lt;10,C245&gt;450),0,IF(H245&gt;=MAX(Classes_finales!D:D),$M$1,Donnees_SIG!J245))</f>
        <v>5.2641119475703633</v>
      </c>
      <c r="P245" t="s">
        <v>39</v>
      </c>
    </row>
    <row r="246" spans="1:16">
      <c r="A246" t="s">
        <v>527</v>
      </c>
      <c r="B246" t="s">
        <v>528</v>
      </c>
      <c r="C246">
        <v>75.465797424000002</v>
      </c>
      <c r="D246" t="s">
        <v>37</v>
      </c>
      <c r="E246">
        <v>791429.61389219901</v>
      </c>
      <c r="F246">
        <v>9639344.7610582802</v>
      </c>
      <c r="G246">
        <f>IF(C246="","",VLOOKUP(C246,Classes_detaillees!B:D,Classes_detaillees!C$1,TRUE))</f>
        <v>80</v>
      </c>
      <c r="H246">
        <f>IF(C246="","",VLOOKUP(C246,Classes_finales!B:D,Classes_finales!C$1,TRUE))</f>
        <v>80</v>
      </c>
      <c r="I246">
        <f t="shared" si="3"/>
        <v>20</v>
      </c>
      <c r="J246" s="31">
        <f>Classes_finales!$W$30*C246^3+Classes_finales!$W$31*C246^2+Classes_finales!$W$32*C246+Classes_finales!$W$33</f>
        <v>7.7498093468374964</v>
      </c>
      <c r="K246">
        <f>IF(OR(C246&lt;10,C246&gt;450),0,IF(H246&gt;=MAX(Classes_finales!D:D),$M$1,Donnees_SIG!J246))</f>
        <v>7.914299999999999</v>
      </c>
      <c r="P246" t="s">
        <v>39</v>
      </c>
    </row>
    <row r="247" spans="1:16">
      <c r="A247" t="s">
        <v>529</v>
      </c>
      <c r="B247" t="s">
        <v>530</v>
      </c>
      <c r="C247">
        <v>148.63020324999999</v>
      </c>
      <c r="D247" t="s">
        <v>37</v>
      </c>
      <c r="E247">
        <v>783211.25006579503</v>
      </c>
      <c r="F247">
        <v>9635559.9287919793</v>
      </c>
      <c r="G247">
        <f>IF(C247="","",VLOOKUP(C247,Classes_detaillees!B:D,Classes_detaillees!C$1,TRUE))</f>
        <v>150</v>
      </c>
      <c r="H247">
        <f>IF(C247="","",VLOOKUP(C247,Classes_finales!B:D,Classes_finales!C$1,TRUE))</f>
        <v>80</v>
      </c>
      <c r="I247">
        <f t="shared" si="3"/>
        <v>20</v>
      </c>
      <c r="J247" s="31">
        <f>Classes_finales!$W$30*C247^3+Classes_finales!$W$31*C247^2+Classes_finales!$W$32*C247+Classes_finales!$W$33</f>
        <v>-9.0881894067273112</v>
      </c>
      <c r="K247">
        <f>IF(OR(C247&lt;10,C247&gt;450),0,IF(H247&gt;=MAX(Classes_finales!D:D),$M$1,Donnees_SIG!J247))</f>
        <v>7.914299999999999</v>
      </c>
      <c r="P247" t="s">
        <v>39</v>
      </c>
    </row>
    <row r="248" spans="1:16">
      <c r="A248" t="s">
        <v>531</v>
      </c>
      <c r="B248" t="s">
        <v>532</v>
      </c>
      <c r="C248">
        <v>94.009803771999998</v>
      </c>
      <c r="D248" t="s">
        <v>37</v>
      </c>
      <c r="E248">
        <v>791532.35357125604</v>
      </c>
      <c r="F248">
        <v>9638353.1828802805</v>
      </c>
      <c r="G248">
        <f>IF(C248="","",VLOOKUP(C248,Classes_detaillees!B:D,Classes_detaillees!C$1,TRUE))</f>
        <v>95</v>
      </c>
      <c r="H248">
        <f>IF(C248="","",VLOOKUP(C248,Classes_finales!B:D,Classes_finales!C$1,TRUE))</f>
        <v>80</v>
      </c>
      <c r="I248">
        <f t="shared" si="3"/>
        <v>20</v>
      </c>
      <c r="J248" s="31">
        <f>Classes_finales!$W$30*C248^3+Classes_finales!$W$31*C248^2+Classes_finales!$W$32*C248+Classes_finales!$W$33</f>
        <v>7.6978347763116624</v>
      </c>
      <c r="K248">
        <f>IF(OR(C248&lt;10,C248&gt;450),0,IF(H248&gt;=MAX(Classes_finales!D:D),$M$1,Donnees_SIG!J248))</f>
        <v>7.914299999999999</v>
      </c>
      <c r="P248" t="s">
        <v>39</v>
      </c>
    </row>
    <row r="249" spans="1:16">
      <c r="A249" t="s">
        <v>533</v>
      </c>
      <c r="B249" t="s">
        <v>534</v>
      </c>
      <c r="C249">
        <v>30.800399779999999</v>
      </c>
      <c r="D249" t="s">
        <v>37</v>
      </c>
      <c r="E249">
        <v>790672.48340778099</v>
      </c>
      <c r="F249">
        <v>9638022.4962002095</v>
      </c>
      <c r="G249">
        <f>IF(C249="","",VLOOKUP(C249,Classes_detaillees!B:D,Classes_detaillees!C$1,TRUE))</f>
        <v>35</v>
      </c>
      <c r="H249">
        <f>IF(C249="","",VLOOKUP(C249,Classes_finales!B:D,Classes_finales!C$1,TRUE))</f>
        <v>35</v>
      </c>
      <c r="I249">
        <f t="shared" si="3"/>
        <v>20</v>
      </c>
      <c r="J249" s="31">
        <f>Classes_finales!$W$30*C249^3+Classes_finales!$W$31*C249^2+Classes_finales!$W$32*C249+Classes_finales!$W$33</f>
        <v>2.7775199308859047</v>
      </c>
      <c r="K249">
        <f>IF(OR(C249&lt;10,C249&gt;450),0,IF(H249&gt;=MAX(Classes_finales!D:D),$M$1,Donnees_SIG!J249))</f>
        <v>2.7775199308859047</v>
      </c>
      <c r="P249" t="s">
        <v>39</v>
      </c>
    </row>
    <row r="250" spans="1:16">
      <c r="A250" t="s">
        <v>535</v>
      </c>
      <c r="B250" t="s">
        <v>536</v>
      </c>
      <c r="C250">
        <v>14.409899712</v>
      </c>
      <c r="D250" t="s">
        <v>37</v>
      </c>
      <c r="E250">
        <v>792476.543973475</v>
      </c>
      <c r="F250">
        <v>9638571.1739070192</v>
      </c>
      <c r="G250">
        <f>IF(C250="","",VLOOKUP(C250,Classes_detaillees!B:D,Classes_detaillees!C$1,TRUE))</f>
        <v>15</v>
      </c>
      <c r="H250">
        <f>IF(C250="","",VLOOKUP(C250,Classes_finales!B:D,Classes_finales!C$1,TRUE))</f>
        <v>15</v>
      </c>
      <c r="I250">
        <f t="shared" si="3"/>
        <v>20</v>
      </c>
      <c r="J250" s="31">
        <f>Classes_finales!$W$30*C250^3+Classes_finales!$W$31*C250^2+Classes_finales!$W$32*C250+Classes_finales!$W$33</f>
        <v>0.73919982202263812</v>
      </c>
      <c r="K250">
        <f>IF(OR(C250&lt;10,C250&gt;450),0,IF(H250&gt;=MAX(Classes_finales!D:D),$M$1,Donnees_SIG!J250))</f>
        <v>0.73919982202263812</v>
      </c>
      <c r="P250" t="s">
        <v>39</v>
      </c>
    </row>
    <row r="251" spans="1:16">
      <c r="A251" t="s">
        <v>537</v>
      </c>
      <c r="B251" t="s">
        <v>538</v>
      </c>
      <c r="C251">
        <v>102.47750092</v>
      </c>
      <c r="D251" t="s">
        <v>37</v>
      </c>
      <c r="E251">
        <v>793350.36798267299</v>
      </c>
      <c r="F251">
        <v>9638997.27542945</v>
      </c>
      <c r="G251">
        <f>IF(C251="","",VLOOKUP(C251,Classes_detaillees!B:D,Classes_detaillees!C$1,TRUE))</f>
        <v>105</v>
      </c>
      <c r="H251">
        <f>IF(C251="","",VLOOKUP(C251,Classes_finales!B:D,Classes_finales!C$1,TRUE))</f>
        <v>80</v>
      </c>
      <c r="I251">
        <f t="shared" si="3"/>
        <v>20</v>
      </c>
      <c r="J251" s="31">
        <f>Classes_finales!$W$30*C251^3+Classes_finales!$W$31*C251^2+Classes_finales!$W$32*C251+Classes_finales!$W$33</f>
        <v>6.9332410755268103</v>
      </c>
      <c r="K251">
        <f>IF(OR(C251&lt;10,C251&gt;450),0,IF(H251&gt;=MAX(Classes_finales!D:D),$M$1,Donnees_SIG!J251))</f>
        <v>7.914299999999999</v>
      </c>
      <c r="P251" t="s">
        <v>39</v>
      </c>
    </row>
    <row r="252" spans="1:16">
      <c r="A252" t="s">
        <v>539</v>
      </c>
      <c r="B252" s="31" t="s">
        <v>540</v>
      </c>
      <c r="C252">
        <v>99.583297728999995</v>
      </c>
      <c r="D252" t="s">
        <v>37</v>
      </c>
      <c r="E252">
        <v>790064.70298256201</v>
      </c>
      <c r="F252">
        <v>9637457.1440079994</v>
      </c>
      <c r="G252">
        <f>IF(C252="","",VLOOKUP(C252,Classes_detaillees!B:D,Classes_detaillees!C$1,TRUE))</f>
        <v>100</v>
      </c>
      <c r="H252">
        <f>IF(C252="","",VLOOKUP(C252,Classes_finales!B:D,Classes_finales!C$1,TRUE))</f>
        <v>80</v>
      </c>
      <c r="I252">
        <f t="shared" si="3"/>
        <v>20</v>
      </c>
      <c r="J252" s="31">
        <f>Classes_finales!$W$30*C252^3+Classes_finales!$W$31*C252^2+Classes_finales!$W$32*C252+Classes_finales!$W$33</f>
        <v>7.254603616296178</v>
      </c>
      <c r="K252">
        <f>IF(OR(C252&lt;10,C252&gt;450),0,IF(H252&gt;=MAX(Classes_finales!D:D),$M$1,Donnees_SIG!J252))</f>
        <v>7.914299999999999</v>
      </c>
      <c r="P252" t="s">
        <v>39</v>
      </c>
    </row>
    <row r="253" spans="1:16">
      <c r="A253" t="s">
        <v>541</v>
      </c>
      <c r="B253" t="s">
        <v>542</v>
      </c>
      <c r="C253">
        <v>58.159599303999997</v>
      </c>
      <c r="D253" t="s">
        <v>37</v>
      </c>
      <c r="E253">
        <v>783510.53868762497</v>
      </c>
      <c r="F253">
        <v>9635743.3509081397</v>
      </c>
      <c r="G253">
        <f>IF(C253="","",VLOOKUP(C253,Classes_detaillees!B:D,Classes_detaillees!C$1,TRUE))</f>
        <v>60</v>
      </c>
      <c r="H253">
        <f>IF(C253="","",VLOOKUP(C253,Classes_finales!B:D,Classes_finales!C$1,TRUE))</f>
        <v>60</v>
      </c>
      <c r="I253">
        <f t="shared" si="3"/>
        <v>20</v>
      </c>
      <c r="J253" s="31">
        <f>Classes_finales!$W$30*C253^3+Classes_finales!$W$31*C253^2+Classes_finales!$W$32*C253+Classes_finales!$W$33</f>
        <v>6.3386247338725372</v>
      </c>
      <c r="K253">
        <f>IF(OR(C253&lt;10,C253&gt;450),0,IF(H253&gt;=MAX(Classes_finales!D:D),$M$1,Donnees_SIG!J253))</f>
        <v>6.3386247338725372</v>
      </c>
      <c r="P253" t="s">
        <v>39</v>
      </c>
    </row>
    <row r="254" spans="1:16">
      <c r="A254" t="s">
        <v>543</v>
      </c>
      <c r="B254" s="31" t="s">
        <v>544</v>
      </c>
      <c r="C254">
        <v>82.778900145999998</v>
      </c>
      <c r="D254" t="s">
        <v>37</v>
      </c>
      <c r="E254">
        <v>790020.92753687105</v>
      </c>
      <c r="F254">
        <v>9638817.5373891592</v>
      </c>
      <c r="G254">
        <f>IF(C254="","",VLOOKUP(C254,Classes_detaillees!B:D,Classes_detaillees!C$1,TRUE))</f>
        <v>85</v>
      </c>
      <c r="H254">
        <f>IF(C254="","",VLOOKUP(C254,Classes_finales!B:D,Classes_finales!C$1,TRUE))</f>
        <v>80</v>
      </c>
      <c r="I254">
        <f t="shared" si="3"/>
        <v>20</v>
      </c>
      <c r="J254" s="31">
        <f>Classes_finales!$W$30*C254^3+Classes_finales!$W$31*C254^2+Classes_finales!$W$32*C254+Classes_finales!$W$33</f>
        <v>7.9629874807446086</v>
      </c>
      <c r="K254">
        <f>IF(OR(C254&lt;10,C254&gt;450),0,IF(H254&gt;=MAX(Classes_finales!D:D),$M$1,Donnees_SIG!J254))</f>
        <v>7.914299999999999</v>
      </c>
      <c r="P254" t="s">
        <v>39</v>
      </c>
    </row>
    <row r="255" spans="1:16">
      <c r="A255" t="s">
        <v>545</v>
      </c>
      <c r="B255" t="s">
        <v>546</v>
      </c>
      <c r="C255">
        <v>119.33709717000001</v>
      </c>
      <c r="D255" t="s">
        <v>37</v>
      </c>
      <c r="E255">
        <v>793157.406335306</v>
      </c>
      <c r="F255">
        <v>9638669.7631447203</v>
      </c>
      <c r="G255">
        <f>IF(C255="","",VLOOKUP(C255,Classes_detaillees!B:D,Classes_detaillees!C$1,TRUE))</f>
        <v>120</v>
      </c>
      <c r="H255">
        <f>IF(C255="","",VLOOKUP(C255,Classes_finales!B:D,Classes_finales!C$1,TRUE))</f>
        <v>80</v>
      </c>
      <c r="I255">
        <f t="shared" si="3"/>
        <v>20</v>
      </c>
      <c r="J255" s="31">
        <f>Classes_finales!$W$30*C255^3+Classes_finales!$W$31*C255^2+Classes_finales!$W$32*C255+Classes_finales!$W$33</f>
        <v>3.6531248051654255</v>
      </c>
      <c r="K255">
        <f>IF(OR(C255&lt;10,C255&gt;450),0,IF(H255&gt;=MAX(Classes_finales!D:D),$M$1,Donnees_SIG!J255))</f>
        <v>7.914299999999999</v>
      </c>
      <c r="P255" t="s">
        <v>39</v>
      </c>
    </row>
    <row r="256" spans="1:16">
      <c r="A256" t="s">
        <v>547</v>
      </c>
      <c r="B256" s="31" t="s">
        <v>548</v>
      </c>
      <c r="C256">
        <v>32.104900360000002</v>
      </c>
      <c r="D256" t="s">
        <v>37</v>
      </c>
      <c r="E256">
        <v>792041.89188106603</v>
      </c>
      <c r="F256">
        <v>9638580.3424668908</v>
      </c>
      <c r="G256">
        <f>IF(C256="","",VLOOKUP(C256,Classes_detaillees!B:D,Classes_detaillees!C$1,TRUE))</f>
        <v>35</v>
      </c>
      <c r="H256">
        <f>IF(C256="","",VLOOKUP(C256,Classes_finales!B:D,Classes_finales!C$1,TRUE))</f>
        <v>35</v>
      </c>
      <c r="I256">
        <f t="shared" si="3"/>
        <v>20</v>
      </c>
      <c r="J256" s="31">
        <f>Classes_finales!$W$30*C256^3+Classes_finales!$W$31*C256^2+Classes_finales!$W$32*C256+Classes_finales!$W$33</f>
        <v>2.9548367811108975</v>
      </c>
      <c r="K256">
        <f>IF(OR(C256&lt;10,C256&gt;450),0,IF(H256&gt;=MAX(Classes_finales!D:D),$M$1,Donnees_SIG!J256))</f>
        <v>2.9548367811108975</v>
      </c>
      <c r="P256" t="s">
        <v>39</v>
      </c>
    </row>
    <row r="257" spans="1:16">
      <c r="A257" t="s">
        <v>549</v>
      </c>
      <c r="B257" s="31" t="s">
        <v>550</v>
      </c>
      <c r="C257">
        <v>46.024398804</v>
      </c>
      <c r="D257" t="s">
        <v>37</v>
      </c>
      <c r="E257">
        <v>790427.54049923597</v>
      </c>
      <c r="F257">
        <v>9637793.1731202099</v>
      </c>
      <c r="G257">
        <f>IF(C257="","",VLOOKUP(C257,Classes_detaillees!B:D,Classes_detaillees!C$1,TRUE))</f>
        <v>50</v>
      </c>
      <c r="H257">
        <f>IF(C257="","",VLOOKUP(C257,Classes_finales!B:D,Classes_finales!C$1,TRUE))</f>
        <v>50</v>
      </c>
      <c r="I257">
        <f t="shared" si="3"/>
        <v>20</v>
      </c>
      <c r="J257" s="31">
        <f>Classes_finales!$W$30*C257^3+Classes_finales!$W$31*C257^2+Classes_finales!$W$32*C257+Classes_finales!$W$33</f>
        <v>4.85140860406195</v>
      </c>
      <c r="K257">
        <f>IF(OR(C257&lt;10,C257&gt;450),0,IF(H257&gt;=MAX(Classes_finales!D:D),$M$1,Donnees_SIG!J257))</f>
        <v>4.85140860406195</v>
      </c>
      <c r="P257" t="s">
        <v>39</v>
      </c>
    </row>
    <row r="258" spans="1:16">
      <c r="A258" t="s">
        <v>551</v>
      </c>
      <c r="B258" t="s">
        <v>552</v>
      </c>
      <c r="C258">
        <v>341.56979369999999</v>
      </c>
      <c r="D258" t="s">
        <v>37</v>
      </c>
      <c r="E258">
        <v>790926.76107205404</v>
      </c>
      <c r="F258">
        <v>9638822.4966076892</v>
      </c>
      <c r="G258">
        <f>IF(C258="","",VLOOKUP(C258,Classes_detaillees!B:D,Classes_detaillees!C$1,TRUE))</f>
        <v>345</v>
      </c>
      <c r="H258">
        <f>IF(C258="","",VLOOKUP(C258,Classes_finales!B:D,Classes_finales!C$1,TRUE))</f>
        <v>80</v>
      </c>
      <c r="I258">
        <f t="shared" si="3"/>
        <v>20</v>
      </c>
      <c r="J258" s="31">
        <f>Classes_finales!$W$30*C258^3+Classes_finales!$W$31*C258^2+Classes_finales!$W$32*C258+Classes_finales!$W$33</f>
        <v>-521.38698322496577</v>
      </c>
      <c r="K258">
        <f>IF(OR(C258&lt;10,C258&gt;450),0,IF(H258&gt;=MAX(Classes_finales!D:D),$M$1,Donnees_SIG!J258))</f>
        <v>7.914299999999999</v>
      </c>
      <c r="P258" t="s">
        <v>39</v>
      </c>
    </row>
    <row r="259" spans="1:16">
      <c r="A259" t="s">
        <v>553</v>
      </c>
      <c r="B259" t="s">
        <v>554</v>
      </c>
      <c r="C259">
        <v>34.829700469999999</v>
      </c>
      <c r="D259" t="s">
        <v>37</v>
      </c>
      <c r="E259">
        <v>789940.76934078301</v>
      </c>
      <c r="F259">
        <v>9637369.41419328</v>
      </c>
      <c r="G259">
        <f>IF(C259="","",VLOOKUP(C259,Classes_detaillees!B:D,Classes_detaillees!C$1,TRUE))</f>
        <v>35</v>
      </c>
      <c r="H259">
        <f>IF(C259="","",VLOOKUP(C259,Classes_finales!B:D,Classes_finales!C$1,TRUE))</f>
        <v>35</v>
      </c>
      <c r="I259">
        <f t="shared" ref="I259:I322" si="4">IF(E259="","",20)</f>
        <v>20</v>
      </c>
      <c r="J259" s="31">
        <f>Classes_finales!$W$30*C259^3+Classes_finales!$W$31*C259^2+Classes_finales!$W$32*C259+Classes_finales!$W$33</f>
        <v>3.3279038435512924</v>
      </c>
      <c r="K259">
        <f>IF(OR(C259&lt;10,C259&gt;450),0,IF(H259&gt;=MAX(Classes_finales!D:D),$M$1,Donnees_SIG!J259))</f>
        <v>3.3279038435512924</v>
      </c>
      <c r="P259" t="s">
        <v>39</v>
      </c>
    </row>
    <row r="260" spans="1:16">
      <c r="A260" t="s">
        <v>555</v>
      </c>
      <c r="B260" t="s">
        <v>556</v>
      </c>
      <c r="C260">
        <v>47.872200012</v>
      </c>
      <c r="D260" t="s">
        <v>37</v>
      </c>
      <c r="E260">
        <v>785188.83596745599</v>
      </c>
      <c r="F260">
        <v>9635314.0972909294</v>
      </c>
      <c r="G260">
        <f>IF(C260="","",VLOOKUP(C260,Classes_detaillees!B:D,Classes_detaillees!C$1,TRUE))</f>
        <v>50</v>
      </c>
      <c r="H260">
        <f>IF(C260="","",VLOOKUP(C260,Classes_finales!B:D,Classes_finales!C$1,TRUE))</f>
        <v>50</v>
      </c>
      <c r="I260">
        <f t="shared" si="4"/>
        <v>20</v>
      </c>
      <c r="J260" s="31">
        <f>Classes_finales!$W$30*C260^3+Classes_finales!$W$31*C260^2+Classes_finales!$W$32*C260+Classes_finales!$W$33</f>
        <v>5.0938528289759333</v>
      </c>
      <c r="K260">
        <f>IF(OR(C260&lt;10,C260&gt;450),0,IF(H260&gt;=MAX(Classes_finales!D:D),$M$1,Donnees_SIG!J260))</f>
        <v>5.0938528289759333</v>
      </c>
      <c r="P260" t="s">
        <v>39</v>
      </c>
    </row>
    <row r="261" spans="1:16">
      <c r="A261" t="s">
        <v>557</v>
      </c>
      <c r="B261" t="s">
        <v>558</v>
      </c>
      <c r="C261">
        <v>64.004203795999999</v>
      </c>
      <c r="D261" t="s">
        <v>37</v>
      </c>
      <c r="E261">
        <v>790071.70375114097</v>
      </c>
      <c r="F261">
        <v>9637464.5892278608</v>
      </c>
      <c r="G261">
        <f>IF(C261="","",VLOOKUP(C261,Classes_detaillees!B:D,Classes_detaillees!C$1,TRUE))</f>
        <v>65</v>
      </c>
      <c r="H261">
        <f>IF(C261="","",VLOOKUP(C261,Classes_finales!B:D,Classes_finales!C$1,TRUE))</f>
        <v>70</v>
      </c>
      <c r="I261">
        <f t="shared" si="4"/>
        <v>20</v>
      </c>
      <c r="J261" s="31">
        <f>Classes_finales!$W$30*C261^3+Classes_finales!$W$31*C261^2+Classes_finales!$W$32*C261+Classes_finales!$W$33</f>
        <v>6.9326098310576363</v>
      </c>
      <c r="K261">
        <f>IF(OR(C261&lt;10,C261&gt;450),0,IF(H261&gt;=MAX(Classes_finales!D:D),$M$1,Donnees_SIG!J261))</f>
        <v>6.9326098310576363</v>
      </c>
      <c r="P261" t="s">
        <v>39</v>
      </c>
    </row>
    <row r="262" spans="1:16">
      <c r="A262" t="s">
        <v>559</v>
      </c>
      <c r="B262" s="31" t="s">
        <v>560</v>
      </c>
      <c r="C262">
        <v>48.899398804</v>
      </c>
      <c r="D262" t="s">
        <v>37</v>
      </c>
      <c r="E262">
        <v>790724.29235059302</v>
      </c>
      <c r="F262">
        <v>9639294.2977800407</v>
      </c>
      <c r="G262">
        <f>IF(C262="","",VLOOKUP(C262,Classes_detaillees!B:D,Classes_detaillees!C$1,TRUE))</f>
        <v>50</v>
      </c>
      <c r="H262">
        <f>IF(C262="","",VLOOKUP(C262,Classes_finales!B:D,Classes_finales!C$1,TRUE))</f>
        <v>50</v>
      </c>
      <c r="I262">
        <f t="shared" si="4"/>
        <v>20</v>
      </c>
      <c r="J262" s="31">
        <f>Classes_finales!$W$30*C262^3+Classes_finales!$W$31*C262^2+Classes_finales!$W$32*C262+Classes_finales!$W$33</f>
        <v>5.2266913135041797</v>
      </c>
      <c r="K262">
        <f>IF(OR(C262&lt;10,C262&gt;450),0,IF(H262&gt;=MAX(Classes_finales!D:D),$M$1,Donnees_SIG!J262))</f>
        <v>5.2266913135041797</v>
      </c>
      <c r="P262" t="s">
        <v>39</v>
      </c>
    </row>
    <row r="263" spans="1:16">
      <c r="A263" t="s">
        <v>561</v>
      </c>
      <c r="B263" s="31" t="s">
        <v>562</v>
      </c>
      <c r="C263">
        <v>77.585700989000003</v>
      </c>
      <c r="D263" t="s">
        <v>37</v>
      </c>
      <c r="E263">
        <v>791591.06456031103</v>
      </c>
      <c r="F263">
        <v>9639334.4087885693</v>
      </c>
      <c r="G263">
        <f>IF(C263="","",VLOOKUP(C263,Classes_detaillees!B:D,Classes_detaillees!C$1,TRUE))</f>
        <v>80</v>
      </c>
      <c r="H263">
        <f>IF(C263="","",VLOOKUP(C263,Classes_finales!B:D,Classes_finales!C$1,TRUE))</f>
        <v>80</v>
      </c>
      <c r="I263">
        <f t="shared" si="4"/>
        <v>20</v>
      </c>
      <c r="J263" s="31">
        <f>Classes_finales!$W$30*C263^3+Classes_finales!$W$31*C263^2+Classes_finales!$W$32*C263+Classes_finales!$W$33</f>
        <v>7.8393104226075199</v>
      </c>
      <c r="K263">
        <f>IF(OR(C263&lt;10,C263&gt;450),0,IF(H263&gt;=MAX(Classes_finales!D:D),$M$1,Donnees_SIG!J263))</f>
        <v>7.914299999999999</v>
      </c>
      <c r="P263" t="s">
        <v>39</v>
      </c>
    </row>
    <row r="264" spans="1:16">
      <c r="A264" t="s">
        <v>563</v>
      </c>
      <c r="B264" s="31" t="s">
        <v>564</v>
      </c>
      <c r="C264">
        <v>55.067401885999999</v>
      </c>
      <c r="D264" t="s">
        <v>37</v>
      </c>
      <c r="E264">
        <v>784007.81586849596</v>
      </c>
      <c r="F264">
        <v>9637577.1008299105</v>
      </c>
      <c r="G264">
        <f>IF(C264="","",VLOOKUP(C264,Classes_detaillees!B:D,Classes_detaillees!C$1,TRUE))</f>
        <v>60</v>
      </c>
      <c r="H264">
        <f>IF(C264="","",VLOOKUP(C264,Classes_finales!B:D,Classes_finales!C$1,TRUE))</f>
        <v>60</v>
      </c>
      <c r="I264">
        <f t="shared" si="4"/>
        <v>20</v>
      </c>
      <c r="J264" s="31">
        <f>Classes_finales!$W$30*C264^3+Classes_finales!$W$31*C264^2+Classes_finales!$W$32*C264+Classes_finales!$W$33</f>
        <v>5.9872079779765848</v>
      </c>
      <c r="K264">
        <f>IF(OR(C264&lt;10,C264&gt;450),0,IF(H264&gt;=MAX(Classes_finales!D:D),$M$1,Donnees_SIG!J264))</f>
        <v>5.9872079779765848</v>
      </c>
      <c r="P264" t="s">
        <v>39</v>
      </c>
    </row>
    <row r="265" spans="1:16">
      <c r="A265" t="s">
        <v>565</v>
      </c>
      <c r="B265" t="s">
        <v>566</v>
      </c>
      <c r="C265">
        <v>68.025802612000007</v>
      </c>
      <c r="D265" t="s">
        <v>37</v>
      </c>
      <c r="E265">
        <v>792555.03356600704</v>
      </c>
      <c r="F265">
        <v>9638680.0318571609</v>
      </c>
      <c r="G265">
        <f>IF(C265="","",VLOOKUP(C265,Classes_detaillees!B:D,Classes_detaillees!C$1,TRUE))</f>
        <v>70</v>
      </c>
      <c r="H265">
        <f>IF(C265="","",VLOOKUP(C265,Classes_finales!B:D,Classes_finales!C$1,TRUE))</f>
        <v>70</v>
      </c>
      <c r="I265">
        <f t="shared" si="4"/>
        <v>20</v>
      </c>
      <c r="J265" s="31">
        <f>Classes_finales!$W$30*C265^3+Classes_finales!$W$31*C265^2+Classes_finales!$W$32*C265+Classes_finales!$W$33</f>
        <v>7.2776883814597486</v>
      </c>
      <c r="K265">
        <f>IF(OR(C265&lt;10,C265&gt;450),0,IF(H265&gt;=MAX(Classes_finales!D:D),$M$1,Donnees_SIG!J265))</f>
        <v>7.2776883814597486</v>
      </c>
      <c r="P265" t="s">
        <v>39</v>
      </c>
    </row>
    <row r="266" spans="1:16">
      <c r="A266" t="s">
        <v>567</v>
      </c>
      <c r="B266" t="s">
        <v>568</v>
      </c>
      <c r="C266">
        <v>19.346700668</v>
      </c>
      <c r="D266" t="s">
        <v>37</v>
      </c>
      <c r="E266">
        <v>791870.60841502005</v>
      </c>
      <c r="F266">
        <v>9638093.9367903192</v>
      </c>
      <c r="G266">
        <f>IF(C266="","",VLOOKUP(C266,Classes_detaillees!B:D,Classes_detaillees!C$1,TRUE))</f>
        <v>20</v>
      </c>
      <c r="H266">
        <f>IF(C266="","",VLOOKUP(C266,Classes_finales!B:D,Classes_finales!C$1,TRUE))</f>
        <v>30</v>
      </c>
      <c r="I266">
        <f t="shared" si="4"/>
        <v>20</v>
      </c>
      <c r="J266" s="31">
        <f>Classes_finales!$W$30*C266^3+Classes_finales!$W$31*C266^2+Classes_finales!$W$32*C266+Classes_finales!$W$33</f>
        <v>1.3017484873417142</v>
      </c>
      <c r="K266">
        <f>IF(OR(C266&lt;10,C266&gt;450),0,IF(H266&gt;=MAX(Classes_finales!D:D),$M$1,Donnees_SIG!J266))</f>
        <v>1.3017484873417142</v>
      </c>
      <c r="P266" t="s">
        <v>39</v>
      </c>
    </row>
    <row r="267" spans="1:16">
      <c r="A267" t="s">
        <v>569</v>
      </c>
      <c r="B267" t="s">
        <v>570</v>
      </c>
      <c r="C267">
        <v>83.429496764999996</v>
      </c>
      <c r="D267" t="s">
        <v>37</v>
      </c>
      <c r="E267">
        <v>791642.75106605201</v>
      </c>
      <c r="F267">
        <v>9638269.9236423597</v>
      </c>
      <c r="G267">
        <f>IF(C267="","",VLOOKUP(C267,Classes_detaillees!B:D,Classes_detaillees!C$1,TRUE))</f>
        <v>85</v>
      </c>
      <c r="H267">
        <f>IF(C267="","",VLOOKUP(C267,Classes_finales!B:D,Classes_finales!C$1,TRUE))</f>
        <v>80</v>
      </c>
      <c r="I267">
        <f t="shared" si="4"/>
        <v>20</v>
      </c>
      <c r="J267" s="31">
        <f>Classes_finales!$W$30*C267^3+Classes_finales!$W$31*C267^2+Classes_finales!$W$32*C267+Classes_finales!$W$33</f>
        <v>7.9683079875279716</v>
      </c>
      <c r="K267">
        <f>IF(OR(C267&lt;10,C267&gt;450),0,IF(H267&gt;=MAX(Classes_finales!D:D),$M$1,Donnees_SIG!J267))</f>
        <v>7.914299999999999</v>
      </c>
      <c r="P267" t="s">
        <v>39</v>
      </c>
    </row>
    <row r="268" spans="1:16">
      <c r="A268" t="s">
        <v>571</v>
      </c>
      <c r="B268" s="31" t="s">
        <v>572</v>
      </c>
      <c r="C268">
        <v>31.888900756999998</v>
      </c>
      <c r="D268" t="s">
        <v>37</v>
      </c>
      <c r="E268">
        <v>790162.63409733295</v>
      </c>
      <c r="F268">
        <v>9637897.6045209393</v>
      </c>
      <c r="G268">
        <f>IF(C268="","",VLOOKUP(C268,Classes_detaillees!B:D,Classes_detaillees!C$1,TRUE))</f>
        <v>35</v>
      </c>
      <c r="H268">
        <f>IF(C268="","",VLOOKUP(C268,Classes_finales!B:D,Classes_finales!C$1,TRUE))</f>
        <v>35</v>
      </c>
      <c r="I268">
        <f t="shared" si="4"/>
        <v>20</v>
      </c>
      <c r="J268" s="31">
        <f>Classes_finales!$W$30*C268^3+Classes_finales!$W$31*C268^2+Classes_finales!$W$32*C268+Classes_finales!$W$33</f>
        <v>2.9254051006265747</v>
      </c>
      <c r="K268">
        <f>IF(OR(C268&lt;10,C268&gt;450),0,IF(H268&gt;=MAX(Classes_finales!D:D),$M$1,Donnees_SIG!J268))</f>
        <v>2.9254051006265747</v>
      </c>
      <c r="P268" t="s">
        <v>39</v>
      </c>
    </row>
    <row r="269" spans="1:16">
      <c r="A269" t="s">
        <v>573</v>
      </c>
      <c r="B269" t="s">
        <v>574</v>
      </c>
      <c r="C269">
        <v>136.45239258000001</v>
      </c>
      <c r="D269" t="s">
        <v>37</v>
      </c>
      <c r="E269">
        <v>790027.07614275801</v>
      </c>
      <c r="F269">
        <v>9637385.7038171403</v>
      </c>
      <c r="G269">
        <f>IF(C269="","",VLOOKUP(C269,Classes_detaillees!B:D,Classes_detaillees!C$1,TRUE))</f>
        <v>140</v>
      </c>
      <c r="H269">
        <f>IF(C269="","",VLOOKUP(C269,Classes_finales!B:D,Classes_finales!C$1,TRUE))</f>
        <v>80</v>
      </c>
      <c r="I269">
        <f t="shared" si="4"/>
        <v>20</v>
      </c>
      <c r="J269" s="31">
        <f>Classes_finales!$W$30*C269^3+Classes_finales!$W$31*C269^2+Classes_finales!$W$32*C269+Classes_finales!$W$33</f>
        <v>-2.5640359515482634</v>
      </c>
      <c r="K269">
        <f>IF(OR(C269&lt;10,C269&gt;450),0,IF(H269&gt;=MAX(Classes_finales!D:D),$M$1,Donnees_SIG!J269))</f>
        <v>7.914299999999999</v>
      </c>
      <c r="P269" t="s">
        <v>39</v>
      </c>
    </row>
    <row r="270" spans="1:16">
      <c r="A270" t="s">
        <v>575</v>
      </c>
      <c r="B270" s="31" t="s">
        <v>576</v>
      </c>
      <c r="C270">
        <v>53.501300811999997</v>
      </c>
      <c r="D270" t="s">
        <v>37</v>
      </c>
      <c r="E270">
        <v>783382.32265549805</v>
      </c>
      <c r="F270">
        <v>9637029.4229195006</v>
      </c>
      <c r="G270">
        <f>IF(C270="","",VLOOKUP(C270,Classes_detaillees!B:D,Classes_detaillees!C$1,TRUE))</f>
        <v>55</v>
      </c>
      <c r="H270">
        <f>IF(C270="","",VLOOKUP(C270,Classes_finales!B:D,Classes_finales!C$1,TRUE))</f>
        <v>60</v>
      </c>
      <c r="I270">
        <f t="shared" si="4"/>
        <v>20</v>
      </c>
      <c r="J270" s="31">
        <f>Classes_finales!$W$30*C270^3+Classes_finales!$W$31*C270^2+Classes_finales!$W$32*C270+Classes_finales!$W$33</f>
        <v>5.8009493306897024</v>
      </c>
      <c r="K270">
        <f>IF(OR(C270&lt;10,C270&gt;450),0,IF(H270&gt;=MAX(Classes_finales!D:D),$M$1,Donnees_SIG!J270))</f>
        <v>5.8009493306897024</v>
      </c>
      <c r="P270" t="s">
        <v>39</v>
      </c>
    </row>
    <row r="271" spans="1:16">
      <c r="A271" t="s">
        <v>577</v>
      </c>
      <c r="B271" t="s">
        <v>578</v>
      </c>
      <c r="C271">
        <v>229.79609679999999</v>
      </c>
      <c r="D271" t="s">
        <v>37</v>
      </c>
      <c r="E271">
        <v>782951.80532089295</v>
      </c>
      <c r="F271">
        <v>9636182.4559654295</v>
      </c>
      <c r="G271">
        <f>IF(C271="","",VLOOKUP(C271,Classes_detaillees!B:D,Classes_detaillees!C$1,TRUE))</f>
        <v>230</v>
      </c>
      <c r="H271">
        <f>IF(C271="","",VLOOKUP(C271,Classes_finales!B:D,Classes_finales!C$1,TRUE))</f>
        <v>80</v>
      </c>
      <c r="I271">
        <f t="shared" si="4"/>
        <v>20</v>
      </c>
      <c r="J271" s="31">
        <f>Classes_finales!$W$30*C271^3+Classes_finales!$W$31*C271^2+Classes_finales!$W$32*C271+Classes_finales!$W$33</f>
        <v>-113.92194549170196</v>
      </c>
      <c r="K271">
        <f>IF(OR(C271&lt;10,C271&gt;450),0,IF(H271&gt;=MAX(Classes_finales!D:D),$M$1,Donnees_SIG!J271))</f>
        <v>7.914299999999999</v>
      </c>
      <c r="P271" t="s">
        <v>39</v>
      </c>
    </row>
    <row r="272" spans="1:16">
      <c r="A272" t="s">
        <v>579</v>
      </c>
      <c r="B272" t="s">
        <v>580</v>
      </c>
      <c r="C272">
        <v>94.248001099000007</v>
      </c>
      <c r="D272" t="s">
        <v>37</v>
      </c>
      <c r="E272">
        <v>791649.897714369</v>
      </c>
      <c r="F272">
        <v>9638129.5443423502</v>
      </c>
      <c r="G272">
        <f>IF(C272="","",VLOOKUP(C272,Classes_detaillees!B:D,Classes_detaillees!C$1,TRUE))</f>
        <v>95</v>
      </c>
      <c r="H272">
        <f>IF(C272="","",VLOOKUP(C272,Classes_finales!B:D,Classes_finales!C$1,TRUE))</f>
        <v>80</v>
      </c>
      <c r="I272">
        <f t="shared" si="4"/>
        <v>20</v>
      </c>
      <c r="J272" s="31">
        <f>Classes_finales!$W$30*C272^3+Classes_finales!$W$31*C272^2+Classes_finales!$W$32*C272+Classes_finales!$W$33</f>
        <v>7.683412373734603</v>
      </c>
      <c r="K272">
        <f>IF(OR(C272&lt;10,C272&gt;450),0,IF(H272&gt;=MAX(Classes_finales!D:D),$M$1,Donnees_SIG!J272))</f>
        <v>7.914299999999999</v>
      </c>
      <c r="P272" t="s">
        <v>39</v>
      </c>
    </row>
    <row r="273" spans="1:16">
      <c r="A273" t="s">
        <v>581</v>
      </c>
      <c r="B273" t="s">
        <v>582</v>
      </c>
      <c r="C273">
        <v>67.513298035000005</v>
      </c>
      <c r="D273" t="s">
        <v>37</v>
      </c>
      <c r="E273">
        <v>785176.87502623</v>
      </c>
      <c r="F273">
        <v>9636508.3668954391</v>
      </c>
      <c r="G273">
        <f>IF(C273="","",VLOOKUP(C273,Classes_detaillees!B:D,Classes_detaillees!C$1,TRUE))</f>
        <v>70</v>
      </c>
      <c r="H273">
        <f>IF(C273="","",VLOOKUP(C273,Classes_finales!B:D,Classes_finales!C$1,TRUE))</f>
        <v>70</v>
      </c>
      <c r="I273">
        <f t="shared" si="4"/>
        <v>20</v>
      </c>
      <c r="J273" s="31">
        <f>Classes_finales!$W$30*C273^3+Classes_finales!$W$31*C273^2+Classes_finales!$W$32*C273+Classes_finales!$W$33</f>
        <v>7.2369329970715341</v>
      </c>
      <c r="K273">
        <f>IF(OR(C273&lt;10,C273&gt;450),0,IF(H273&gt;=MAX(Classes_finales!D:D),$M$1,Donnees_SIG!J273))</f>
        <v>7.2369329970715341</v>
      </c>
      <c r="P273" t="s">
        <v>39</v>
      </c>
    </row>
    <row r="274" spans="1:16">
      <c r="A274" t="s">
        <v>583</v>
      </c>
      <c r="B274" t="s">
        <v>584</v>
      </c>
      <c r="C274">
        <v>37.877601624</v>
      </c>
      <c r="D274" t="s">
        <v>37</v>
      </c>
      <c r="E274">
        <v>790759.96090730699</v>
      </c>
      <c r="F274">
        <v>9637270.9372495506</v>
      </c>
      <c r="G274">
        <f>IF(C274="","",VLOOKUP(C274,Classes_detaillees!B:D,Classes_detaillees!C$1,TRUE))</f>
        <v>40</v>
      </c>
      <c r="H274">
        <f>IF(C274="","",VLOOKUP(C274,Classes_finales!B:D,Classes_finales!C$1,TRUE))</f>
        <v>40</v>
      </c>
      <c r="I274">
        <f t="shared" si="4"/>
        <v>20</v>
      </c>
      <c r="J274" s="31">
        <f>Classes_finales!$W$30*C274^3+Classes_finales!$W$31*C274^2+Classes_finales!$W$32*C274+Classes_finales!$W$33</f>
        <v>3.7470339573999323</v>
      </c>
      <c r="K274">
        <f>IF(OR(C274&lt;10,C274&gt;450),0,IF(H274&gt;=MAX(Classes_finales!D:D),$M$1,Donnees_SIG!J274))</f>
        <v>3.7470339573999323</v>
      </c>
      <c r="P274" t="s">
        <v>39</v>
      </c>
    </row>
    <row r="275" spans="1:16">
      <c r="A275" t="s">
        <v>585</v>
      </c>
      <c r="B275" s="31" t="s">
        <v>586</v>
      </c>
      <c r="C275">
        <v>21.355100631999999</v>
      </c>
      <c r="D275" t="s">
        <v>37</v>
      </c>
      <c r="E275">
        <v>790066.52550805197</v>
      </c>
      <c r="F275">
        <v>9637377.0746389907</v>
      </c>
      <c r="G275">
        <f>IF(C275="","",VLOOKUP(C275,Classes_detaillees!B:D,Classes_detaillees!C$1,TRUE))</f>
        <v>25</v>
      </c>
      <c r="H275">
        <f>IF(C275="","",VLOOKUP(C275,Classes_finales!B:D,Classes_finales!C$1,TRUE))</f>
        <v>30</v>
      </c>
      <c r="I275">
        <f t="shared" si="4"/>
        <v>20</v>
      </c>
      <c r="J275" s="31">
        <f>Classes_finales!$W$30*C275^3+Classes_finales!$W$31*C275^2+Classes_finales!$W$32*C275+Classes_finales!$W$33</f>
        <v>1.5459181967675515</v>
      </c>
      <c r="K275">
        <f>IF(OR(C275&lt;10,C275&gt;450),0,IF(H275&gt;=MAX(Classes_finales!D:D),$M$1,Donnees_SIG!J275))</f>
        <v>1.5459181967675515</v>
      </c>
      <c r="P275" t="s">
        <v>39</v>
      </c>
    </row>
    <row r="276" spans="1:16">
      <c r="A276" t="s">
        <v>587</v>
      </c>
      <c r="B276" s="31" t="s">
        <v>588</v>
      </c>
      <c r="C276">
        <v>58.369300842000001</v>
      </c>
      <c r="D276" t="s">
        <v>37</v>
      </c>
      <c r="E276">
        <v>793153.65267038904</v>
      </c>
      <c r="F276">
        <v>9638908.1714475397</v>
      </c>
      <c r="G276">
        <f>IF(C276="","",VLOOKUP(C276,Classes_detaillees!B:D,Classes_detaillees!C$1,TRUE))</f>
        <v>60</v>
      </c>
      <c r="H276">
        <f>IF(C276="","",VLOOKUP(C276,Classes_finales!B:D,Classes_finales!C$1,TRUE))</f>
        <v>60</v>
      </c>
      <c r="I276">
        <f t="shared" si="4"/>
        <v>20</v>
      </c>
      <c r="J276" s="31">
        <f>Classes_finales!$W$30*C276^3+Classes_finales!$W$31*C276^2+Classes_finales!$W$32*C276+Classes_finales!$W$33</f>
        <v>6.3616035331277256</v>
      </c>
      <c r="K276">
        <f>IF(OR(C276&lt;10,C276&gt;450),0,IF(H276&gt;=MAX(Classes_finales!D:D),$M$1,Donnees_SIG!J276))</f>
        <v>6.3616035331277256</v>
      </c>
      <c r="P276" t="s">
        <v>39</v>
      </c>
    </row>
    <row r="277" spans="1:16">
      <c r="A277" t="s">
        <v>589</v>
      </c>
      <c r="B277" t="s">
        <v>590</v>
      </c>
      <c r="C277">
        <v>104.40579987</v>
      </c>
      <c r="D277" t="s">
        <v>37</v>
      </c>
      <c r="E277">
        <v>790427.32794762903</v>
      </c>
      <c r="F277">
        <v>9637206.4595535696</v>
      </c>
      <c r="G277">
        <f>IF(C277="","",VLOOKUP(C277,Classes_detaillees!B:D,Classes_detaillees!C$1,TRUE))</f>
        <v>105</v>
      </c>
      <c r="H277">
        <f>IF(C277="","",VLOOKUP(C277,Classes_finales!B:D,Classes_finales!C$1,TRUE))</f>
        <v>80</v>
      </c>
      <c r="I277">
        <f t="shared" si="4"/>
        <v>20</v>
      </c>
      <c r="J277" s="31">
        <f>Classes_finales!$W$30*C277^3+Classes_finales!$W$31*C277^2+Classes_finales!$W$32*C277+Classes_finales!$W$33</f>
        <v>6.6825895319104713</v>
      </c>
      <c r="K277">
        <f>IF(OR(C277&lt;10,C277&gt;450),0,IF(H277&gt;=MAX(Classes_finales!D:D),$M$1,Donnees_SIG!J277))</f>
        <v>7.914299999999999</v>
      </c>
      <c r="P277" t="s">
        <v>39</v>
      </c>
    </row>
    <row r="278" spans="1:16">
      <c r="A278" t="s">
        <v>591</v>
      </c>
      <c r="B278" s="31" t="s">
        <v>592</v>
      </c>
      <c r="C278">
        <v>61.449501038000001</v>
      </c>
      <c r="D278" t="s">
        <v>37</v>
      </c>
      <c r="E278">
        <v>790485.81511173595</v>
      </c>
      <c r="F278">
        <v>9638189.0384719092</v>
      </c>
      <c r="G278">
        <f>IF(C278="","",VLOOKUP(C278,Classes_detaillees!B:D,Classes_detaillees!C$1,TRUE))</f>
        <v>65</v>
      </c>
      <c r="H278">
        <f>IF(C278="","",VLOOKUP(C278,Classes_finales!B:D,Classes_finales!C$1,TRUE))</f>
        <v>70</v>
      </c>
      <c r="I278">
        <f t="shared" si="4"/>
        <v>20</v>
      </c>
      <c r="J278" s="31">
        <f>Classes_finales!$W$30*C278^3+Classes_finales!$W$31*C278^2+Classes_finales!$W$32*C278+Classes_finales!$W$33</f>
        <v>6.6853502747457707</v>
      </c>
      <c r="K278">
        <f>IF(OR(C278&lt;10,C278&gt;450),0,IF(H278&gt;=MAX(Classes_finales!D:D),$M$1,Donnees_SIG!J278))</f>
        <v>6.6853502747457707</v>
      </c>
      <c r="P278" t="s">
        <v>39</v>
      </c>
    </row>
    <row r="279" spans="1:16">
      <c r="A279" t="s">
        <v>593</v>
      </c>
      <c r="B279" s="31" t="s">
        <v>594</v>
      </c>
      <c r="C279">
        <v>133.88569641000001</v>
      </c>
      <c r="D279" t="s">
        <v>37</v>
      </c>
      <c r="E279">
        <v>783559.18791322305</v>
      </c>
      <c r="F279">
        <v>9636542.1266434193</v>
      </c>
      <c r="G279">
        <f>IF(C279="","",VLOOKUP(C279,Classes_detaillees!B:D,Classes_detaillees!C$1,TRUE))</f>
        <v>135</v>
      </c>
      <c r="H279">
        <f>IF(C279="","",VLOOKUP(C279,Classes_finales!B:D,Classes_finales!C$1,TRUE))</f>
        <v>80</v>
      </c>
      <c r="I279">
        <f t="shared" si="4"/>
        <v>20</v>
      </c>
      <c r="J279" s="31">
        <f>Classes_finales!$W$30*C279^3+Classes_finales!$W$31*C279^2+Classes_finales!$W$32*C279+Classes_finales!$W$33</f>
        <v>-1.4228074267587849</v>
      </c>
      <c r="K279">
        <f>IF(OR(C279&lt;10,C279&gt;450),0,IF(H279&gt;=MAX(Classes_finales!D:D),$M$1,Donnees_SIG!J279))</f>
        <v>7.914299999999999</v>
      </c>
      <c r="P279" t="s">
        <v>39</v>
      </c>
    </row>
    <row r="280" spans="1:16">
      <c r="A280" t="s">
        <v>595</v>
      </c>
      <c r="B280" s="31" t="s">
        <v>596</v>
      </c>
      <c r="C280">
        <v>98.918197632000002</v>
      </c>
      <c r="D280" t="s">
        <v>37</v>
      </c>
      <c r="E280">
        <v>791670.95693355903</v>
      </c>
      <c r="F280">
        <v>9639128.1495554596</v>
      </c>
      <c r="G280">
        <f>IF(C280="","",VLOOKUP(C280,Classes_detaillees!B:D,Classes_detaillees!C$1,TRUE))</f>
        <v>100</v>
      </c>
      <c r="H280">
        <f>IF(C280="","",VLOOKUP(C280,Classes_finales!B:D,Classes_finales!C$1,TRUE))</f>
        <v>80</v>
      </c>
      <c r="I280">
        <f t="shared" si="4"/>
        <v>20</v>
      </c>
      <c r="J280" s="31">
        <f>Classes_finales!$W$30*C280^3+Classes_finales!$W$31*C280^2+Classes_finales!$W$32*C280+Classes_finales!$W$33</f>
        <v>7.3194120185473821</v>
      </c>
      <c r="K280">
        <f>IF(OR(C280&lt;10,C280&gt;450),0,IF(H280&gt;=MAX(Classes_finales!D:D),$M$1,Donnees_SIG!J280))</f>
        <v>7.914299999999999</v>
      </c>
      <c r="P280" t="s">
        <v>39</v>
      </c>
    </row>
    <row r="281" spans="1:16">
      <c r="A281" t="s">
        <v>597</v>
      </c>
      <c r="B281" s="31" t="s">
        <v>598</v>
      </c>
      <c r="C281">
        <v>152.59689331000001</v>
      </c>
      <c r="D281" t="s">
        <v>37</v>
      </c>
      <c r="E281">
        <v>790065.37797934201</v>
      </c>
      <c r="F281">
        <v>9638827.3643195797</v>
      </c>
      <c r="G281">
        <f>IF(C281="","",VLOOKUP(C281,Classes_detaillees!B:D,Classes_detaillees!C$1,TRUE))</f>
        <v>155</v>
      </c>
      <c r="H281">
        <f>IF(C281="","",VLOOKUP(C281,Classes_finales!B:D,Classes_finales!C$1,TRUE))</f>
        <v>80</v>
      </c>
      <c r="I281">
        <f t="shared" si="4"/>
        <v>20</v>
      </c>
      <c r="J281" s="31">
        <f>Classes_finales!$W$30*C281^3+Classes_finales!$W$31*C281^2+Classes_finales!$W$32*C281+Classes_finales!$W$33</f>
        <v>-11.633001629064541</v>
      </c>
      <c r="K281">
        <f>IF(OR(C281&lt;10,C281&gt;450),0,IF(H281&gt;=MAX(Classes_finales!D:D),$M$1,Donnees_SIG!J281))</f>
        <v>7.914299999999999</v>
      </c>
      <c r="P281" t="s">
        <v>39</v>
      </c>
    </row>
    <row r="282" spans="1:16">
      <c r="A282" t="s">
        <v>599</v>
      </c>
      <c r="B282" t="s">
        <v>600</v>
      </c>
      <c r="C282">
        <v>142.90840148999999</v>
      </c>
      <c r="D282" t="s">
        <v>37</v>
      </c>
      <c r="E282">
        <v>790252.52579657896</v>
      </c>
      <c r="F282">
        <v>9638715.3575422298</v>
      </c>
      <c r="G282">
        <f>IF(C282="","",VLOOKUP(C282,Classes_detaillees!B:D,Classes_detaillees!C$1,TRUE))</f>
        <v>145</v>
      </c>
      <c r="H282">
        <f>IF(C282="","",VLOOKUP(C282,Classes_finales!B:D,Classes_finales!C$1,TRUE))</f>
        <v>80</v>
      </c>
      <c r="I282">
        <f t="shared" si="4"/>
        <v>20</v>
      </c>
      <c r="J282" s="31">
        <f>Classes_finales!$W$30*C282^3+Classes_finales!$W$31*C282^2+Classes_finales!$W$32*C282+Classes_finales!$W$33</f>
        <v>-5.7878533765121283</v>
      </c>
      <c r="K282">
        <f>IF(OR(C282&lt;10,C282&gt;450),0,IF(H282&gt;=MAX(Classes_finales!D:D),$M$1,Donnees_SIG!J282))</f>
        <v>7.914299999999999</v>
      </c>
      <c r="P282" t="s">
        <v>39</v>
      </c>
    </row>
    <row r="283" spans="1:16">
      <c r="A283" t="s">
        <v>601</v>
      </c>
      <c r="B283" s="31" t="s">
        <v>602</v>
      </c>
      <c r="C283">
        <v>42.321601868000002</v>
      </c>
      <c r="D283" t="s">
        <v>37</v>
      </c>
      <c r="E283">
        <v>786401.55003003404</v>
      </c>
      <c r="F283">
        <v>9636318.6140569393</v>
      </c>
      <c r="G283">
        <f>IF(C283="","",VLOOKUP(C283,Classes_detaillees!B:D,Classes_detaillees!C$1,TRUE))</f>
        <v>45</v>
      </c>
      <c r="H283">
        <f>IF(C283="","",VLOOKUP(C283,Classes_finales!B:D,Classes_finales!C$1,TRUE))</f>
        <v>50</v>
      </c>
      <c r="I283">
        <f t="shared" si="4"/>
        <v>20</v>
      </c>
      <c r="J283" s="31">
        <f>Classes_finales!$W$30*C283^3+Classes_finales!$W$31*C283^2+Classes_finales!$W$32*C283+Classes_finales!$W$33</f>
        <v>4.3547990676515731</v>
      </c>
      <c r="K283">
        <f>IF(OR(C283&lt;10,C283&gt;450),0,IF(H283&gt;=MAX(Classes_finales!D:D),$M$1,Donnees_SIG!J283))</f>
        <v>4.3547990676515731</v>
      </c>
      <c r="P283" t="s">
        <v>39</v>
      </c>
    </row>
    <row r="284" spans="1:16">
      <c r="A284" t="s">
        <v>603</v>
      </c>
      <c r="B284" t="s">
        <v>604</v>
      </c>
      <c r="C284">
        <v>81.486801146999994</v>
      </c>
      <c r="D284" t="s">
        <v>37</v>
      </c>
      <c r="E284">
        <v>783020.49617962202</v>
      </c>
      <c r="F284">
        <v>9635929.6808333509</v>
      </c>
      <c r="G284">
        <f>IF(C284="","",VLOOKUP(C284,Classes_detaillees!B:D,Classes_detaillees!C$1,TRUE))</f>
        <v>85</v>
      </c>
      <c r="H284">
        <f>IF(C284="","",VLOOKUP(C284,Classes_finales!B:D,Classes_finales!C$1,TRUE))</f>
        <v>80</v>
      </c>
      <c r="I284">
        <f t="shared" si="4"/>
        <v>20</v>
      </c>
      <c r="J284" s="31">
        <f>Classes_finales!$W$30*C284^3+Classes_finales!$W$31*C284^2+Classes_finales!$W$32*C284+Classes_finales!$W$33</f>
        <v>7.9455081128806917</v>
      </c>
      <c r="K284">
        <f>IF(OR(C284&lt;10,C284&gt;450),0,IF(H284&gt;=MAX(Classes_finales!D:D),$M$1,Donnees_SIG!J284))</f>
        <v>7.914299999999999</v>
      </c>
      <c r="P284" t="s">
        <v>39</v>
      </c>
    </row>
    <row r="285" spans="1:16">
      <c r="A285" t="s">
        <v>605</v>
      </c>
      <c r="B285" s="31" t="s">
        <v>606</v>
      </c>
      <c r="C285">
        <v>24.900499344</v>
      </c>
      <c r="D285" t="s">
        <v>37</v>
      </c>
      <c r="E285">
        <v>790901.88576822705</v>
      </c>
      <c r="F285">
        <v>9638019.8220376093</v>
      </c>
      <c r="G285">
        <f>IF(C285="","",VLOOKUP(C285,Classes_detaillees!B:D,Classes_detaillees!C$1,TRUE))</f>
        <v>25</v>
      </c>
      <c r="H285">
        <f>IF(C285="","",VLOOKUP(C285,Classes_finales!B:D,Classes_finales!C$1,TRUE))</f>
        <v>30</v>
      </c>
      <c r="I285">
        <f t="shared" si="4"/>
        <v>20</v>
      </c>
      <c r="J285" s="31">
        <f>Classes_finales!$W$30*C285^3+Classes_finales!$W$31*C285^2+Classes_finales!$W$32*C285+Classes_finales!$W$33</f>
        <v>1.9944315650818685</v>
      </c>
      <c r="K285">
        <f>IF(OR(C285&lt;10,C285&gt;450),0,IF(H285&gt;=MAX(Classes_finales!D:D),$M$1,Donnees_SIG!J285))</f>
        <v>1.9944315650818685</v>
      </c>
      <c r="P285" t="s">
        <v>39</v>
      </c>
    </row>
    <row r="286" spans="1:16">
      <c r="A286" t="s">
        <v>607</v>
      </c>
      <c r="B286" t="s">
        <v>608</v>
      </c>
      <c r="C286">
        <v>114.18859863</v>
      </c>
      <c r="D286" t="s">
        <v>37</v>
      </c>
      <c r="E286">
        <v>790414.24677302199</v>
      </c>
      <c r="F286">
        <v>9637766.4652196094</v>
      </c>
      <c r="G286">
        <f>IF(C286="","",VLOOKUP(C286,Classes_detaillees!B:D,Classes_detaillees!C$1,TRUE))</f>
        <v>115</v>
      </c>
      <c r="H286">
        <f>IF(C286="","",VLOOKUP(C286,Classes_finales!B:D,Classes_finales!C$1,TRUE))</f>
        <v>80</v>
      </c>
      <c r="I286">
        <f t="shared" si="4"/>
        <v>20</v>
      </c>
      <c r="J286" s="31">
        <f>Classes_finales!$W$30*C286^3+Classes_finales!$W$31*C286^2+Classes_finales!$W$32*C286+Classes_finales!$W$33</f>
        <v>4.9273254907426107</v>
      </c>
      <c r="K286">
        <f>IF(OR(C286&lt;10,C286&gt;450),0,IF(H286&gt;=MAX(Classes_finales!D:D),$M$1,Donnees_SIG!J286))</f>
        <v>7.914299999999999</v>
      </c>
      <c r="P286" t="s">
        <v>39</v>
      </c>
    </row>
    <row r="287" spans="1:16">
      <c r="A287" t="s">
        <v>609</v>
      </c>
      <c r="B287" t="s">
        <v>610</v>
      </c>
      <c r="C287">
        <v>53.671600341999998</v>
      </c>
      <c r="D287" t="s">
        <v>37</v>
      </c>
      <c r="E287">
        <v>792086.80165275198</v>
      </c>
      <c r="F287">
        <v>9638646.8055930194</v>
      </c>
      <c r="G287">
        <f>IF(C287="","",VLOOKUP(C287,Classes_detaillees!B:D,Classes_detaillees!C$1,TRUE))</f>
        <v>55</v>
      </c>
      <c r="H287">
        <f>IF(C287="","",VLOOKUP(C287,Classes_finales!B:D,Classes_finales!C$1,TRUE))</f>
        <v>60</v>
      </c>
      <c r="I287">
        <f t="shared" si="4"/>
        <v>20</v>
      </c>
      <c r="J287" s="31">
        <f>Classes_finales!$W$30*C287^3+Classes_finales!$W$31*C287^2+Classes_finales!$W$32*C287+Classes_finales!$W$33</f>
        <v>5.8214516530278839</v>
      </c>
      <c r="K287">
        <f>IF(OR(C287&lt;10,C287&gt;450),0,IF(H287&gt;=MAX(Classes_finales!D:D),$M$1,Donnees_SIG!J287))</f>
        <v>5.8214516530278839</v>
      </c>
      <c r="P287" t="s">
        <v>39</v>
      </c>
    </row>
    <row r="288" spans="1:16">
      <c r="A288" t="s">
        <v>611</v>
      </c>
      <c r="B288" t="s">
        <v>612</v>
      </c>
      <c r="C288">
        <v>49.219898223999998</v>
      </c>
      <c r="D288" t="s">
        <v>37</v>
      </c>
      <c r="E288">
        <v>792071.97069120302</v>
      </c>
      <c r="F288">
        <v>9638732.5842931997</v>
      </c>
      <c r="G288">
        <f>IF(C288="","",VLOOKUP(C288,Classes_detaillees!B:D,Classes_detaillees!C$1,TRUE))</f>
        <v>50</v>
      </c>
      <c r="H288">
        <f>IF(C288="","",VLOOKUP(C288,Classes_finales!B:D,Classes_finales!C$1,TRUE))</f>
        <v>50</v>
      </c>
      <c r="I288">
        <f t="shared" si="4"/>
        <v>20</v>
      </c>
      <c r="J288" s="31">
        <f>Classes_finales!$W$30*C288^3+Classes_finales!$W$31*C288^2+Classes_finales!$W$32*C288+Classes_finales!$W$33</f>
        <v>5.2678277323565812</v>
      </c>
      <c r="K288">
        <f>IF(OR(C288&lt;10,C288&gt;450),0,IF(H288&gt;=MAX(Classes_finales!D:D),$M$1,Donnees_SIG!J288))</f>
        <v>5.2678277323565812</v>
      </c>
      <c r="P288" t="s">
        <v>39</v>
      </c>
    </row>
    <row r="289" spans="1:16">
      <c r="A289" t="s">
        <v>613</v>
      </c>
      <c r="B289" t="s">
        <v>614</v>
      </c>
      <c r="C289">
        <v>72.503799438000001</v>
      </c>
      <c r="D289" t="s">
        <v>37</v>
      </c>
      <c r="E289">
        <v>791912.26637705904</v>
      </c>
      <c r="F289">
        <v>9638351.9920142703</v>
      </c>
      <c r="G289">
        <f>IF(C289="","",VLOOKUP(C289,Classes_detaillees!B:D,Classes_detaillees!C$1,TRUE))</f>
        <v>75</v>
      </c>
      <c r="H289">
        <f>IF(C289="","",VLOOKUP(C289,Classes_finales!B:D,Classes_finales!C$1,TRUE))</f>
        <v>80</v>
      </c>
      <c r="I289">
        <f t="shared" si="4"/>
        <v>20</v>
      </c>
      <c r="J289" s="31">
        <f>Classes_finales!$W$30*C289^3+Classes_finales!$W$31*C289^2+Classes_finales!$W$32*C289+Classes_finales!$W$33</f>
        <v>7.5899674299470341</v>
      </c>
      <c r="K289">
        <f>IF(OR(C289&lt;10,C289&gt;450),0,IF(H289&gt;=MAX(Classes_finales!D:D),$M$1,Donnees_SIG!J289))</f>
        <v>7.914299999999999</v>
      </c>
      <c r="P289" t="s">
        <v>39</v>
      </c>
    </row>
    <row r="290" spans="1:16">
      <c r="A290" t="s">
        <v>615</v>
      </c>
      <c r="B290" t="s">
        <v>616</v>
      </c>
      <c r="C290">
        <v>85.396102905000006</v>
      </c>
      <c r="D290" t="s">
        <v>37</v>
      </c>
      <c r="E290">
        <v>792523.90205814701</v>
      </c>
      <c r="F290">
        <v>9638963.9710560907</v>
      </c>
      <c r="G290">
        <f>IF(C290="","",VLOOKUP(C290,Classes_detaillees!B:D,Classes_detaillees!C$1,TRUE))</f>
        <v>90</v>
      </c>
      <c r="H290">
        <f>IF(C290="","",VLOOKUP(C290,Classes_finales!B:D,Classes_finales!C$1,TRUE))</f>
        <v>80</v>
      </c>
      <c r="I290">
        <f t="shared" si="4"/>
        <v>20</v>
      </c>
      <c r="J290" s="31">
        <f>Classes_finales!$W$30*C290^3+Classes_finales!$W$31*C290^2+Classes_finales!$W$32*C290+Classes_finales!$W$33</f>
        <v>7.9698138867128865</v>
      </c>
      <c r="K290">
        <f>IF(OR(C290&lt;10,C290&gt;450),0,IF(H290&gt;=MAX(Classes_finales!D:D),$M$1,Donnees_SIG!J290))</f>
        <v>7.914299999999999</v>
      </c>
      <c r="P290" t="s">
        <v>39</v>
      </c>
    </row>
    <row r="291" spans="1:16">
      <c r="A291" t="s">
        <v>617</v>
      </c>
      <c r="B291" t="s">
        <v>618</v>
      </c>
      <c r="C291">
        <v>82.880203246999997</v>
      </c>
      <c r="D291" t="s">
        <v>37</v>
      </c>
      <c r="E291">
        <v>786653.44979289698</v>
      </c>
      <c r="F291">
        <v>9636174.1304241698</v>
      </c>
      <c r="G291">
        <f>IF(C291="","",VLOOKUP(C291,Classes_detaillees!B:D,Classes_detaillees!C$1,TRUE))</f>
        <v>85</v>
      </c>
      <c r="H291">
        <f>IF(C291="","",VLOOKUP(C291,Classes_finales!B:D,Classes_finales!C$1,TRUE))</f>
        <v>80</v>
      </c>
      <c r="I291">
        <f t="shared" si="4"/>
        <v>20</v>
      </c>
      <c r="J291" s="31">
        <f>Classes_finales!$W$30*C291^3+Classes_finales!$W$31*C291^2+Classes_finales!$W$32*C291+Classes_finales!$W$33</f>
        <v>7.9639707183199686</v>
      </c>
      <c r="K291">
        <f>IF(OR(C291&lt;10,C291&gt;450),0,IF(H291&gt;=MAX(Classes_finales!D:D),$M$1,Donnees_SIG!J291))</f>
        <v>7.914299999999999</v>
      </c>
      <c r="P291" t="s">
        <v>39</v>
      </c>
    </row>
    <row r="292" spans="1:16">
      <c r="A292" t="s">
        <v>619</v>
      </c>
      <c r="B292" t="s">
        <v>620</v>
      </c>
      <c r="C292">
        <v>113.45680237000001</v>
      </c>
      <c r="D292" t="s">
        <v>37</v>
      </c>
      <c r="E292">
        <v>792898.24631058006</v>
      </c>
      <c r="F292">
        <v>9638750.2035386097</v>
      </c>
      <c r="G292">
        <f>IF(C292="","",VLOOKUP(C292,Classes_detaillees!B:D,Classes_detaillees!C$1,TRUE))</f>
        <v>115</v>
      </c>
      <c r="H292">
        <f>IF(C292="","",VLOOKUP(C292,Classes_finales!B:D,Classes_finales!C$1,TRUE))</f>
        <v>80</v>
      </c>
      <c r="I292">
        <f t="shared" si="4"/>
        <v>20</v>
      </c>
      <c r="J292" s="31">
        <f>Classes_finales!$W$30*C292^3+Classes_finales!$W$31*C292^2+Classes_finales!$W$32*C292+Classes_finales!$W$33</f>
        <v>5.0880420177647672</v>
      </c>
      <c r="K292">
        <f>IF(OR(C292&lt;10,C292&gt;450),0,IF(H292&gt;=MAX(Classes_finales!D:D),$M$1,Donnees_SIG!J292))</f>
        <v>7.914299999999999</v>
      </c>
      <c r="P292" t="s">
        <v>39</v>
      </c>
    </row>
    <row r="293" spans="1:16">
      <c r="A293" t="s">
        <v>621</v>
      </c>
      <c r="B293" t="s">
        <v>622</v>
      </c>
      <c r="C293">
        <v>59.869400024000001</v>
      </c>
      <c r="D293" t="s">
        <v>37</v>
      </c>
      <c r="E293">
        <v>783445.358902768</v>
      </c>
      <c r="F293">
        <v>9636748.2346039694</v>
      </c>
      <c r="G293">
        <f>IF(C293="","",VLOOKUP(C293,Classes_detaillees!B:D,Classes_detaillees!C$1,TRUE))</f>
        <v>60</v>
      </c>
      <c r="H293">
        <f>IF(C293="","",VLOOKUP(C293,Classes_finales!B:D,Classes_finales!C$1,TRUE))</f>
        <v>60</v>
      </c>
      <c r="I293">
        <f t="shared" si="4"/>
        <v>20</v>
      </c>
      <c r="J293" s="31">
        <f>Classes_finales!$W$30*C293^3+Classes_finales!$W$31*C293^2+Classes_finales!$W$32*C293+Classes_finales!$W$33</f>
        <v>6.5225762281735644</v>
      </c>
      <c r="K293">
        <f>IF(OR(C293&lt;10,C293&gt;450),0,IF(H293&gt;=MAX(Classes_finales!D:D),$M$1,Donnees_SIG!J293))</f>
        <v>6.5225762281735644</v>
      </c>
      <c r="P293" t="s">
        <v>39</v>
      </c>
    </row>
    <row r="294" spans="1:16">
      <c r="A294" t="s">
        <v>623</v>
      </c>
      <c r="B294" t="s">
        <v>624</v>
      </c>
      <c r="C294">
        <v>93.465797424000002</v>
      </c>
      <c r="D294" t="s">
        <v>37</v>
      </c>
      <c r="E294">
        <v>790714.67113495304</v>
      </c>
      <c r="F294">
        <v>9637119.8755741101</v>
      </c>
      <c r="G294">
        <f>IF(C294="","",VLOOKUP(C294,Classes_detaillees!B:D,Classes_detaillees!C$1,TRUE))</f>
        <v>95</v>
      </c>
      <c r="H294">
        <f>IF(C294="","",VLOOKUP(C294,Classes_finales!B:D,Classes_finales!C$1,TRUE))</f>
        <v>80</v>
      </c>
      <c r="I294">
        <f t="shared" si="4"/>
        <v>20</v>
      </c>
      <c r="J294" s="31">
        <f>Classes_finales!$W$30*C294^3+Classes_finales!$W$31*C294^2+Classes_finales!$W$32*C294+Classes_finales!$W$33</f>
        <v>7.7293118935883118</v>
      </c>
      <c r="K294">
        <f>IF(OR(C294&lt;10,C294&gt;450),0,IF(H294&gt;=MAX(Classes_finales!D:D),$M$1,Donnees_SIG!J294))</f>
        <v>7.914299999999999</v>
      </c>
      <c r="P294" t="s">
        <v>39</v>
      </c>
    </row>
    <row r="295" spans="1:16">
      <c r="A295" t="s">
        <v>625</v>
      </c>
      <c r="B295" t="s">
        <v>626</v>
      </c>
      <c r="C295">
        <v>17.138599396</v>
      </c>
      <c r="D295" t="s">
        <v>37</v>
      </c>
      <c r="E295">
        <v>790478.31234006898</v>
      </c>
      <c r="F295">
        <v>9639573.1754369792</v>
      </c>
      <c r="G295">
        <f>IF(C295="","",VLOOKUP(C295,Classes_detaillees!B:D,Classes_detaillees!C$1,TRUE))</f>
        <v>20</v>
      </c>
      <c r="H295">
        <f>IF(C295="","",VLOOKUP(C295,Classes_finales!B:D,Classes_finales!C$1,TRUE))</f>
        <v>30</v>
      </c>
      <c r="I295">
        <f t="shared" si="4"/>
        <v>20</v>
      </c>
      <c r="J295" s="31">
        <f>Classes_finales!$W$30*C295^3+Classes_finales!$W$31*C295^2+Classes_finales!$W$32*C295+Classes_finales!$W$33</f>
        <v>1.0430128412324815</v>
      </c>
      <c r="K295">
        <f>IF(OR(C295&lt;10,C295&gt;450),0,IF(H295&gt;=MAX(Classes_finales!D:D),$M$1,Donnees_SIG!J295))</f>
        <v>1.0430128412324815</v>
      </c>
      <c r="P295" t="s">
        <v>39</v>
      </c>
    </row>
    <row r="296" spans="1:16">
      <c r="A296" t="s">
        <v>627</v>
      </c>
      <c r="B296" t="s">
        <v>628</v>
      </c>
      <c r="C296">
        <v>163.63540649000001</v>
      </c>
      <c r="D296" t="s">
        <v>37</v>
      </c>
      <c r="E296">
        <v>782934.064550268</v>
      </c>
      <c r="F296">
        <v>9635835.0728690103</v>
      </c>
      <c r="G296">
        <f>IF(C296="","",VLOOKUP(C296,Classes_detaillees!B:D,Classes_detaillees!C$1,TRUE))</f>
        <v>165</v>
      </c>
      <c r="H296">
        <f>IF(C296="","",VLOOKUP(C296,Classes_finales!B:D,Classes_finales!C$1,TRUE))</f>
        <v>80</v>
      </c>
      <c r="I296">
        <f t="shared" si="4"/>
        <v>20</v>
      </c>
      <c r="J296" s="31">
        <f>Classes_finales!$W$30*C296^3+Classes_finales!$W$31*C296^2+Classes_finales!$W$32*C296+Classes_finales!$W$33</f>
        <v>-19.890264228726924</v>
      </c>
      <c r="K296">
        <f>IF(OR(C296&lt;10,C296&gt;450),0,IF(H296&gt;=MAX(Classes_finales!D:D),$M$1,Donnees_SIG!J296))</f>
        <v>7.914299999999999</v>
      </c>
      <c r="P296" t="s">
        <v>39</v>
      </c>
    </row>
    <row r="297" spans="1:16">
      <c r="A297" t="s">
        <v>629</v>
      </c>
      <c r="B297" s="31" t="s">
        <v>630</v>
      </c>
      <c r="C297">
        <v>22.697999954</v>
      </c>
      <c r="D297" t="s">
        <v>37</v>
      </c>
      <c r="E297">
        <v>790705.181578886</v>
      </c>
      <c r="F297">
        <v>9637986.0044195894</v>
      </c>
      <c r="G297">
        <f>IF(C297="","",VLOOKUP(C297,Classes_detaillees!B:D,Classes_detaillees!C$1,TRUE))</f>
        <v>25</v>
      </c>
      <c r="H297">
        <f>IF(C297="","",VLOOKUP(C297,Classes_finales!B:D,Classes_finales!C$1,TRUE))</f>
        <v>30</v>
      </c>
      <c r="I297">
        <f t="shared" si="4"/>
        <v>20</v>
      </c>
      <c r="J297" s="31">
        <f>Classes_finales!$W$30*C297^3+Classes_finales!$W$31*C297^2+Classes_finales!$W$32*C297+Classes_finales!$W$33</f>
        <v>1.7133746123626348</v>
      </c>
      <c r="K297">
        <f>IF(OR(C297&lt;10,C297&gt;450),0,IF(H297&gt;=MAX(Classes_finales!D:D),$M$1,Donnees_SIG!J297))</f>
        <v>1.7133746123626348</v>
      </c>
      <c r="P297" t="s">
        <v>39</v>
      </c>
    </row>
    <row r="298" spans="1:16">
      <c r="A298" t="s">
        <v>631</v>
      </c>
      <c r="B298" s="31" t="s">
        <v>632</v>
      </c>
      <c r="C298">
        <v>159.644104</v>
      </c>
      <c r="D298" t="s">
        <v>37</v>
      </c>
      <c r="E298">
        <v>783439.59453548596</v>
      </c>
      <c r="F298">
        <v>9637034.6405132897</v>
      </c>
      <c r="G298">
        <f>IF(C298="","",VLOOKUP(C298,Classes_detaillees!B:D,Classes_detaillees!C$1,TRUE))</f>
        <v>160</v>
      </c>
      <c r="H298">
        <f>IF(C298="","",VLOOKUP(C298,Classes_finales!B:D,Classes_finales!C$1,TRUE))</f>
        <v>80</v>
      </c>
      <c r="I298">
        <f t="shared" si="4"/>
        <v>20</v>
      </c>
      <c r="J298" s="31">
        <f>Classes_finales!$W$30*C298^3+Classes_finales!$W$31*C298^2+Classes_finales!$W$32*C298+Classes_finales!$W$33</f>
        <v>-16.698781407355128</v>
      </c>
      <c r="K298">
        <f>IF(OR(C298&lt;10,C298&gt;450),0,IF(H298&gt;=MAX(Classes_finales!D:D),$M$1,Donnees_SIG!J298))</f>
        <v>7.914299999999999</v>
      </c>
      <c r="P298" t="s">
        <v>39</v>
      </c>
    </row>
    <row r="299" spans="1:16">
      <c r="A299" t="s">
        <v>633</v>
      </c>
      <c r="B299" s="31" t="s">
        <v>634</v>
      </c>
      <c r="C299">
        <v>69.016197204999997</v>
      </c>
      <c r="D299" t="s">
        <v>37</v>
      </c>
      <c r="E299">
        <v>790473.25130655395</v>
      </c>
      <c r="F299">
        <v>9639520.4965816997</v>
      </c>
      <c r="G299">
        <f>IF(C299="","",VLOOKUP(C299,Classes_detaillees!B:D,Classes_detaillees!C$1,TRUE))</f>
        <v>70</v>
      </c>
      <c r="H299">
        <f>IF(C299="","",VLOOKUP(C299,Classes_finales!B:D,Classes_finales!C$1,TRUE))</f>
        <v>70</v>
      </c>
      <c r="I299">
        <f t="shared" si="4"/>
        <v>20</v>
      </c>
      <c r="J299" s="31">
        <f>Classes_finales!$W$30*C299^3+Classes_finales!$W$31*C299^2+Classes_finales!$W$32*C299+Classes_finales!$W$33</f>
        <v>7.3536316897792808</v>
      </c>
      <c r="K299">
        <f>IF(OR(C299&lt;10,C299&gt;450),0,IF(H299&gt;=MAX(Classes_finales!D:D),$M$1,Donnees_SIG!J299))</f>
        <v>7.3536316897792808</v>
      </c>
      <c r="P299" t="s">
        <v>39</v>
      </c>
    </row>
    <row r="300" spans="1:16">
      <c r="A300" t="s">
        <v>635</v>
      </c>
      <c r="B300" t="s">
        <v>636</v>
      </c>
      <c r="C300">
        <v>103.83879852</v>
      </c>
      <c r="D300" t="s">
        <v>37</v>
      </c>
      <c r="E300">
        <v>790481.67761984002</v>
      </c>
      <c r="F300">
        <v>9637770.6242419407</v>
      </c>
      <c r="G300">
        <f>IF(C300="","",VLOOKUP(C300,Classes_detaillees!B:D,Classes_detaillees!C$1,TRUE))</f>
        <v>105</v>
      </c>
      <c r="H300">
        <f>IF(C300="","",VLOOKUP(C300,Classes_finales!B:D,Classes_finales!C$1,TRUE))</f>
        <v>80</v>
      </c>
      <c r="I300">
        <f t="shared" si="4"/>
        <v>20</v>
      </c>
      <c r="J300" s="31">
        <f>Classes_finales!$W$30*C300^3+Classes_finales!$W$31*C300^2+Classes_finales!$W$32*C300+Classes_finales!$W$33</f>
        <v>6.7593902516748621</v>
      </c>
      <c r="K300">
        <f>IF(OR(C300&lt;10,C300&gt;450),0,IF(H300&gt;=MAX(Classes_finales!D:D),$M$1,Donnees_SIG!J300))</f>
        <v>7.914299999999999</v>
      </c>
      <c r="P300" t="s">
        <v>39</v>
      </c>
    </row>
    <row r="301" spans="1:16">
      <c r="A301" t="s">
        <v>637</v>
      </c>
      <c r="B301" s="31" t="s">
        <v>638</v>
      </c>
      <c r="C301">
        <v>285.20230103</v>
      </c>
      <c r="D301" t="s">
        <v>37</v>
      </c>
      <c r="E301">
        <v>791021.25260041805</v>
      </c>
      <c r="F301">
        <v>9638473.9945523106</v>
      </c>
      <c r="G301">
        <f>IF(C301="","",VLOOKUP(C301,Classes_detaillees!B:D,Classes_detaillees!C$1,TRUE))</f>
        <v>290</v>
      </c>
      <c r="H301">
        <f>IF(C301="","",VLOOKUP(C301,Classes_finales!B:D,Classes_finales!C$1,TRUE))</f>
        <v>80</v>
      </c>
      <c r="I301">
        <f t="shared" si="4"/>
        <v>20</v>
      </c>
      <c r="J301" s="31">
        <f>Classes_finales!$W$30*C301^3+Classes_finales!$W$31*C301^2+Classes_finales!$W$32*C301+Classes_finales!$W$33</f>
        <v>-269.27002760809472</v>
      </c>
      <c r="K301">
        <f>IF(OR(C301&lt;10,C301&gt;450),0,IF(H301&gt;=MAX(Classes_finales!D:D),$M$1,Donnees_SIG!J301))</f>
        <v>7.914299999999999</v>
      </c>
      <c r="P301" t="s">
        <v>39</v>
      </c>
    </row>
    <row r="302" spans="1:16">
      <c r="A302" t="s">
        <v>639</v>
      </c>
      <c r="B302" t="s">
        <v>640</v>
      </c>
      <c r="C302">
        <v>92.907302856000001</v>
      </c>
      <c r="D302" t="s">
        <v>37</v>
      </c>
      <c r="E302">
        <v>783121.67896866903</v>
      </c>
      <c r="F302">
        <v>9635996.3630620297</v>
      </c>
      <c r="G302">
        <f>IF(C302="","",VLOOKUP(C302,Classes_detaillees!B:D,Classes_detaillees!C$1,TRUE))</f>
        <v>95</v>
      </c>
      <c r="H302">
        <f>IF(C302="","",VLOOKUP(C302,Classes_finales!B:D,Classes_finales!C$1,TRUE))</f>
        <v>80</v>
      </c>
      <c r="I302">
        <f t="shared" si="4"/>
        <v>20</v>
      </c>
      <c r="J302" s="31">
        <f>Classes_finales!$W$30*C302^3+Classes_finales!$W$31*C302^2+Classes_finales!$W$32*C302+Classes_finales!$W$33</f>
        <v>7.7595290894889342</v>
      </c>
      <c r="K302">
        <f>IF(OR(C302&lt;10,C302&gt;450),0,IF(H302&gt;=MAX(Classes_finales!D:D),$M$1,Donnees_SIG!J302))</f>
        <v>7.914299999999999</v>
      </c>
      <c r="P302" t="s">
        <v>39</v>
      </c>
    </row>
    <row r="303" spans="1:16">
      <c r="A303" t="s">
        <v>641</v>
      </c>
      <c r="B303" t="s">
        <v>642</v>
      </c>
      <c r="C303">
        <v>167.64019775</v>
      </c>
      <c r="D303" t="s">
        <v>37</v>
      </c>
      <c r="E303">
        <v>790692.16521241295</v>
      </c>
      <c r="F303">
        <v>9637985.9680451993</v>
      </c>
      <c r="G303">
        <f>IF(C303="","",VLOOKUP(C303,Classes_detaillees!B:D,Classes_detaillees!C$1,TRUE))</f>
        <v>170</v>
      </c>
      <c r="H303">
        <f>IF(C303="","",VLOOKUP(C303,Classes_finales!B:D,Classes_finales!C$1,TRUE))</f>
        <v>80</v>
      </c>
      <c r="I303">
        <f t="shared" si="4"/>
        <v>20</v>
      </c>
      <c r="J303" s="31">
        <f>Classes_finales!$W$30*C303^3+Classes_finales!$W$31*C303^2+Classes_finales!$W$32*C303+Classes_finales!$W$33</f>
        <v>-23.336494243755606</v>
      </c>
      <c r="K303">
        <f>IF(OR(C303&lt;10,C303&gt;450),0,IF(H303&gt;=MAX(Classes_finales!D:D),$M$1,Donnees_SIG!J303))</f>
        <v>7.914299999999999</v>
      </c>
      <c r="P303" t="s">
        <v>39</v>
      </c>
    </row>
    <row r="304" spans="1:16">
      <c r="A304" t="s">
        <v>643</v>
      </c>
      <c r="B304" t="s">
        <v>644</v>
      </c>
      <c r="C304">
        <v>86.422798157000003</v>
      </c>
      <c r="D304" t="s">
        <v>37</v>
      </c>
      <c r="E304">
        <v>791029.41154564405</v>
      </c>
      <c r="F304">
        <v>9637030.7302782107</v>
      </c>
      <c r="G304">
        <f>IF(C304="","",VLOOKUP(C304,Classes_detaillees!B:D,Classes_detaillees!C$1,TRUE))</f>
        <v>90</v>
      </c>
      <c r="H304">
        <f>IF(C304="","",VLOOKUP(C304,Classes_finales!B:D,Classes_finales!C$1,TRUE))</f>
        <v>80</v>
      </c>
      <c r="I304">
        <f t="shared" si="4"/>
        <v>20</v>
      </c>
      <c r="J304" s="31">
        <f>Classes_finales!$W$30*C304^3+Classes_finales!$W$31*C304^2+Classes_finales!$W$32*C304+Classes_finales!$W$33</f>
        <v>7.9616724915049151</v>
      </c>
      <c r="K304">
        <f>IF(OR(C304&lt;10,C304&gt;450),0,IF(H304&gt;=MAX(Classes_finales!D:D),$M$1,Donnees_SIG!J304))</f>
        <v>7.914299999999999</v>
      </c>
      <c r="P304" t="s">
        <v>39</v>
      </c>
    </row>
    <row r="305" spans="1:16">
      <c r="A305" t="s">
        <v>645</v>
      </c>
      <c r="B305" t="s">
        <v>646</v>
      </c>
      <c r="C305">
        <v>64.092796325999998</v>
      </c>
      <c r="D305" t="s">
        <v>37</v>
      </c>
      <c r="E305">
        <v>791094.64515053795</v>
      </c>
      <c r="F305">
        <v>9638024.0377032198</v>
      </c>
      <c r="G305">
        <f>IF(C305="","",VLOOKUP(C305,Classes_detaillees!B:D,Classes_detaillees!C$1,TRUE))</f>
        <v>65</v>
      </c>
      <c r="H305">
        <f>IF(C305="","",VLOOKUP(C305,Classes_finales!B:D,Classes_finales!C$1,TRUE))</f>
        <v>70</v>
      </c>
      <c r="I305">
        <f t="shared" si="4"/>
        <v>20</v>
      </c>
      <c r="J305" s="31">
        <f>Classes_finales!$W$30*C305^3+Classes_finales!$W$31*C305^2+Classes_finales!$W$32*C305+Classes_finales!$W$33</f>
        <v>6.9408117929922479</v>
      </c>
      <c r="K305">
        <f>IF(OR(C305&lt;10,C305&gt;450),0,IF(H305&gt;=MAX(Classes_finales!D:D),$M$1,Donnees_SIG!J305))</f>
        <v>6.9408117929922479</v>
      </c>
      <c r="P305" t="s">
        <v>39</v>
      </c>
    </row>
    <row r="306" spans="1:16">
      <c r="A306" t="s">
        <v>647</v>
      </c>
      <c r="B306" t="s">
        <v>648</v>
      </c>
      <c r="C306">
        <v>94.777801514000004</v>
      </c>
      <c r="D306" t="s">
        <v>37</v>
      </c>
      <c r="E306">
        <v>782759.32711254398</v>
      </c>
      <c r="F306">
        <v>9635863.2340721991</v>
      </c>
      <c r="G306">
        <f>IF(C306="","",VLOOKUP(C306,Classes_detaillees!B:D,Classes_detaillees!C$1,TRUE))</f>
        <v>95</v>
      </c>
      <c r="H306">
        <f>IF(C306="","",VLOOKUP(C306,Classes_finales!B:D,Classes_finales!C$1,TRUE))</f>
        <v>80</v>
      </c>
      <c r="I306">
        <f t="shared" si="4"/>
        <v>20</v>
      </c>
      <c r="J306" s="31">
        <f>Classes_finales!$W$30*C306^3+Classes_finales!$W$31*C306^2+Classes_finales!$W$32*C306+Classes_finales!$W$33</f>
        <v>7.6499258359908833</v>
      </c>
      <c r="K306">
        <f>IF(OR(C306&lt;10,C306&gt;450),0,IF(H306&gt;=MAX(Classes_finales!D:D),$M$1,Donnees_SIG!J306))</f>
        <v>7.914299999999999</v>
      </c>
      <c r="P306" t="s">
        <v>39</v>
      </c>
    </row>
    <row r="307" spans="1:16">
      <c r="A307" t="s">
        <v>649</v>
      </c>
      <c r="B307" s="31" t="s">
        <v>650</v>
      </c>
      <c r="C307">
        <v>21.672100066999999</v>
      </c>
      <c r="D307" t="s">
        <v>37</v>
      </c>
      <c r="E307">
        <v>790330.05250286299</v>
      </c>
      <c r="F307">
        <v>9637704.4305270594</v>
      </c>
      <c r="G307">
        <f>IF(C307="","",VLOOKUP(C307,Classes_detaillees!B:D,Classes_detaillees!C$1,TRUE))</f>
        <v>25</v>
      </c>
      <c r="H307">
        <f>IF(C307="","",VLOOKUP(C307,Classes_finales!B:D,Classes_finales!C$1,TRUE))</f>
        <v>30</v>
      </c>
      <c r="I307">
        <f t="shared" si="4"/>
        <v>20</v>
      </c>
      <c r="J307" s="31">
        <f>Classes_finales!$W$30*C307^3+Classes_finales!$W$31*C307^2+Classes_finales!$W$32*C307+Classes_finales!$W$33</f>
        <v>1.5851593156196544</v>
      </c>
      <c r="K307">
        <f>IF(OR(C307&lt;10,C307&gt;450),0,IF(H307&gt;=MAX(Classes_finales!D:D),$M$1,Donnees_SIG!J307))</f>
        <v>1.5851593156196544</v>
      </c>
      <c r="P307" t="s">
        <v>39</v>
      </c>
    </row>
    <row r="308" spans="1:16">
      <c r="A308" t="s">
        <v>651</v>
      </c>
      <c r="B308" s="31" t="s">
        <v>652</v>
      </c>
      <c r="C308">
        <v>10.378399848999999</v>
      </c>
      <c r="D308" t="s">
        <v>37</v>
      </c>
      <c r="E308">
        <v>791691.15070260398</v>
      </c>
      <c r="F308">
        <v>9638318.7487200703</v>
      </c>
      <c r="G308">
        <f>IF(C308="","",VLOOKUP(C308,Classes_detaillees!B:D,Classes_detaillees!C$1,TRUE))</f>
        <v>15</v>
      </c>
      <c r="H308">
        <f>IF(C308="","",VLOOKUP(C308,Classes_finales!B:D,Classes_finales!C$1,TRUE))</f>
        <v>15</v>
      </c>
      <c r="I308">
        <f t="shared" si="4"/>
        <v>20</v>
      </c>
      <c r="J308" s="31">
        <f>Classes_finales!$W$30*C308^3+Classes_finales!$W$31*C308^2+Classes_finales!$W$32*C308+Classes_finales!$W$33</f>
        <v>0.32743816034866824</v>
      </c>
      <c r="K308">
        <f>IF(OR(C308&lt;10,C308&gt;450),0,IF(H308&gt;=MAX(Classes_finales!D:D),$M$1,Donnees_SIG!J308))</f>
        <v>0.32743816034866824</v>
      </c>
      <c r="P308" t="s">
        <v>39</v>
      </c>
    </row>
    <row r="309" spans="1:16">
      <c r="A309" t="s">
        <v>653</v>
      </c>
      <c r="B309" t="s">
        <v>654</v>
      </c>
      <c r="C309">
        <v>102.72329712</v>
      </c>
      <c r="D309" t="s">
        <v>37</v>
      </c>
      <c r="E309">
        <v>792008.60794169002</v>
      </c>
      <c r="F309">
        <v>9639681.1937882509</v>
      </c>
      <c r="G309">
        <f>IF(C309="","",VLOOKUP(C309,Classes_detaillees!B:D,Classes_detaillees!C$1,TRUE))</f>
        <v>105</v>
      </c>
      <c r="H309">
        <f>IF(C309="","",VLOOKUP(C309,Classes_finales!B:D,Classes_finales!C$1,TRUE))</f>
        <v>80</v>
      </c>
      <c r="I309">
        <f t="shared" si="4"/>
        <v>20</v>
      </c>
      <c r="J309" s="31">
        <f>Classes_finales!$W$30*C309^3+Classes_finales!$W$31*C309^2+Classes_finales!$W$32*C309+Classes_finales!$W$33</f>
        <v>6.9029420092139393</v>
      </c>
      <c r="K309">
        <f>IF(OR(C309&lt;10,C309&gt;450),0,IF(H309&gt;=MAX(Classes_finales!D:D),$M$1,Donnees_SIG!J309))</f>
        <v>7.914299999999999</v>
      </c>
      <c r="P309" t="s">
        <v>39</v>
      </c>
    </row>
    <row r="310" spans="1:16">
      <c r="A310" t="s">
        <v>655</v>
      </c>
      <c r="B310" t="s">
        <v>656</v>
      </c>
      <c r="C310">
        <v>72.425300598000007</v>
      </c>
      <c r="D310" t="s">
        <v>37</v>
      </c>
      <c r="E310">
        <v>789770.50660055305</v>
      </c>
      <c r="F310">
        <v>9637402.0602345001</v>
      </c>
      <c r="G310">
        <f>IF(C310="","",VLOOKUP(C310,Classes_detaillees!B:D,Classes_detaillees!C$1,TRUE))</f>
        <v>75</v>
      </c>
      <c r="H310">
        <f>IF(C310="","",VLOOKUP(C310,Classes_finales!B:D,Classes_finales!C$1,TRUE))</f>
        <v>80</v>
      </c>
      <c r="I310">
        <f t="shared" si="4"/>
        <v>20</v>
      </c>
      <c r="J310" s="31">
        <f>Classes_finales!$W$30*C310^3+Classes_finales!$W$31*C310^2+Classes_finales!$W$32*C310+Classes_finales!$W$33</f>
        <v>7.5852043300289864</v>
      </c>
      <c r="K310">
        <f>IF(OR(C310&lt;10,C310&gt;450),0,IF(H310&gt;=MAX(Classes_finales!D:D),$M$1,Donnees_SIG!J310))</f>
        <v>7.914299999999999</v>
      </c>
      <c r="P310" t="s">
        <v>39</v>
      </c>
    </row>
    <row r="311" spans="1:16">
      <c r="A311" t="s">
        <v>657</v>
      </c>
      <c r="B311" t="s">
        <v>658</v>
      </c>
      <c r="C311">
        <v>103.80529785</v>
      </c>
      <c r="D311" t="s">
        <v>37</v>
      </c>
      <c r="E311">
        <v>790462.79569417099</v>
      </c>
      <c r="F311">
        <v>9638896.32575549</v>
      </c>
      <c r="G311">
        <f>IF(C311="","",VLOOKUP(C311,Classes_detaillees!B:D,Classes_detaillees!C$1,TRUE))</f>
        <v>105</v>
      </c>
      <c r="H311">
        <f>IF(C311="","",VLOOKUP(C311,Classes_finales!B:D,Classes_finales!C$1,TRUE))</f>
        <v>80</v>
      </c>
      <c r="I311">
        <f t="shared" si="4"/>
        <v>20</v>
      </c>
      <c r="J311" s="31">
        <f>Classes_finales!$W$30*C311^3+Classes_finales!$W$31*C311^2+Classes_finales!$W$32*C311+Classes_finales!$W$33</f>
        <v>6.7638466466420457</v>
      </c>
      <c r="K311">
        <f>IF(OR(C311&lt;10,C311&gt;450),0,IF(H311&gt;=MAX(Classes_finales!D:D),$M$1,Donnees_SIG!J311))</f>
        <v>7.914299999999999</v>
      </c>
      <c r="P311" t="s">
        <v>39</v>
      </c>
    </row>
    <row r="312" spans="1:16">
      <c r="A312" t="s">
        <v>659</v>
      </c>
      <c r="B312" t="s">
        <v>660</v>
      </c>
      <c r="C312">
        <v>112.48889923</v>
      </c>
      <c r="D312" t="s">
        <v>37</v>
      </c>
      <c r="E312">
        <v>790839.13368454203</v>
      </c>
      <c r="F312">
        <v>9638052.3108638301</v>
      </c>
      <c r="G312">
        <f>IF(C312="","",VLOOKUP(C312,Classes_detaillees!B:D,Classes_detaillees!C$1,TRUE))</f>
        <v>115</v>
      </c>
      <c r="H312">
        <f>IF(C312="","",VLOOKUP(C312,Classes_finales!B:D,Classes_finales!C$1,TRUE))</f>
        <v>80</v>
      </c>
      <c r="I312">
        <f t="shared" si="4"/>
        <v>20</v>
      </c>
      <c r="J312" s="31">
        <f>Classes_finales!$W$30*C312^3+Classes_finales!$W$31*C312^2+Classes_finales!$W$32*C312+Classes_finales!$W$33</f>
        <v>5.2930400715998278</v>
      </c>
      <c r="K312">
        <f>IF(OR(C312&lt;10,C312&gt;450),0,IF(H312&gt;=MAX(Classes_finales!D:D),$M$1,Donnees_SIG!J312))</f>
        <v>7.914299999999999</v>
      </c>
      <c r="P312" t="s">
        <v>39</v>
      </c>
    </row>
    <row r="313" spans="1:16">
      <c r="A313" t="s">
        <v>661</v>
      </c>
      <c r="B313" s="31" t="s">
        <v>662</v>
      </c>
      <c r="C313">
        <v>152.93620300000001</v>
      </c>
      <c r="D313" t="s">
        <v>37</v>
      </c>
      <c r="E313">
        <v>783086.67100345402</v>
      </c>
      <c r="F313">
        <v>9635774.4366470892</v>
      </c>
      <c r="G313">
        <f>IF(C313="","",VLOOKUP(C313,Classes_detaillees!B:D,Classes_detaillees!C$1,TRUE))</f>
        <v>155</v>
      </c>
      <c r="H313">
        <f>IF(C313="","",VLOOKUP(C313,Classes_finales!B:D,Classes_finales!C$1,TRUE))</f>
        <v>80</v>
      </c>
      <c r="I313">
        <f t="shared" si="4"/>
        <v>20</v>
      </c>
      <c r="J313" s="31">
        <f>Classes_finales!$W$30*C313^3+Classes_finales!$W$31*C313^2+Classes_finales!$W$32*C313+Classes_finales!$W$33</f>
        <v>-11.860741155126172</v>
      </c>
      <c r="K313">
        <f>IF(OR(C313&lt;10,C313&gt;450),0,IF(H313&gt;=MAX(Classes_finales!D:D),$M$1,Donnees_SIG!J313))</f>
        <v>7.914299999999999</v>
      </c>
      <c r="P313" t="s">
        <v>39</v>
      </c>
    </row>
    <row r="314" spans="1:16">
      <c r="A314" t="s">
        <v>663</v>
      </c>
      <c r="B314" s="31" t="s">
        <v>664</v>
      </c>
      <c r="C314">
        <v>8.1521997452000008</v>
      </c>
      <c r="D314" t="s">
        <v>37</v>
      </c>
      <c r="E314">
        <v>792582.11364913802</v>
      </c>
      <c r="F314">
        <v>9638523.0365999006</v>
      </c>
      <c r="G314">
        <f>IF(C314="","",VLOOKUP(C314,Classes_detaillees!B:D,Classes_detaillees!C$1,TRUE))</f>
        <v>10</v>
      </c>
      <c r="H314">
        <f>IF(C314="","",VLOOKUP(C314,Classes_finales!B:D,Classes_finales!C$1,TRUE))</f>
        <v>10</v>
      </c>
      <c r="I314">
        <f t="shared" si="4"/>
        <v>20</v>
      </c>
      <c r="J314" s="31">
        <f>Classes_finales!$W$30*C314^3+Classes_finales!$W$31*C314^2+Classes_finales!$W$32*C314+Classes_finales!$W$33</f>
        <v>0.12153292238932822</v>
      </c>
      <c r="K314">
        <f>IF(OR(C314&lt;10,C314&gt;450),0,IF(H314&gt;=MAX(Classes_finales!D:D),$M$1,Donnees_SIG!J314))</f>
        <v>0</v>
      </c>
      <c r="P314" t="s">
        <v>39</v>
      </c>
    </row>
    <row r="315" spans="1:16">
      <c r="A315" t="s">
        <v>665</v>
      </c>
      <c r="B315" t="s">
        <v>666</v>
      </c>
      <c r="C315">
        <v>29.416500092</v>
      </c>
      <c r="D315" t="s">
        <v>37</v>
      </c>
      <c r="E315">
        <v>790097.68651509902</v>
      </c>
      <c r="F315">
        <v>9637134.1839105897</v>
      </c>
      <c r="G315">
        <f>IF(C315="","",VLOOKUP(C315,Classes_detaillees!B:D,Classes_detaillees!C$1,TRUE))</f>
        <v>30</v>
      </c>
      <c r="H315">
        <f>IF(C315="","",VLOOKUP(C315,Classes_finales!B:D,Classes_finales!C$1,TRUE))</f>
        <v>30</v>
      </c>
      <c r="I315">
        <f t="shared" si="4"/>
        <v>20</v>
      </c>
      <c r="J315" s="31">
        <f>Classes_finales!$W$30*C315^3+Classes_finales!$W$31*C315^2+Classes_finales!$W$32*C315+Classes_finales!$W$33</f>
        <v>2.5907260245771324</v>
      </c>
      <c r="K315">
        <f>IF(OR(C315&lt;10,C315&gt;450),0,IF(H315&gt;=MAX(Classes_finales!D:D),$M$1,Donnees_SIG!J315))</f>
        <v>2.5907260245771324</v>
      </c>
      <c r="P315" t="s">
        <v>39</v>
      </c>
    </row>
    <row r="316" spans="1:16">
      <c r="A316" t="s">
        <v>667</v>
      </c>
      <c r="B316" t="s">
        <v>668</v>
      </c>
      <c r="C316">
        <v>24.148099899000002</v>
      </c>
      <c r="D316" t="s">
        <v>37</v>
      </c>
      <c r="E316">
        <v>791340.91988808301</v>
      </c>
      <c r="F316">
        <v>9639108.7148970608</v>
      </c>
      <c r="G316">
        <f>IF(C316="","",VLOOKUP(C316,Classes_detaillees!B:D,Classes_detaillees!C$1,TRUE))</f>
        <v>25</v>
      </c>
      <c r="H316">
        <f>IF(C316="","",VLOOKUP(C316,Classes_finales!B:D,Classes_finales!C$1,TRUE))</f>
        <v>30</v>
      </c>
      <c r="I316">
        <f t="shared" si="4"/>
        <v>20</v>
      </c>
      <c r="J316" s="31">
        <f>Classes_finales!$W$30*C316^3+Classes_finales!$W$31*C316^2+Classes_finales!$W$32*C316+Classes_finales!$W$33</f>
        <v>1.8975845056317042</v>
      </c>
      <c r="K316">
        <f>IF(OR(C316&lt;10,C316&gt;450),0,IF(H316&gt;=MAX(Classes_finales!D:D),$M$1,Donnees_SIG!J316))</f>
        <v>1.8975845056317042</v>
      </c>
      <c r="P316" t="s">
        <v>39</v>
      </c>
    </row>
    <row r="317" spans="1:16">
      <c r="A317" t="s">
        <v>669</v>
      </c>
      <c r="B317" t="s">
        <v>670</v>
      </c>
      <c r="C317">
        <v>15.258199692</v>
      </c>
      <c r="D317" t="s">
        <v>37</v>
      </c>
      <c r="E317">
        <v>791588.81241478701</v>
      </c>
      <c r="F317">
        <v>9638401.7231276408</v>
      </c>
      <c r="G317">
        <f>IF(C317="","",VLOOKUP(C317,Classes_detaillees!B:D,Classes_detaillees!C$1,TRUE))</f>
        <v>20</v>
      </c>
      <c r="H317">
        <f>IF(C317="","",VLOOKUP(C317,Classes_finales!B:D,Classes_finales!C$1,TRUE))</f>
        <v>30</v>
      </c>
      <c r="I317">
        <f t="shared" si="4"/>
        <v>20</v>
      </c>
      <c r="J317" s="31">
        <f>Classes_finales!$W$30*C317^3+Classes_finales!$W$31*C317^2+Classes_finales!$W$32*C317+Classes_finales!$W$33</f>
        <v>0.83163336924163822</v>
      </c>
      <c r="K317">
        <f>IF(OR(C317&lt;10,C317&gt;450),0,IF(H317&gt;=MAX(Classes_finales!D:D),$M$1,Donnees_SIG!J317))</f>
        <v>0.83163336924163822</v>
      </c>
      <c r="P317" t="s">
        <v>39</v>
      </c>
    </row>
    <row r="318" spans="1:16">
      <c r="A318" t="s">
        <v>671</v>
      </c>
      <c r="B318" t="s">
        <v>672</v>
      </c>
      <c r="C318">
        <v>33.520000457999998</v>
      </c>
      <c r="D318" t="s">
        <v>37</v>
      </c>
      <c r="E318">
        <v>790277.86328758101</v>
      </c>
      <c r="F318">
        <v>9638518.5941137597</v>
      </c>
      <c r="G318">
        <f>IF(C318="","",VLOOKUP(C318,Classes_detaillees!B:D,Classes_detaillees!C$1,TRUE))</f>
        <v>35</v>
      </c>
      <c r="H318">
        <f>IF(C318="","",VLOOKUP(C318,Classes_finales!B:D,Classes_finales!C$1,TRUE))</f>
        <v>35</v>
      </c>
      <c r="I318">
        <f t="shared" si="4"/>
        <v>20</v>
      </c>
      <c r="J318" s="31">
        <f>Classes_finales!$W$30*C318^3+Classes_finales!$W$31*C318^2+Classes_finales!$W$32*C318+Classes_finales!$W$33</f>
        <v>3.1482319385734399</v>
      </c>
      <c r="K318">
        <f>IF(OR(C318&lt;10,C318&gt;450),0,IF(H318&gt;=MAX(Classes_finales!D:D),$M$1,Donnees_SIG!J318))</f>
        <v>3.1482319385734399</v>
      </c>
      <c r="P318" t="s">
        <v>39</v>
      </c>
    </row>
    <row r="319" spans="1:16">
      <c r="A319" t="s">
        <v>673</v>
      </c>
      <c r="B319" t="s">
        <v>674</v>
      </c>
      <c r="C319">
        <v>126.48529816</v>
      </c>
      <c r="D319" t="s">
        <v>37</v>
      </c>
      <c r="E319">
        <v>791867.25682916294</v>
      </c>
      <c r="F319">
        <v>9638494.0213725697</v>
      </c>
      <c r="G319">
        <f>IF(C319="","",VLOOKUP(C319,Classes_detaillees!B:D,Classes_detaillees!C$1,TRUE))</f>
        <v>130</v>
      </c>
      <c r="H319">
        <f>IF(C319="","",VLOOKUP(C319,Classes_finales!B:D,Classes_finales!C$1,TRUE))</f>
        <v>80</v>
      </c>
      <c r="I319">
        <f t="shared" si="4"/>
        <v>20</v>
      </c>
      <c r="J319" s="31">
        <f>Classes_finales!$W$30*C319^3+Classes_finales!$W$31*C319^2+Classes_finales!$W$32*C319+Classes_finales!$W$33</f>
        <v>1.4445025073552551</v>
      </c>
      <c r="K319">
        <f>IF(OR(C319&lt;10,C319&gt;450),0,IF(H319&gt;=MAX(Classes_finales!D:D),$M$1,Donnees_SIG!J319))</f>
        <v>7.914299999999999</v>
      </c>
      <c r="P319" t="s">
        <v>39</v>
      </c>
    </row>
    <row r="320" spans="1:16">
      <c r="A320" t="s">
        <v>675</v>
      </c>
      <c r="B320" t="s">
        <v>676</v>
      </c>
      <c r="C320">
        <v>55.32749939</v>
      </c>
      <c r="D320" t="s">
        <v>37</v>
      </c>
      <c r="E320">
        <v>784027.39886276599</v>
      </c>
      <c r="F320">
        <v>9637591.2877168693</v>
      </c>
      <c r="G320">
        <f>IF(C320="","",VLOOKUP(C320,Classes_detaillees!B:D,Classes_detaillees!C$1,TRUE))</f>
        <v>60</v>
      </c>
      <c r="H320">
        <f>IF(C320="","",VLOOKUP(C320,Classes_finales!B:D,Classes_finales!C$1,TRUE))</f>
        <v>60</v>
      </c>
      <c r="I320">
        <f t="shared" si="4"/>
        <v>20</v>
      </c>
      <c r="J320" s="31">
        <f>Classes_finales!$W$30*C320^3+Classes_finales!$W$31*C320^2+Classes_finales!$W$32*C320+Classes_finales!$W$33</f>
        <v>6.0176297444259923</v>
      </c>
      <c r="K320">
        <f>IF(OR(C320&lt;10,C320&gt;450),0,IF(H320&gt;=MAX(Classes_finales!D:D),$M$1,Donnees_SIG!J320))</f>
        <v>6.0176297444259923</v>
      </c>
      <c r="P320" t="s">
        <v>39</v>
      </c>
    </row>
    <row r="321" spans="1:16">
      <c r="A321" t="s">
        <v>677</v>
      </c>
      <c r="B321" s="31" t="s">
        <v>678</v>
      </c>
      <c r="C321">
        <v>50.908298492</v>
      </c>
      <c r="D321" t="s">
        <v>37</v>
      </c>
      <c r="E321">
        <v>783315.50813717302</v>
      </c>
      <c r="F321">
        <v>9636948.3135521393</v>
      </c>
      <c r="G321">
        <f>IF(C321="","",VLOOKUP(C321,Classes_detaillees!B:D,Classes_detaillees!C$1,TRUE))</f>
        <v>55</v>
      </c>
      <c r="H321">
        <f>IF(C321="","",VLOOKUP(C321,Classes_finales!B:D,Classes_finales!C$1,TRUE))</f>
        <v>60</v>
      </c>
      <c r="I321">
        <f t="shared" si="4"/>
        <v>20</v>
      </c>
      <c r="J321" s="31">
        <f>Classes_finales!$W$30*C321^3+Classes_finales!$W$31*C321^2+Classes_finales!$W$32*C321+Classes_finales!$W$33</f>
        <v>5.4818880866774951</v>
      </c>
      <c r="K321">
        <f>IF(OR(C321&lt;10,C321&gt;450),0,IF(H321&gt;=MAX(Classes_finales!D:D),$M$1,Donnees_SIG!J321))</f>
        <v>5.4818880866774951</v>
      </c>
      <c r="P321" t="s">
        <v>39</v>
      </c>
    </row>
    <row r="322" spans="1:16">
      <c r="A322" t="s">
        <v>679</v>
      </c>
      <c r="B322" s="31" t="s">
        <v>680</v>
      </c>
      <c r="C322">
        <v>92.382698059000006</v>
      </c>
      <c r="D322" t="s">
        <v>37</v>
      </c>
      <c r="E322">
        <v>790302.17523785599</v>
      </c>
      <c r="F322">
        <v>9639323.6435231306</v>
      </c>
      <c r="G322">
        <f>IF(C322="","",VLOOKUP(C322,Classes_detaillees!B:D,Classes_detaillees!C$1,TRUE))</f>
        <v>95</v>
      </c>
      <c r="H322">
        <f>IF(C322="","",VLOOKUP(C322,Classes_finales!B:D,Classes_finales!C$1,TRUE))</f>
        <v>80</v>
      </c>
      <c r="I322">
        <f t="shared" si="4"/>
        <v>20</v>
      </c>
      <c r="J322" s="31">
        <f>Classes_finales!$W$30*C322^3+Classes_finales!$W$31*C322^2+Classes_finales!$W$32*C322+Classes_finales!$W$33</f>
        <v>7.7859949506649055</v>
      </c>
      <c r="K322">
        <f>IF(OR(C322&lt;10,C322&gt;450),0,IF(H322&gt;=MAX(Classes_finales!D:D),$M$1,Donnees_SIG!J322))</f>
        <v>7.914299999999999</v>
      </c>
      <c r="P322" t="s">
        <v>39</v>
      </c>
    </row>
    <row r="323" spans="1:16">
      <c r="A323" t="s">
        <v>681</v>
      </c>
      <c r="B323" t="s">
        <v>682</v>
      </c>
      <c r="C323">
        <v>62.431800842000001</v>
      </c>
      <c r="D323" t="s">
        <v>37</v>
      </c>
      <c r="E323">
        <v>792347.07729092299</v>
      </c>
      <c r="F323">
        <v>9638478.1191912405</v>
      </c>
      <c r="G323">
        <f>IF(C323="","",VLOOKUP(C323,Classes_detaillees!B:D,Classes_detaillees!C$1,TRUE))</f>
        <v>65</v>
      </c>
      <c r="H323">
        <f>IF(C323="","",VLOOKUP(C323,Classes_finales!B:D,Classes_finales!C$1,TRUE))</f>
        <v>70</v>
      </c>
      <c r="I323">
        <f t="shared" ref="I323:I386" si="5">IF(E323="","",20)</f>
        <v>20</v>
      </c>
      <c r="J323" s="31">
        <f>Classes_finales!$W$30*C323^3+Classes_finales!$W$31*C323^2+Classes_finales!$W$32*C323+Classes_finales!$W$33</f>
        <v>6.7828291742161202</v>
      </c>
      <c r="K323">
        <f>IF(OR(C323&lt;10,C323&gt;450),0,IF(H323&gt;=MAX(Classes_finales!D:D),$M$1,Donnees_SIG!J323))</f>
        <v>6.7828291742161202</v>
      </c>
      <c r="P323" t="s">
        <v>39</v>
      </c>
    </row>
    <row r="324" spans="1:16">
      <c r="A324" t="s">
        <v>683</v>
      </c>
      <c r="B324" s="31" t="s">
        <v>684</v>
      </c>
      <c r="C324">
        <v>60.076400757000002</v>
      </c>
      <c r="D324" t="s">
        <v>37</v>
      </c>
      <c r="E324">
        <v>785174.88004169497</v>
      </c>
      <c r="F324">
        <v>9636518.9822834395</v>
      </c>
      <c r="G324">
        <f>IF(C324="","",VLOOKUP(C324,Classes_detaillees!B:D,Classes_detaillees!C$1,TRUE))</f>
        <v>65</v>
      </c>
      <c r="H324">
        <f>IF(C324="","",VLOOKUP(C324,Classes_finales!B:D,Classes_finales!C$1,TRUE))</f>
        <v>70</v>
      </c>
      <c r="I324">
        <f t="shared" si="5"/>
        <v>20</v>
      </c>
      <c r="J324" s="31">
        <f>Classes_finales!$W$30*C324^3+Classes_finales!$W$31*C324^2+Classes_finales!$W$32*C324+Classes_finales!$W$33</f>
        <v>6.5443062585842213</v>
      </c>
      <c r="K324">
        <f>IF(OR(C324&lt;10,C324&gt;450),0,IF(H324&gt;=MAX(Classes_finales!D:D),$M$1,Donnees_SIG!J324))</f>
        <v>6.5443062585842213</v>
      </c>
      <c r="P324" t="s">
        <v>39</v>
      </c>
    </row>
    <row r="325" spans="1:16">
      <c r="A325" t="s">
        <v>685</v>
      </c>
      <c r="B325" t="s">
        <v>686</v>
      </c>
      <c r="C325">
        <v>77.853500366000006</v>
      </c>
      <c r="D325" t="s">
        <v>37</v>
      </c>
      <c r="E325">
        <v>790401.96682662703</v>
      </c>
      <c r="F325">
        <v>9638004.0285846293</v>
      </c>
      <c r="G325">
        <f>IF(C325="","",VLOOKUP(C325,Classes_detaillees!B:D,Classes_detaillees!C$1,TRUE))</f>
        <v>80</v>
      </c>
      <c r="H325">
        <f>IF(C325="","",VLOOKUP(C325,Classes_finales!B:D,Classes_finales!C$1,TRUE))</f>
        <v>80</v>
      </c>
      <c r="I325">
        <f t="shared" si="5"/>
        <v>20</v>
      </c>
      <c r="J325" s="31">
        <f>Classes_finales!$W$30*C325^3+Classes_finales!$W$31*C325^2+Classes_finales!$W$32*C325+Classes_finales!$W$33</f>
        <v>7.8490705596018309</v>
      </c>
      <c r="K325">
        <f>IF(OR(C325&lt;10,C325&gt;450),0,IF(H325&gt;=MAX(Classes_finales!D:D),$M$1,Donnees_SIG!J325))</f>
        <v>7.914299999999999</v>
      </c>
      <c r="P325" t="s">
        <v>39</v>
      </c>
    </row>
    <row r="326" spans="1:16">
      <c r="A326" t="s">
        <v>687</v>
      </c>
      <c r="B326" t="s">
        <v>688</v>
      </c>
      <c r="C326">
        <v>61.497001648000001</v>
      </c>
      <c r="D326" t="s">
        <v>37</v>
      </c>
      <c r="E326">
        <v>783059.397266638</v>
      </c>
      <c r="F326">
        <v>9636212.7791194208</v>
      </c>
      <c r="G326">
        <f>IF(C326="","",VLOOKUP(C326,Classes_detaillees!B:D,Classes_detaillees!C$1,TRUE))</f>
        <v>65</v>
      </c>
      <c r="H326">
        <f>IF(C326="","",VLOOKUP(C326,Classes_finales!B:D,Classes_finales!C$1,TRUE))</f>
        <v>70</v>
      </c>
      <c r="I326">
        <f t="shared" si="5"/>
        <v>20</v>
      </c>
      <c r="J326" s="31">
        <f>Classes_finales!$W$30*C326^3+Classes_finales!$W$31*C326^2+Classes_finales!$W$32*C326+Classes_finales!$W$33</f>
        <v>6.6901309573363879</v>
      </c>
      <c r="K326">
        <f>IF(OR(C326&lt;10,C326&gt;450),0,IF(H326&gt;=MAX(Classes_finales!D:D),$M$1,Donnees_SIG!J326))</f>
        <v>6.6901309573363879</v>
      </c>
      <c r="P326" t="s">
        <v>39</v>
      </c>
    </row>
    <row r="327" spans="1:16">
      <c r="A327" t="s">
        <v>689</v>
      </c>
      <c r="B327" t="s">
        <v>690</v>
      </c>
      <c r="C327">
        <v>110.71240234</v>
      </c>
      <c r="D327" t="s">
        <v>37</v>
      </c>
      <c r="E327">
        <v>791903.87707636598</v>
      </c>
      <c r="F327">
        <v>9638452.5961033199</v>
      </c>
      <c r="G327">
        <f>IF(C327="","",VLOOKUP(C327,Classes_detaillees!B:D,Classes_detaillees!C$1,TRUE))</f>
        <v>115</v>
      </c>
      <c r="H327">
        <f>IF(C327="","",VLOOKUP(C327,Classes_finales!B:D,Classes_finales!C$1,TRUE))</f>
        <v>80</v>
      </c>
      <c r="I327">
        <f t="shared" si="5"/>
        <v>20</v>
      </c>
      <c r="J327" s="31">
        <f>Classes_finales!$W$30*C327^3+Classes_finales!$W$31*C327^2+Classes_finales!$W$32*C327+Classes_finales!$W$33</f>
        <v>5.6471940205249282</v>
      </c>
      <c r="K327">
        <f>IF(OR(C327&lt;10,C327&gt;450),0,IF(H327&gt;=MAX(Classes_finales!D:D),$M$1,Donnees_SIG!J327))</f>
        <v>7.914299999999999</v>
      </c>
      <c r="P327" t="s">
        <v>39</v>
      </c>
    </row>
    <row r="328" spans="1:16">
      <c r="A328" t="s">
        <v>691</v>
      </c>
      <c r="B328" t="s">
        <v>692</v>
      </c>
      <c r="C328">
        <v>15.475999831999999</v>
      </c>
      <c r="D328" t="s">
        <v>37</v>
      </c>
      <c r="E328">
        <v>792458.55404316995</v>
      </c>
      <c r="F328">
        <v>9638635.1137422901</v>
      </c>
      <c r="G328">
        <f>IF(C328="","",VLOOKUP(C328,Classes_detaillees!B:D,Classes_detaillees!C$1,TRUE))</f>
        <v>20</v>
      </c>
      <c r="H328">
        <f>IF(C328="","",VLOOKUP(C328,Classes_finales!B:D,Classes_finales!C$1,TRUE))</f>
        <v>30</v>
      </c>
      <c r="I328">
        <f t="shared" si="5"/>
        <v>20</v>
      </c>
      <c r="J328" s="31">
        <f>Classes_finales!$W$30*C328^3+Classes_finales!$W$31*C328^2+Classes_finales!$W$32*C328+Classes_finales!$W$33</f>
        <v>0.85566677321164697</v>
      </c>
      <c r="K328">
        <f>IF(OR(C328&lt;10,C328&gt;450),0,IF(H328&gt;=MAX(Classes_finales!D:D),$M$1,Donnees_SIG!J328))</f>
        <v>0.85566677321164697</v>
      </c>
      <c r="P328" t="s">
        <v>39</v>
      </c>
    </row>
    <row r="329" spans="1:16">
      <c r="A329" t="s">
        <v>693</v>
      </c>
      <c r="B329" s="31" t="s">
        <v>694</v>
      </c>
      <c r="C329">
        <v>44.270099639999998</v>
      </c>
      <c r="D329" t="s">
        <v>37</v>
      </c>
      <c r="E329">
        <v>789584.03216568497</v>
      </c>
      <c r="F329">
        <v>9638915.7267481294</v>
      </c>
      <c r="G329">
        <f>IF(C329="","",VLOOKUP(C329,Classes_detaillees!B:D,Classes_detaillees!C$1,TRUE))</f>
        <v>45</v>
      </c>
      <c r="H329">
        <f>IF(C329="","",VLOOKUP(C329,Classes_finales!B:D,Classes_finales!C$1,TRUE))</f>
        <v>50</v>
      </c>
      <c r="I329">
        <f t="shared" si="5"/>
        <v>20</v>
      </c>
      <c r="J329" s="31">
        <f>Classes_finales!$W$30*C329^3+Classes_finales!$W$31*C329^2+Classes_finales!$W$32*C329+Classes_finales!$W$33</f>
        <v>4.6176726918627811</v>
      </c>
      <c r="K329">
        <f>IF(OR(C329&lt;10,C329&gt;450),0,IF(H329&gt;=MAX(Classes_finales!D:D),$M$1,Donnees_SIG!J329))</f>
        <v>4.6176726918627811</v>
      </c>
      <c r="P329" t="s">
        <v>39</v>
      </c>
    </row>
    <row r="330" spans="1:16">
      <c r="A330" t="s">
        <v>695</v>
      </c>
      <c r="B330" t="s">
        <v>696</v>
      </c>
      <c r="C330">
        <v>215.56280518</v>
      </c>
      <c r="D330" t="s">
        <v>37</v>
      </c>
      <c r="E330">
        <v>783285.79904361395</v>
      </c>
      <c r="F330">
        <v>9636949.6900653802</v>
      </c>
      <c r="G330">
        <f>IF(C330="","",VLOOKUP(C330,Classes_detaillees!B:D,Classes_detaillees!C$1,TRUE))</f>
        <v>220</v>
      </c>
      <c r="H330">
        <f>IF(C330="","",VLOOKUP(C330,Classes_finales!B:D,Classes_finales!C$1,TRUE))</f>
        <v>80</v>
      </c>
      <c r="I330">
        <f t="shared" si="5"/>
        <v>20</v>
      </c>
      <c r="J330" s="31">
        <f>Classes_finales!$W$30*C330^3+Classes_finales!$W$31*C330^2+Classes_finales!$W$32*C330+Classes_finales!$W$33</f>
        <v>-86.316595638550922</v>
      </c>
      <c r="K330">
        <f>IF(OR(C330&lt;10,C330&gt;450),0,IF(H330&gt;=MAX(Classes_finales!D:D),$M$1,Donnees_SIG!J330))</f>
        <v>7.914299999999999</v>
      </c>
      <c r="P330" t="s">
        <v>39</v>
      </c>
    </row>
    <row r="331" spans="1:16">
      <c r="A331" t="s">
        <v>697</v>
      </c>
      <c r="B331" s="31" t="s">
        <v>698</v>
      </c>
      <c r="C331">
        <v>87.475196838000002</v>
      </c>
      <c r="D331" t="s">
        <v>37</v>
      </c>
      <c r="E331">
        <v>791897.000717093</v>
      </c>
      <c r="F331">
        <v>9637669.16064463</v>
      </c>
      <c r="G331">
        <f>IF(C331="","",VLOOKUP(C331,Classes_detaillees!B:D,Classes_detaillees!C$1,TRUE))</f>
        <v>90</v>
      </c>
      <c r="H331">
        <f>IF(C331="","",VLOOKUP(C331,Classes_finales!B:D,Classes_finales!C$1,TRUE))</f>
        <v>80</v>
      </c>
      <c r="I331">
        <f t="shared" si="5"/>
        <v>20</v>
      </c>
      <c r="J331" s="31">
        <f>Classes_finales!$W$30*C331^3+Classes_finales!$W$31*C331^2+Classes_finales!$W$32*C331+Classes_finales!$W$33</f>
        <v>7.9467940592107471</v>
      </c>
      <c r="K331">
        <f>IF(OR(C331&lt;10,C331&gt;450),0,IF(H331&gt;=MAX(Classes_finales!D:D),$M$1,Donnees_SIG!J331))</f>
        <v>7.914299999999999</v>
      </c>
      <c r="P331" t="s">
        <v>39</v>
      </c>
    </row>
    <row r="332" spans="1:16">
      <c r="A332" t="s">
        <v>699</v>
      </c>
      <c r="B332" t="s">
        <v>700</v>
      </c>
      <c r="C332">
        <v>194.32600403000001</v>
      </c>
      <c r="D332" t="s">
        <v>37</v>
      </c>
      <c r="E332">
        <v>790393.42062055506</v>
      </c>
      <c r="F332">
        <v>9637429.1193151698</v>
      </c>
      <c r="G332">
        <f>IF(C332="","",VLOOKUP(C332,Classes_detaillees!B:D,Classes_detaillees!C$1,TRUE))</f>
        <v>195</v>
      </c>
      <c r="H332">
        <f>IF(C332="","",VLOOKUP(C332,Classes_finales!B:D,Classes_finales!C$1,TRUE))</f>
        <v>80</v>
      </c>
      <c r="I332">
        <f t="shared" si="5"/>
        <v>20</v>
      </c>
      <c r="J332" s="31">
        <f>Classes_finales!$W$30*C332^3+Classes_finales!$W$31*C332^2+Classes_finales!$W$32*C332+Classes_finales!$W$33</f>
        <v>-53.107926554259329</v>
      </c>
      <c r="K332">
        <f>IF(OR(C332&lt;10,C332&gt;450),0,IF(H332&gt;=MAX(Classes_finales!D:D),$M$1,Donnees_SIG!J332))</f>
        <v>7.914299999999999</v>
      </c>
      <c r="P332" t="s">
        <v>39</v>
      </c>
    </row>
    <row r="333" spans="1:16">
      <c r="A333" t="s">
        <v>701</v>
      </c>
      <c r="B333" t="s">
        <v>702</v>
      </c>
      <c r="C333">
        <v>36.710300445999998</v>
      </c>
      <c r="D333" t="s">
        <v>37</v>
      </c>
      <c r="E333">
        <v>790201.50236377504</v>
      </c>
      <c r="F333">
        <v>9637597.2799592204</v>
      </c>
      <c r="G333">
        <f>IF(C333="","",VLOOKUP(C333,Classes_detaillees!B:D,Classes_detaillees!C$1,TRUE))</f>
        <v>40</v>
      </c>
      <c r="H333">
        <f>IF(C333="","",VLOOKUP(C333,Classes_finales!B:D,Classes_finales!C$1,TRUE))</f>
        <v>40</v>
      </c>
      <c r="I333">
        <f t="shared" si="5"/>
        <v>20</v>
      </c>
      <c r="J333" s="31">
        <f>Classes_finales!$W$30*C333^3+Classes_finales!$W$31*C333^2+Classes_finales!$W$32*C333+Classes_finales!$W$33</f>
        <v>3.5864877371006476</v>
      </c>
      <c r="K333">
        <f>IF(OR(C333&lt;10,C333&gt;450),0,IF(H333&gt;=MAX(Classes_finales!D:D),$M$1,Donnees_SIG!J333))</f>
        <v>3.5864877371006476</v>
      </c>
      <c r="P333" t="s">
        <v>39</v>
      </c>
    </row>
    <row r="334" spans="1:16">
      <c r="A334" t="s">
        <v>703</v>
      </c>
      <c r="B334" t="s">
        <v>704</v>
      </c>
      <c r="C334">
        <v>193.64430236999999</v>
      </c>
      <c r="D334" t="s">
        <v>37</v>
      </c>
      <c r="E334">
        <v>783015.30115319195</v>
      </c>
      <c r="F334">
        <v>9635724.1554592494</v>
      </c>
      <c r="G334">
        <f>IF(C334="","",VLOOKUP(C334,Classes_detaillees!B:D,Classes_detaillees!C$1,TRUE))</f>
        <v>195</v>
      </c>
      <c r="H334">
        <f>IF(C334="","",VLOOKUP(C334,Classes_finales!B:D,Classes_finales!C$1,TRUE))</f>
        <v>80</v>
      </c>
      <c r="I334">
        <f t="shared" si="5"/>
        <v>20</v>
      </c>
      <c r="J334" s="31">
        <f>Classes_finales!$W$30*C334^3+Classes_finales!$W$31*C334^2+Classes_finales!$W$32*C334+Classes_finales!$W$33</f>
        <v>-52.189413988280833</v>
      </c>
      <c r="K334">
        <f>IF(OR(C334&lt;10,C334&gt;450),0,IF(H334&gt;=MAX(Classes_finales!D:D),$M$1,Donnees_SIG!J334))</f>
        <v>7.914299999999999</v>
      </c>
      <c r="P334" t="s">
        <v>39</v>
      </c>
    </row>
    <row r="335" spans="1:16">
      <c r="A335" t="s">
        <v>705</v>
      </c>
      <c r="B335" s="31" t="s">
        <v>706</v>
      </c>
      <c r="C335">
        <v>143.67089844</v>
      </c>
      <c r="D335" t="s">
        <v>37</v>
      </c>
      <c r="E335">
        <v>790342.25754611904</v>
      </c>
      <c r="F335">
        <v>9638790.2996619195</v>
      </c>
      <c r="G335">
        <f>IF(C335="","",VLOOKUP(C335,Classes_detaillees!B:D,Classes_detaillees!C$1,TRUE))</f>
        <v>145</v>
      </c>
      <c r="H335">
        <f>IF(C335="","",VLOOKUP(C335,Classes_finales!B:D,Classes_finales!C$1,TRUE))</f>
        <v>80</v>
      </c>
      <c r="I335">
        <f t="shared" si="5"/>
        <v>20</v>
      </c>
      <c r="J335" s="31">
        <f>Classes_finales!$W$30*C335^3+Classes_finales!$W$31*C335^2+Classes_finales!$W$32*C335+Classes_finales!$W$33</f>
        <v>-6.2030664198737959</v>
      </c>
      <c r="K335">
        <f>IF(OR(C335&lt;10,C335&gt;450),0,IF(H335&gt;=MAX(Classes_finales!D:D),$M$1,Donnees_SIG!J335))</f>
        <v>7.914299999999999</v>
      </c>
      <c r="P335" t="s">
        <v>39</v>
      </c>
    </row>
    <row r="336" spans="1:16">
      <c r="A336" t="s">
        <v>707</v>
      </c>
      <c r="B336" t="s">
        <v>708</v>
      </c>
      <c r="C336">
        <v>119.41339874000001</v>
      </c>
      <c r="D336" t="s">
        <v>37</v>
      </c>
      <c r="E336">
        <v>791632.69561875297</v>
      </c>
      <c r="F336">
        <v>9637772.6498572305</v>
      </c>
      <c r="G336">
        <f>IF(C336="","",VLOOKUP(C336,Classes_detaillees!B:D,Classes_detaillees!C$1,TRUE))</f>
        <v>120</v>
      </c>
      <c r="H336">
        <f>IF(C336="","",VLOOKUP(C336,Classes_finales!B:D,Classes_finales!C$1,TRUE))</f>
        <v>80</v>
      </c>
      <c r="I336">
        <f t="shared" si="5"/>
        <v>20</v>
      </c>
      <c r="J336" s="31">
        <f>Classes_finales!$W$30*C336^3+Classes_finales!$W$31*C336^2+Classes_finales!$W$32*C336+Classes_finales!$W$33</f>
        <v>3.6323039434768805</v>
      </c>
      <c r="K336">
        <f>IF(OR(C336&lt;10,C336&gt;450),0,IF(H336&gt;=MAX(Classes_finales!D:D),$M$1,Donnees_SIG!J336))</f>
        <v>7.914299999999999</v>
      </c>
      <c r="P336" t="s">
        <v>39</v>
      </c>
    </row>
    <row r="337" spans="1:16">
      <c r="A337" t="s">
        <v>709</v>
      </c>
      <c r="B337" t="s">
        <v>710</v>
      </c>
      <c r="C337">
        <v>10.525500298000001</v>
      </c>
      <c r="D337" t="s">
        <v>37</v>
      </c>
      <c r="E337">
        <v>790260.51962757704</v>
      </c>
      <c r="F337">
        <v>9638634.6703448091</v>
      </c>
      <c r="G337">
        <f>IF(C337="","",VLOOKUP(C337,Classes_detaillees!B:D,Classes_detaillees!C$1,TRUE))</f>
        <v>15</v>
      </c>
      <c r="H337">
        <f>IF(C337="","",VLOOKUP(C337,Classes_finales!B:D,Classes_finales!C$1,TRUE))</f>
        <v>15</v>
      </c>
      <c r="I337">
        <f t="shared" si="5"/>
        <v>20</v>
      </c>
      <c r="J337" s="31">
        <f>Classes_finales!$W$30*C337^3+Classes_finales!$W$31*C337^2+Classes_finales!$W$32*C337+Classes_finales!$W$33</f>
        <v>0.34160891683725181</v>
      </c>
      <c r="K337">
        <f>IF(OR(C337&lt;10,C337&gt;450),0,IF(H337&gt;=MAX(Classes_finales!D:D),$M$1,Donnees_SIG!J337))</f>
        <v>0.34160891683725181</v>
      </c>
      <c r="P337" t="s">
        <v>39</v>
      </c>
    </row>
    <row r="338" spans="1:16">
      <c r="A338" t="s">
        <v>711</v>
      </c>
      <c r="B338" s="31" t="s">
        <v>712</v>
      </c>
      <c r="C338">
        <v>77.303596497000001</v>
      </c>
      <c r="D338" t="s">
        <v>37</v>
      </c>
      <c r="E338">
        <v>783233.51154850703</v>
      </c>
      <c r="F338">
        <v>9636577.9879788104</v>
      </c>
      <c r="G338">
        <f>IF(C338="","",VLOOKUP(C338,Classes_detaillees!B:D,Classes_detaillees!C$1,TRUE))</f>
        <v>80</v>
      </c>
      <c r="H338">
        <f>IF(C338="","",VLOOKUP(C338,Classes_finales!B:D,Classes_finales!C$1,TRUE))</f>
        <v>80</v>
      </c>
      <c r="I338">
        <f t="shared" si="5"/>
        <v>20</v>
      </c>
      <c r="J338" s="31">
        <f>Classes_finales!$W$30*C338^3+Classes_finales!$W$31*C338^2+Classes_finales!$W$32*C338+Classes_finales!$W$33</f>
        <v>7.8286481029494421</v>
      </c>
      <c r="K338">
        <f>IF(OR(C338&lt;10,C338&gt;450),0,IF(H338&gt;=MAX(Classes_finales!D:D),$M$1,Donnees_SIG!J338))</f>
        <v>7.914299999999999</v>
      </c>
      <c r="P338" t="s">
        <v>39</v>
      </c>
    </row>
    <row r="339" spans="1:16">
      <c r="A339" t="s">
        <v>713</v>
      </c>
      <c r="B339" t="s">
        <v>714</v>
      </c>
      <c r="C339">
        <v>10.95759964</v>
      </c>
      <c r="D339" t="s">
        <v>37</v>
      </c>
      <c r="E339">
        <v>782999.44102452102</v>
      </c>
      <c r="F339">
        <v>9635773.0338873398</v>
      </c>
      <c r="G339">
        <f>IF(C339="","",VLOOKUP(C339,Classes_detaillees!B:D,Classes_detaillees!C$1,TRUE))</f>
        <v>15</v>
      </c>
      <c r="H339">
        <f>IF(C339="","",VLOOKUP(C339,Classes_finales!B:D,Classes_finales!C$1,TRUE))</f>
        <v>15</v>
      </c>
      <c r="I339">
        <f t="shared" si="5"/>
        <v>20</v>
      </c>
      <c r="J339" s="31">
        <f>Classes_finales!$W$30*C339^3+Classes_finales!$W$31*C339^2+Classes_finales!$W$32*C339+Classes_finales!$W$33</f>
        <v>0.38362583882755263</v>
      </c>
      <c r="K339">
        <f>IF(OR(C339&lt;10,C339&gt;450),0,IF(H339&gt;=MAX(Classes_finales!D:D),$M$1,Donnees_SIG!J339))</f>
        <v>0.38362583882755263</v>
      </c>
      <c r="P339" t="s">
        <v>39</v>
      </c>
    </row>
    <row r="340" spans="1:16">
      <c r="A340" t="s">
        <v>715</v>
      </c>
      <c r="B340" t="s">
        <v>716</v>
      </c>
      <c r="C340">
        <v>13.085000038</v>
      </c>
      <c r="D340" t="s">
        <v>37</v>
      </c>
      <c r="E340">
        <v>791490.15037105605</v>
      </c>
      <c r="F340">
        <v>9638367.2057711892</v>
      </c>
      <c r="G340">
        <f>IF(C340="","",VLOOKUP(C340,Classes_detaillees!B:D,Classes_detaillees!C$1,TRUE))</f>
        <v>15</v>
      </c>
      <c r="H340">
        <f>IF(C340="","",VLOOKUP(C340,Classes_finales!B:D,Classes_finales!C$1,TRUE))</f>
        <v>15</v>
      </c>
      <c r="I340">
        <f t="shared" si="5"/>
        <v>20</v>
      </c>
      <c r="J340" s="31">
        <f>Classes_finales!$W$30*C340^3+Classes_finales!$W$31*C340^2+Classes_finales!$W$32*C340+Classes_finales!$W$33</f>
        <v>0.59870685117713673</v>
      </c>
      <c r="K340">
        <f>IF(OR(C340&lt;10,C340&gt;450),0,IF(H340&gt;=MAX(Classes_finales!D:D),$M$1,Donnees_SIG!J340))</f>
        <v>0.59870685117713673</v>
      </c>
      <c r="P340" t="s">
        <v>39</v>
      </c>
    </row>
    <row r="341" spans="1:16">
      <c r="A341" t="s">
        <v>717</v>
      </c>
      <c r="B341" t="s">
        <v>718</v>
      </c>
      <c r="C341">
        <v>200.45269775</v>
      </c>
      <c r="D341" t="s">
        <v>37</v>
      </c>
      <c r="E341">
        <v>790774.35464841698</v>
      </c>
      <c r="F341">
        <v>9638587.5645842906</v>
      </c>
      <c r="G341">
        <f>IF(C341="","",VLOOKUP(C341,Classes_detaillees!B:D,Classes_detaillees!C$1,TRUE))</f>
        <v>205</v>
      </c>
      <c r="H341">
        <f>IF(C341="","",VLOOKUP(C341,Classes_finales!B:D,Classes_finales!C$1,TRUE))</f>
        <v>80</v>
      </c>
      <c r="I341">
        <f t="shared" si="5"/>
        <v>20</v>
      </c>
      <c r="J341" s="31">
        <f>Classes_finales!$W$30*C341^3+Classes_finales!$W$31*C341^2+Classes_finales!$W$32*C341+Classes_finales!$W$33</f>
        <v>-61.762052298977537</v>
      </c>
      <c r="K341">
        <f>IF(OR(C341&lt;10,C341&gt;450),0,IF(H341&gt;=MAX(Classes_finales!D:D),$M$1,Donnees_SIG!J341))</f>
        <v>7.914299999999999</v>
      </c>
      <c r="P341" t="s">
        <v>39</v>
      </c>
    </row>
    <row r="342" spans="1:16">
      <c r="A342" t="s">
        <v>719</v>
      </c>
      <c r="B342" t="s">
        <v>720</v>
      </c>
      <c r="C342">
        <v>147.54870604999999</v>
      </c>
      <c r="D342" t="s">
        <v>37</v>
      </c>
      <c r="E342">
        <v>790294.64286968799</v>
      </c>
      <c r="F342">
        <v>9638795.8361368999</v>
      </c>
      <c r="G342">
        <f>IF(C342="","",VLOOKUP(C342,Classes_detaillees!B:D,Classes_detaillees!C$1,TRUE))</f>
        <v>150</v>
      </c>
      <c r="H342">
        <f>IF(C342="","",VLOOKUP(C342,Classes_finales!B:D,Classes_finales!C$1,TRUE))</f>
        <v>80</v>
      </c>
      <c r="I342">
        <f t="shared" si="5"/>
        <v>20</v>
      </c>
      <c r="J342" s="31">
        <f>Classes_finales!$W$30*C342^3+Classes_finales!$W$31*C342^2+Classes_finales!$W$32*C342+Classes_finales!$W$33</f>
        <v>-8.4313513372920301</v>
      </c>
      <c r="K342">
        <f>IF(OR(C342&lt;10,C342&gt;450),0,IF(H342&gt;=MAX(Classes_finales!D:D),$M$1,Donnees_SIG!J342))</f>
        <v>7.914299999999999</v>
      </c>
      <c r="P342" t="s">
        <v>39</v>
      </c>
    </row>
    <row r="343" spans="1:16">
      <c r="A343" t="s">
        <v>721</v>
      </c>
      <c r="B343" t="s">
        <v>722</v>
      </c>
      <c r="C343">
        <v>62.089401244999998</v>
      </c>
      <c r="D343" t="s">
        <v>37</v>
      </c>
      <c r="E343">
        <v>785792.64142847701</v>
      </c>
      <c r="F343">
        <v>9636492.6858820096</v>
      </c>
      <c r="G343">
        <f>IF(C343="","",VLOOKUP(C343,Classes_detaillees!B:D,Classes_detaillees!C$1,TRUE))</f>
        <v>65</v>
      </c>
      <c r="H343">
        <f>IF(C343="","",VLOOKUP(C343,Classes_finales!B:D,Classes_finales!C$1,TRUE))</f>
        <v>70</v>
      </c>
      <c r="I343">
        <f t="shared" si="5"/>
        <v>20</v>
      </c>
      <c r="J343" s="31">
        <f>Classes_finales!$W$30*C343^3+Classes_finales!$W$31*C343^2+Classes_finales!$W$32*C343+Classes_finales!$W$33</f>
        <v>6.7491839243131988</v>
      </c>
      <c r="K343">
        <f>IF(OR(C343&lt;10,C343&gt;450),0,IF(H343&gt;=MAX(Classes_finales!D:D),$M$1,Donnees_SIG!J343))</f>
        <v>6.7491839243131988</v>
      </c>
      <c r="P343" t="s">
        <v>39</v>
      </c>
    </row>
    <row r="344" spans="1:16">
      <c r="A344" t="s">
        <v>723</v>
      </c>
      <c r="B344" t="s">
        <v>724</v>
      </c>
      <c r="C344">
        <v>102.64949799</v>
      </c>
      <c r="D344" t="s">
        <v>37</v>
      </c>
      <c r="E344">
        <v>791364.986003211</v>
      </c>
      <c r="F344">
        <v>9639350.6745068692</v>
      </c>
      <c r="G344">
        <f>IF(C344="","",VLOOKUP(C344,Classes_detaillees!B:D,Classes_detaillees!C$1,TRUE))</f>
        <v>105</v>
      </c>
      <c r="H344">
        <f>IF(C344="","",VLOOKUP(C344,Classes_finales!B:D,Classes_finales!C$1,TRUE))</f>
        <v>80</v>
      </c>
      <c r="I344">
        <f t="shared" si="5"/>
        <v>20</v>
      </c>
      <c r="J344" s="31">
        <f>Classes_finales!$W$30*C344^3+Classes_finales!$W$31*C344^2+Classes_finales!$W$32*C344+Classes_finales!$W$33</f>
        <v>6.9120893857365946</v>
      </c>
      <c r="K344">
        <f>IF(OR(C344&lt;10,C344&gt;450),0,IF(H344&gt;=MAX(Classes_finales!D:D),$M$1,Donnees_SIG!J344))</f>
        <v>7.914299999999999</v>
      </c>
      <c r="P344" t="s">
        <v>39</v>
      </c>
    </row>
    <row r="345" spans="1:16">
      <c r="A345" t="s">
        <v>725</v>
      </c>
      <c r="B345" t="s">
        <v>726</v>
      </c>
      <c r="C345">
        <v>92.818397521999998</v>
      </c>
      <c r="D345" t="s">
        <v>37</v>
      </c>
      <c r="E345">
        <v>793377.33735962096</v>
      </c>
      <c r="F345">
        <v>9639222.7982676495</v>
      </c>
      <c r="G345">
        <f>IF(C345="","",VLOOKUP(C345,Classes_detaillees!B:D,Classes_detaillees!C$1,TRUE))</f>
        <v>95</v>
      </c>
      <c r="H345">
        <f>IF(C345="","",VLOOKUP(C345,Classes_finales!B:D,Classes_finales!C$1,TRUE))</f>
        <v>80</v>
      </c>
      <c r="I345">
        <f t="shared" si="5"/>
        <v>20</v>
      </c>
      <c r="J345" s="31">
        <f>Classes_finales!$W$30*C345^3+Classes_finales!$W$31*C345^2+Classes_finales!$W$32*C345+Classes_finales!$W$33</f>
        <v>7.764144524145701</v>
      </c>
      <c r="K345">
        <f>IF(OR(C345&lt;10,C345&gt;450),0,IF(H345&gt;=MAX(Classes_finales!D:D),$M$1,Donnees_SIG!J345))</f>
        <v>7.914299999999999</v>
      </c>
      <c r="P345" t="s">
        <v>39</v>
      </c>
    </row>
    <row r="346" spans="1:16">
      <c r="A346" t="s">
        <v>727</v>
      </c>
      <c r="B346" s="31" t="s">
        <v>728</v>
      </c>
      <c r="C346">
        <v>284.44439697000001</v>
      </c>
      <c r="D346" t="s">
        <v>37</v>
      </c>
      <c r="E346">
        <v>783240.10765508597</v>
      </c>
      <c r="F346">
        <v>9636744.4759988301</v>
      </c>
      <c r="G346">
        <f>IF(C346="","",VLOOKUP(C346,Classes_detaillees!B:D,Classes_detaillees!C$1,TRUE))</f>
        <v>285</v>
      </c>
      <c r="H346">
        <f>IF(C346="","",VLOOKUP(C346,Classes_finales!B:D,Classes_finales!C$1,TRUE))</f>
        <v>80</v>
      </c>
      <c r="I346">
        <f t="shared" si="5"/>
        <v>20</v>
      </c>
      <c r="J346" s="31">
        <f>Classes_finales!$W$30*C346^3+Classes_finales!$W$31*C346^2+Classes_finales!$W$32*C346+Classes_finales!$W$33</f>
        <v>-266.57390476651904</v>
      </c>
      <c r="K346">
        <f>IF(OR(C346&lt;10,C346&gt;450),0,IF(H346&gt;=MAX(Classes_finales!D:D),$M$1,Donnees_SIG!J346))</f>
        <v>7.914299999999999</v>
      </c>
      <c r="P346" t="s">
        <v>39</v>
      </c>
    </row>
    <row r="347" spans="1:16">
      <c r="A347" t="s">
        <v>729</v>
      </c>
      <c r="B347" t="s">
        <v>730</v>
      </c>
      <c r="C347">
        <v>43.668300629000001</v>
      </c>
      <c r="D347" t="s">
        <v>37</v>
      </c>
      <c r="E347">
        <v>783543.609331707</v>
      </c>
      <c r="F347">
        <v>9636945.3074423</v>
      </c>
      <c r="G347">
        <f>IF(C347="","",VLOOKUP(C347,Classes_detaillees!B:D,Classes_detaillees!C$1,TRUE))</f>
        <v>45</v>
      </c>
      <c r="H347">
        <f>IF(C347="","",VLOOKUP(C347,Classes_finales!B:D,Classes_finales!C$1,TRUE))</f>
        <v>50</v>
      </c>
      <c r="I347">
        <f t="shared" si="5"/>
        <v>20</v>
      </c>
      <c r="J347" s="31">
        <f>Classes_finales!$W$30*C347^3+Classes_finales!$W$31*C347^2+Classes_finales!$W$32*C347+Classes_finales!$W$33</f>
        <v>4.5368118256328298</v>
      </c>
      <c r="K347">
        <f>IF(OR(C347&lt;10,C347&gt;450),0,IF(H347&gt;=MAX(Classes_finales!D:D),$M$1,Donnees_SIG!J347))</f>
        <v>4.5368118256328298</v>
      </c>
      <c r="P347" t="s">
        <v>39</v>
      </c>
    </row>
    <row r="348" spans="1:16">
      <c r="A348" t="s">
        <v>731</v>
      </c>
      <c r="B348" t="s">
        <v>732</v>
      </c>
      <c r="C348">
        <v>41.219600677000003</v>
      </c>
      <c r="D348" t="s">
        <v>37</v>
      </c>
      <c r="E348">
        <v>791785.56509916298</v>
      </c>
      <c r="F348">
        <v>9639463.3272359595</v>
      </c>
      <c r="G348">
        <f>IF(C348="","",VLOOKUP(C348,Classes_detaillees!B:D,Classes_detaillees!C$1,TRUE))</f>
        <v>45</v>
      </c>
      <c r="H348">
        <f>IF(C348="","",VLOOKUP(C348,Classes_finales!B:D,Classes_finales!C$1,TRUE))</f>
        <v>50</v>
      </c>
      <c r="I348">
        <f t="shared" si="5"/>
        <v>20</v>
      </c>
      <c r="J348" s="31">
        <f>Classes_finales!$W$30*C348^3+Classes_finales!$W$31*C348^2+Classes_finales!$W$32*C348+Classes_finales!$W$33</f>
        <v>4.2049295662085022</v>
      </c>
      <c r="K348">
        <f>IF(OR(C348&lt;10,C348&gt;450),0,IF(H348&gt;=MAX(Classes_finales!D:D),$M$1,Donnees_SIG!J348))</f>
        <v>4.2049295662085022</v>
      </c>
      <c r="P348" t="s">
        <v>39</v>
      </c>
    </row>
    <row r="349" spans="1:16">
      <c r="A349" t="s">
        <v>733</v>
      </c>
      <c r="B349" t="s">
        <v>734</v>
      </c>
      <c r="C349">
        <v>70.734901428000001</v>
      </c>
      <c r="D349" t="s">
        <v>37</v>
      </c>
      <c r="E349">
        <v>792191.29760782095</v>
      </c>
      <c r="F349">
        <v>9638598.3076102007</v>
      </c>
      <c r="G349">
        <f>IF(C349="","",VLOOKUP(C349,Classes_detaillees!B:D,Classes_detaillees!C$1,TRUE))</f>
        <v>75</v>
      </c>
      <c r="H349">
        <f>IF(C349="","",VLOOKUP(C349,Classes_finales!B:D,Classes_finales!C$1,TRUE))</f>
        <v>80</v>
      </c>
      <c r="I349">
        <f t="shared" si="5"/>
        <v>20</v>
      </c>
      <c r="J349" s="31">
        <f>Classes_finales!$W$30*C349^3+Classes_finales!$W$31*C349^2+Classes_finales!$W$32*C349+Classes_finales!$W$33</f>
        <v>7.4763164129145832</v>
      </c>
      <c r="K349">
        <f>IF(OR(C349&lt;10,C349&gt;450),0,IF(H349&gt;=MAX(Classes_finales!D:D),$M$1,Donnees_SIG!J349))</f>
        <v>7.914299999999999</v>
      </c>
      <c r="P349" t="s">
        <v>39</v>
      </c>
    </row>
    <row r="350" spans="1:16">
      <c r="A350" t="s">
        <v>735</v>
      </c>
      <c r="B350" t="s">
        <v>736</v>
      </c>
      <c r="C350">
        <v>118.94619751</v>
      </c>
      <c r="D350" t="s">
        <v>37</v>
      </c>
      <c r="E350">
        <v>790685.01390435803</v>
      </c>
      <c r="F350">
        <v>9637584.8735712394</v>
      </c>
      <c r="G350">
        <f>IF(C350="","",VLOOKUP(C350,Classes_detaillees!B:D,Classes_detaillees!C$1,TRUE))</f>
        <v>120</v>
      </c>
      <c r="H350">
        <f>IF(C350="","",VLOOKUP(C350,Classes_finales!B:D,Classes_finales!C$1,TRUE))</f>
        <v>80</v>
      </c>
      <c r="I350">
        <f t="shared" si="5"/>
        <v>20</v>
      </c>
      <c r="J350" s="31">
        <f>Classes_finales!$W$30*C350^3+Classes_finales!$W$31*C350^2+Classes_finales!$W$32*C350+Classes_finales!$W$33</f>
        <v>3.7588871814660725</v>
      </c>
      <c r="K350">
        <f>IF(OR(C350&lt;10,C350&gt;450),0,IF(H350&gt;=MAX(Classes_finales!D:D),$M$1,Donnees_SIG!J350))</f>
        <v>7.914299999999999</v>
      </c>
      <c r="P350" t="s">
        <v>39</v>
      </c>
    </row>
    <row r="351" spans="1:16">
      <c r="A351" t="s">
        <v>737</v>
      </c>
      <c r="B351" t="s">
        <v>738</v>
      </c>
      <c r="C351">
        <v>53.390998840000002</v>
      </c>
      <c r="D351" t="s">
        <v>37</v>
      </c>
      <c r="E351">
        <v>791820.511475462</v>
      </c>
      <c r="F351">
        <v>9638422.1182937007</v>
      </c>
      <c r="G351">
        <f>IF(C351="","",VLOOKUP(C351,Classes_detaillees!B:D,Classes_detaillees!C$1,TRUE))</f>
        <v>55</v>
      </c>
      <c r="H351">
        <f>IF(C351="","",VLOOKUP(C351,Classes_finales!B:D,Classes_finales!C$1,TRUE))</f>
        <v>60</v>
      </c>
      <c r="I351">
        <f t="shared" si="5"/>
        <v>20</v>
      </c>
      <c r="J351" s="31">
        <f>Classes_finales!$W$30*C351^3+Classes_finales!$W$31*C351^2+Classes_finales!$W$32*C351+Classes_finales!$W$33</f>
        <v>5.7876388009805968</v>
      </c>
      <c r="K351">
        <f>IF(OR(C351&lt;10,C351&gt;450),0,IF(H351&gt;=MAX(Classes_finales!D:D),$M$1,Donnees_SIG!J351))</f>
        <v>5.7876388009805968</v>
      </c>
      <c r="P351" t="s">
        <v>39</v>
      </c>
    </row>
    <row r="352" spans="1:16">
      <c r="A352" t="s">
        <v>739</v>
      </c>
      <c r="B352" s="31" t="s">
        <v>740</v>
      </c>
      <c r="C352">
        <v>62.709598540999998</v>
      </c>
      <c r="D352" t="s">
        <v>37</v>
      </c>
      <c r="E352">
        <v>789607.70258227398</v>
      </c>
      <c r="F352">
        <v>9638902.9396536909</v>
      </c>
      <c r="G352">
        <f>IF(C352="","",VLOOKUP(C352,Classes_detaillees!B:D,Classes_detaillees!C$1,TRUE))</f>
        <v>65</v>
      </c>
      <c r="H352">
        <f>IF(C352="","",VLOOKUP(C352,Classes_finales!B:D,Classes_finales!C$1,TRUE))</f>
        <v>70</v>
      </c>
      <c r="I352">
        <f t="shared" si="5"/>
        <v>20</v>
      </c>
      <c r="J352" s="31">
        <f>Classes_finales!$W$30*C352^3+Classes_finales!$W$31*C352^2+Classes_finales!$W$32*C352+Classes_finales!$W$33</f>
        <v>6.8098603196512517</v>
      </c>
      <c r="K352">
        <f>IF(OR(C352&lt;10,C352&gt;450),0,IF(H352&gt;=MAX(Classes_finales!D:D),$M$1,Donnees_SIG!J352))</f>
        <v>6.8098603196512517</v>
      </c>
      <c r="P352" t="s">
        <v>39</v>
      </c>
    </row>
    <row r="353" spans="1:16">
      <c r="A353" t="s">
        <v>741</v>
      </c>
      <c r="B353" t="s">
        <v>742</v>
      </c>
      <c r="C353">
        <v>14.579700470000001</v>
      </c>
      <c r="D353" t="s">
        <v>37</v>
      </c>
      <c r="E353">
        <v>791820.87698495202</v>
      </c>
      <c r="F353">
        <v>9638394.5145279299</v>
      </c>
      <c r="G353">
        <f>IF(C353="","",VLOOKUP(C353,Classes_detaillees!B:D,Classes_detaillees!C$1,TRUE))</f>
        <v>15</v>
      </c>
      <c r="H353">
        <f>IF(C353="","",VLOOKUP(C353,Classes_finales!B:D,Classes_finales!C$1,TRUE))</f>
        <v>15</v>
      </c>
      <c r="I353">
        <f t="shared" si="5"/>
        <v>20</v>
      </c>
      <c r="J353" s="31">
        <f>Classes_finales!$W$30*C353^3+Classes_finales!$W$31*C353^2+Classes_finales!$W$32*C353+Classes_finales!$W$33</f>
        <v>0.75755036355388072</v>
      </c>
      <c r="K353">
        <f>IF(OR(C353&lt;10,C353&gt;450),0,IF(H353&gt;=MAX(Classes_finales!D:D),$M$1,Donnees_SIG!J353))</f>
        <v>0.75755036355388072</v>
      </c>
      <c r="P353" t="s">
        <v>39</v>
      </c>
    </row>
    <row r="354" spans="1:16">
      <c r="A354" t="s">
        <v>743</v>
      </c>
      <c r="B354" s="31" t="s">
        <v>744</v>
      </c>
      <c r="C354">
        <v>38.367401123</v>
      </c>
      <c r="D354" t="s">
        <v>37</v>
      </c>
      <c r="E354">
        <v>786837.56737999001</v>
      </c>
      <c r="F354">
        <v>9636422.9916758407</v>
      </c>
      <c r="G354">
        <f>IF(C354="","",VLOOKUP(C354,Classes_detaillees!B:D,Classes_detaillees!C$1,TRUE))</f>
        <v>40</v>
      </c>
      <c r="H354">
        <f>IF(C354="","",VLOOKUP(C354,Classes_finales!B:D,Classes_finales!C$1,TRUE))</f>
        <v>40</v>
      </c>
      <c r="I354">
        <f t="shared" si="5"/>
        <v>20</v>
      </c>
      <c r="J354" s="31">
        <f>Classes_finales!$W$30*C354^3+Classes_finales!$W$31*C354^2+Classes_finales!$W$32*C354+Classes_finales!$W$33</f>
        <v>3.8143511678183502</v>
      </c>
      <c r="K354">
        <f>IF(OR(C354&lt;10,C354&gt;450),0,IF(H354&gt;=MAX(Classes_finales!D:D),$M$1,Donnees_SIG!J354))</f>
        <v>3.8143511678183502</v>
      </c>
      <c r="P354" t="s">
        <v>39</v>
      </c>
    </row>
    <row r="355" spans="1:16">
      <c r="A355" t="s">
        <v>745</v>
      </c>
      <c r="B355" t="s">
        <v>746</v>
      </c>
      <c r="C355">
        <v>15.774100303999999</v>
      </c>
      <c r="D355" t="s">
        <v>37</v>
      </c>
      <c r="E355">
        <v>791363.88522117899</v>
      </c>
      <c r="F355">
        <v>9638533.6988749709</v>
      </c>
      <c r="G355">
        <f>IF(C355="","",VLOOKUP(C355,Classes_detaillees!B:D,Classes_detaillees!C$1,TRUE))</f>
        <v>20</v>
      </c>
      <c r="H355">
        <f>IF(C355="","",VLOOKUP(C355,Classes_finales!B:D,Classes_finales!C$1,TRUE))</f>
        <v>30</v>
      </c>
      <c r="I355">
        <f t="shared" si="5"/>
        <v>20</v>
      </c>
      <c r="J355" s="31">
        <f>Classes_finales!$W$30*C355^3+Classes_finales!$W$31*C355^2+Classes_finales!$W$32*C355+Classes_finales!$W$33</f>
        <v>0.88875629662011835</v>
      </c>
      <c r="K355">
        <f>IF(OR(C355&lt;10,C355&gt;450),0,IF(H355&gt;=MAX(Classes_finales!D:D),$M$1,Donnees_SIG!J355))</f>
        <v>0.88875629662011835</v>
      </c>
      <c r="P355" t="s">
        <v>39</v>
      </c>
    </row>
    <row r="356" spans="1:16">
      <c r="A356" t="s">
        <v>747</v>
      </c>
      <c r="B356" t="s">
        <v>748</v>
      </c>
      <c r="C356">
        <v>33.435001372999999</v>
      </c>
      <c r="D356" t="s">
        <v>37</v>
      </c>
      <c r="E356">
        <v>783051.67010248895</v>
      </c>
      <c r="F356">
        <v>9636236.7844133396</v>
      </c>
      <c r="G356">
        <f>IF(C356="","",VLOOKUP(C356,Classes_detaillees!B:D,Classes_detaillees!C$1,TRUE))</f>
        <v>35</v>
      </c>
      <c r="H356">
        <f>IF(C356="","",VLOOKUP(C356,Classes_finales!B:D,Classes_finales!C$1,TRUE))</f>
        <v>35</v>
      </c>
      <c r="I356">
        <f t="shared" si="5"/>
        <v>20</v>
      </c>
      <c r="J356" s="31">
        <f>Classes_finales!$W$30*C356^3+Classes_finales!$W$31*C356^2+Classes_finales!$W$32*C356+Classes_finales!$W$33</f>
        <v>3.1365907712611842</v>
      </c>
      <c r="K356">
        <f>IF(OR(C356&lt;10,C356&gt;450),0,IF(H356&gt;=MAX(Classes_finales!D:D),$M$1,Donnees_SIG!J356))</f>
        <v>3.1365907712611842</v>
      </c>
      <c r="P356" t="s">
        <v>39</v>
      </c>
    </row>
    <row r="357" spans="1:16">
      <c r="A357" t="s">
        <v>749</v>
      </c>
      <c r="B357" t="s">
        <v>750</v>
      </c>
      <c r="C357">
        <v>23.680299759</v>
      </c>
      <c r="D357" t="s">
        <v>37</v>
      </c>
      <c r="E357">
        <v>790596.43385097198</v>
      </c>
      <c r="F357">
        <v>9638979.3602905795</v>
      </c>
      <c r="G357">
        <f>IF(C357="","",VLOOKUP(C357,Classes_detaillees!B:D,Classes_detaillees!C$1,TRUE))</f>
        <v>25</v>
      </c>
      <c r="H357">
        <f>IF(C357="","",VLOOKUP(C357,Classes_finales!B:D,Classes_finales!C$1,TRUE))</f>
        <v>30</v>
      </c>
      <c r="I357">
        <f t="shared" si="5"/>
        <v>20</v>
      </c>
      <c r="J357" s="31">
        <f>Classes_finales!$W$30*C357^3+Classes_finales!$W$31*C357^2+Classes_finales!$W$32*C357+Classes_finales!$W$33</f>
        <v>1.837795882951978</v>
      </c>
      <c r="K357">
        <f>IF(OR(C357&lt;10,C357&gt;450),0,IF(H357&gt;=MAX(Classes_finales!D:D),$M$1,Donnees_SIG!J357))</f>
        <v>1.837795882951978</v>
      </c>
      <c r="P357" t="s">
        <v>39</v>
      </c>
    </row>
    <row r="358" spans="1:16">
      <c r="A358" t="s">
        <v>751</v>
      </c>
      <c r="B358" t="s">
        <v>752</v>
      </c>
      <c r="C358">
        <v>65.887100219999994</v>
      </c>
      <c r="D358" t="s">
        <v>37</v>
      </c>
      <c r="E358">
        <v>791573.96803453204</v>
      </c>
      <c r="F358">
        <v>9638332.9974791799</v>
      </c>
      <c r="G358">
        <f>IF(C358="","",VLOOKUP(C358,Classes_detaillees!B:D,Classes_detaillees!C$1,TRUE))</f>
        <v>70</v>
      </c>
      <c r="H358">
        <f>IF(C358="","",VLOOKUP(C358,Classes_finales!B:D,Classes_finales!C$1,TRUE))</f>
        <v>70</v>
      </c>
      <c r="I358">
        <f t="shared" si="5"/>
        <v>20</v>
      </c>
      <c r="J358" s="31">
        <f>Classes_finales!$W$30*C358^3+Classes_finales!$W$31*C358^2+Classes_finales!$W$32*C358+Classes_finales!$W$33</f>
        <v>7.1012549880938529</v>
      </c>
      <c r="K358">
        <f>IF(OR(C358&lt;10,C358&gt;450),0,IF(H358&gt;=MAX(Classes_finales!D:D),$M$1,Donnees_SIG!J358))</f>
        <v>7.1012549880938529</v>
      </c>
      <c r="P358" t="s">
        <v>39</v>
      </c>
    </row>
    <row r="359" spans="1:16">
      <c r="A359" t="s">
        <v>753</v>
      </c>
      <c r="B359" t="s">
        <v>754</v>
      </c>
      <c r="C359">
        <v>42.730098724000001</v>
      </c>
      <c r="D359" t="s">
        <v>37</v>
      </c>
      <c r="E359">
        <v>790407.23644400504</v>
      </c>
      <c r="F359">
        <v>9637984.1006898992</v>
      </c>
      <c r="G359">
        <f>IF(C359="","",VLOOKUP(C359,Classes_detaillees!B:D,Classes_detaillees!C$1,TRUE))</f>
        <v>45</v>
      </c>
      <c r="H359">
        <f>IF(C359="","",VLOOKUP(C359,Classes_finales!B:D,Classes_finales!C$1,TRUE))</f>
        <v>50</v>
      </c>
      <c r="I359">
        <f t="shared" si="5"/>
        <v>20</v>
      </c>
      <c r="J359" s="31">
        <f>Classes_finales!$W$30*C359^3+Classes_finales!$W$31*C359^2+Classes_finales!$W$32*C359+Classes_finales!$W$33</f>
        <v>4.4101528550186408</v>
      </c>
      <c r="K359">
        <f>IF(OR(C359&lt;10,C359&gt;450),0,IF(H359&gt;=MAX(Classes_finales!D:D),$M$1,Donnees_SIG!J359))</f>
        <v>4.4101528550186408</v>
      </c>
      <c r="P359" t="s">
        <v>39</v>
      </c>
    </row>
    <row r="360" spans="1:16">
      <c r="A360" t="s">
        <v>755</v>
      </c>
      <c r="B360" t="s">
        <v>756</v>
      </c>
      <c r="C360">
        <v>52.762298584</v>
      </c>
      <c r="D360" t="s">
        <v>37</v>
      </c>
      <c r="E360">
        <v>783411.16905651696</v>
      </c>
      <c r="F360">
        <v>9636982.4393766504</v>
      </c>
      <c r="G360">
        <f>IF(C360="","",VLOOKUP(C360,Classes_detaillees!B:D,Classes_detaillees!C$1,TRUE))</f>
        <v>55</v>
      </c>
      <c r="H360">
        <f>IF(C360="","",VLOOKUP(C360,Classes_finales!B:D,Classes_finales!C$1,TRUE))</f>
        <v>60</v>
      </c>
      <c r="I360">
        <f t="shared" si="5"/>
        <v>20</v>
      </c>
      <c r="J360" s="31">
        <f>Classes_finales!$W$30*C360^3+Classes_finales!$W$31*C360^2+Classes_finales!$W$32*C360+Classes_finales!$W$33</f>
        <v>5.7113099125590683</v>
      </c>
      <c r="K360">
        <f>IF(OR(C360&lt;10,C360&gt;450),0,IF(H360&gt;=MAX(Classes_finales!D:D),$M$1,Donnees_SIG!J360))</f>
        <v>5.7113099125590683</v>
      </c>
      <c r="P360" t="s">
        <v>39</v>
      </c>
    </row>
    <row r="361" spans="1:16">
      <c r="A361" t="s">
        <v>757</v>
      </c>
      <c r="B361" s="31" t="s">
        <v>758</v>
      </c>
      <c r="C361">
        <v>152.49690247000001</v>
      </c>
      <c r="D361" t="s">
        <v>37</v>
      </c>
      <c r="E361">
        <v>790955.86146595201</v>
      </c>
      <c r="F361">
        <v>9638220.3913348503</v>
      </c>
      <c r="G361">
        <f>IF(C361="","",VLOOKUP(C361,Classes_detaillees!B:D,Classes_detaillees!C$1,TRUE))</f>
        <v>155</v>
      </c>
      <c r="H361">
        <f>IF(C361="","",VLOOKUP(C361,Classes_finales!B:D,Classes_finales!C$1,TRUE))</f>
        <v>80</v>
      </c>
      <c r="I361">
        <f t="shared" si="5"/>
        <v>20</v>
      </c>
      <c r="J361" s="31">
        <f>Classes_finales!$W$30*C361^3+Classes_finales!$W$31*C361^2+Classes_finales!$W$32*C361+Classes_finales!$W$33</f>
        <v>-11.566195042845788</v>
      </c>
      <c r="K361">
        <f>IF(OR(C361&lt;10,C361&gt;450),0,IF(H361&gt;=MAX(Classes_finales!D:D),$M$1,Donnees_SIG!J361))</f>
        <v>7.914299999999999</v>
      </c>
      <c r="P361" t="s">
        <v>39</v>
      </c>
    </row>
    <row r="362" spans="1:16">
      <c r="A362" t="s">
        <v>759</v>
      </c>
      <c r="B362" s="31" t="s">
        <v>760</v>
      </c>
      <c r="C362">
        <v>86.475898743000002</v>
      </c>
      <c r="D362" t="s">
        <v>37</v>
      </c>
      <c r="E362">
        <v>790536.81925926602</v>
      </c>
      <c r="F362">
        <v>9639249.4876453001</v>
      </c>
      <c r="G362">
        <f>IF(C362="","",VLOOKUP(C362,Classes_detaillees!B:D,Classes_detaillees!C$1,TRUE))</f>
        <v>90</v>
      </c>
      <c r="H362">
        <f>IF(C362="","",VLOOKUP(C362,Classes_finales!B:D,Classes_finales!C$1,TRUE))</f>
        <v>80</v>
      </c>
      <c r="I362">
        <f t="shared" si="5"/>
        <v>20</v>
      </c>
      <c r="J362" s="31">
        <f>Classes_finales!$W$30*C362^3+Classes_finales!$W$31*C362^2+Classes_finales!$W$32*C362+Classes_finales!$W$33</f>
        <v>7.9610813613507254</v>
      </c>
      <c r="K362">
        <f>IF(OR(C362&lt;10,C362&gt;450),0,IF(H362&gt;=MAX(Classes_finales!D:D),$M$1,Donnees_SIG!J362))</f>
        <v>7.914299999999999</v>
      </c>
      <c r="P362" t="s">
        <v>39</v>
      </c>
    </row>
    <row r="363" spans="1:16">
      <c r="A363" t="s">
        <v>761</v>
      </c>
      <c r="B363" t="s">
        <v>762</v>
      </c>
      <c r="C363">
        <v>11.056900024000001</v>
      </c>
      <c r="D363" t="s">
        <v>37</v>
      </c>
      <c r="E363">
        <v>791009.25262136699</v>
      </c>
      <c r="F363">
        <v>9638372.2246848196</v>
      </c>
      <c r="G363">
        <f>IF(C363="","",VLOOKUP(C363,Classes_detaillees!B:D,Classes_detaillees!C$1,TRUE))</f>
        <v>15</v>
      </c>
      <c r="H363">
        <f>IF(C363="","",VLOOKUP(C363,Classes_finales!B:D,Classes_finales!C$1,TRUE))</f>
        <v>15</v>
      </c>
      <c r="I363">
        <f t="shared" si="5"/>
        <v>20</v>
      </c>
      <c r="J363" s="31">
        <f>Classes_finales!$W$30*C363^3+Classes_finales!$W$31*C363^2+Classes_finales!$W$32*C363+Classes_finales!$W$33</f>
        <v>0.39336346059216132</v>
      </c>
      <c r="K363">
        <f>IF(OR(C363&lt;10,C363&gt;450),0,IF(H363&gt;=MAX(Classes_finales!D:D),$M$1,Donnees_SIG!J363))</f>
        <v>0.39336346059216132</v>
      </c>
      <c r="P363" t="s">
        <v>39</v>
      </c>
    </row>
    <row r="364" spans="1:16">
      <c r="A364" t="s">
        <v>763</v>
      </c>
      <c r="B364" t="s">
        <v>764</v>
      </c>
      <c r="C364">
        <v>66.234199524000005</v>
      </c>
      <c r="D364" t="s">
        <v>37</v>
      </c>
      <c r="E364">
        <v>790638.51583065197</v>
      </c>
      <c r="F364">
        <v>9638798.8180001806</v>
      </c>
      <c r="G364">
        <f>IF(C364="","",VLOOKUP(C364,Classes_detaillees!B:D,Classes_detaillees!C$1,TRUE))</f>
        <v>70</v>
      </c>
      <c r="H364">
        <f>IF(C364="","",VLOOKUP(C364,Classes_finales!B:D,Classes_finales!C$1,TRUE))</f>
        <v>70</v>
      </c>
      <c r="I364">
        <f t="shared" si="5"/>
        <v>20</v>
      </c>
      <c r="J364" s="31">
        <f>Classes_finales!$W$30*C364^3+Classes_finales!$W$31*C364^2+Classes_finales!$W$32*C364+Classes_finales!$W$33</f>
        <v>7.1310103152044189</v>
      </c>
      <c r="K364">
        <f>IF(OR(C364&lt;10,C364&gt;450),0,IF(H364&gt;=MAX(Classes_finales!D:D),$M$1,Donnees_SIG!J364))</f>
        <v>7.1310103152044189</v>
      </c>
      <c r="P364" t="s">
        <v>39</v>
      </c>
    </row>
    <row r="365" spans="1:16">
      <c r="A365" t="s">
        <v>765</v>
      </c>
      <c r="B365" t="s">
        <v>766</v>
      </c>
      <c r="C365">
        <v>27.118000031000001</v>
      </c>
      <c r="D365" t="s">
        <v>37</v>
      </c>
      <c r="E365">
        <v>790416.88716960698</v>
      </c>
      <c r="F365">
        <v>9638742.5996046793</v>
      </c>
      <c r="G365">
        <f>IF(C365="","",VLOOKUP(C365,Classes_detaillees!B:D,Classes_detaillees!C$1,TRUE))</f>
        <v>30</v>
      </c>
      <c r="H365">
        <f>IF(C365="","",VLOOKUP(C365,Classes_finales!B:D,Classes_finales!C$1,TRUE))</f>
        <v>30</v>
      </c>
      <c r="I365">
        <f t="shared" si="5"/>
        <v>20</v>
      </c>
      <c r="J365" s="31">
        <f>Classes_finales!$W$30*C365^3+Classes_finales!$W$31*C365^2+Classes_finales!$W$32*C365+Classes_finales!$W$33</f>
        <v>2.2843193271543378</v>
      </c>
      <c r="K365">
        <f>IF(OR(C365&lt;10,C365&gt;450),0,IF(H365&gt;=MAX(Classes_finales!D:D),$M$1,Donnees_SIG!J365))</f>
        <v>2.2843193271543378</v>
      </c>
      <c r="P365" t="s">
        <v>39</v>
      </c>
    </row>
    <row r="366" spans="1:16">
      <c r="A366" t="s">
        <v>767</v>
      </c>
      <c r="B366" t="s">
        <v>768</v>
      </c>
      <c r="C366">
        <v>32.498699188000003</v>
      </c>
      <c r="D366" t="s">
        <v>37</v>
      </c>
      <c r="E366">
        <v>791265.82546097296</v>
      </c>
      <c r="F366">
        <v>9637091.9051375203</v>
      </c>
      <c r="G366">
        <f>IF(C366="","",VLOOKUP(C366,Classes_detaillees!B:D,Classes_detaillees!C$1,TRUE))</f>
        <v>35</v>
      </c>
      <c r="H366">
        <f>IF(C366="","",VLOOKUP(C366,Classes_finales!B:D,Classes_finales!C$1,TRUE))</f>
        <v>35</v>
      </c>
      <c r="I366">
        <f t="shared" si="5"/>
        <v>20</v>
      </c>
      <c r="J366" s="31">
        <f>Classes_finales!$W$30*C366^3+Classes_finales!$W$31*C366^2+Classes_finales!$W$32*C366+Classes_finales!$W$33</f>
        <v>3.0085599070647722</v>
      </c>
      <c r="K366">
        <f>IF(OR(C366&lt;10,C366&gt;450),0,IF(H366&gt;=MAX(Classes_finales!D:D),$M$1,Donnees_SIG!J366))</f>
        <v>3.0085599070647722</v>
      </c>
      <c r="P366" t="s">
        <v>39</v>
      </c>
    </row>
    <row r="367" spans="1:16">
      <c r="A367" t="s">
        <v>769</v>
      </c>
      <c r="B367" s="31" t="s">
        <v>770</v>
      </c>
      <c r="C367">
        <v>29.101800918999999</v>
      </c>
      <c r="D367" t="s">
        <v>37</v>
      </c>
      <c r="E367">
        <v>792587.33619667403</v>
      </c>
      <c r="F367">
        <v>9638809.6226776391</v>
      </c>
      <c r="G367">
        <f>IF(C367="","",VLOOKUP(C367,Classes_detaillees!B:D,Classes_detaillees!C$1,TRUE))</f>
        <v>30</v>
      </c>
      <c r="H367">
        <f>IF(C367="","",VLOOKUP(C367,Classes_finales!B:D,Classes_finales!C$1,TRUE))</f>
        <v>30</v>
      </c>
      <c r="I367">
        <f t="shared" si="5"/>
        <v>20</v>
      </c>
      <c r="J367" s="31">
        <f>Classes_finales!$W$30*C367^3+Classes_finales!$W$31*C367^2+Classes_finales!$W$32*C367+Classes_finales!$W$33</f>
        <v>2.5484701412591018</v>
      </c>
      <c r="K367">
        <f>IF(OR(C367&lt;10,C367&gt;450),0,IF(H367&gt;=MAX(Classes_finales!D:D),$M$1,Donnees_SIG!J367))</f>
        <v>2.5484701412591018</v>
      </c>
      <c r="P367" t="s">
        <v>39</v>
      </c>
    </row>
    <row r="368" spans="1:16">
      <c r="A368" t="s">
        <v>771</v>
      </c>
      <c r="B368" t="s">
        <v>772</v>
      </c>
      <c r="C368">
        <v>62.751399994000003</v>
      </c>
      <c r="D368" t="s">
        <v>37</v>
      </c>
      <c r="E368">
        <v>791474.96601151605</v>
      </c>
      <c r="F368">
        <v>9638400.0826415606</v>
      </c>
      <c r="G368">
        <f>IF(C368="","",VLOOKUP(C368,Classes_detaillees!B:D,Classes_detaillees!C$1,TRUE))</f>
        <v>65</v>
      </c>
      <c r="H368">
        <f>IF(C368="","",VLOOKUP(C368,Classes_finales!B:D,Classes_finales!C$1,TRUE))</f>
        <v>70</v>
      </c>
      <c r="I368">
        <f t="shared" si="5"/>
        <v>20</v>
      </c>
      <c r="J368" s="31">
        <f>Classes_finales!$W$30*C368^3+Classes_finales!$W$31*C368^2+Classes_finales!$W$32*C368+Classes_finales!$W$33</f>
        <v>6.813907003602095</v>
      </c>
      <c r="K368">
        <f>IF(OR(C368&lt;10,C368&gt;450),0,IF(H368&gt;=MAX(Classes_finales!D:D),$M$1,Donnees_SIG!J368))</f>
        <v>6.813907003602095</v>
      </c>
      <c r="P368" t="s">
        <v>39</v>
      </c>
    </row>
    <row r="369" spans="1:16">
      <c r="A369" t="s">
        <v>773</v>
      </c>
      <c r="B369" t="s">
        <v>774</v>
      </c>
      <c r="C369">
        <v>13.416199684</v>
      </c>
      <c r="D369" t="s">
        <v>37</v>
      </c>
      <c r="E369">
        <v>786844.30989826994</v>
      </c>
      <c r="F369">
        <v>9636439.3950221706</v>
      </c>
      <c r="G369">
        <f>IF(C369="","",VLOOKUP(C369,Classes_detaillees!B:D,Classes_detaillees!C$1,TRUE))</f>
        <v>15</v>
      </c>
      <c r="H369">
        <f>IF(C369="","",VLOOKUP(C369,Classes_finales!B:D,Classes_finales!C$1,TRUE))</f>
        <v>15</v>
      </c>
      <c r="I369">
        <f t="shared" si="5"/>
        <v>20</v>
      </c>
      <c r="J369" s="31">
        <f>Classes_finales!$W$30*C369^3+Classes_finales!$W$31*C369^2+Classes_finales!$W$32*C369+Classes_finales!$W$33</f>
        <v>0.63337265273961929</v>
      </c>
      <c r="K369">
        <f>IF(OR(C369&lt;10,C369&gt;450),0,IF(H369&gt;=MAX(Classes_finales!D:D),$M$1,Donnees_SIG!J369))</f>
        <v>0.63337265273961929</v>
      </c>
      <c r="P369" t="s">
        <v>39</v>
      </c>
    </row>
    <row r="370" spans="1:16">
      <c r="A370" t="s">
        <v>775</v>
      </c>
      <c r="B370" t="s">
        <v>776</v>
      </c>
      <c r="C370">
        <v>18.669500351</v>
      </c>
      <c r="D370" t="s">
        <v>37</v>
      </c>
      <c r="E370">
        <v>791645.64202944306</v>
      </c>
      <c r="F370">
        <v>9639381.9715701099</v>
      </c>
      <c r="G370">
        <f>IF(C370="","",VLOOKUP(C370,Classes_detaillees!B:D,Classes_detaillees!C$1,TRUE))</f>
        <v>20</v>
      </c>
      <c r="H370">
        <f>IF(C370="","",VLOOKUP(C370,Classes_finales!B:D,Classes_finales!C$1,TRUE))</f>
        <v>30</v>
      </c>
      <c r="I370">
        <f t="shared" si="5"/>
        <v>20</v>
      </c>
      <c r="J370" s="31">
        <f>Classes_finales!$W$30*C370^3+Classes_finales!$W$31*C370^2+Classes_finales!$W$32*C370+Classes_finales!$W$33</f>
        <v>1.2212599275415605</v>
      </c>
      <c r="K370">
        <f>IF(OR(C370&lt;10,C370&gt;450),0,IF(H370&gt;=MAX(Classes_finales!D:D),$M$1,Donnees_SIG!J370))</f>
        <v>1.2212599275415605</v>
      </c>
      <c r="P370" t="s">
        <v>39</v>
      </c>
    </row>
    <row r="371" spans="1:16">
      <c r="A371" t="s">
        <v>777</v>
      </c>
      <c r="B371" s="31" t="s">
        <v>778</v>
      </c>
      <c r="C371">
        <v>84.842697143999999</v>
      </c>
      <c r="D371" t="s">
        <v>37</v>
      </c>
      <c r="E371">
        <v>792109.55467042502</v>
      </c>
      <c r="F371">
        <v>9639655.7295533102</v>
      </c>
      <c r="G371">
        <f>IF(C371="","",VLOOKUP(C371,Classes_detaillees!B:D,Classes_detaillees!C$1,TRUE))</f>
        <v>85</v>
      </c>
      <c r="H371">
        <f>IF(C371="","",VLOOKUP(C371,Classes_finales!B:D,Classes_finales!C$1,TRUE))</f>
        <v>80</v>
      </c>
      <c r="I371">
        <f t="shared" si="5"/>
        <v>20</v>
      </c>
      <c r="J371" s="31">
        <f>Classes_finales!$W$30*C371^3+Classes_finales!$W$31*C371^2+Classes_finales!$W$32*C371+Classes_finales!$W$33</f>
        <v>7.9716373071255635</v>
      </c>
      <c r="K371">
        <f>IF(OR(C371&lt;10,C371&gt;450),0,IF(H371&gt;=MAX(Classes_finales!D:D),$M$1,Donnees_SIG!J371))</f>
        <v>7.914299999999999</v>
      </c>
      <c r="P371" t="s">
        <v>39</v>
      </c>
    </row>
    <row r="372" spans="1:16">
      <c r="A372" t="s">
        <v>779</v>
      </c>
      <c r="B372" t="s">
        <v>780</v>
      </c>
      <c r="C372">
        <v>28.835500716999999</v>
      </c>
      <c r="D372" t="s">
        <v>37</v>
      </c>
      <c r="E372">
        <v>791442.00108957</v>
      </c>
      <c r="F372">
        <v>9637449.8982841894</v>
      </c>
      <c r="G372">
        <f>IF(C372="","",VLOOKUP(C372,Classes_detaillees!B:D,Classes_detaillees!C$1,TRUE))</f>
        <v>30</v>
      </c>
      <c r="H372">
        <f>IF(C372="","",VLOOKUP(C372,Classes_finales!B:D,Classes_finales!C$1,TRUE))</f>
        <v>30</v>
      </c>
      <c r="I372">
        <f t="shared" si="5"/>
        <v>20</v>
      </c>
      <c r="J372" s="31">
        <f>Classes_finales!$W$30*C372^3+Classes_finales!$W$31*C372^2+Classes_finales!$W$32*C372+Classes_finales!$W$33</f>
        <v>2.5127830527402275</v>
      </c>
      <c r="K372">
        <f>IF(OR(C372&lt;10,C372&gt;450),0,IF(H372&gt;=MAX(Classes_finales!D:D),$M$1,Donnees_SIG!J372))</f>
        <v>2.5127830527402275</v>
      </c>
      <c r="P372" t="s">
        <v>39</v>
      </c>
    </row>
    <row r="373" spans="1:16">
      <c r="A373" t="s">
        <v>781</v>
      </c>
      <c r="B373" t="s">
        <v>782</v>
      </c>
      <c r="C373">
        <v>60.582698821999998</v>
      </c>
      <c r="D373" t="s">
        <v>37</v>
      </c>
      <c r="E373">
        <v>791407.310797874</v>
      </c>
      <c r="F373">
        <v>9638473.4887197502</v>
      </c>
      <c r="G373">
        <f>IF(C373="","",VLOOKUP(C373,Classes_detaillees!B:D,Classes_detaillees!C$1,TRUE))</f>
        <v>65</v>
      </c>
      <c r="H373">
        <f>IF(C373="","",VLOOKUP(C373,Classes_finales!B:D,Classes_finales!C$1,TRUE))</f>
        <v>70</v>
      </c>
      <c r="I373">
        <f t="shared" si="5"/>
        <v>20</v>
      </c>
      <c r="J373" s="31">
        <f>Classes_finales!$W$30*C373^3+Classes_finales!$W$31*C373^2+Classes_finales!$W$32*C373+Classes_finales!$W$33</f>
        <v>6.5969457963768878</v>
      </c>
      <c r="K373">
        <f>IF(OR(C373&lt;10,C373&gt;450),0,IF(H373&gt;=MAX(Classes_finales!D:D),$M$1,Donnees_SIG!J373))</f>
        <v>6.5969457963768878</v>
      </c>
      <c r="P373" t="s">
        <v>39</v>
      </c>
    </row>
    <row r="374" spans="1:16">
      <c r="A374" t="s">
        <v>783</v>
      </c>
      <c r="B374" t="s">
        <v>784</v>
      </c>
      <c r="C374">
        <v>92.544601439999994</v>
      </c>
      <c r="D374" t="s">
        <v>37</v>
      </c>
      <c r="E374">
        <v>789787.470355878</v>
      </c>
      <c r="F374">
        <v>9637295.2120053601</v>
      </c>
      <c r="G374">
        <f>IF(C374="","",VLOOKUP(C374,Classes_detaillees!B:D,Classes_detaillees!C$1,TRUE))</f>
        <v>95</v>
      </c>
      <c r="H374">
        <f>IF(C374="","",VLOOKUP(C374,Classes_finales!B:D,Classes_finales!C$1,TRUE))</f>
        <v>80</v>
      </c>
      <c r="I374">
        <f t="shared" si="5"/>
        <v>20</v>
      </c>
      <c r="J374" s="31">
        <f>Classes_finales!$W$30*C374^3+Classes_finales!$W$31*C374^2+Classes_finales!$W$32*C374+Classes_finales!$W$33</f>
        <v>7.7780241778651895</v>
      </c>
      <c r="K374">
        <f>IF(OR(C374&lt;10,C374&gt;450),0,IF(H374&gt;=MAX(Classes_finales!D:D),$M$1,Donnees_SIG!J374))</f>
        <v>7.914299999999999</v>
      </c>
      <c r="P374" t="s">
        <v>39</v>
      </c>
    </row>
    <row r="375" spans="1:16">
      <c r="A375" t="s">
        <v>785</v>
      </c>
      <c r="B375" t="s">
        <v>786</v>
      </c>
      <c r="C375">
        <v>116.92310333</v>
      </c>
      <c r="D375" t="s">
        <v>37</v>
      </c>
      <c r="E375">
        <v>790401.20384118601</v>
      </c>
      <c r="F375">
        <v>9638520.5059628692</v>
      </c>
      <c r="G375">
        <f>IF(C375="","",VLOOKUP(C375,Classes_detaillees!B:D,Classes_detaillees!C$1,TRUE))</f>
        <v>120</v>
      </c>
      <c r="H375">
        <f>IF(C375="","",VLOOKUP(C375,Classes_finales!B:D,Classes_finales!C$1,TRUE))</f>
        <v>80</v>
      </c>
      <c r="I375">
        <f t="shared" si="5"/>
        <v>20</v>
      </c>
      <c r="J375" s="31">
        <f>Classes_finales!$W$30*C375^3+Classes_finales!$W$31*C375^2+Classes_finales!$W$32*C375+Classes_finales!$W$33</f>
        <v>4.2823079926610781</v>
      </c>
      <c r="K375">
        <f>IF(OR(C375&lt;10,C375&gt;450),0,IF(H375&gt;=MAX(Classes_finales!D:D),$M$1,Donnees_SIG!J375))</f>
        <v>7.914299999999999</v>
      </c>
      <c r="P375" t="s">
        <v>39</v>
      </c>
    </row>
    <row r="376" spans="1:16">
      <c r="A376" t="s">
        <v>787</v>
      </c>
      <c r="B376" s="31" t="s">
        <v>788</v>
      </c>
      <c r="C376">
        <v>171.34869384999999</v>
      </c>
      <c r="D376" t="s">
        <v>37</v>
      </c>
      <c r="E376">
        <v>790393.141630186</v>
      </c>
      <c r="F376">
        <v>9638902.1235326491</v>
      </c>
      <c r="G376">
        <f>IF(C376="","",VLOOKUP(C376,Classes_detaillees!B:D,Classes_detaillees!C$1,TRUE))</f>
        <v>175</v>
      </c>
      <c r="H376">
        <f>IF(C376="","",VLOOKUP(C376,Classes_finales!B:D,Classes_finales!C$1,TRUE))</f>
        <v>80</v>
      </c>
      <c r="I376">
        <f t="shared" si="5"/>
        <v>20</v>
      </c>
      <c r="J376" s="31">
        <f>Classes_finales!$W$30*C376^3+Classes_finales!$W$31*C376^2+Classes_finales!$W$32*C376+Classes_finales!$W$33</f>
        <v>-26.752372321653855</v>
      </c>
      <c r="K376">
        <f>IF(OR(C376&lt;10,C376&gt;450),0,IF(H376&gt;=MAX(Classes_finales!D:D),$M$1,Donnees_SIG!J376))</f>
        <v>7.914299999999999</v>
      </c>
      <c r="P376" t="s">
        <v>39</v>
      </c>
    </row>
    <row r="377" spans="1:16">
      <c r="A377" t="s">
        <v>789</v>
      </c>
      <c r="B377" t="s">
        <v>790</v>
      </c>
      <c r="C377">
        <v>64.323402404999996</v>
      </c>
      <c r="D377" t="s">
        <v>37</v>
      </c>
      <c r="E377">
        <v>790037.19149195403</v>
      </c>
      <c r="F377">
        <v>9637791.7188014798</v>
      </c>
      <c r="G377">
        <f>IF(C377="","",VLOOKUP(C377,Classes_detaillees!B:D,Classes_detaillees!C$1,TRUE))</f>
        <v>65</v>
      </c>
      <c r="H377">
        <f>IF(C377="","",VLOOKUP(C377,Classes_finales!B:D,Classes_finales!C$1,TRUE))</f>
        <v>70</v>
      </c>
      <c r="I377">
        <f t="shared" si="5"/>
        <v>20</v>
      </c>
      <c r="J377" s="31">
        <f>Classes_finales!$W$30*C377^3+Classes_finales!$W$31*C377^2+Classes_finales!$W$32*C377+Classes_finales!$W$33</f>
        <v>6.9620401364027522</v>
      </c>
      <c r="K377">
        <f>IF(OR(C377&lt;10,C377&gt;450),0,IF(H377&gt;=MAX(Classes_finales!D:D),$M$1,Donnees_SIG!J377))</f>
        <v>6.9620401364027522</v>
      </c>
      <c r="P377" t="s">
        <v>39</v>
      </c>
    </row>
    <row r="378" spans="1:16">
      <c r="A378" t="s">
        <v>791</v>
      </c>
      <c r="B378" s="31" t="s">
        <v>792</v>
      </c>
      <c r="C378">
        <v>67.574302673000005</v>
      </c>
      <c r="D378" t="s">
        <v>37</v>
      </c>
      <c r="E378">
        <v>790444.21059052495</v>
      </c>
      <c r="F378">
        <v>9637901.0900390409</v>
      </c>
      <c r="G378">
        <f>IF(C378="","",VLOOKUP(C378,Classes_detaillees!B:D,Classes_detaillees!C$1,TRUE))</f>
        <v>70</v>
      </c>
      <c r="H378">
        <f>IF(C378="","",VLOOKUP(C378,Classes_finales!B:D,Classes_finales!C$1,TRUE))</f>
        <v>70</v>
      </c>
      <c r="I378">
        <f t="shared" si="5"/>
        <v>20</v>
      </c>
      <c r="J378" s="31">
        <f>Classes_finales!$W$30*C378^3+Classes_finales!$W$31*C378^2+Classes_finales!$W$32*C378+Classes_finales!$W$33</f>
        <v>7.2418355008976452</v>
      </c>
      <c r="K378">
        <f>IF(OR(C378&lt;10,C378&gt;450),0,IF(H378&gt;=MAX(Classes_finales!D:D),$M$1,Donnees_SIG!J378))</f>
        <v>7.2418355008976452</v>
      </c>
      <c r="P378" t="s">
        <v>39</v>
      </c>
    </row>
    <row r="379" spans="1:16">
      <c r="A379" t="s">
        <v>793</v>
      </c>
      <c r="B379" t="s">
        <v>794</v>
      </c>
      <c r="C379">
        <v>74.081596375000004</v>
      </c>
      <c r="D379" t="s">
        <v>37</v>
      </c>
      <c r="E379">
        <v>790562.07404958899</v>
      </c>
      <c r="F379">
        <v>9637244.0946956407</v>
      </c>
      <c r="G379">
        <f>IF(C379="","",VLOOKUP(C379,Classes_detaillees!B:D,Classes_detaillees!C$1,TRUE))</f>
        <v>75</v>
      </c>
      <c r="H379">
        <f>IF(C379="","",VLOOKUP(C379,Classes_finales!B:D,Classes_finales!C$1,TRUE))</f>
        <v>80</v>
      </c>
      <c r="I379">
        <f t="shared" si="5"/>
        <v>20</v>
      </c>
      <c r="J379" s="31">
        <f>Classes_finales!$W$30*C379^3+Classes_finales!$W$31*C379^2+Classes_finales!$W$32*C379+Classes_finales!$W$33</f>
        <v>7.6800063837529322</v>
      </c>
      <c r="K379">
        <f>IF(OR(C379&lt;10,C379&gt;450),0,IF(H379&gt;=MAX(Classes_finales!D:D),$M$1,Donnees_SIG!J379))</f>
        <v>7.914299999999999</v>
      </c>
      <c r="P379" t="s">
        <v>39</v>
      </c>
    </row>
    <row r="380" spans="1:16">
      <c r="A380" t="s">
        <v>795</v>
      </c>
      <c r="B380" t="s">
        <v>796</v>
      </c>
      <c r="C380">
        <v>75.684303283999995</v>
      </c>
      <c r="D380" t="s">
        <v>37</v>
      </c>
      <c r="E380">
        <v>793483.82763031195</v>
      </c>
      <c r="F380">
        <v>9639311.4518996608</v>
      </c>
      <c r="G380">
        <f>IF(C380="","",VLOOKUP(C380,Classes_detaillees!B:D,Classes_detaillees!C$1,TRUE))</f>
        <v>80</v>
      </c>
      <c r="H380">
        <f>IF(C380="","",VLOOKUP(C380,Classes_finales!B:D,Classes_finales!C$1,TRUE))</f>
        <v>80</v>
      </c>
      <c r="I380">
        <f t="shared" si="5"/>
        <v>20</v>
      </c>
      <c r="J380" s="31">
        <f>Classes_finales!$W$30*C380^3+Classes_finales!$W$31*C380^2+Classes_finales!$W$32*C380+Classes_finales!$W$33</f>
        <v>7.7600211501778151</v>
      </c>
      <c r="K380">
        <f>IF(OR(C380&lt;10,C380&gt;450),0,IF(H380&gt;=MAX(Classes_finales!D:D),$M$1,Donnees_SIG!J380))</f>
        <v>7.914299999999999</v>
      </c>
      <c r="P380" t="s">
        <v>39</v>
      </c>
    </row>
    <row r="381" spans="1:16">
      <c r="A381" t="s">
        <v>797</v>
      </c>
      <c r="B381" t="s">
        <v>798</v>
      </c>
      <c r="C381">
        <v>46.487098693999997</v>
      </c>
      <c r="D381" t="s">
        <v>37</v>
      </c>
      <c r="E381">
        <v>786171.97889709601</v>
      </c>
      <c r="F381">
        <v>9636349.3806621693</v>
      </c>
      <c r="G381">
        <f>IF(C381="","",VLOOKUP(C381,Classes_detaillees!B:D,Classes_detaillees!C$1,TRUE))</f>
        <v>50</v>
      </c>
      <c r="H381">
        <f>IF(C381="","",VLOOKUP(C381,Classes_finales!B:D,Classes_finales!C$1,TRUE))</f>
        <v>50</v>
      </c>
      <c r="I381">
        <f t="shared" si="5"/>
        <v>20</v>
      </c>
      <c r="J381" s="31">
        <f>Classes_finales!$W$30*C381^3+Classes_finales!$W$31*C381^2+Classes_finales!$W$32*C381+Classes_finales!$W$33</f>
        <v>4.9125074612560748</v>
      </c>
      <c r="K381">
        <f>IF(OR(C381&lt;10,C381&gt;450),0,IF(H381&gt;=MAX(Classes_finales!D:D),$M$1,Donnees_SIG!J381))</f>
        <v>4.9125074612560748</v>
      </c>
      <c r="P381" t="s">
        <v>39</v>
      </c>
    </row>
    <row r="382" spans="1:16">
      <c r="A382" t="s">
        <v>799</v>
      </c>
      <c r="B382" t="s">
        <v>800</v>
      </c>
      <c r="C382">
        <v>77.474601746000005</v>
      </c>
      <c r="D382" t="s">
        <v>37</v>
      </c>
      <c r="E382">
        <v>792954.21782083798</v>
      </c>
      <c r="F382">
        <v>9639467.8310729396</v>
      </c>
      <c r="G382">
        <f>IF(C382="","",VLOOKUP(C382,Classes_detaillees!B:D,Classes_detaillees!C$1,TRUE))</f>
        <v>80</v>
      </c>
      <c r="H382">
        <f>IF(C382="","",VLOOKUP(C382,Classes_finales!B:D,Classes_finales!C$1,TRUE))</f>
        <v>80</v>
      </c>
      <c r="I382">
        <f t="shared" si="5"/>
        <v>20</v>
      </c>
      <c r="J382" s="31">
        <f>Classes_finales!$W$30*C382^3+Classes_finales!$W$31*C382^2+Classes_finales!$W$32*C382+Classes_finales!$W$33</f>
        <v>7.8351578504216217</v>
      </c>
      <c r="K382">
        <f>IF(OR(C382&lt;10,C382&gt;450),0,IF(H382&gt;=MAX(Classes_finales!D:D),$M$1,Donnees_SIG!J382))</f>
        <v>7.914299999999999</v>
      </c>
      <c r="P382" t="s">
        <v>39</v>
      </c>
    </row>
    <row r="383" spans="1:16">
      <c r="A383" t="s">
        <v>801</v>
      </c>
      <c r="B383" t="s">
        <v>802</v>
      </c>
      <c r="C383">
        <v>94.346603393999999</v>
      </c>
      <c r="D383" t="s">
        <v>37</v>
      </c>
      <c r="E383">
        <v>791035.99187578901</v>
      </c>
      <c r="F383">
        <v>9638640.0309638791</v>
      </c>
      <c r="G383">
        <f>IF(C383="","",VLOOKUP(C383,Classes_detaillees!B:D,Classes_detaillees!C$1,TRUE))</f>
        <v>95</v>
      </c>
      <c r="H383">
        <f>IF(C383="","",VLOOKUP(C383,Classes_finales!B:D,Classes_finales!C$1,TRUE))</f>
        <v>80</v>
      </c>
      <c r="I383">
        <f t="shared" si="5"/>
        <v>20</v>
      </c>
      <c r="J383" s="31">
        <f>Classes_finales!$W$30*C383^3+Classes_finales!$W$31*C383^2+Classes_finales!$W$32*C383+Classes_finales!$W$33</f>
        <v>7.6773275480777183</v>
      </c>
      <c r="K383">
        <f>IF(OR(C383&lt;10,C383&gt;450),0,IF(H383&gt;=MAX(Classes_finales!D:D),$M$1,Donnees_SIG!J383))</f>
        <v>7.914299999999999</v>
      </c>
      <c r="P383" t="s">
        <v>39</v>
      </c>
    </row>
    <row r="384" spans="1:16">
      <c r="A384" t="s">
        <v>803</v>
      </c>
      <c r="B384" t="s">
        <v>804</v>
      </c>
      <c r="C384">
        <v>50.764198303000001</v>
      </c>
      <c r="D384" t="s">
        <v>37</v>
      </c>
      <c r="E384">
        <v>783060.21881296101</v>
      </c>
      <c r="F384">
        <v>9636322.6710619703</v>
      </c>
      <c r="G384">
        <f>IF(C384="","",VLOOKUP(C384,Classes_detaillees!B:D,Classes_detaillees!C$1,TRUE))</f>
        <v>55</v>
      </c>
      <c r="H384">
        <f>IF(C384="","",VLOOKUP(C384,Classes_finales!B:D,Classes_finales!C$1,TRUE))</f>
        <v>60</v>
      </c>
      <c r="I384">
        <f t="shared" si="5"/>
        <v>20</v>
      </c>
      <c r="J384" s="31">
        <f>Classes_finales!$W$30*C384^3+Classes_finales!$W$31*C384^2+Classes_finales!$W$32*C384+Classes_finales!$W$33</f>
        <v>5.4638006395920495</v>
      </c>
      <c r="K384">
        <f>IF(OR(C384&lt;10,C384&gt;450),0,IF(H384&gt;=MAX(Classes_finales!D:D),$M$1,Donnees_SIG!J384))</f>
        <v>5.4638006395920495</v>
      </c>
      <c r="P384" t="s">
        <v>39</v>
      </c>
    </row>
    <row r="385" spans="1:16">
      <c r="A385" t="s">
        <v>805</v>
      </c>
      <c r="B385" t="s">
        <v>806</v>
      </c>
      <c r="C385">
        <v>65.250503539999997</v>
      </c>
      <c r="D385" t="s">
        <v>37</v>
      </c>
      <c r="E385">
        <v>790280.37780801405</v>
      </c>
      <c r="F385">
        <v>9638973.0426569693</v>
      </c>
      <c r="G385">
        <f>IF(C385="","",VLOOKUP(C385,Classes_detaillees!B:D,Classes_detaillees!C$1,TRUE))</f>
        <v>70</v>
      </c>
      <c r="H385">
        <f>IF(C385="","",VLOOKUP(C385,Classes_finales!B:D,Classes_finales!C$1,TRUE))</f>
        <v>70</v>
      </c>
      <c r="I385">
        <f t="shared" si="5"/>
        <v>20</v>
      </c>
      <c r="J385" s="31">
        <f>Classes_finales!$W$30*C385^3+Classes_finales!$W$31*C385^2+Classes_finales!$W$32*C385+Classes_finales!$W$33</f>
        <v>7.0455880236438801</v>
      </c>
      <c r="K385">
        <f>IF(OR(C385&lt;10,C385&gt;450),0,IF(H385&gt;=MAX(Classes_finales!D:D),$M$1,Donnees_SIG!J385))</f>
        <v>7.0455880236438801</v>
      </c>
      <c r="P385" t="s">
        <v>39</v>
      </c>
    </row>
    <row r="386" spans="1:16">
      <c r="A386" t="s">
        <v>807</v>
      </c>
      <c r="B386" t="s">
        <v>808</v>
      </c>
      <c r="C386">
        <v>129.09170531999999</v>
      </c>
      <c r="D386" t="s">
        <v>37</v>
      </c>
      <c r="E386">
        <v>792437.87790138903</v>
      </c>
      <c r="F386">
        <v>9638518.4898590706</v>
      </c>
      <c r="G386">
        <f>IF(C386="","",VLOOKUP(C386,Classes_detaillees!B:D,Classes_detaillees!C$1,TRUE))</f>
        <v>130</v>
      </c>
      <c r="H386">
        <f>IF(C386="","",VLOOKUP(C386,Classes_finales!B:D,Classes_finales!C$1,TRUE))</f>
        <v>80</v>
      </c>
      <c r="I386">
        <f t="shared" si="5"/>
        <v>20</v>
      </c>
      <c r="J386" s="31">
        <f>Classes_finales!$W$30*C386^3+Classes_finales!$W$31*C386^2+Classes_finales!$W$32*C386+Classes_finales!$W$33</f>
        <v>0.50447927245214208</v>
      </c>
      <c r="K386">
        <f>IF(OR(C386&lt;10,C386&gt;450),0,IF(H386&gt;=MAX(Classes_finales!D:D),$M$1,Donnees_SIG!J386))</f>
        <v>7.914299999999999</v>
      </c>
      <c r="P386" t="s">
        <v>39</v>
      </c>
    </row>
    <row r="387" spans="1:16">
      <c r="A387" t="s">
        <v>809</v>
      </c>
      <c r="B387" s="31" t="s">
        <v>810</v>
      </c>
      <c r="C387">
        <v>82.264297485</v>
      </c>
      <c r="D387" t="s">
        <v>37</v>
      </c>
      <c r="E387">
        <v>790389.00468315696</v>
      </c>
      <c r="F387">
        <v>9637651.6311954409</v>
      </c>
      <c r="G387">
        <f>IF(C387="","",VLOOKUP(C387,Classes_detaillees!B:D,Classes_detaillees!C$1,TRUE))</f>
        <v>85</v>
      </c>
      <c r="H387">
        <f>IF(C387="","",VLOOKUP(C387,Classes_finales!B:D,Classes_finales!C$1,TRUE))</f>
        <v>80</v>
      </c>
      <c r="I387">
        <f t="shared" ref="I387:I450" si="6">IF(E387="","",20)</f>
        <v>20</v>
      </c>
      <c r="J387" s="31">
        <f>Classes_finales!$W$30*C387^3+Classes_finales!$W$31*C387^2+Classes_finales!$W$32*C387+Classes_finales!$W$33</f>
        <v>7.9571185122990382</v>
      </c>
      <c r="K387">
        <f>IF(OR(C387&lt;10,C387&gt;450),0,IF(H387&gt;=MAX(Classes_finales!D:D),$M$1,Donnees_SIG!J387))</f>
        <v>7.914299999999999</v>
      </c>
      <c r="P387" t="s">
        <v>39</v>
      </c>
    </row>
    <row r="388" spans="1:16">
      <c r="A388" t="s">
        <v>811</v>
      </c>
      <c r="B388" t="s">
        <v>812</v>
      </c>
      <c r="C388">
        <v>97.884498596</v>
      </c>
      <c r="D388" t="s">
        <v>37</v>
      </c>
      <c r="E388">
        <v>790439.89874347602</v>
      </c>
      <c r="F388">
        <v>9637795.9182965104</v>
      </c>
      <c r="G388">
        <f>IF(C388="","",VLOOKUP(C388,Classes_detaillees!B:D,Classes_detaillees!C$1,TRUE))</f>
        <v>100</v>
      </c>
      <c r="H388">
        <f>IF(C388="","",VLOOKUP(C388,Classes_finales!B:D,Classes_finales!C$1,TRUE))</f>
        <v>80</v>
      </c>
      <c r="I388">
        <f t="shared" si="6"/>
        <v>20</v>
      </c>
      <c r="J388" s="31">
        <f>Classes_finales!$W$30*C388^3+Classes_finales!$W$31*C388^2+Classes_finales!$W$32*C388+Classes_finales!$W$33</f>
        <v>7.4135912312521395</v>
      </c>
      <c r="K388">
        <f>IF(OR(C388&lt;10,C388&gt;450),0,IF(H388&gt;=MAX(Classes_finales!D:D),$M$1,Donnees_SIG!J388))</f>
        <v>7.914299999999999</v>
      </c>
      <c r="P388" t="s">
        <v>39</v>
      </c>
    </row>
    <row r="389" spans="1:16">
      <c r="A389" t="s">
        <v>813</v>
      </c>
      <c r="B389" t="s">
        <v>814</v>
      </c>
      <c r="C389">
        <v>85.200599670000003</v>
      </c>
      <c r="D389" t="s">
        <v>37</v>
      </c>
      <c r="E389">
        <v>790376.92033143702</v>
      </c>
      <c r="F389">
        <v>9638768.2691084594</v>
      </c>
      <c r="G389">
        <f>IF(C389="","",VLOOKUP(C389,Classes_detaillees!B:D,Classes_detaillees!C$1,TRUE))</f>
        <v>90</v>
      </c>
      <c r="H389">
        <f>IF(C389="","",VLOOKUP(C389,Classes_finales!B:D,Classes_finales!C$1,TRUE))</f>
        <v>80</v>
      </c>
      <c r="I389">
        <f t="shared" si="6"/>
        <v>20</v>
      </c>
      <c r="J389" s="31">
        <f>Classes_finales!$W$30*C389^3+Classes_finales!$W$31*C389^2+Classes_finales!$W$32*C389+Classes_finales!$W$33</f>
        <v>7.9706615827544187</v>
      </c>
      <c r="K389">
        <f>IF(OR(C389&lt;10,C389&gt;450),0,IF(H389&gt;=MAX(Classes_finales!D:D),$M$1,Donnees_SIG!J389))</f>
        <v>7.914299999999999</v>
      </c>
      <c r="P389" t="s">
        <v>39</v>
      </c>
    </row>
    <row r="390" spans="1:16">
      <c r="A390" t="s">
        <v>815</v>
      </c>
      <c r="B390" t="s">
        <v>816</v>
      </c>
      <c r="C390">
        <v>65.628700256000002</v>
      </c>
      <c r="D390" t="s">
        <v>37</v>
      </c>
      <c r="E390">
        <v>790528.40465340205</v>
      </c>
      <c r="F390">
        <v>9638018.7595195491</v>
      </c>
      <c r="G390">
        <f>IF(C390="","",VLOOKUP(C390,Classes_detaillees!B:D,Classes_detaillees!C$1,TRUE))</f>
        <v>70</v>
      </c>
      <c r="H390">
        <f>IF(C390="","",VLOOKUP(C390,Classes_finales!B:D,Classes_finales!C$1,TRUE))</f>
        <v>70</v>
      </c>
      <c r="I390">
        <f t="shared" si="6"/>
        <v>20</v>
      </c>
      <c r="J390" s="31">
        <f>Classes_finales!$W$30*C390^3+Classes_finales!$W$31*C390^2+Classes_finales!$W$32*C390+Classes_finales!$W$33</f>
        <v>7.0788288840144702</v>
      </c>
      <c r="K390">
        <f>IF(OR(C390&lt;10,C390&gt;450),0,IF(H390&gt;=MAX(Classes_finales!D:D),$M$1,Donnees_SIG!J390))</f>
        <v>7.0788288840144702</v>
      </c>
      <c r="P390" t="s">
        <v>39</v>
      </c>
    </row>
    <row r="391" spans="1:16">
      <c r="A391" t="s">
        <v>817</v>
      </c>
      <c r="B391" t="s">
        <v>818</v>
      </c>
      <c r="C391">
        <v>15.183899879</v>
      </c>
      <c r="D391" t="s">
        <v>37</v>
      </c>
      <c r="E391">
        <v>790102.30456622504</v>
      </c>
      <c r="F391">
        <v>9637348.5820804499</v>
      </c>
      <c r="G391">
        <f>IF(C391="","",VLOOKUP(C391,Classes_detaillees!B:D,Classes_detaillees!C$1,TRUE))</f>
        <v>20</v>
      </c>
      <c r="H391">
        <f>IF(C391="","",VLOOKUP(C391,Classes_finales!B:D,Classes_finales!C$1,TRUE))</f>
        <v>30</v>
      </c>
      <c r="I391">
        <f t="shared" si="6"/>
        <v>20</v>
      </c>
      <c r="J391" s="31">
        <f>Classes_finales!$W$30*C391^3+Classes_finales!$W$31*C391^2+Classes_finales!$W$32*C391+Classes_finales!$W$33</f>
        <v>0.82346248729093618</v>
      </c>
      <c r="K391">
        <f>IF(OR(C391&lt;10,C391&gt;450),0,IF(H391&gt;=MAX(Classes_finales!D:D),$M$1,Donnees_SIG!J391))</f>
        <v>0.82346248729093618</v>
      </c>
      <c r="P391" t="s">
        <v>39</v>
      </c>
    </row>
    <row r="392" spans="1:16">
      <c r="A392" t="s">
        <v>819</v>
      </c>
      <c r="B392" t="s">
        <v>820</v>
      </c>
      <c r="C392">
        <v>21.973499298</v>
      </c>
      <c r="D392" t="s">
        <v>37</v>
      </c>
      <c r="E392">
        <v>790223.39245531696</v>
      </c>
      <c r="F392">
        <v>9638724.9894980006</v>
      </c>
      <c r="G392">
        <f>IF(C392="","",VLOOKUP(C392,Classes_detaillees!B:D,Classes_detaillees!C$1,TRUE))</f>
        <v>25</v>
      </c>
      <c r="H392">
        <f>IF(C392="","",VLOOKUP(C392,Classes_finales!B:D,Classes_finales!C$1,TRUE))</f>
        <v>30</v>
      </c>
      <c r="I392">
        <f t="shared" si="6"/>
        <v>20</v>
      </c>
      <c r="J392" s="31">
        <f>Classes_finales!$W$30*C392^3+Classes_finales!$W$31*C392^2+Classes_finales!$W$32*C392+Classes_finales!$W$33</f>
        <v>1.6226370408736437</v>
      </c>
      <c r="K392">
        <f>IF(OR(C392&lt;10,C392&gt;450),0,IF(H392&gt;=MAX(Classes_finales!D:D),$M$1,Donnees_SIG!J392))</f>
        <v>1.6226370408736437</v>
      </c>
      <c r="P392" t="s">
        <v>39</v>
      </c>
    </row>
    <row r="393" spans="1:16">
      <c r="A393" t="s">
        <v>821</v>
      </c>
      <c r="B393" t="s">
        <v>822</v>
      </c>
      <c r="C393">
        <v>101.63819884999999</v>
      </c>
      <c r="D393" t="s">
        <v>37</v>
      </c>
      <c r="E393">
        <v>783871.52487349196</v>
      </c>
      <c r="F393">
        <v>9636119.2037287802</v>
      </c>
      <c r="G393">
        <f>IF(C393="","",VLOOKUP(C393,Classes_detaillees!B:D,Classes_detaillees!C$1,TRUE))</f>
        <v>105</v>
      </c>
      <c r="H393">
        <f>IF(C393="","",VLOOKUP(C393,Classes_finales!B:D,Classes_finales!C$1,TRUE))</f>
        <v>80</v>
      </c>
      <c r="I393">
        <f t="shared" si="6"/>
        <v>20</v>
      </c>
      <c r="J393" s="31">
        <f>Classes_finales!$W$30*C393^3+Classes_finales!$W$31*C393^2+Classes_finales!$W$32*C393+Classes_finales!$W$33</f>
        <v>7.03311572723414</v>
      </c>
      <c r="K393">
        <f>IF(OR(C393&lt;10,C393&gt;450),0,IF(H393&gt;=MAX(Classes_finales!D:D),$M$1,Donnees_SIG!J393))</f>
        <v>7.914299999999999</v>
      </c>
      <c r="P393" t="s">
        <v>39</v>
      </c>
    </row>
    <row r="394" spans="1:16">
      <c r="A394" t="s">
        <v>823</v>
      </c>
      <c r="B394" s="31" t="s">
        <v>824</v>
      </c>
      <c r="C394">
        <v>86.192100525000001</v>
      </c>
      <c r="D394" t="s">
        <v>37</v>
      </c>
      <c r="E394">
        <v>790921.78404935205</v>
      </c>
      <c r="F394">
        <v>9638259.8653854802</v>
      </c>
      <c r="G394">
        <f>IF(C394="","",VLOOKUP(C394,Classes_detaillees!B:D,Classes_detaillees!C$1,TRUE))</f>
        <v>90</v>
      </c>
      <c r="H394">
        <f>IF(C394="","",VLOOKUP(C394,Classes_finales!B:D,Classes_finales!C$1,TRUE))</f>
        <v>80</v>
      </c>
      <c r="I394">
        <f t="shared" si="6"/>
        <v>20</v>
      </c>
      <c r="J394" s="31">
        <f>Classes_finales!$W$30*C394^3+Classes_finales!$W$31*C394^2+Classes_finales!$W$32*C394+Classes_finales!$W$33</f>
        <v>7.9640454560476304</v>
      </c>
      <c r="K394">
        <f>IF(OR(C394&lt;10,C394&gt;450),0,IF(H394&gt;=MAX(Classes_finales!D:D),$M$1,Donnees_SIG!J394))</f>
        <v>7.914299999999999</v>
      </c>
      <c r="P394" t="s">
        <v>39</v>
      </c>
    </row>
    <row r="395" spans="1:16">
      <c r="A395" t="s">
        <v>825</v>
      </c>
      <c r="B395" t="s">
        <v>826</v>
      </c>
      <c r="C395">
        <v>23.976200104</v>
      </c>
      <c r="D395" t="s">
        <v>37</v>
      </c>
      <c r="E395">
        <v>792057.22148198995</v>
      </c>
      <c r="F395">
        <v>9638439.8180593699</v>
      </c>
      <c r="G395">
        <f>IF(C395="","",VLOOKUP(C395,Classes_detaillees!B:D,Classes_detaillees!C$1,TRUE))</f>
        <v>25</v>
      </c>
      <c r="H395">
        <f>IF(C395="","",VLOOKUP(C395,Classes_finales!B:D,Classes_finales!C$1,TRUE))</f>
        <v>30</v>
      </c>
      <c r="I395">
        <f t="shared" si="6"/>
        <v>20</v>
      </c>
      <c r="J395" s="31">
        <f>Classes_finales!$W$30*C395^3+Classes_finales!$W$31*C395^2+Classes_finales!$W$32*C395+Classes_finales!$W$33</f>
        <v>1.8755754720660196</v>
      </c>
      <c r="K395">
        <f>IF(OR(C395&lt;10,C395&gt;450),0,IF(H395&gt;=MAX(Classes_finales!D:D),$M$1,Donnees_SIG!J395))</f>
        <v>1.8755754720660196</v>
      </c>
      <c r="P395" t="s">
        <v>39</v>
      </c>
    </row>
    <row r="396" spans="1:16">
      <c r="A396" t="s">
        <v>827</v>
      </c>
      <c r="B396" s="31" t="s">
        <v>828</v>
      </c>
      <c r="C396">
        <v>50.189498901</v>
      </c>
      <c r="D396" t="s">
        <v>37</v>
      </c>
      <c r="E396">
        <v>790922.37090358895</v>
      </c>
      <c r="F396">
        <v>9638190.2962112203</v>
      </c>
      <c r="G396">
        <f>IF(C396="","",VLOOKUP(C396,Classes_detaillees!B:D,Classes_detaillees!C$1,TRUE))</f>
        <v>55</v>
      </c>
      <c r="H396">
        <f>IF(C396="","",VLOOKUP(C396,Classes_finales!B:D,Classes_finales!C$1,TRUE))</f>
        <v>60</v>
      </c>
      <c r="I396">
        <f t="shared" si="6"/>
        <v>20</v>
      </c>
      <c r="J396" s="31">
        <f>Classes_finales!$W$30*C396^3+Classes_finales!$W$31*C396^2+Classes_finales!$W$32*C396+Classes_finales!$W$33</f>
        <v>5.3913185465726361</v>
      </c>
      <c r="K396">
        <f>IF(OR(C396&lt;10,C396&gt;450),0,IF(H396&gt;=MAX(Classes_finales!D:D),$M$1,Donnees_SIG!J396))</f>
        <v>5.3913185465726361</v>
      </c>
      <c r="P396" t="s">
        <v>39</v>
      </c>
    </row>
    <row r="397" spans="1:16">
      <c r="A397" t="s">
        <v>829</v>
      </c>
      <c r="B397" t="s">
        <v>830</v>
      </c>
      <c r="C397">
        <v>40.584899901999997</v>
      </c>
      <c r="D397" t="s">
        <v>37</v>
      </c>
      <c r="E397">
        <v>782981.08459173201</v>
      </c>
      <c r="F397">
        <v>9636255.7435561307</v>
      </c>
      <c r="G397">
        <f>IF(C397="","",VLOOKUP(C397,Classes_detaillees!B:D,Classes_detaillees!C$1,TRUE))</f>
        <v>45</v>
      </c>
      <c r="H397">
        <f>IF(C397="","",VLOOKUP(C397,Classes_finales!B:D,Classes_finales!C$1,TRUE))</f>
        <v>50</v>
      </c>
      <c r="I397">
        <f t="shared" si="6"/>
        <v>20</v>
      </c>
      <c r="J397" s="31">
        <f>Classes_finales!$W$30*C397^3+Classes_finales!$W$31*C397^2+Classes_finales!$W$32*C397+Classes_finales!$W$33</f>
        <v>4.1183003730272372</v>
      </c>
      <c r="K397">
        <f>IF(OR(C397&lt;10,C397&gt;450),0,IF(H397&gt;=MAX(Classes_finales!D:D),$M$1,Donnees_SIG!J397))</f>
        <v>4.1183003730272372</v>
      </c>
      <c r="P397" t="s">
        <v>39</v>
      </c>
    </row>
    <row r="398" spans="1:16">
      <c r="A398" t="s">
        <v>831</v>
      </c>
      <c r="B398" t="s">
        <v>832</v>
      </c>
      <c r="C398">
        <v>20.152700423999999</v>
      </c>
      <c r="D398" t="s">
        <v>37</v>
      </c>
      <c r="E398">
        <v>790572.24524309905</v>
      </c>
      <c r="F398">
        <v>9638004.0742218308</v>
      </c>
      <c r="G398">
        <f>IF(C398="","",VLOOKUP(C398,Classes_detaillees!B:D,Classes_detaillees!C$1,TRUE))</f>
        <v>25</v>
      </c>
      <c r="H398">
        <f>IF(C398="","",VLOOKUP(C398,Classes_finales!B:D,Classes_finales!C$1,TRUE))</f>
        <v>30</v>
      </c>
      <c r="I398">
        <f t="shared" si="6"/>
        <v>20</v>
      </c>
      <c r="J398" s="31">
        <f>Classes_finales!$W$30*C398^3+Classes_finales!$W$31*C398^2+Classes_finales!$W$32*C398+Classes_finales!$W$33</f>
        <v>1.3987847274694927</v>
      </c>
      <c r="K398">
        <f>IF(OR(C398&lt;10,C398&gt;450),0,IF(H398&gt;=MAX(Classes_finales!D:D),$M$1,Donnees_SIG!J398))</f>
        <v>1.3987847274694927</v>
      </c>
      <c r="P398" t="s">
        <v>39</v>
      </c>
    </row>
    <row r="399" spans="1:16">
      <c r="A399" t="s">
        <v>833</v>
      </c>
      <c r="B399" t="s">
        <v>834</v>
      </c>
      <c r="C399">
        <v>153.67680358999999</v>
      </c>
      <c r="D399" t="s">
        <v>37</v>
      </c>
      <c r="E399">
        <v>790713.58247462695</v>
      </c>
      <c r="F399">
        <v>9639317.0709154792</v>
      </c>
      <c r="G399">
        <f>IF(C399="","",VLOOKUP(C399,Classes_detaillees!B:D,Classes_detaillees!C$1,TRUE))</f>
        <v>155</v>
      </c>
      <c r="H399">
        <f>IF(C399="","",VLOOKUP(C399,Classes_finales!B:D,Classes_finales!C$1,TRUE))</f>
        <v>80</v>
      </c>
      <c r="I399">
        <f t="shared" si="6"/>
        <v>20</v>
      </c>
      <c r="J399" s="31">
        <f>Classes_finales!$W$30*C399^3+Classes_finales!$W$31*C399^2+Classes_finales!$W$32*C399+Classes_finales!$W$33</f>
        <v>-12.363406894048667</v>
      </c>
      <c r="K399">
        <f>IF(OR(C399&lt;10,C399&gt;450),0,IF(H399&gt;=MAX(Classes_finales!D:D),$M$1,Donnees_SIG!J399))</f>
        <v>7.914299999999999</v>
      </c>
      <c r="P399" t="s">
        <v>39</v>
      </c>
    </row>
    <row r="400" spans="1:16">
      <c r="A400" t="s">
        <v>835</v>
      </c>
      <c r="B400" s="31" t="s">
        <v>836</v>
      </c>
      <c r="C400">
        <v>41.436500549000002</v>
      </c>
      <c r="D400" t="s">
        <v>37</v>
      </c>
      <c r="E400">
        <v>783479.88799665798</v>
      </c>
      <c r="F400">
        <v>9636997.4339885097</v>
      </c>
      <c r="G400">
        <f>IF(C400="","",VLOOKUP(C400,Classes_detaillees!B:D,Classes_detaillees!C$1,TRUE))</f>
        <v>45</v>
      </c>
      <c r="H400">
        <f>IF(C400="","",VLOOKUP(C400,Classes_finales!B:D,Classes_finales!C$1,TRUE))</f>
        <v>50</v>
      </c>
      <c r="I400">
        <f t="shared" si="6"/>
        <v>20</v>
      </c>
      <c r="J400" s="31">
        <f>Classes_finales!$W$30*C400^3+Classes_finales!$W$31*C400^2+Classes_finales!$W$32*C400+Classes_finales!$W$33</f>
        <v>4.2344849330431291</v>
      </c>
      <c r="K400">
        <f>IF(OR(C400&lt;10,C400&gt;450),0,IF(H400&gt;=MAX(Classes_finales!D:D),$M$1,Donnees_SIG!J400))</f>
        <v>4.2344849330431291</v>
      </c>
      <c r="P400" t="s">
        <v>39</v>
      </c>
    </row>
    <row r="401" spans="1:16">
      <c r="A401" t="s">
        <v>837</v>
      </c>
      <c r="B401" t="s">
        <v>838</v>
      </c>
      <c r="C401">
        <v>145.66560364</v>
      </c>
      <c r="D401" t="s">
        <v>37</v>
      </c>
      <c r="E401">
        <v>791348.46201010095</v>
      </c>
      <c r="F401">
        <v>9638382.9619623609</v>
      </c>
      <c r="G401">
        <f>IF(C401="","",VLOOKUP(C401,Classes_detaillees!B:D,Classes_detaillees!C$1,TRUE))</f>
        <v>150</v>
      </c>
      <c r="H401">
        <f>IF(C401="","",VLOOKUP(C401,Classes_finales!B:D,Classes_finales!C$1,TRUE))</f>
        <v>80</v>
      </c>
      <c r="I401">
        <f t="shared" si="6"/>
        <v>20</v>
      </c>
      <c r="J401" s="31">
        <f>Classes_finales!$W$30*C401^3+Classes_finales!$W$31*C401^2+Classes_finales!$W$32*C401+Classes_finales!$W$33</f>
        <v>-7.324716603384001</v>
      </c>
      <c r="K401">
        <f>IF(OR(C401&lt;10,C401&gt;450),0,IF(H401&gt;=MAX(Classes_finales!D:D),$M$1,Donnees_SIG!J401))</f>
        <v>7.914299999999999</v>
      </c>
      <c r="P401" t="s">
        <v>39</v>
      </c>
    </row>
    <row r="402" spans="1:16">
      <c r="A402" t="s">
        <v>839</v>
      </c>
      <c r="B402" t="s">
        <v>840</v>
      </c>
      <c r="C402">
        <v>65.245002747000001</v>
      </c>
      <c r="D402" t="s">
        <v>37</v>
      </c>
      <c r="E402">
        <v>790542.33932373195</v>
      </c>
      <c r="F402">
        <v>9639058.5560959596</v>
      </c>
      <c r="G402">
        <f>IF(C402="","",VLOOKUP(C402,Classes_detaillees!B:D,Classes_detaillees!C$1,TRUE))</f>
        <v>70</v>
      </c>
      <c r="H402">
        <f>IF(C402="","",VLOOKUP(C402,Classes_finales!B:D,Classes_finales!C$1,TRUE))</f>
        <v>70</v>
      </c>
      <c r="I402">
        <f t="shared" si="6"/>
        <v>20</v>
      </c>
      <c r="J402" s="31">
        <f>Classes_finales!$W$30*C402^3+Classes_finales!$W$31*C402^2+Classes_finales!$W$32*C402+Classes_finales!$W$33</f>
        <v>7.0451009066611423</v>
      </c>
      <c r="K402">
        <f>IF(OR(C402&lt;10,C402&gt;450),0,IF(H402&gt;=MAX(Classes_finales!D:D),$M$1,Donnees_SIG!J402))</f>
        <v>7.0451009066611423</v>
      </c>
      <c r="P402" t="s">
        <v>39</v>
      </c>
    </row>
    <row r="403" spans="1:16">
      <c r="A403" t="s">
        <v>841</v>
      </c>
      <c r="B403" t="s">
        <v>842</v>
      </c>
      <c r="C403">
        <v>86.396797179999993</v>
      </c>
      <c r="D403" t="s">
        <v>37</v>
      </c>
      <c r="E403">
        <v>792385.49242755806</v>
      </c>
      <c r="F403">
        <v>9638461.1234278399</v>
      </c>
      <c r="G403">
        <f>IF(C403="","",VLOOKUP(C403,Classes_detaillees!B:D,Classes_detaillees!C$1,TRUE))</f>
        <v>90</v>
      </c>
      <c r="H403">
        <f>IF(C403="","",VLOOKUP(C403,Classes_finales!B:D,Classes_finales!C$1,TRUE))</f>
        <v>80</v>
      </c>
      <c r="I403">
        <f t="shared" si="6"/>
        <v>20</v>
      </c>
      <c r="J403" s="31">
        <f>Classes_finales!$W$30*C403^3+Classes_finales!$W$31*C403^2+Classes_finales!$W$32*C403+Classes_finales!$W$33</f>
        <v>7.9619558002726496</v>
      </c>
      <c r="K403">
        <f>IF(OR(C403&lt;10,C403&gt;450),0,IF(H403&gt;=MAX(Classes_finales!D:D),$M$1,Donnees_SIG!J403))</f>
        <v>7.914299999999999</v>
      </c>
      <c r="P403" t="s">
        <v>39</v>
      </c>
    </row>
    <row r="404" spans="1:16">
      <c r="A404" t="s">
        <v>843</v>
      </c>
      <c r="B404" t="s">
        <v>844</v>
      </c>
      <c r="C404">
        <v>101.13639832</v>
      </c>
      <c r="D404" t="s">
        <v>37</v>
      </c>
      <c r="E404">
        <v>791632.07253576699</v>
      </c>
      <c r="F404">
        <v>9639541.4721778501</v>
      </c>
      <c r="G404">
        <f>IF(C404="","",VLOOKUP(C404,Classes_detaillees!B:D,Classes_detaillees!C$1,TRUE))</f>
        <v>105</v>
      </c>
      <c r="H404">
        <f>IF(C404="","",VLOOKUP(C404,Classes_finales!B:D,Classes_finales!C$1,TRUE))</f>
        <v>80</v>
      </c>
      <c r="I404">
        <f t="shared" si="6"/>
        <v>20</v>
      </c>
      <c r="J404" s="31">
        <f>Classes_finales!$W$30*C404^3+Classes_finales!$W$31*C404^2+Classes_finales!$W$32*C404+Classes_finales!$W$33</f>
        <v>7.0902006579477863</v>
      </c>
      <c r="K404">
        <f>IF(OR(C404&lt;10,C404&gt;450),0,IF(H404&gt;=MAX(Classes_finales!D:D),$M$1,Donnees_SIG!J404))</f>
        <v>7.914299999999999</v>
      </c>
      <c r="P404" t="s">
        <v>39</v>
      </c>
    </row>
    <row r="405" spans="1:16">
      <c r="A405" t="s">
        <v>845</v>
      </c>
      <c r="B405" t="s">
        <v>846</v>
      </c>
      <c r="C405">
        <v>75.977500915999997</v>
      </c>
      <c r="D405" t="s">
        <v>37</v>
      </c>
      <c r="E405">
        <v>790521.92646849295</v>
      </c>
      <c r="F405">
        <v>9637997.8397616707</v>
      </c>
      <c r="G405">
        <f>IF(C405="","",VLOOKUP(C405,Classes_detaillees!B:D,Classes_detaillees!C$1,TRUE))</f>
        <v>80</v>
      </c>
      <c r="H405">
        <f>IF(C405="","",VLOOKUP(C405,Classes_finales!B:D,Classes_finales!C$1,TRUE))</f>
        <v>80</v>
      </c>
      <c r="I405">
        <f t="shared" si="6"/>
        <v>20</v>
      </c>
      <c r="J405" s="31">
        <f>Classes_finales!$W$30*C405^3+Classes_finales!$W$31*C405^2+Classes_finales!$W$32*C405+Classes_finales!$W$33</f>
        <v>7.7733721965569007</v>
      </c>
      <c r="K405">
        <f>IF(OR(C405&lt;10,C405&gt;450),0,IF(H405&gt;=MAX(Classes_finales!D:D),$M$1,Donnees_SIG!J405))</f>
        <v>7.914299999999999</v>
      </c>
      <c r="P405" t="s">
        <v>39</v>
      </c>
    </row>
    <row r="406" spans="1:16">
      <c r="A406" t="s">
        <v>847</v>
      </c>
      <c r="B406" t="s">
        <v>848</v>
      </c>
      <c r="C406">
        <v>116.54119873</v>
      </c>
      <c r="D406" t="s">
        <v>37</v>
      </c>
      <c r="E406">
        <v>791672.475792835</v>
      </c>
      <c r="F406">
        <v>9639365.7493438497</v>
      </c>
      <c r="G406">
        <f>IF(C406="","",VLOOKUP(C406,Classes_detaillees!B:D,Classes_detaillees!C$1,TRUE))</f>
        <v>120</v>
      </c>
      <c r="H406">
        <f>IF(C406="","",VLOOKUP(C406,Classes_finales!B:D,Classes_finales!C$1,TRUE))</f>
        <v>80</v>
      </c>
      <c r="I406">
        <f t="shared" si="6"/>
        <v>20</v>
      </c>
      <c r="J406" s="31">
        <f>Classes_finales!$W$30*C406^3+Classes_finales!$W$31*C406^2+Classes_finales!$W$32*C406+Classes_finales!$W$33</f>
        <v>4.3766624773055423</v>
      </c>
      <c r="K406">
        <f>IF(OR(C406&lt;10,C406&gt;450),0,IF(H406&gt;=MAX(Classes_finales!D:D),$M$1,Donnees_SIG!J406))</f>
        <v>7.914299999999999</v>
      </c>
      <c r="P406" t="s">
        <v>39</v>
      </c>
    </row>
    <row r="407" spans="1:16">
      <c r="A407" t="s">
        <v>849</v>
      </c>
      <c r="B407" t="s">
        <v>850</v>
      </c>
      <c r="C407">
        <v>98.448600768999995</v>
      </c>
      <c r="D407" t="s">
        <v>37</v>
      </c>
      <c r="E407">
        <v>791583.85100970604</v>
      </c>
      <c r="F407">
        <v>9638428.8646425009</v>
      </c>
      <c r="G407">
        <f>IF(C407="","",VLOOKUP(C407,Classes_detaillees!B:D,Classes_detaillees!C$1,TRUE))</f>
        <v>100</v>
      </c>
      <c r="H407">
        <f>IF(C407="","",VLOOKUP(C407,Classes_finales!B:D,Classes_finales!C$1,TRUE))</f>
        <v>80</v>
      </c>
      <c r="I407">
        <f t="shared" si="6"/>
        <v>20</v>
      </c>
      <c r="J407" s="31">
        <f>Classes_finales!$W$30*C407^3+Classes_finales!$W$31*C407^2+Classes_finales!$W$32*C407+Classes_finales!$W$33</f>
        <v>7.3631779497163823</v>
      </c>
      <c r="K407">
        <f>IF(OR(C407&lt;10,C407&gt;450),0,IF(H407&gt;=MAX(Classes_finales!D:D),$M$1,Donnees_SIG!J407))</f>
        <v>7.914299999999999</v>
      </c>
      <c r="P407" t="s">
        <v>39</v>
      </c>
    </row>
    <row r="408" spans="1:16">
      <c r="A408" t="s">
        <v>851</v>
      </c>
      <c r="B408" t="s">
        <v>852</v>
      </c>
      <c r="C408">
        <v>30.061399460000001</v>
      </c>
      <c r="D408" t="s">
        <v>37</v>
      </c>
      <c r="E408">
        <v>783334.41585097194</v>
      </c>
      <c r="F408">
        <v>9635584.72555154</v>
      </c>
      <c r="G408">
        <f>IF(C408="","",VLOOKUP(C408,Classes_detaillees!B:D,Classes_detaillees!C$1,TRUE))</f>
        <v>35</v>
      </c>
      <c r="H408">
        <f>IF(C408="","",VLOOKUP(C408,Classes_finales!B:D,Classes_finales!C$1,TRUE))</f>
        <v>35</v>
      </c>
      <c r="I408">
        <f t="shared" si="6"/>
        <v>20</v>
      </c>
      <c r="J408" s="31">
        <f>Classes_finales!$W$30*C408^3+Classes_finales!$W$31*C408^2+Classes_finales!$W$32*C408+Classes_finales!$W$33</f>
        <v>2.6775842904820868</v>
      </c>
      <c r="K408">
        <f>IF(OR(C408&lt;10,C408&gt;450),0,IF(H408&gt;=MAX(Classes_finales!D:D),$M$1,Donnees_SIG!J408))</f>
        <v>2.6775842904820868</v>
      </c>
      <c r="P408" t="s">
        <v>39</v>
      </c>
    </row>
    <row r="409" spans="1:16">
      <c r="A409" t="s">
        <v>853</v>
      </c>
      <c r="B409" t="s">
        <v>854</v>
      </c>
      <c r="C409">
        <v>78.719001770000006</v>
      </c>
      <c r="D409" t="s">
        <v>37</v>
      </c>
      <c r="E409">
        <v>790514.232237285</v>
      </c>
      <c r="F409">
        <v>9638074.0525843799</v>
      </c>
      <c r="G409">
        <f>IF(C409="","",VLOOKUP(C409,Classes_detaillees!B:D,Classes_detaillees!C$1,TRUE))</f>
        <v>80</v>
      </c>
      <c r="H409">
        <f>IF(C409="","",VLOOKUP(C409,Classes_finales!B:D,Classes_finales!C$1,TRUE))</f>
        <v>80</v>
      </c>
      <c r="I409">
        <f t="shared" si="6"/>
        <v>20</v>
      </c>
      <c r="J409" s="31">
        <f>Classes_finales!$W$30*C409^3+Classes_finales!$W$31*C409^2+Classes_finales!$W$32*C409+Classes_finales!$W$33</f>
        <v>7.8781786985098687</v>
      </c>
      <c r="K409">
        <f>IF(OR(C409&lt;10,C409&gt;450),0,IF(H409&gt;=MAX(Classes_finales!D:D),$M$1,Donnees_SIG!J409))</f>
        <v>7.914299999999999</v>
      </c>
      <c r="P409" t="s">
        <v>39</v>
      </c>
    </row>
    <row r="410" spans="1:16">
      <c r="A410" t="s">
        <v>855</v>
      </c>
      <c r="B410" s="31" t="s">
        <v>856</v>
      </c>
      <c r="C410">
        <v>86.566101074000002</v>
      </c>
      <c r="D410" t="s">
        <v>37</v>
      </c>
      <c r="E410">
        <v>790346.74891901901</v>
      </c>
      <c r="F410">
        <v>9637056.2891834006</v>
      </c>
      <c r="G410">
        <f>IF(C410="","",VLOOKUP(C410,Classes_detaillees!B:D,Classes_detaillees!C$1,TRUE))</f>
        <v>90</v>
      </c>
      <c r="H410">
        <f>IF(C410="","",VLOOKUP(C410,Classes_finales!B:D,Classes_finales!C$1,TRUE))</f>
        <v>80</v>
      </c>
      <c r="I410">
        <f t="shared" si="6"/>
        <v>20</v>
      </c>
      <c r="J410" s="31">
        <f>Classes_finales!$W$30*C410^3+Classes_finales!$W$31*C410^2+Classes_finales!$W$32*C410+Classes_finales!$W$33</f>
        <v>7.9600385640799995</v>
      </c>
      <c r="K410">
        <f>IF(OR(C410&lt;10,C410&gt;450),0,IF(H410&gt;=MAX(Classes_finales!D:D),$M$1,Donnees_SIG!J410))</f>
        <v>7.914299999999999</v>
      </c>
      <c r="P410" t="s">
        <v>39</v>
      </c>
    </row>
    <row r="411" spans="1:16">
      <c r="A411" t="s">
        <v>857</v>
      </c>
      <c r="B411" t="s">
        <v>858</v>
      </c>
      <c r="C411">
        <v>60.490798949999999</v>
      </c>
      <c r="D411" t="s">
        <v>37</v>
      </c>
      <c r="E411">
        <v>790533.86502697098</v>
      </c>
      <c r="F411">
        <v>9638081.5601328891</v>
      </c>
      <c r="G411">
        <f>IF(C411="","",VLOOKUP(C411,Classes_detaillees!B:D,Classes_detaillees!C$1,TRUE))</f>
        <v>65</v>
      </c>
      <c r="H411">
        <f>IF(C411="","",VLOOKUP(C411,Classes_finales!B:D,Classes_finales!C$1,TRUE))</f>
        <v>70</v>
      </c>
      <c r="I411">
        <f t="shared" si="6"/>
        <v>20</v>
      </c>
      <c r="J411" s="31">
        <f>Classes_finales!$W$30*C411^3+Classes_finales!$W$31*C411^2+Classes_finales!$W$32*C411+Classes_finales!$W$33</f>
        <v>6.5874452082934987</v>
      </c>
      <c r="K411">
        <f>IF(OR(C411&lt;10,C411&gt;450),0,IF(H411&gt;=MAX(Classes_finales!D:D),$M$1,Donnees_SIG!J411))</f>
        <v>6.5874452082934987</v>
      </c>
      <c r="P411" t="s">
        <v>39</v>
      </c>
    </row>
    <row r="412" spans="1:16">
      <c r="A412" t="s">
        <v>859</v>
      </c>
      <c r="B412" t="s">
        <v>860</v>
      </c>
      <c r="C412">
        <v>81.948600768999995</v>
      </c>
      <c r="D412" t="s">
        <v>37</v>
      </c>
      <c r="E412">
        <v>783152.72460996697</v>
      </c>
      <c r="F412">
        <v>9636031.4431686103</v>
      </c>
      <c r="G412">
        <f>IF(C412="","",VLOOKUP(C412,Classes_detaillees!B:D,Classes_detaillees!C$1,TRUE))</f>
        <v>85</v>
      </c>
      <c r="H412">
        <f>IF(C412="","",VLOOKUP(C412,Classes_finales!B:D,Classes_finales!C$1,TRUE))</f>
        <v>80</v>
      </c>
      <c r="I412">
        <f t="shared" si="6"/>
        <v>20</v>
      </c>
      <c r="J412" s="31">
        <f>Classes_finales!$W$30*C412^3+Classes_finales!$W$31*C412^2+Classes_finales!$W$32*C412+Classes_finales!$W$33</f>
        <v>7.9527998637655752</v>
      </c>
      <c r="K412">
        <f>IF(OR(C412&lt;10,C412&gt;450),0,IF(H412&gt;=MAX(Classes_finales!D:D),$M$1,Donnees_SIG!J412))</f>
        <v>7.914299999999999</v>
      </c>
      <c r="P412" t="s">
        <v>39</v>
      </c>
    </row>
    <row r="413" spans="1:16">
      <c r="A413" t="s">
        <v>861</v>
      </c>
      <c r="B413" t="s">
        <v>862</v>
      </c>
      <c r="C413">
        <v>82.510101317999997</v>
      </c>
      <c r="D413" t="s">
        <v>37</v>
      </c>
      <c r="E413">
        <v>790607.95044615003</v>
      </c>
      <c r="F413">
        <v>9637907.9456894994</v>
      </c>
      <c r="G413">
        <f>IF(C413="","",VLOOKUP(C413,Classes_detaillees!B:D,Classes_detaillees!C$1,TRUE))</f>
        <v>85</v>
      </c>
      <c r="H413">
        <f>IF(C413="","",VLOOKUP(C413,Classes_finales!B:D,Classes_finales!C$1,TRUE))</f>
        <v>80</v>
      </c>
      <c r="I413">
        <f t="shared" si="6"/>
        <v>20</v>
      </c>
      <c r="J413" s="31">
        <f>Classes_finales!$W$30*C413^3+Classes_finales!$W$31*C413^2+Classes_finales!$W$32*C413+Classes_finales!$W$33</f>
        <v>7.9601036370686167</v>
      </c>
      <c r="K413">
        <f>IF(OR(C413&lt;10,C413&gt;450),0,IF(H413&gt;=MAX(Classes_finales!D:D),$M$1,Donnees_SIG!J413))</f>
        <v>7.914299999999999</v>
      </c>
      <c r="P413" t="s">
        <v>39</v>
      </c>
    </row>
    <row r="414" spans="1:16">
      <c r="A414" t="s">
        <v>863</v>
      </c>
      <c r="B414" t="s">
        <v>864</v>
      </c>
      <c r="C414">
        <v>13.983400345</v>
      </c>
      <c r="D414" t="s">
        <v>37</v>
      </c>
      <c r="E414">
        <v>790343.48795268405</v>
      </c>
      <c r="F414">
        <v>9637027.0909776408</v>
      </c>
      <c r="G414">
        <f>IF(C414="","",VLOOKUP(C414,Classes_detaillees!B:D,Classes_detaillees!C$1,TRUE))</f>
        <v>15</v>
      </c>
      <c r="H414">
        <f>IF(C414="","",VLOOKUP(C414,Classes_finales!B:D,Classes_finales!C$1,TRUE))</f>
        <v>15</v>
      </c>
      <c r="I414">
        <f t="shared" si="6"/>
        <v>20</v>
      </c>
      <c r="J414" s="31">
        <f>Classes_finales!$W$30*C414^3+Classes_finales!$W$31*C414^2+Classes_finales!$W$32*C414+Classes_finales!$W$33</f>
        <v>0.69344852766280285</v>
      </c>
      <c r="K414">
        <f>IF(OR(C414&lt;10,C414&gt;450),0,IF(H414&gt;=MAX(Classes_finales!D:D),$M$1,Donnees_SIG!J414))</f>
        <v>0.69344852766280285</v>
      </c>
      <c r="P414" t="s">
        <v>39</v>
      </c>
    </row>
    <row r="415" spans="1:16">
      <c r="A415" t="s">
        <v>865</v>
      </c>
      <c r="B415" s="31" t="s">
        <v>866</v>
      </c>
      <c r="C415">
        <v>50.279499053999999</v>
      </c>
      <c r="D415" t="s">
        <v>37</v>
      </c>
      <c r="E415">
        <v>791226.35577677004</v>
      </c>
      <c r="F415">
        <v>9637268.8002045397</v>
      </c>
      <c r="G415">
        <f>IF(C415="","",VLOOKUP(C415,Classes_detaillees!B:D,Classes_detaillees!C$1,TRUE))</f>
        <v>55</v>
      </c>
      <c r="H415">
        <f>IF(C415="","",VLOOKUP(C415,Classes_finales!B:D,Classes_finales!C$1,TRUE))</f>
        <v>60</v>
      </c>
      <c r="I415">
        <f t="shared" si="6"/>
        <v>20</v>
      </c>
      <c r="J415" s="31">
        <f>Classes_finales!$W$30*C415^3+Classes_finales!$W$31*C415^2+Classes_finales!$W$32*C415+Classes_finales!$W$33</f>
        <v>5.4027054974878865</v>
      </c>
      <c r="K415">
        <f>IF(OR(C415&lt;10,C415&gt;450),0,IF(H415&gt;=MAX(Classes_finales!D:D),$M$1,Donnees_SIG!J415))</f>
        <v>5.4027054974878865</v>
      </c>
      <c r="P415" t="s">
        <v>39</v>
      </c>
    </row>
    <row r="416" spans="1:16">
      <c r="A416" t="s">
        <v>867</v>
      </c>
      <c r="B416" t="s">
        <v>868</v>
      </c>
      <c r="C416">
        <v>67.029098511000001</v>
      </c>
      <c r="D416" t="s">
        <v>37</v>
      </c>
      <c r="E416">
        <v>791684.49204134999</v>
      </c>
      <c r="F416">
        <v>9637628.0581868794</v>
      </c>
      <c r="G416">
        <f>IF(C416="","",VLOOKUP(C416,Classes_detaillees!B:D,Classes_detaillees!C$1,TRUE))</f>
        <v>70</v>
      </c>
      <c r="H416">
        <f>IF(C416="","",VLOOKUP(C416,Classes_finales!B:D,Classes_finales!C$1,TRUE))</f>
        <v>70</v>
      </c>
      <c r="I416">
        <f t="shared" si="6"/>
        <v>20</v>
      </c>
      <c r="J416" s="31">
        <f>Classes_finales!$W$30*C416^3+Classes_finales!$W$31*C416^2+Classes_finales!$W$32*C416+Classes_finales!$W$33</f>
        <v>7.1975350118367096</v>
      </c>
      <c r="K416">
        <f>IF(OR(C416&lt;10,C416&gt;450),0,IF(H416&gt;=MAX(Classes_finales!D:D),$M$1,Donnees_SIG!J416))</f>
        <v>7.1975350118367096</v>
      </c>
      <c r="P416" t="s">
        <v>39</v>
      </c>
    </row>
    <row r="417" spans="1:16">
      <c r="A417" t="s">
        <v>869</v>
      </c>
      <c r="B417" s="31" t="s">
        <v>870</v>
      </c>
      <c r="C417">
        <v>114.90139771</v>
      </c>
      <c r="D417" t="s">
        <v>37</v>
      </c>
      <c r="E417">
        <v>791998.98468096298</v>
      </c>
      <c r="F417">
        <v>9639617.3015042506</v>
      </c>
      <c r="G417">
        <f>IF(C417="","",VLOOKUP(C417,Classes_detaillees!B:D,Classes_detaillees!C$1,TRUE))</f>
        <v>115</v>
      </c>
      <c r="H417">
        <f>IF(C417="","",VLOOKUP(C417,Classes_finales!B:D,Classes_finales!C$1,TRUE))</f>
        <v>80</v>
      </c>
      <c r="I417">
        <f t="shared" si="6"/>
        <v>20</v>
      </c>
      <c r="J417" s="31">
        <f>Classes_finales!$W$30*C417^3+Classes_finales!$W$31*C417^2+Classes_finales!$W$32*C417+Classes_finales!$W$33</f>
        <v>4.7659920119125534</v>
      </c>
      <c r="K417">
        <f>IF(OR(C417&lt;10,C417&gt;450),0,IF(H417&gt;=MAX(Classes_finales!D:D),$M$1,Donnees_SIG!J417))</f>
        <v>7.914299999999999</v>
      </c>
      <c r="P417" t="s">
        <v>39</v>
      </c>
    </row>
    <row r="418" spans="1:16">
      <c r="A418" t="s">
        <v>871</v>
      </c>
      <c r="B418" t="s">
        <v>872</v>
      </c>
      <c r="C418">
        <v>56.119899750000002</v>
      </c>
      <c r="D418" t="s">
        <v>37</v>
      </c>
      <c r="E418">
        <v>786513.93069567403</v>
      </c>
      <c r="F418">
        <v>9636245.7793398593</v>
      </c>
      <c r="G418">
        <f>IF(C418="","",VLOOKUP(C418,Classes_detaillees!B:D,Classes_detaillees!C$1,TRUE))</f>
        <v>60</v>
      </c>
      <c r="H418">
        <f>IF(C418="","",VLOOKUP(C418,Classes_finales!B:D,Classes_finales!C$1,TRUE))</f>
        <v>60</v>
      </c>
      <c r="I418">
        <f t="shared" si="6"/>
        <v>20</v>
      </c>
      <c r="J418" s="31">
        <f>Classes_finales!$W$30*C418^3+Classes_finales!$W$31*C418^2+Classes_finales!$W$32*C418+Classes_finales!$W$33</f>
        <v>6.1093685466394856</v>
      </c>
      <c r="K418">
        <f>IF(OR(C418&lt;10,C418&gt;450),0,IF(H418&gt;=MAX(Classes_finales!D:D),$M$1,Donnees_SIG!J418))</f>
        <v>6.1093685466394856</v>
      </c>
      <c r="P418" t="s">
        <v>39</v>
      </c>
    </row>
    <row r="419" spans="1:16">
      <c r="A419" t="s">
        <v>873</v>
      </c>
      <c r="B419" t="s">
        <v>874</v>
      </c>
      <c r="C419">
        <v>173.86010741999999</v>
      </c>
      <c r="D419" t="s">
        <v>37</v>
      </c>
      <c r="E419">
        <v>782992.27575272799</v>
      </c>
      <c r="F419">
        <v>9636316.0303704999</v>
      </c>
      <c r="G419">
        <f>IF(C419="","",VLOOKUP(C419,Classes_detaillees!B:D,Classes_detaillees!C$1,TRUE))</f>
        <v>175</v>
      </c>
      <c r="H419">
        <f>IF(C419="","",VLOOKUP(C419,Classes_finales!B:D,Classes_finales!C$1,TRUE))</f>
        <v>80</v>
      </c>
      <c r="I419">
        <f t="shared" si="6"/>
        <v>20</v>
      </c>
      <c r="J419" s="31">
        <f>Classes_finales!$W$30*C419^3+Classes_finales!$W$31*C419^2+Classes_finales!$W$32*C419+Classes_finales!$W$33</f>
        <v>-29.191479583427093</v>
      </c>
      <c r="K419">
        <f>IF(OR(C419&lt;10,C419&gt;450),0,IF(H419&gt;=MAX(Classes_finales!D:D),$M$1,Donnees_SIG!J419))</f>
        <v>7.914299999999999</v>
      </c>
      <c r="P419" t="s">
        <v>39</v>
      </c>
    </row>
    <row r="420" spans="1:16">
      <c r="A420" t="s">
        <v>875</v>
      </c>
      <c r="B420" t="s">
        <v>876</v>
      </c>
      <c r="C420">
        <v>126.11239624</v>
      </c>
      <c r="D420" t="s">
        <v>37</v>
      </c>
      <c r="E420">
        <v>790219.83592825104</v>
      </c>
      <c r="F420">
        <v>9639011.5051754396</v>
      </c>
      <c r="G420">
        <f>IF(C420="","",VLOOKUP(C420,Classes_detaillees!B:D,Classes_detaillees!C$1,TRUE))</f>
        <v>130</v>
      </c>
      <c r="H420">
        <f>IF(C420="","",VLOOKUP(C420,Classes_finales!B:D,Classes_finales!C$1,TRUE))</f>
        <v>80</v>
      </c>
      <c r="I420">
        <f t="shared" si="6"/>
        <v>20</v>
      </c>
      <c r="J420" s="31">
        <f>Classes_finales!$W$30*C420^3+Classes_finales!$W$31*C420^2+Classes_finales!$W$32*C420+Classes_finales!$W$33</f>
        <v>1.5729559183166155</v>
      </c>
      <c r="K420">
        <f>IF(OR(C420&lt;10,C420&gt;450),0,IF(H420&gt;=MAX(Classes_finales!D:D),$M$1,Donnees_SIG!J420))</f>
        <v>7.914299999999999</v>
      </c>
      <c r="P420" t="s">
        <v>39</v>
      </c>
    </row>
    <row r="421" spans="1:16">
      <c r="A421" t="s">
        <v>877</v>
      </c>
      <c r="B421" t="s">
        <v>878</v>
      </c>
      <c r="C421">
        <v>171.36279296999999</v>
      </c>
      <c r="D421" t="s">
        <v>37</v>
      </c>
      <c r="E421">
        <v>792067.201158482</v>
      </c>
      <c r="F421">
        <v>9638596.1928715296</v>
      </c>
      <c r="G421">
        <f>IF(C421="","",VLOOKUP(C421,Classes_detaillees!B:D,Classes_detaillees!C$1,TRUE))</f>
        <v>175</v>
      </c>
      <c r="H421">
        <f>IF(C421="","",VLOOKUP(C421,Classes_finales!B:D,Classes_finales!C$1,TRUE))</f>
        <v>80</v>
      </c>
      <c r="I421">
        <f t="shared" si="6"/>
        <v>20</v>
      </c>
      <c r="J421" s="31">
        <f>Classes_finales!$W$30*C421^3+Classes_finales!$W$31*C421^2+Classes_finales!$W$32*C421+Classes_finales!$W$33</f>
        <v>-26.765779205569256</v>
      </c>
      <c r="K421">
        <f>IF(OR(C421&lt;10,C421&gt;450),0,IF(H421&gt;=MAX(Classes_finales!D:D),$M$1,Donnees_SIG!J421))</f>
        <v>7.914299999999999</v>
      </c>
      <c r="P421" t="s">
        <v>39</v>
      </c>
    </row>
    <row r="422" spans="1:16">
      <c r="A422" t="s">
        <v>879</v>
      </c>
      <c r="B422" t="s">
        <v>880</v>
      </c>
      <c r="C422">
        <v>92.276702881000006</v>
      </c>
      <c r="D422" t="s">
        <v>37</v>
      </c>
      <c r="E422">
        <v>790427.77554176794</v>
      </c>
      <c r="F422">
        <v>9638598.0689939093</v>
      </c>
      <c r="G422">
        <f>IF(C422="","",VLOOKUP(C422,Classes_detaillees!B:D,Classes_detaillees!C$1,TRUE))</f>
        <v>95</v>
      </c>
      <c r="H422">
        <f>IF(C422="","",VLOOKUP(C422,Classes_finales!B:D,Classes_finales!C$1,TRUE))</f>
        <v>80</v>
      </c>
      <c r="I422">
        <f t="shared" si="6"/>
        <v>20</v>
      </c>
      <c r="J422" s="31">
        <f>Classes_finales!$W$30*C422^3+Classes_finales!$W$31*C422^2+Classes_finales!$W$32*C422+Classes_finales!$W$33</f>
        <v>7.7911183112703348</v>
      </c>
      <c r="K422">
        <f>IF(OR(C422&lt;10,C422&gt;450),0,IF(H422&gt;=MAX(Classes_finales!D:D),$M$1,Donnees_SIG!J422))</f>
        <v>7.914299999999999</v>
      </c>
      <c r="P422" t="s">
        <v>39</v>
      </c>
    </row>
    <row r="423" spans="1:16">
      <c r="A423" t="s">
        <v>881</v>
      </c>
      <c r="B423" s="31" t="s">
        <v>882</v>
      </c>
      <c r="C423">
        <v>184.39419556000001</v>
      </c>
      <c r="D423" t="s">
        <v>37</v>
      </c>
      <c r="E423">
        <v>783085.23042781895</v>
      </c>
      <c r="F423">
        <v>9635795.7986066602</v>
      </c>
      <c r="G423">
        <f>IF(C423="","",VLOOKUP(C423,Classes_detaillees!B:D,Classes_detaillees!C$1,TRUE))</f>
        <v>185</v>
      </c>
      <c r="H423">
        <f>IF(C423="","",VLOOKUP(C423,Classes_finales!B:D,Classes_finales!C$1,TRUE))</f>
        <v>80</v>
      </c>
      <c r="I423">
        <f t="shared" si="6"/>
        <v>20</v>
      </c>
      <c r="J423" s="31">
        <f>Classes_finales!$W$30*C423^3+Classes_finales!$W$31*C423^2+Classes_finales!$W$32*C423+Classes_finales!$W$33</f>
        <v>-40.575537513937064</v>
      </c>
      <c r="K423">
        <f>IF(OR(C423&lt;10,C423&gt;450),0,IF(H423&gt;=MAX(Classes_finales!D:D),$M$1,Donnees_SIG!J423))</f>
        <v>7.914299999999999</v>
      </c>
      <c r="P423" t="s">
        <v>39</v>
      </c>
    </row>
    <row r="424" spans="1:16">
      <c r="A424" t="s">
        <v>883</v>
      </c>
      <c r="B424" t="s">
        <v>884</v>
      </c>
      <c r="C424">
        <v>42.951698303000001</v>
      </c>
      <c r="D424" t="s">
        <v>37</v>
      </c>
      <c r="E424">
        <v>783087.87844911905</v>
      </c>
      <c r="F424">
        <v>9635945.6152188703</v>
      </c>
      <c r="G424">
        <f>IF(C424="","",VLOOKUP(C424,Classes_detaillees!B:D,Classes_detaillees!C$1,TRUE))</f>
        <v>45</v>
      </c>
      <c r="H424">
        <f>IF(C424="","",VLOOKUP(C424,Classes_finales!B:D,Classes_finales!C$1,TRUE))</f>
        <v>50</v>
      </c>
      <c r="I424">
        <f t="shared" si="6"/>
        <v>20</v>
      </c>
      <c r="J424" s="31">
        <f>Classes_finales!$W$30*C424^3+Classes_finales!$W$31*C424^2+Classes_finales!$W$32*C424+Classes_finales!$W$33</f>
        <v>4.4401306583267957</v>
      </c>
      <c r="K424">
        <f>IF(OR(C424&lt;10,C424&gt;450),0,IF(H424&gt;=MAX(Classes_finales!D:D),$M$1,Donnees_SIG!J424))</f>
        <v>4.4401306583267957</v>
      </c>
      <c r="P424" t="s">
        <v>39</v>
      </c>
    </row>
    <row r="425" spans="1:16">
      <c r="A425" t="s">
        <v>885</v>
      </c>
      <c r="B425" t="s">
        <v>886</v>
      </c>
      <c r="C425">
        <v>61.141799927000001</v>
      </c>
      <c r="D425" t="s">
        <v>37</v>
      </c>
      <c r="E425">
        <v>785498.99065442302</v>
      </c>
      <c r="F425">
        <v>9636178.5591994897</v>
      </c>
      <c r="G425">
        <f>IF(C425="","",VLOOKUP(C425,Classes_detaillees!B:D,Classes_detaillees!C$1,TRUE))</f>
        <v>65</v>
      </c>
      <c r="H425">
        <f>IF(C425="","",VLOOKUP(C425,Classes_finales!B:D,Classes_finales!C$1,TRUE))</f>
        <v>70</v>
      </c>
      <c r="I425">
        <f t="shared" si="6"/>
        <v>20</v>
      </c>
      <c r="J425" s="31">
        <f>Classes_finales!$W$30*C425^3+Classes_finales!$W$31*C425^2+Classes_finales!$W$32*C425+Classes_finales!$W$33</f>
        <v>6.6542198509868609</v>
      </c>
      <c r="K425">
        <f>IF(OR(C425&lt;10,C425&gt;450),0,IF(H425&gt;=MAX(Classes_finales!D:D),$M$1,Donnees_SIG!J425))</f>
        <v>6.6542198509868609</v>
      </c>
      <c r="P425" t="s">
        <v>39</v>
      </c>
    </row>
    <row r="426" spans="1:16">
      <c r="A426" t="s">
        <v>887</v>
      </c>
      <c r="B426" t="s">
        <v>888</v>
      </c>
      <c r="C426">
        <v>83.478599548000005</v>
      </c>
      <c r="D426" t="s">
        <v>37</v>
      </c>
      <c r="E426">
        <v>790543.32406817295</v>
      </c>
      <c r="F426">
        <v>9638993.1995995697</v>
      </c>
      <c r="G426">
        <f>IF(C426="","",VLOOKUP(C426,Classes_detaillees!B:D,Classes_detaillees!C$1,TRUE))</f>
        <v>85</v>
      </c>
      <c r="H426">
        <f>IF(C426="","",VLOOKUP(C426,Classes_finales!B:D,Classes_finales!C$1,TRUE))</f>
        <v>80</v>
      </c>
      <c r="I426">
        <f t="shared" si="6"/>
        <v>20</v>
      </c>
      <c r="J426" s="31">
        <f>Classes_finales!$W$30*C426^3+Classes_finales!$W$31*C426^2+Classes_finales!$W$32*C426+Classes_finales!$W$33</f>
        <v>7.9686135595778769</v>
      </c>
      <c r="K426">
        <f>IF(OR(C426&lt;10,C426&gt;450),0,IF(H426&gt;=MAX(Classes_finales!D:D),$M$1,Donnees_SIG!J426))</f>
        <v>7.914299999999999</v>
      </c>
      <c r="P426" t="s">
        <v>39</v>
      </c>
    </row>
    <row r="427" spans="1:16">
      <c r="A427" t="s">
        <v>889</v>
      </c>
      <c r="B427" s="31" t="s">
        <v>890</v>
      </c>
      <c r="C427">
        <v>104.48390198</v>
      </c>
      <c r="D427" t="s">
        <v>37</v>
      </c>
      <c r="E427">
        <v>790204.37037710904</v>
      </c>
      <c r="F427">
        <v>9637757.2340756096</v>
      </c>
      <c r="G427">
        <f>IF(C427="","",VLOOKUP(C427,Classes_detaillees!B:D,Classes_detaillees!C$1,TRUE))</f>
        <v>105</v>
      </c>
      <c r="H427">
        <f>IF(C427="","",VLOOKUP(C427,Classes_finales!B:D,Classes_finales!C$1,TRUE))</f>
        <v>80</v>
      </c>
      <c r="I427">
        <f t="shared" si="6"/>
        <v>20</v>
      </c>
      <c r="J427" s="31">
        <f>Classes_finales!$W$30*C427^3+Classes_finales!$W$31*C427^2+Classes_finales!$W$32*C427+Classes_finales!$W$33</f>
        <v>6.6718062625985066</v>
      </c>
      <c r="K427">
        <f>IF(OR(C427&lt;10,C427&gt;450),0,IF(H427&gt;=MAX(Classes_finales!D:D),$M$1,Donnees_SIG!J427))</f>
        <v>7.914299999999999</v>
      </c>
      <c r="P427" t="s">
        <v>39</v>
      </c>
    </row>
    <row r="428" spans="1:16">
      <c r="A428" t="s">
        <v>891</v>
      </c>
      <c r="B428" t="s">
        <v>892</v>
      </c>
      <c r="C428">
        <v>82.779899596999996</v>
      </c>
      <c r="D428" t="s">
        <v>37</v>
      </c>
      <c r="E428">
        <v>790552.41856574698</v>
      </c>
      <c r="F428">
        <v>9638110.9886403494</v>
      </c>
      <c r="G428">
        <f>IF(C428="","",VLOOKUP(C428,Classes_detaillees!B:D,Classes_detaillees!C$1,TRUE))</f>
        <v>85</v>
      </c>
      <c r="H428">
        <f>IF(C428="","",VLOOKUP(C428,Classes_finales!B:D,Classes_finales!C$1,TRUE))</f>
        <v>80</v>
      </c>
      <c r="I428">
        <f t="shared" si="6"/>
        <v>20</v>
      </c>
      <c r="J428" s="31">
        <f>Classes_finales!$W$30*C428^3+Classes_finales!$W$31*C428^2+Classes_finales!$W$32*C428+Classes_finales!$W$33</f>
        <v>7.9629974588804462</v>
      </c>
      <c r="K428">
        <f>IF(OR(C428&lt;10,C428&gt;450),0,IF(H428&gt;=MAX(Classes_finales!D:D),$M$1,Donnees_SIG!J428))</f>
        <v>7.914299999999999</v>
      </c>
      <c r="P428" t="s">
        <v>39</v>
      </c>
    </row>
    <row r="429" spans="1:16">
      <c r="A429" t="s">
        <v>893</v>
      </c>
      <c r="B429" t="s">
        <v>894</v>
      </c>
      <c r="C429">
        <v>36.677101135000001</v>
      </c>
      <c r="D429" t="s">
        <v>37</v>
      </c>
      <c r="E429">
        <v>790183.91213966103</v>
      </c>
      <c r="F429">
        <v>9637380.1319569908</v>
      </c>
      <c r="G429">
        <f>IF(C429="","",VLOOKUP(C429,Classes_detaillees!B:D,Classes_detaillees!C$1,TRUE))</f>
        <v>40</v>
      </c>
      <c r="H429">
        <f>IF(C429="","",VLOOKUP(C429,Classes_finales!B:D,Classes_finales!C$1,TRUE))</f>
        <v>40</v>
      </c>
      <c r="I429">
        <f t="shared" si="6"/>
        <v>20</v>
      </c>
      <c r="J429" s="31">
        <f>Classes_finales!$W$30*C429^3+Classes_finales!$W$31*C429^2+Classes_finales!$W$32*C429+Classes_finales!$W$33</f>
        <v>3.5819206201895191</v>
      </c>
      <c r="K429">
        <f>IF(OR(C429&lt;10,C429&gt;450),0,IF(H429&gt;=MAX(Classes_finales!D:D),$M$1,Donnees_SIG!J429))</f>
        <v>3.5819206201895191</v>
      </c>
      <c r="P429" t="s">
        <v>39</v>
      </c>
    </row>
    <row r="430" spans="1:16">
      <c r="A430" t="s">
        <v>895</v>
      </c>
      <c r="B430" t="s">
        <v>896</v>
      </c>
      <c r="C430">
        <v>70.671401978000006</v>
      </c>
      <c r="D430" t="s">
        <v>37</v>
      </c>
      <c r="E430">
        <v>791499.95137600799</v>
      </c>
      <c r="F430">
        <v>9638368.51969482</v>
      </c>
      <c r="G430">
        <f>IF(C430="","",VLOOKUP(C430,Classes_detaillees!B:D,Classes_detaillees!C$1,TRUE))</f>
        <v>75</v>
      </c>
      <c r="H430">
        <f>IF(C430="","",VLOOKUP(C430,Classes_finales!B:D,Classes_finales!C$1,TRUE))</f>
        <v>80</v>
      </c>
      <c r="I430">
        <f t="shared" si="6"/>
        <v>20</v>
      </c>
      <c r="J430" s="31">
        <f>Classes_finales!$W$30*C430^3+Classes_finales!$W$31*C430^2+Classes_finales!$W$32*C430+Classes_finales!$W$33</f>
        <v>7.4719947859081302</v>
      </c>
      <c r="K430">
        <f>IF(OR(C430&lt;10,C430&gt;450),0,IF(H430&gt;=MAX(Classes_finales!D:D),$M$1,Donnees_SIG!J430))</f>
        <v>7.914299999999999</v>
      </c>
      <c r="P430" t="s">
        <v>39</v>
      </c>
    </row>
    <row r="431" spans="1:16">
      <c r="A431" t="s">
        <v>897</v>
      </c>
      <c r="B431" s="31" t="s">
        <v>898</v>
      </c>
      <c r="C431">
        <v>54.154598235999998</v>
      </c>
      <c r="D431" t="s">
        <v>37</v>
      </c>
      <c r="E431">
        <v>792792.11903369497</v>
      </c>
      <c r="F431">
        <v>9639396.4910539798</v>
      </c>
      <c r="G431">
        <f>IF(C431="","",VLOOKUP(C431,Classes_detaillees!B:D,Classes_detaillees!C$1,TRUE))</f>
        <v>55</v>
      </c>
      <c r="H431">
        <f>IF(C431="","",VLOOKUP(C431,Classes_finales!B:D,Classes_finales!C$1,TRUE))</f>
        <v>60</v>
      </c>
      <c r="I431">
        <f t="shared" si="6"/>
        <v>20</v>
      </c>
      <c r="J431" s="31">
        <f>Classes_finales!$W$30*C431^3+Classes_finales!$W$31*C431^2+Classes_finales!$W$32*C431+Classes_finales!$W$33</f>
        <v>5.8792757425924247</v>
      </c>
      <c r="K431">
        <f>IF(OR(C431&lt;10,C431&gt;450),0,IF(H431&gt;=MAX(Classes_finales!D:D),$M$1,Donnees_SIG!J431))</f>
        <v>5.8792757425924247</v>
      </c>
      <c r="P431" t="s">
        <v>39</v>
      </c>
    </row>
    <row r="432" spans="1:16">
      <c r="A432" t="s">
        <v>899</v>
      </c>
      <c r="B432" t="s">
        <v>900</v>
      </c>
      <c r="C432">
        <v>11.072899818</v>
      </c>
      <c r="D432" t="s">
        <v>37</v>
      </c>
      <c r="E432">
        <v>790800.32405349298</v>
      </c>
      <c r="F432">
        <v>9638157.5101279095</v>
      </c>
      <c r="G432">
        <f>IF(C432="","",VLOOKUP(C432,Classes_detaillees!B:D,Classes_detaillees!C$1,TRUE))</f>
        <v>15</v>
      </c>
      <c r="H432">
        <f>IF(C432="","",VLOOKUP(C432,Classes_finales!B:D,Classes_finales!C$1,TRUE))</f>
        <v>15</v>
      </c>
      <c r="I432">
        <f t="shared" si="6"/>
        <v>20</v>
      </c>
      <c r="J432" s="31">
        <f>Classes_finales!$W$30*C432^3+Classes_finales!$W$31*C432^2+Classes_finales!$W$32*C432+Classes_finales!$W$33</f>
        <v>0.39493527455890343</v>
      </c>
      <c r="K432">
        <f>IF(OR(C432&lt;10,C432&gt;450),0,IF(H432&gt;=MAX(Classes_finales!D:D),$M$1,Donnees_SIG!J432))</f>
        <v>0.39493527455890343</v>
      </c>
      <c r="P432" t="s">
        <v>39</v>
      </c>
    </row>
    <row r="433" spans="1:16">
      <c r="A433" t="s">
        <v>901</v>
      </c>
      <c r="B433" s="31" t="s">
        <v>902</v>
      </c>
      <c r="C433">
        <v>165.78340148999999</v>
      </c>
      <c r="D433" t="s">
        <v>37</v>
      </c>
      <c r="E433">
        <v>792047.84966733202</v>
      </c>
      <c r="F433">
        <v>9638697.9018398598</v>
      </c>
      <c r="G433">
        <f>IF(C433="","",VLOOKUP(C433,Classes_detaillees!B:D,Classes_detaillees!C$1,TRUE))</f>
        <v>170</v>
      </c>
      <c r="H433">
        <f>IF(C433="","",VLOOKUP(C433,Classes_finales!B:D,Classes_finales!C$1,TRUE))</f>
        <v>80</v>
      </c>
      <c r="I433">
        <f t="shared" si="6"/>
        <v>20</v>
      </c>
      <c r="J433" s="31">
        <f>Classes_finales!$W$30*C433^3+Classes_finales!$W$31*C433^2+Classes_finales!$W$32*C433+Classes_finales!$W$33</f>
        <v>-21.707796550932166</v>
      </c>
      <c r="K433">
        <f>IF(OR(C433&lt;10,C433&gt;450),0,IF(H433&gt;=MAX(Classes_finales!D:D),$M$1,Donnees_SIG!J433))</f>
        <v>7.914299999999999</v>
      </c>
      <c r="P433" t="s">
        <v>39</v>
      </c>
    </row>
    <row r="434" spans="1:16">
      <c r="A434" t="s">
        <v>903</v>
      </c>
      <c r="B434" t="s">
        <v>904</v>
      </c>
      <c r="C434">
        <v>64.728698730000005</v>
      </c>
      <c r="D434" t="s">
        <v>37</v>
      </c>
      <c r="E434">
        <v>790344.52286503802</v>
      </c>
      <c r="F434">
        <v>9637465.9704938792</v>
      </c>
      <c r="G434">
        <f>IF(C434="","",VLOOKUP(C434,Classes_detaillees!B:D,Classes_detaillees!C$1,TRUE))</f>
        <v>65</v>
      </c>
      <c r="H434">
        <f>IF(C434="","",VLOOKUP(C434,Classes_finales!B:D,Classes_finales!C$1,TRUE))</f>
        <v>70</v>
      </c>
      <c r="I434">
        <f t="shared" si="6"/>
        <v>20</v>
      </c>
      <c r="J434" s="31">
        <f>Classes_finales!$W$30*C434^3+Classes_finales!$W$31*C434^2+Classes_finales!$W$32*C434+Classes_finales!$W$33</f>
        <v>6.9989209383967559</v>
      </c>
      <c r="K434">
        <f>IF(OR(C434&lt;10,C434&gt;450),0,IF(H434&gt;=MAX(Classes_finales!D:D),$M$1,Donnees_SIG!J434))</f>
        <v>6.9989209383967559</v>
      </c>
      <c r="P434" t="s">
        <v>39</v>
      </c>
    </row>
    <row r="435" spans="1:16">
      <c r="A435" t="s">
        <v>905</v>
      </c>
      <c r="B435" s="31" t="s">
        <v>906</v>
      </c>
      <c r="C435">
        <v>81.972198485999996</v>
      </c>
      <c r="D435" t="s">
        <v>37</v>
      </c>
      <c r="E435">
        <v>783010.64537724399</v>
      </c>
      <c r="F435">
        <v>9636365.0580613296</v>
      </c>
      <c r="G435">
        <f>IF(C435="","",VLOOKUP(C435,Classes_detaillees!B:D,Classes_detaillees!C$1,TRUE))</f>
        <v>85</v>
      </c>
      <c r="H435">
        <f>IF(C435="","",VLOOKUP(C435,Classes_finales!B:D,Classes_finales!C$1,TRUE))</f>
        <v>80</v>
      </c>
      <c r="I435">
        <f t="shared" si="6"/>
        <v>20</v>
      </c>
      <c r="J435" s="31">
        <f>Classes_finales!$W$30*C435^3+Classes_finales!$W$31*C435^2+Classes_finales!$W$32*C435+Classes_finales!$W$33</f>
        <v>7.9531414484863578</v>
      </c>
      <c r="K435">
        <f>IF(OR(C435&lt;10,C435&gt;450),0,IF(H435&gt;=MAX(Classes_finales!D:D),$M$1,Donnees_SIG!J435))</f>
        <v>7.914299999999999</v>
      </c>
      <c r="P435" t="s">
        <v>39</v>
      </c>
    </row>
    <row r="436" spans="1:16">
      <c r="A436" t="s">
        <v>907</v>
      </c>
      <c r="B436" t="s">
        <v>908</v>
      </c>
      <c r="C436">
        <v>84.083999633999994</v>
      </c>
      <c r="D436" t="s">
        <v>37</v>
      </c>
      <c r="E436">
        <v>790383.38289884001</v>
      </c>
      <c r="F436">
        <v>9637812.1925184298</v>
      </c>
      <c r="G436">
        <f>IF(C436="","",VLOOKUP(C436,Classes_detaillees!B:D,Classes_detaillees!C$1,TRUE))</f>
        <v>85</v>
      </c>
      <c r="H436">
        <f>IF(C436="","",VLOOKUP(C436,Classes_finales!B:D,Classes_finales!C$1,TRUE))</f>
        <v>80</v>
      </c>
      <c r="I436">
        <f t="shared" si="6"/>
        <v>20</v>
      </c>
      <c r="J436" s="31">
        <f>Classes_finales!$W$30*C436^3+Classes_finales!$W$31*C436^2+Classes_finales!$W$32*C436+Classes_finales!$W$33</f>
        <v>7.9712637081314597</v>
      </c>
      <c r="K436">
        <f>IF(OR(C436&lt;10,C436&gt;450),0,IF(H436&gt;=MAX(Classes_finales!D:D),$M$1,Donnees_SIG!J436))</f>
        <v>7.914299999999999</v>
      </c>
      <c r="P436" t="s">
        <v>39</v>
      </c>
    </row>
    <row r="437" spans="1:16">
      <c r="A437" t="s">
        <v>909</v>
      </c>
      <c r="B437" t="s">
        <v>910</v>
      </c>
      <c r="C437">
        <v>42.493999481000003</v>
      </c>
      <c r="D437" t="s">
        <v>37</v>
      </c>
      <c r="E437">
        <v>790891.54127101402</v>
      </c>
      <c r="F437">
        <v>9638509.4933017902</v>
      </c>
      <c r="G437">
        <f>IF(C437="","",VLOOKUP(C437,Classes_detaillees!B:D,Classes_detaillees!C$1,TRUE))</f>
        <v>45</v>
      </c>
      <c r="H437">
        <f>IF(C437="","",VLOOKUP(C437,Classes_finales!B:D,Classes_finales!C$1,TRUE))</f>
        <v>50</v>
      </c>
      <c r="I437">
        <f t="shared" si="6"/>
        <v>20</v>
      </c>
      <c r="J437" s="31">
        <f>Classes_finales!$W$30*C437^3+Classes_finales!$W$31*C437^2+Classes_finales!$W$32*C437+Classes_finales!$W$33</f>
        <v>4.3781742670646668</v>
      </c>
      <c r="K437">
        <f>IF(OR(C437&lt;10,C437&gt;450),0,IF(H437&gt;=MAX(Classes_finales!D:D),$M$1,Donnees_SIG!J437))</f>
        <v>4.3781742670646668</v>
      </c>
      <c r="P437" t="s">
        <v>39</v>
      </c>
    </row>
    <row r="438" spans="1:16">
      <c r="A438" t="s">
        <v>911</v>
      </c>
      <c r="B438" t="s">
        <v>912</v>
      </c>
      <c r="C438">
        <v>15.501600266000001</v>
      </c>
      <c r="D438" t="s">
        <v>37</v>
      </c>
      <c r="E438">
        <v>783610.28498720704</v>
      </c>
      <c r="F438">
        <v>9636034.7632950693</v>
      </c>
      <c r="G438">
        <f>IF(C438="","",VLOOKUP(C438,Classes_detaillees!B:D,Classes_detaillees!C$1,TRUE))</f>
        <v>20</v>
      </c>
      <c r="H438">
        <f>IF(C438="","",VLOOKUP(C438,Classes_finales!B:D,Classes_finales!C$1,TRUE))</f>
        <v>30</v>
      </c>
      <c r="I438">
        <f t="shared" si="6"/>
        <v>20</v>
      </c>
      <c r="J438" s="31">
        <f>Classes_finales!$W$30*C438^3+Classes_finales!$W$31*C438^2+Classes_finales!$W$32*C438+Classes_finales!$W$33</f>
        <v>0.8584996286944091</v>
      </c>
      <c r="K438">
        <f>IF(OR(C438&lt;10,C438&gt;450),0,IF(H438&gt;=MAX(Classes_finales!D:D),$M$1,Donnees_SIG!J438))</f>
        <v>0.8584996286944091</v>
      </c>
      <c r="P438" t="s">
        <v>39</v>
      </c>
    </row>
    <row r="439" spans="1:16">
      <c r="A439" t="s">
        <v>913</v>
      </c>
      <c r="B439" t="s">
        <v>914</v>
      </c>
      <c r="C439">
        <v>69.896499633999994</v>
      </c>
      <c r="D439" t="s">
        <v>37</v>
      </c>
      <c r="E439">
        <v>789985.55205033103</v>
      </c>
      <c r="F439">
        <v>9637370.26017984</v>
      </c>
      <c r="G439">
        <f>IF(C439="","",VLOOKUP(C439,Classes_detaillees!B:D,Classes_detaillees!C$1,TRUE))</f>
        <v>70</v>
      </c>
      <c r="H439">
        <f>IF(C439="","",VLOOKUP(C439,Classes_finales!B:D,Classes_finales!C$1,TRUE))</f>
        <v>70</v>
      </c>
      <c r="I439">
        <f t="shared" si="6"/>
        <v>20</v>
      </c>
      <c r="J439" s="31">
        <f>Classes_finales!$W$30*C439^3+Classes_finales!$W$31*C439^2+Classes_finales!$W$32*C439+Classes_finales!$W$33</f>
        <v>7.4179404215736682</v>
      </c>
      <c r="K439">
        <f>IF(OR(C439&lt;10,C439&gt;450),0,IF(H439&gt;=MAX(Classes_finales!D:D),$M$1,Donnees_SIG!J439))</f>
        <v>7.4179404215736682</v>
      </c>
      <c r="P439" t="s">
        <v>39</v>
      </c>
    </row>
    <row r="440" spans="1:16">
      <c r="A440" t="s">
        <v>915</v>
      </c>
      <c r="B440" t="s">
        <v>916</v>
      </c>
      <c r="C440">
        <v>135.41189575000001</v>
      </c>
      <c r="D440" t="s">
        <v>37</v>
      </c>
      <c r="E440">
        <v>790244.56400867505</v>
      </c>
      <c r="F440">
        <v>9638897.6442801096</v>
      </c>
      <c r="G440">
        <f>IF(C440="","",VLOOKUP(C440,Classes_detaillees!B:D,Classes_detaillees!C$1,TRUE))</f>
        <v>140</v>
      </c>
      <c r="H440">
        <f>IF(C440="","",VLOOKUP(C440,Classes_finales!B:D,Classes_finales!C$1,TRUE))</f>
        <v>80</v>
      </c>
      <c r="I440">
        <f t="shared" si="6"/>
        <v>20</v>
      </c>
      <c r="J440" s="31">
        <f>Classes_finales!$W$30*C440^3+Classes_finales!$W$31*C440^2+Classes_finales!$W$32*C440+Classes_finales!$W$33</f>
        <v>-2.0920074394214132</v>
      </c>
      <c r="K440">
        <f>IF(OR(C440&lt;10,C440&gt;450),0,IF(H440&gt;=MAX(Classes_finales!D:D),$M$1,Donnees_SIG!J440))</f>
        <v>7.914299999999999</v>
      </c>
      <c r="P440" t="s">
        <v>39</v>
      </c>
    </row>
    <row r="441" spans="1:16">
      <c r="A441" t="s">
        <v>917</v>
      </c>
      <c r="B441" t="s">
        <v>918</v>
      </c>
      <c r="C441">
        <v>154.66540527000001</v>
      </c>
      <c r="D441" t="s">
        <v>37</v>
      </c>
      <c r="E441">
        <v>791075.63252248301</v>
      </c>
      <c r="F441">
        <v>9638493.1962826606</v>
      </c>
      <c r="G441">
        <f>IF(C441="","",VLOOKUP(C441,Classes_detaillees!B:D,Classes_detaillees!C$1,TRUE))</f>
        <v>155</v>
      </c>
      <c r="H441">
        <f>IF(C441="","",VLOOKUP(C441,Classes_finales!B:D,Classes_finales!C$1,TRUE))</f>
        <v>80</v>
      </c>
      <c r="I441">
        <f t="shared" si="6"/>
        <v>20</v>
      </c>
      <c r="J441" s="31">
        <f>Classes_finales!$W$30*C441^3+Classes_finales!$W$31*C441^2+Classes_finales!$W$32*C441+Classes_finales!$W$33</f>
        <v>-13.046407864316844</v>
      </c>
      <c r="K441">
        <f>IF(OR(C441&lt;10,C441&gt;450),0,IF(H441&gt;=MAX(Classes_finales!D:D),$M$1,Donnees_SIG!J441))</f>
        <v>7.914299999999999</v>
      </c>
      <c r="P441" t="s">
        <v>39</v>
      </c>
    </row>
    <row r="442" spans="1:16">
      <c r="A442" t="s">
        <v>919</v>
      </c>
      <c r="B442" t="s">
        <v>920</v>
      </c>
      <c r="C442">
        <v>78.262901306000003</v>
      </c>
      <c r="D442" t="s">
        <v>37</v>
      </c>
      <c r="E442">
        <v>791431.02419240098</v>
      </c>
      <c r="F442">
        <v>9638431.0808910094</v>
      </c>
      <c r="G442">
        <f>IF(C442="","",VLOOKUP(C442,Classes_detaillees!B:D,Classes_detaillees!C$1,TRUE))</f>
        <v>80</v>
      </c>
      <c r="H442">
        <f>IF(C442="","",VLOOKUP(C442,Classes_finales!B:D,Classes_finales!C$1,TRUE))</f>
        <v>80</v>
      </c>
      <c r="I442">
        <f t="shared" si="6"/>
        <v>20</v>
      </c>
      <c r="J442" s="31">
        <f>Classes_finales!$W$30*C442^3+Classes_finales!$W$31*C442^2+Classes_finales!$W$32*C442+Classes_finales!$W$33</f>
        <v>7.8633055459690535</v>
      </c>
      <c r="K442">
        <f>IF(OR(C442&lt;10,C442&gt;450),0,IF(H442&gt;=MAX(Classes_finales!D:D),$M$1,Donnees_SIG!J442))</f>
        <v>7.914299999999999</v>
      </c>
      <c r="P442" t="s">
        <v>39</v>
      </c>
    </row>
    <row r="443" spans="1:16">
      <c r="A443" t="s">
        <v>921</v>
      </c>
      <c r="B443" t="s">
        <v>922</v>
      </c>
      <c r="C443">
        <v>63.952701568999998</v>
      </c>
      <c r="D443" t="s">
        <v>37</v>
      </c>
      <c r="E443">
        <v>786435.17179052602</v>
      </c>
      <c r="F443">
        <v>9636240.8352852594</v>
      </c>
      <c r="G443">
        <f>IF(C443="","",VLOOKUP(C443,Classes_detaillees!B:D,Classes_detaillees!C$1,TRUE))</f>
        <v>65</v>
      </c>
      <c r="H443">
        <f>IF(C443="","",VLOOKUP(C443,Classes_finales!B:D,Classes_finales!C$1,TRUE))</f>
        <v>70</v>
      </c>
      <c r="I443">
        <f t="shared" si="6"/>
        <v>20</v>
      </c>
      <c r="J443" s="31">
        <f>Classes_finales!$W$30*C443^3+Classes_finales!$W$31*C443^2+Classes_finales!$W$32*C443+Classes_finales!$W$33</f>
        <v>6.9278298767131421</v>
      </c>
      <c r="K443">
        <f>IF(OR(C443&lt;10,C443&gt;450),0,IF(H443&gt;=MAX(Classes_finales!D:D),$M$1,Donnees_SIG!J443))</f>
        <v>6.9278298767131421</v>
      </c>
      <c r="P443" t="s">
        <v>39</v>
      </c>
    </row>
    <row r="444" spans="1:16">
      <c r="A444" t="s">
        <v>923</v>
      </c>
      <c r="B444" s="31" t="s">
        <v>924</v>
      </c>
      <c r="C444">
        <v>74.367500304999993</v>
      </c>
      <c r="D444" t="s">
        <v>37</v>
      </c>
      <c r="E444">
        <v>791903.30687567405</v>
      </c>
      <c r="F444">
        <v>9639788.9745502807</v>
      </c>
      <c r="G444">
        <f>IF(C444="","",VLOOKUP(C444,Classes_detaillees!B:D,Classes_detaillees!C$1,TRUE))</f>
        <v>75</v>
      </c>
      <c r="H444">
        <f>IF(C444="","",VLOOKUP(C444,Classes_finales!B:D,Classes_finales!C$1,TRUE))</f>
        <v>80</v>
      </c>
      <c r="I444">
        <f t="shared" si="6"/>
        <v>20</v>
      </c>
      <c r="J444" s="31">
        <f>Classes_finales!$W$30*C444^3+Classes_finales!$W$31*C444^2+Classes_finales!$W$32*C444+Classes_finales!$W$33</f>
        <v>7.6951394472836352</v>
      </c>
      <c r="K444">
        <f>IF(OR(C444&lt;10,C444&gt;450),0,IF(H444&gt;=MAX(Classes_finales!D:D),$M$1,Donnees_SIG!J444))</f>
        <v>7.914299999999999</v>
      </c>
      <c r="P444" t="s">
        <v>39</v>
      </c>
    </row>
    <row r="445" spans="1:16">
      <c r="A445" t="s">
        <v>925</v>
      </c>
      <c r="B445" t="s">
        <v>926</v>
      </c>
      <c r="C445">
        <v>82.580902100000003</v>
      </c>
      <c r="D445" t="s">
        <v>37</v>
      </c>
      <c r="E445">
        <v>790808.73573825695</v>
      </c>
      <c r="F445">
        <v>9638006.1824930701</v>
      </c>
      <c r="G445">
        <f>IF(C445="","",VLOOKUP(C445,Classes_detaillees!B:D,Classes_detaillees!C$1,TRUE))</f>
        <v>85</v>
      </c>
      <c r="H445">
        <f>IF(C445="","",VLOOKUP(C445,Classes_finales!B:D,Classes_finales!C$1,TRUE))</f>
        <v>80</v>
      </c>
      <c r="I445">
        <f t="shared" si="6"/>
        <v>20</v>
      </c>
      <c r="J445" s="31">
        <f>Classes_finales!$W$30*C445^3+Classes_finales!$W$31*C445^2+Classes_finales!$W$32*C445+Classes_finales!$W$33</f>
        <v>7.9609018869502659</v>
      </c>
      <c r="K445">
        <f>IF(OR(C445&lt;10,C445&gt;450),0,IF(H445&gt;=MAX(Classes_finales!D:D),$M$1,Donnees_SIG!J445))</f>
        <v>7.914299999999999</v>
      </c>
      <c r="P445" t="s">
        <v>39</v>
      </c>
    </row>
    <row r="446" spans="1:16">
      <c r="A446" t="s">
        <v>927</v>
      </c>
      <c r="B446" t="s">
        <v>928</v>
      </c>
      <c r="C446">
        <v>101.63710021999999</v>
      </c>
      <c r="D446" t="s">
        <v>37</v>
      </c>
      <c r="E446">
        <v>792702.67735086498</v>
      </c>
      <c r="F446">
        <v>9639341.2183001693</v>
      </c>
      <c r="G446">
        <f>IF(C446="","",VLOOKUP(C446,Classes_detaillees!B:D,Classes_detaillees!C$1,TRUE))</f>
        <v>105</v>
      </c>
      <c r="H446">
        <f>IF(C446="","",VLOOKUP(C446,Classes_finales!B:D,Classes_finales!C$1,TRUE))</f>
        <v>80</v>
      </c>
      <c r="I446">
        <f t="shared" si="6"/>
        <v>20</v>
      </c>
      <c r="J446" s="31">
        <f>Classes_finales!$W$30*C446^3+Classes_finales!$W$31*C446^2+Classes_finales!$W$32*C446+Classes_finales!$W$33</f>
        <v>7.0332428464707366</v>
      </c>
      <c r="K446">
        <f>IF(OR(C446&lt;10,C446&gt;450),0,IF(H446&gt;=MAX(Classes_finales!D:D),$M$1,Donnees_SIG!J446))</f>
        <v>7.914299999999999</v>
      </c>
      <c r="P446" t="s">
        <v>39</v>
      </c>
    </row>
    <row r="447" spans="1:16">
      <c r="A447" t="s">
        <v>929</v>
      </c>
      <c r="B447" s="31" t="s">
        <v>930</v>
      </c>
      <c r="C447">
        <v>26.641000748</v>
      </c>
      <c r="D447" t="s">
        <v>37</v>
      </c>
      <c r="E447">
        <v>790837.80898599303</v>
      </c>
      <c r="F447">
        <v>9637277.4896484297</v>
      </c>
      <c r="G447">
        <f>IF(C447="","",VLOOKUP(C447,Classes_detaillees!B:D,Classes_detaillees!C$1,TRUE))</f>
        <v>30</v>
      </c>
      <c r="H447">
        <f>IF(C447="","",VLOOKUP(C447,Classes_finales!B:D,Classes_finales!C$1,TRUE))</f>
        <v>30</v>
      </c>
      <c r="I447">
        <f t="shared" si="6"/>
        <v>20</v>
      </c>
      <c r="J447" s="31">
        <f>Classes_finales!$W$30*C447^3+Classes_finales!$W$31*C447^2+Classes_finales!$W$32*C447+Classes_finales!$W$33</f>
        <v>2.2214421347343789</v>
      </c>
      <c r="K447">
        <f>IF(OR(C447&lt;10,C447&gt;450),0,IF(H447&gt;=MAX(Classes_finales!D:D),$M$1,Donnees_SIG!J447))</f>
        <v>2.2214421347343789</v>
      </c>
      <c r="P447" t="s">
        <v>39</v>
      </c>
    </row>
    <row r="448" spans="1:16">
      <c r="A448" t="s">
        <v>931</v>
      </c>
      <c r="B448" t="s">
        <v>932</v>
      </c>
      <c r="C448">
        <v>58.952201842999997</v>
      </c>
      <c r="D448" t="s">
        <v>37</v>
      </c>
      <c r="E448">
        <v>783204.45384820795</v>
      </c>
      <c r="F448">
        <v>9636542.2167138606</v>
      </c>
      <c r="G448">
        <f>IF(C448="","",VLOOKUP(C448,Classes_detaillees!B:D,Classes_detaillees!C$1,TRUE))</f>
        <v>60</v>
      </c>
      <c r="H448">
        <f>IF(C448="","",VLOOKUP(C448,Classes_finales!B:D,Classes_finales!C$1,TRUE))</f>
        <v>60</v>
      </c>
      <c r="I448">
        <f t="shared" si="6"/>
        <v>20</v>
      </c>
      <c r="J448" s="31">
        <f>Classes_finales!$W$30*C448^3+Classes_finales!$W$31*C448^2+Classes_finales!$W$32*C448+Classes_finales!$W$33</f>
        <v>6.424871947115065</v>
      </c>
      <c r="K448">
        <f>IF(OR(C448&lt;10,C448&gt;450),0,IF(H448&gt;=MAX(Classes_finales!D:D),$M$1,Donnees_SIG!J448))</f>
        <v>6.424871947115065</v>
      </c>
      <c r="P448" t="s">
        <v>39</v>
      </c>
    </row>
    <row r="449" spans="1:16">
      <c r="A449" t="s">
        <v>933</v>
      </c>
      <c r="B449" s="31" t="s">
        <v>934</v>
      </c>
      <c r="C449">
        <v>121.26740264999999</v>
      </c>
      <c r="D449" t="s">
        <v>37</v>
      </c>
      <c r="E449">
        <v>790284.13582742703</v>
      </c>
      <c r="F449">
        <v>9637553.48555943</v>
      </c>
      <c r="G449">
        <f>IF(C449="","",VLOOKUP(C449,Classes_detaillees!B:D,Classes_detaillees!C$1,TRUE))</f>
        <v>125</v>
      </c>
      <c r="H449">
        <f>IF(C449="","",VLOOKUP(C449,Classes_finales!B:D,Classes_finales!C$1,TRUE))</f>
        <v>80</v>
      </c>
      <c r="I449">
        <f t="shared" si="6"/>
        <v>20</v>
      </c>
      <c r="J449" s="31">
        <f>Classes_finales!$W$30*C449^3+Classes_finales!$W$31*C449^2+Classes_finales!$W$32*C449+Classes_finales!$W$33</f>
        <v>3.1084956561811006</v>
      </c>
      <c r="K449">
        <f>IF(OR(C449&lt;10,C449&gt;450),0,IF(H449&gt;=MAX(Classes_finales!D:D),$M$1,Donnees_SIG!J449))</f>
        <v>7.914299999999999</v>
      </c>
      <c r="P449" t="s">
        <v>39</v>
      </c>
    </row>
    <row r="450" spans="1:16">
      <c r="A450" t="s">
        <v>935</v>
      </c>
      <c r="B450" s="31" t="s">
        <v>936</v>
      </c>
      <c r="C450">
        <v>120.81960297000001</v>
      </c>
      <c r="D450" t="s">
        <v>37</v>
      </c>
      <c r="E450">
        <v>791733.465049839</v>
      </c>
      <c r="F450">
        <v>9638468.1792757008</v>
      </c>
      <c r="G450">
        <f>IF(C450="","",VLOOKUP(C450,Classes_detaillees!B:D,Classes_detaillees!C$1,TRUE))</f>
        <v>125</v>
      </c>
      <c r="H450">
        <f>IF(C450="","",VLOOKUP(C450,Classes_finales!B:D,Classes_finales!C$1,TRUE))</f>
        <v>80</v>
      </c>
      <c r="I450">
        <f t="shared" si="6"/>
        <v>20</v>
      </c>
      <c r="J450" s="31">
        <f>Classes_finales!$W$30*C450^3+Classes_finales!$W$31*C450^2+Classes_finales!$W$32*C450+Classes_finales!$W$33</f>
        <v>3.2381790545808591</v>
      </c>
      <c r="K450">
        <f>IF(OR(C450&lt;10,C450&gt;450),0,IF(H450&gt;=MAX(Classes_finales!D:D),$M$1,Donnees_SIG!J450))</f>
        <v>7.914299999999999</v>
      </c>
      <c r="P450" t="s">
        <v>39</v>
      </c>
    </row>
    <row r="451" spans="1:16">
      <c r="A451" t="s">
        <v>937</v>
      </c>
      <c r="B451" t="s">
        <v>938</v>
      </c>
      <c r="C451">
        <v>40.401699065999999</v>
      </c>
      <c r="D451" t="s">
        <v>37</v>
      </c>
      <c r="E451">
        <v>784777.94642475003</v>
      </c>
      <c r="F451">
        <v>9636405.63394491</v>
      </c>
      <c r="G451">
        <f>IF(C451="","",VLOOKUP(C451,Classes_detaillees!B:D,Classes_detaillees!C$1,TRUE))</f>
        <v>45</v>
      </c>
      <c r="H451">
        <f>IF(C451="","",VLOOKUP(C451,Classes_finales!B:D,Classes_finales!C$1,TRUE))</f>
        <v>50</v>
      </c>
      <c r="I451">
        <f t="shared" ref="I451:I514" si="7">IF(E451="","",20)</f>
        <v>20</v>
      </c>
      <c r="J451" s="31">
        <f>Classes_finales!$W$30*C451^3+Classes_finales!$W$31*C451^2+Classes_finales!$W$32*C451+Classes_finales!$W$33</f>
        <v>4.09325903332706</v>
      </c>
      <c r="K451">
        <f>IF(OR(C451&lt;10,C451&gt;450),0,IF(H451&gt;=MAX(Classes_finales!D:D),$M$1,Donnees_SIG!J451))</f>
        <v>4.09325903332706</v>
      </c>
      <c r="P451" t="s">
        <v>39</v>
      </c>
    </row>
    <row r="452" spans="1:16">
      <c r="A452" t="s">
        <v>939</v>
      </c>
      <c r="B452" s="31" t="s">
        <v>940</v>
      </c>
      <c r="C452">
        <v>78.402496338000006</v>
      </c>
      <c r="D452" t="s">
        <v>37</v>
      </c>
      <c r="E452">
        <v>786461.159051019</v>
      </c>
      <c r="F452">
        <v>9636124.0014576595</v>
      </c>
      <c r="G452">
        <f>IF(C452="","",VLOOKUP(C452,Classes_detaillees!B:D,Classes_detaillees!C$1,TRUE))</f>
        <v>80</v>
      </c>
      <c r="H452">
        <f>IF(C452="","",VLOOKUP(C452,Classes_finales!B:D,Classes_finales!C$1,TRUE))</f>
        <v>80</v>
      </c>
      <c r="I452">
        <f t="shared" si="7"/>
        <v>20</v>
      </c>
      <c r="J452" s="31">
        <f>Classes_finales!$W$30*C452^3+Classes_finales!$W$31*C452^2+Classes_finales!$W$32*C452+Classes_finales!$W$33</f>
        <v>7.8679684493063462</v>
      </c>
      <c r="K452">
        <f>IF(OR(C452&lt;10,C452&gt;450),0,IF(H452&gt;=MAX(Classes_finales!D:D),$M$1,Donnees_SIG!J452))</f>
        <v>7.914299999999999</v>
      </c>
      <c r="P452" t="s">
        <v>39</v>
      </c>
    </row>
    <row r="453" spans="1:16">
      <c r="A453" t="s">
        <v>941</v>
      </c>
      <c r="B453" t="s">
        <v>942</v>
      </c>
      <c r="C453">
        <v>132.22070312</v>
      </c>
      <c r="D453" t="s">
        <v>37</v>
      </c>
      <c r="E453">
        <v>792082.21153513703</v>
      </c>
      <c r="F453">
        <v>9639754.4867086094</v>
      </c>
      <c r="G453">
        <f>IF(C453="","",VLOOKUP(C453,Classes_detaillees!B:D,Classes_detaillees!C$1,TRUE))</f>
        <v>135</v>
      </c>
      <c r="H453">
        <f>IF(C453="","",VLOOKUP(C453,Classes_finales!B:D,Classes_finales!C$1,TRUE))</f>
        <v>80</v>
      </c>
      <c r="I453">
        <f t="shared" si="7"/>
        <v>20</v>
      </c>
      <c r="J453" s="31">
        <f>Classes_finales!$W$30*C453^3+Classes_finales!$W$31*C453^2+Classes_finales!$W$32*C453+Classes_finales!$W$33</f>
        <v>-0.72372832559745381</v>
      </c>
      <c r="K453">
        <f>IF(OR(C453&lt;10,C453&gt;450),0,IF(H453&gt;=MAX(Classes_finales!D:D),$M$1,Donnees_SIG!J453))</f>
        <v>7.914299999999999</v>
      </c>
      <c r="P453" t="s">
        <v>39</v>
      </c>
    </row>
    <row r="454" spans="1:16">
      <c r="A454" t="s">
        <v>943</v>
      </c>
      <c r="B454" s="31" t="s">
        <v>944</v>
      </c>
      <c r="C454">
        <v>38.207099915000001</v>
      </c>
      <c r="D454" t="s">
        <v>37</v>
      </c>
      <c r="E454">
        <v>790721.83107313095</v>
      </c>
      <c r="F454">
        <v>9638607.8226458095</v>
      </c>
      <c r="G454">
        <f>IF(C454="","",VLOOKUP(C454,Classes_detaillees!B:D,Classes_detaillees!C$1,TRUE))</f>
        <v>40</v>
      </c>
      <c r="H454">
        <f>IF(C454="","",VLOOKUP(C454,Classes_finales!B:D,Classes_finales!C$1,TRUE))</f>
        <v>40</v>
      </c>
      <c r="I454">
        <f t="shared" si="7"/>
        <v>20</v>
      </c>
      <c r="J454" s="31">
        <f>Classes_finales!$W$30*C454^3+Classes_finales!$W$31*C454^2+Classes_finales!$W$32*C454+Classes_finales!$W$33</f>
        <v>3.7923243454340576</v>
      </c>
      <c r="K454">
        <f>IF(OR(C454&lt;10,C454&gt;450),0,IF(H454&gt;=MAX(Classes_finales!D:D),$M$1,Donnees_SIG!J454))</f>
        <v>3.7923243454340576</v>
      </c>
      <c r="P454" t="s">
        <v>39</v>
      </c>
    </row>
    <row r="455" spans="1:16">
      <c r="A455" t="s">
        <v>945</v>
      </c>
      <c r="B455" t="s">
        <v>946</v>
      </c>
      <c r="C455">
        <v>23.619899749999998</v>
      </c>
      <c r="D455" t="s">
        <v>37</v>
      </c>
      <c r="E455">
        <v>790765.01629626297</v>
      </c>
      <c r="F455">
        <v>9638555.0413570609</v>
      </c>
      <c r="G455">
        <f>IF(C455="","",VLOOKUP(C455,Classes_detaillees!B:D,Classes_detaillees!C$1,TRUE))</f>
        <v>25</v>
      </c>
      <c r="H455">
        <f>IF(C455="","",VLOOKUP(C455,Classes_finales!B:D,Classes_finales!C$1,TRUE))</f>
        <v>30</v>
      </c>
      <c r="I455">
        <f t="shared" si="7"/>
        <v>20</v>
      </c>
      <c r="J455" s="31">
        <f>Classes_finales!$W$30*C455^3+Classes_finales!$W$31*C455^2+Classes_finales!$W$32*C455+Classes_finales!$W$33</f>
        <v>1.8301008742358333</v>
      </c>
      <c r="K455">
        <f>IF(OR(C455&lt;10,C455&gt;450),0,IF(H455&gt;=MAX(Classes_finales!D:D),$M$1,Donnees_SIG!J455))</f>
        <v>1.8301008742358333</v>
      </c>
      <c r="P455" t="s">
        <v>39</v>
      </c>
    </row>
    <row r="456" spans="1:16">
      <c r="A456" t="s">
        <v>947</v>
      </c>
      <c r="B456" s="31" t="s">
        <v>948</v>
      </c>
      <c r="C456">
        <v>46.300701140999998</v>
      </c>
      <c r="D456" t="s">
        <v>37</v>
      </c>
      <c r="E456">
        <v>791918.45740699396</v>
      </c>
      <c r="F456">
        <v>9638447.4185262993</v>
      </c>
      <c r="G456">
        <f>IF(C456="","",VLOOKUP(C456,Classes_detaillees!B:D,Classes_detaillees!C$1,TRUE))</f>
        <v>50</v>
      </c>
      <c r="H456">
        <f>IF(C456="","",VLOOKUP(C456,Classes_finales!B:D,Classes_finales!C$1,TRUE))</f>
        <v>50</v>
      </c>
      <c r="I456">
        <f t="shared" si="7"/>
        <v>20</v>
      </c>
      <c r="J456" s="31">
        <f>Classes_finales!$W$30*C456^3+Classes_finales!$W$31*C456^2+Classes_finales!$W$32*C456+Classes_finales!$W$33</f>
        <v>4.8879236093462506</v>
      </c>
      <c r="K456">
        <f>IF(OR(C456&lt;10,C456&gt;450),0,IF(H456&gt;=MAX(Classes_finales!D:D),$M$1,Donnees_SIG!J456))</f>
        <v>4.8879236093462506</v>
      </c>
      <c r="P456" t="s">
        <v>39</v>
      </c>
    </row>
    <row r="457" spans="1:16">
      <c r="A457" t="s">
        <v>949</v>
      </c>
      <c r="B457" t="s">
        <v>950</v>
      </c>
      <c r="C457">
        <v>35.776599883999999</v>
      </c>
      <c r="D457" t="s">
        <v>37</v>
      </c>
      <c r="E457">
        <v>794046.27906673006</v>
      </c>
      <c r="F457">
        <v>9639303.0807073098</v>
      </c>
      <c r="G457">
        <f>IF(C457="","",VLOOKUP(C457,Classes_detaillees!B:D,Classes_detaillees!C$1,TRUE))</f>
        <v>40</v>
      </c>
      <c r="H457">
        <f>IF(C457="","",VLOOKUP(C457,Classes_finales!B:D,Classes_finales!C$1,TRUE))</f>
        <v>40</v>
      </c>
      <c r="I457">
        <f t="shared" si="7"/>
        <v>20</v>
      </c>
      <c r="J457" s="31">
        <f>Classes_finales!$W$30*C457^3+Classes_finales!$W$31*C457^2+Classes_finales!$W$32*C457+Classes_finales!$W$33</f>
        <v>3.4580557673371586</v>
      </c>
      <c r="K457">
        <f>IF(OR(C457&lt;10,C457&gt;450),0,IF(H457&gt;=MAX(Classes_finales!D:D),$M$1,Donnees_SIG!J457))</f>
        <v>3.4580557673371586</v>
      </c>
      <c r="P457" t="s">
        <v>39</v>
      </c>
    </row>
    <row r="458" spans="1:16">
      <c r="A458" t="s">
        <v>951</v>
      </c>
      <c r="B458" t="s">
        <v>952</v>
      </c>
      <c r="C458">
        <v>130.12840270999999</v>
      </c>
      <c r="D458" t="s">
        <v>37</v>
      </c>
      <c r="E458">
        <v>791792.863375696</v>
      </c>
      <c r="F458">
        <v>9638458.7607686799</v>
      </c>
      <c r="G458">
        <f>IF(C458="","",VLOOKUP(C458,Classes_detaillees!B:D,Classes_detaillees!C$1,TRUE))</f>
        <v>135</v>
      </c>
      <c r="H458">
        <f>IF(C458="","",VLOOKUP(C458,Classes_finales!B:D,Classes_finales!C$1,TRUE))</f>
        <v>80</v>
      </c>
      <c r="I458">
        <f t="shared" si="7"/>
        <v>20</v>
      </c>
      <c r="J458" s="31">
        <f>Classes_finales!$W$30*C458^3+Classes_finales!$W$31*C458^2+Classes_finales!$W$32*C458+Classes_finales!$W$33</f>
        <v>0.1097597454056003</v>
      </c>
      <c r="K458">
        <f>IF(OR(C458&lt;10,C458&gt;450),0,IF(H458&gt;=MAX(Classes_finales!D:D),$M$1,Donnees_SIG!J458))</f>
        <v>7.914299999999999</v>
      </c>
      <c r="P458" t="s">
        <v>39</v>
      </c>
    </row>
    <row r="459" spans="1:16">
      <c r="A459" t="s">
        <v>953</v>
      </c>
      <c r="B459" s="31" t="s">
        <v>954</v>
      </c>
      <c r="C459">
        <v>85.660003661999994</v>
      </c>
      <c r="D459" t="s">
        <v>37</v>
      </c>
      <c r="E459">
        <v>792067.75603116397</v>
      </c>
      <c r="F459">
        <v>9639777.3011490796</v>
      </c>
      <c r="G459">
        <f>IF(C459="","",VLOOKUP(C459,Classes_detaillees!B:D,Classes_detaillees!C$1,TRUE))</f>
        <v>90</v>
      </c>
      <c r="H459">
        <f>IF(C459="","",VLOOKUP(C459,Classes_finales!B:D,Classes_finales!C$1,TRUE))</f>
        <v>80</v>
      </c>
      <c r="I459">
        <f t="shared" si="7"/>
        <v>20</v>
      </c>
      <c r="J459" s="31">
        <f>Classes_finales!$W$30*C459^3+Classes_finales!$W$31*C459^2+Classes_finales!$W$32*C459+Classes_finales!$W$33</f>
        <v>7.9683149864449145</v>
      </c>
      <c r="K459">
        <f>IF(OR(C459&lt;10,C459&gt;450),0,IF(H459&gt;=MAX(Classes_finales!D:D),$M$1,Donnees_SIG!J459))</f>
        <v>7.914299999999999</v>
      </c>
      <c r="P459" t="s">
        <v>39</v>
      </c>
    </row>
    <row r="460" spans="1:16">
      <c r="A460" t="s">
        <v>955</v>
      </c>
      <c r="B460" t="s">
        <v>956</v>
      </c>
      <c r="C460">
        <v>136.17059326</v>
      </c>
      <c r="D460" t="s">
        <v>37</v>
      </c>
      <c r="E460">
        <v>791899.70475112204</v>
      </c>
      <c r="F460">
        <v>9638380.3627390694</v>
      </c>
      <c r="G460">
        <f>IF(C460="","",VLOOKUP(C460,Classes_detaillees!B:D,Classes_detaillees!C$1,TRUE))</f>
        <v>140</v>
      </c>
      <c r="H460">
        <f>IF(C460="","",VLOOKUP(C460,Classes_finales!B:D,Classes_finales!C$1,TRUE))</f>
        <v>80</v>
      </c>
      <c r="I460">
        <f t="shared" si="7"/>
        <v>20</v>
      </c>
      <c r="J460" s="31">
        <f>Classes_finales!$W$30*C460^3+Classes_finales!$W$31*C460^2+Classes_finales!$W$32*C460+Classes_finales!$W$33</f>
        <v>-2.4349213605116424</v>
      </c>
      <c r="K460">
        <f>IF(OR(C460&lt;10,C460&gt;450),0,IF(H460&gt;=MAX(Classes_finales!D:D),$M$1,Donnees_SIG!J460))</f>
        <v>7.914299999999999</v>
      </c>
      <c r="P460" t="s">
        <v>39</v>
      </c>
    </row>
    <row r="461" spans="1:16">
      <c r="A461" t="s">
        <v>957</v>
      </c>
      <c r="B461" t="s">
        <v>958</v>
      </c>
      <c r="C461">
        <v>31.906000136999999</v>
      </c>
      <c r="D461" t="s">
        <v>37</v>
      </c>
      <c r="E461">
        <v>791865.73647052504</v>
      </c>
      <c r="F461">
        <v>9638298.6580698695</v>
      </c>
      <c r="G461">
        <f>IF(C461="","",VLOOKUP(C461,Classes_detaillees!B:D,Classes_detaillees!C$1,TRUE))</f>
        <v>35</v>
      </c>
      <c r="H461">
        <f>IF(C461="","",VLOOKUP(C461,Classes_finales!B:D,Classes_finales!C$1,TRUE))</f>
        <v>35</v>
      </c>
      <c r="I461">
        <f t="shared" si="7"/>
        <v>20</v>
      </c>
      <c r="J461" s="31">
        <f>Classes_finales!$W$30*C461^3+Classes_finales!$W$31*C461^2+Classes_finales!$W$32*C461+Classes_finales!$W$33</f>
        <v>2.9277340693520162</v>
      </c>
      <c r="K461">
        <f>IF(OR(C461&lt;10,C461&gt;450),0,IF(H461&gt;=MAX(Classes_finales!D:D),$M$1,Donnees_SIG!J461))</f>
        <v>2.9277340693520162</v>
      </c>
      <c r="P461" t="s">
        <v>39</v>
      </c>
    </row>
    <row r="462" spans="1:16">
      <c r="A462" t="s">
        <v>959</v>
      </c>
      <c r="B462" t="s">
        <v>960</v>
      </c>
      <c r="C462">
        <v>80.330200195000003</v>
      </c>
      <c r="D462" t="s">
        <v>37</v>
      </c>
      <c r="E462">
        <v>790432.60636216297</v>
      </c>
      <c r="F462">
        <v>9637647.3129436597</v>
      </c>
      <c r="G462">
        <f>IF(C462="","",VLOOKUP(C462,Classes_detaillees!B:D,Classes_detaillees!C$1,TRUE))</f>
        <v>85</v>
      </c>
      <c r="H462">
        <f>IF(C462="","",VLOOKUP(C462,Classes_finales!B:D,Classes_finales!C$1,TRUE))</f>
        <v>80</v>
      </c>
      <c r="I462">
        <f t="shared" si="7"/>
        <v>20</v>
      </c>
      <c r="J462" s="31">
        <f>Classes_finales!$W$30*C462^3+Classes_finales!$W$31*C462^2+Classes_finales!$W$32*C462+Classes_finales!$W$33</f>
        <v>7.9222377811678069</v>
      </c>
      <c r="K462">
        <f>IF(OR(C462&lt;10,C462&gt;450),0,IF(H462&gt;=MAX(Classes_finales!D:D),$M$1,Donnees_SIG!J462))</f>
        <v>7.914299999999999</v>
      </c>
      <c r="P462" t="s">
        <v>39</v>
      </c>
    </row>
    <row r="463" spans="1:16">
      <c r="A463" t="s">
        <v>961</v>
      </c>
      <c r="B463" s="31" t="s">
        <v>962</v>
      </c>
      <c r="C463">
        <v>24.378200531000001</v>
      </c>
      <c r="D463" t="s">
        <v>37</v>
      </c>
      <c r="E463">
        <v>790904.20524291298</v>
      </c>
      <c r="F463">
        <v>9638307.7658074908</v>
      </c>
      <c r="G463">
        <f>IF(C463="","",VLOOKUP(C463,Classes_detaillees!B:D,Classes_detaillees!C$1,TRUE))</f>
        <v>25</v>
      </c>
      <c r="H463">
        <f>IF(C463="","",VLOOKUP(C463,Classes_finales!B:D,Classes_finales!C$1,TRUE))</f>
        <v>30</v>
      </c>
      <c r="I463">
        <f t="shared" si="7"/>
        <v>20</v>
      </c>
      <c r="J463" s="31">
        <f>Classes_finales!$W$30*C463^3+Classes_finales!$W$31*C463^2+Classes_finales!$W$32*C463+Classes_finales!$W$33</f>
        <v>1.9271146011006808</v>
      </c>
      <c r="K463">
        <f>IF(OR(C463&lt;10,C463&gt;450),0,IF(H463&gt;=MAX(Classes_finales!D:D),$M$1,Donnees_SIG!J463))</f>
        <v>1.9271146011006808</v>
      </c>
      <c r="P463" t="s">
        <v>39</v>
      </c>
    </row>
    <row r="464" spans="1:16">
      <c r="A464" t="s">
        <v>963</v>
      </c>
      <c r="B464" t="s">
        <v>964</v>
      </c>
      <c r="C464">
        <v>9.4484996795999994</v>
      </c>
      <c r="D464" t="s">
        <v>37</v>
      </c>
      <c r="E464">
        <v>790434.96488517104</v>
      </c>
      <c r="F464">
        <v>9637258.1564161591</v>
      </c>
      <c r="G464">
        <f>IF(C464="","",VLOOKUP(C464,Classes_detaillees!B:D,Classes_detaillees!C$1,TRUE))</f>
        <v>10</v>
      </c>
      <c r="H464">
        <f>IF(C464="","",VLOOKUP(C464,Classes_finales!B:D,Classes_finales!C$1,TRUE))</f>
        <v>10</v>
      </c>
      <c r="I464">
        <f t="shared" si="7"/>
        <v>20</v>
      </c>
      <c r="J464" s="31">
        <f>Classes_finales!$W$30*C464^3+Classes_finales!$W$31*C464^2+Classes_finales!$W$32*C464+Classes_finales!$W$33</f>
        <v>0.23945261856464661</v>
      </c>
      <c r="K464">
        <f>IF(OR(C464&lt;10,C464&gt;450),0,IF(H464&gt;=MAX(Classes_finales!D:D),$M$1,Donnees_SIG!J464))</f>
        <v>0</v>
      </c>
      <c r="P464" t="s">
        <v>39</v>
      </c>
    </row>
    <row r="465" spans="1:16">
      <c r="A465" t="s">
        <v>965</v>
      </c>
      <c r="B465" t="s">
        <v>966</v>
      </c>
      <c r="C465">
        <v>84.069999695000007</v>
      </c>
      <c r="D465" t="s">
        <v>37</v>
      </c>
      <c r="E465">
        <v>792689.32577968098</v>
      </c>
      <c r="F465">
        <v>9639339.4157096297</v>
      </c>
      <c r="G465">
        <f>IF(C465="","",VLOOKUP(C465,Classes_detaillees!B:D,Classes_detaillees!C$1,TRUE))</f>
        <v>85</v>
      </c>
      <c r="H465">
        <f>IF(C465="","",VLOOKUP(C465,Classes_finales!B:D,Classes_finales!C$1,TRUE))</f>
        <v>80</v>
      </c>
      <c r="I465">
        <f t="shared" si="7"/>
        <v>20</v>
      </c>
      <c r="J465" s="31">
        <f>Classes_finales!$W$30*C465^3+Classes_finales!$W$31*C465^2+Classes_finales!$W$32*C465+Classes_finales!$W$33</f>
        <v>7.9712258763036559</v>
      </c>
      <c r="K465">
        <f>IF(OR(C465&lt;10,C465&gt;450),0,IF(H465&gt;=MAX(Classes_finales!D:D),$M$1,Donnees_SIG!J465))</f>
        <v>7.914299999999999</v>
      </c>
      <c r="P465" t="s">
        <v>39</v>
      </c>
    </row>
    <row r="466" spans="1:16">
      <c r="A466" t="s">
        <v>967</v>
      </c>
      <c r="B466" t="s">
        <v>968</v>
      </c>
      <c r="C466">
        <v>81.961799622000001</v>
      </c>
      <c r="D466" t="s">
        <v>37</v>
      </c>
      <c r="E466">
        <v>792756.75396745396</v>
      </c>
      <c r="F466">
        <v>9638917.3012525998</v>
      </c>
      <c r="G466">
        <f>IF(C466="","",VLOOKUP(C466,Classes_detaillees!B:D,Classes_detaillees!C$1,TRUE))</f>
        <v>85</v>
      </c>
      <c r="H466">
        <f>IF(C466="","",VLOOKUP(C466,Classes_finales!B:D,Classes_finales!C$1,TRUE))</f>
        <v>80</v>
      </c>
      <c r="I466">
        <f t="shared" si="7"/>
        <v>20</v>
      </c>
      <c r="J466" s="31">
        <f>Classes_finales!$W$30*C466^3+Classes_finales!$W$31*C466^2+Classes_finales!$W$32*C466+Classes_finales!$W$33</f>
        <v>7.952991294513259</v>
      </c>
      <c r="K466">
        <f>IF(OR(C466&lt;10,C466&gt;450),0,IF(H466&gt;=MAX(Classes_finales!D:D),$M$1,Donnees_SIG!J466))</f>
        <v>7.914299999999999</v>
      </c>
      <c r="P466" t="s">
        <v>39</v>
      </c>
    </row>
    <row r="467" spans="1:16">
      <c r="A467" t="s">
        <v>969</v>
      </c>
      <c r="B467" t="s">
        <v>970</v>
      </c>
      <c r="C467">
        <v>55.052700043000002</v>
      </c>
      <c r="D467" t="s">
        <v>37</v>
      </c>
      <c r="E467">
        <v>783101.70545393403</v>
      </c>
      <c r="F467">
        <v>9635807.3517050296</v>
      </c>
      <c r="G467">
        <f>IF(C467="","",VLOOKUP(C467,Classes_detaillees!B:D,Classes_detaillees!C$1,TRUE))</f>
        <v>60</v>
      </c>
      <c r="H467">
        <f>IF(C467="","",VLOOKUP(C467,Classes_finales!B:D,Classes_finales!C$1,TRUE))</f>
        <v>60</v>
      </c>
      <c r="I467">
        <f t="shared" si="7"/>
        <v>20</v>
      </c>
      <c r="J467" s="31">
        <f>Classes_finales!$W$30*C467^3+Classes_finales!$W$31*C467^2+Classes_finales!$W$32*C467+Classes_finales!$W$33</f>
        <v>5.9854839270969435</v>
      </c>
      <c r="K467">
        <f>IF(OR(C467&lt;10,C467&gt;450),0,IF(H467&gt;=MAX(Classes_finales!D:D),$M$1,Donnees_SIG!J467))</f>
        <v>5.9854839270969435</v>
      </c>
      <c r="P467" t="s">
        <v>39</v>
      </c>
    </row>
    <row r="468" spans="1:16">
      <c r="A468" t="s">
        <v>971</v>
      </c>
      <c r="B468" t="s">
        <v>972</v>
      </c>
      <c r="C468">
        <v>31.613399506</v>
      </c>
      <c r="D468" t="s">
        <v>37</v>
      </c>
      <c r="E468">
        <v>790459.51642877399</v>
      </c>
      <c r="F468">
        <v>9639510.8320447803</v>
      </c>
      <c r="G468">
        <f>IF(C468="","",VLOOKUP(C468,Classes_detaillees!B:D,Classes_detaillees!C$1,TRUE))</f>
        <v>35</v>
      </c>
      <c r="H468">
        <f>IF(C468="","",VLOOKUP(C468,Classes_finales!B:D,Classes_finales!C$1,TRUE))</f>
        <v>35</v>
      </c>
      <c r="I468">
        <f t="shared" si="7"/>
        <v>20</v>
      </c>
      <c r="J468" s="31">
        <f>Classes_finales!$W$30*C468^3+Classes_finales!$W$31*C468^2+Classes_finales!$W$32*C468+Classes_finales!$W$33</f>
        <v>2.8879048210970573</v>
      </c>
      <c r="K468">
        <f>IF(OR(C468&lt;10,C468&gt;450),0,IF(H468&gt;=MAX(Classes_finales!D:D),$M$1,Donnees_SIG!J468))</f>
        <v>2.8879048210970573</v>
      </c>
      <c r="P468" t="s">
        <v>39</v>
      </c>
    </row>
    <row r="469" spans="1:16">
      <c r="A469" t="s">
        <v>973</v>
      </c>
      <c r="B469" s="31" t="s">
        <v>974</v>
      </c>
      <c r="C469">
        <v>12.929100037</v>
      </c>
      <c r="D469" t="s">
        <v>37</v>
      </c>
      <c r="E469">
        <v>792559.19162149495</v>
      </c>
      <c r="F469">
        <v>9638684.2443826199</v>
      </c>
      <c r="G469">
        <f>IF(C469="","",VLOOKUP(C469,Classes_detaillees!B:D,Classes_detaillees!C$1,TRUE))</f>
        <v>15</v>
      </c>
      <c r="H469">
        <f>IF(C469="","",VLOOKUP(C469,Classes_finales!B:D,Classes_finales!C$1,TRUE))</f>
        <v>15</v>
      </c>
      <c r="I469">
        <f t="shared" si="7"/>
        <v>20</v>
      </c>
      <c r="J469" s="31">
        <f>Classes_finales!$W$30*C469^3+Classes_finales!$W$31*C469^2+Classes_finales!$W$32*C469+Classes_finales!$W$33</f>
        <v>0.58249638503727508</v>
      </c>
      <c r="K469">
        <f>IF(OR(C469&lt;10,C469&gt;450),0,IF(H469&gt;=MAX(Classes_finales!D:D),$M$1,Donnees_SIG!J469))</f>
        <v>0.58249638503727508</v>
      </c>
      <c r="P469" t="s">
        <v>39</v>
      </c>
    </row>
    <row r="470" spans="1:16">
      <c r="A470" t="s">
        <v>975</v>
      </c>
      <c r="B470" t="s">
        <v>976</v>
      </c>
      <c r="C470">
        <v>12.476400375000001</v>
      </c>
      <c r="D470" t="s">
        <v>37</v>
      </c>
      <c r="E470">
        <v>791579.16721920401</v>
      </c>
      <c r="F470">
        <v>9638404.4317462593</v>
      </c>
      <c r="G470">
        <f>IF(C470="","",VLOOKUP(C470,Classes_detaillees!B:D,Classes_detaillees!C$1,TRUE))</f>
        <v>15</v>
      </c>
      <c r="H470">
        <f>IF(C470="","",VLOOKUP(C470,Classes_finales!B:D,Classes_finales!C$1,TRUE))</f>
        <v>15</v>
      </c>
      <c r="I470">
        <f t="shared" si="7"/>
        <v>20</v>
      </c>
      <c r="J470" s="31">
        <f>Classes_finales!$W$30*C470^3+Classes_finales!$W$31*C470^2+Classes_finales!$W$32*C470+Classes_finales!$W$33</f>
        <v>0.535818756276083</v>
      </c>
      <c r="K470">
        <f>IF(OR(C470&lt;10,C470&gt;450),0,IF(H470&gt;=MAX(Classes_finales!D:D),$M$1,Donnees_SIG!J470))</f>
        <v>0.535818756276083</v>
      </c>
      <c r="P470" t="s">
        <v>39</v>
      </c>
    </row>
    <row r="471" spans="1:16">
      <c r="A471" t="s">
        <v>977</v>
      </c>
      <c r="B471" s="31" t="s">
        <v>978</v>
      </c>
      <c r="C471">
        <v>73.216697693</v>
      </c>
      <c r="D471" t="s">
        <v>37</v>
      </c>
      <c r="E471">
        <v>783441.81039111398</v>
      </c>
      <c r="F471">
        <v>9635311.9126557</v>
      </c>
      <c r="G471">
        <f>IF(C471="","",VLOOKUP(C471,Classes_detaillees!B:D,Classes_detaillees!C$1,TRUE))</f>
        <v>75</v>
      </c>
      <c r="H471">
        <f>IF(C471="","",VLOOKUP(C471,Classes_finales!B:D,Classes_finales!C$1,TRUE))</f>
        <v>80</v>
      </c>
      <c r="I471">
        <f t="shared" si="7"/>
        <v>20</v>
      </c>
      <c r="J471" s="31">
        <f>Classes_finales!$W$30*C471^3+Classes_finales!$W$31*C471^2+Classes_finales!$W$32*C471+Classes_finales!$W$33</f>
        <v>7.6320039056496203</v>
      </c>
      <c r="K471">
        <f>IF(OR(C471&lt;10,C471&gt;450),0,IF(H471&gt;=MAX(Classes_finales!D:D),$M$1,Donnees_SIG!J471))</f>
        <v>7.914299999999999</v>
      </c>
      <c r="P471" t="s">
        <v>39</v>
      </c>
    </row>
    <row r="472" spans="1:16">
      <c r="A472" t="s">
        <v>979</v>
      </c>
      <c r="B472" s="31" t="s">
        <v>980</v>
      </c>
      <c r="C472">
        <v>20.759899139000002</v>
      </c>
      <c r="D472" t="s">
        <v>37</v>
      </c>
      <c r="E472">
        <v>783072.98763910099</v>
      </c>
      <c r="F472">
        <v>9635768.12227704</v>
      </c>
      <c r="G472">
        <f>IF(C472="","",VLOOKUP(C472,Classes_detaillees!B:D,Classes_detaillees!C$1,TRUE))</f>
        <v>25</v>
      </c>
      <c r="H472">
        <f>IF(C472="","",VLOOKUP(C472,Classes_finales!B:D,Classes_finales!C$1,TRUE))</f>
        <v>30</v>
      </c>
      <c r="I472">
        <f t="shared" si="7"/>
        <v>20</v>
      </c>
      <c r="J472" s="31">
        <f>Classes_finales!$W$30*C472^3+Classes_finales!$W$31*C472^2+Classes_finales!$W$32*C472+Classes_finales!$W$33</f>
        <v>1.4727404765815282</v>
      </c>
      <c r="K472">
        <f>IF(OR(C472&lt;10,C472&gt;450),0,IF(H472&gt;=MAX(Classes_finales!D:D),$M$1,Donnees_SIG!J472))</f>
        <v>1.4727404765815282</v>
      </c>
      <c r="P472" t="s">
        <v>39</v>
      </c>
    </row>
    <row r="473" spans="1:16">
      <c r="A473" t="s">
        <v>981</v>
      </c>
      <c r="B473" s="31" t="s">
        <v>982</v>
      </c>
      <c r="C473">
        <v>15.293700218</v>
      </c>
      <c r="D473" t="s">
        <v>37</v>
      </c>
      <c r="E473">
        <v>790331.09933463705</v>
      </c>
      <c r="F473">
        <v>9637716.0813600495</v>
      </c>
      <c r="G473">
        <f>IF(C473="","",VLOOKUP(C473,Classes_detaillees!B:D,Classes_detaillees!C$1,TRUE))</f>
        <v>20</v>
      </c>
      <c r="H473">
        <f>IF(C473="","",VLOOKUP(C473,Classes_finales!B:D,Classes_finales!C$1,TRUE))</f>
        <v>30</v>
      </c>
      <c r="I473">
        <f t="shared" si="7"/>
        <v>20</v>
      </c>
      <c r="J473" s="31">
        <f>Classes_finales!$W$30*C473^3+Classes_finales!$W$31*C473^2+Classes_finales!$W$32*C473+Classes_finales!$W$33</f>
        <v>0.83554243492212166</v>
      </c>
      <c r="K473">
        <f>IF(OR(C473&lt;10,C473&gt;450),0,IF(H473&gt;=MAX(Classes_finales!D:D),$M$1,Donnees_SIG!J473))</f>
        <v>0.83554243492212166</v>
      </c>
      <c r="P473" t="s">
        <v>39</v>
      </c>
    </row>
    <row r="474" spans="1:16">
      <c r="A474" t="s">
        <v>983</v>
      </c>
      <c r="B474" t="s">
        <v>984</v>
      </c>
      <c r="C474">
        <v>85.505897521999998</v>
      </c>
      <c r="D474" t="s">
        <v>37</v>
      </c>
      <c r="E474">
        <v>790157.84761917905</v>
      </c>
      <c r="F474">
        <v>9637489.1698464695</v>
      </c>
      <c r="G474">
        <f>IF(C474="","",VLOOKUP(C474,Classes_detaillees!B:D,Classes_detaillees!C$1,TRUE))</f>
        <v>90</v>
      </c>
      <c r="H474">
        <f>IF(C474="","",VLOOKUP(C474,Classes_finales!B:D,Classes_finales!C$1,TRUE))</f>
        <v>80</v>
      </c>
      <c r="I474">
        <f t="shared" si="7"/>
        <v>20</v>
      </c>
      <c r="J474" s="31">
        <f>Classes_finales!$W$30*C474^3+Classes_finales!$W$31*C474^2+Classes_finales!$W$32*C474+Classes_finales!$W$33</f>
        <v>7.9692398732544252</v>
      </c>
      <c r="K474">
        <f>IF(OR(C474&lt;10,C474&gt;450),0,IF(H474&gt;=MAX(Classes_finales!D:D),$M$1,Donnees_SIG!J474))</f>
        <v>7.914299999999999</v>
      </c>
      <c r="P474" t="s">
        <v>39</v>
      </c>
    </row>
    <row r="475" spans="1:16">
      <c r="A475" t="s">
        <v>985</v>
      </c>
      <c r="B475" t="s">
        <v>986</v>
      </c>
      <c r="C475">
        <v>34.964298247999999</v>
      </c>
      <c r="D475" t="s">
        <v>37</v>
      </c>
      <c r="E475">
        <v>790582.81659786799</v>
      </c>
      <c r="F475">
        <v>9637806.2247040402</v>
      </c>
      <c r="G475">
        <f>IF(C475="","",VLOOKUP(C475,Classes_detaillees!B:D,Classes_detaillees!C$1,TRUE))</f>
        <v>35</v>
      </c>
      <c r="H475">
        <f>IF(C475="","",VLOOKUP(C475,Classes_finales!B:D,Classes_finales!C$1,TRUE))</f>
        <v>35</v>
      </c>
      <c r="I475">
        <f t="shared" si="7"/>
        <v>20</v>
      </c>
      <c r="J475" s="31">
        <f>Classes_finales!$W$30*C475^3+Classes_finales!$W$31*C475^2+Classes_finales!$W$32*C475+Classes_finales!$W$33</f>
        <v>3.3463947076468288</v>
      </c>
      <c r="K475">
        <f>IF(OR(C475&lt;10,C475&gt;450),0,IF(H475&gt;=MAX(Classes_finales!D:D),$M$1,Donnees_SIG!J475))</f>
        <v>3.3463947076468288</v>
      </c>
      <c r="P475" t="s">
        <v>39</v>
      </c>
    </row>
    <row r="476" spans="1:16">
      <c r="A476" t="s">
        <v>987</v>
      </c>
      <c r="B476" s="31" t="s">
        <v>988</v>
      </c>
      <c r="C476">
        <v>176.29260253999999</v>
      </c>
      <c r="D476" t="s">
        <v>37</v>
      </c>
      <c r="E476">
        <v>783099.00737114402</v>
      </c>
      <c r="F476">
        <v>9635683.9758103006</v>
      </c>
      <c r="G476">
        <f>IF(C476="","",VLOOKUP(C476,Classes_detaillees!B:D,Classes_detaillees!C$1,TRUE))</f>
        <v>180</v>
      </c>
      <c r="H476">
        <f>IF(C476="","",VLOOKUP(C476,Classes_finales!B:D,Classes_finales!C$1,TRUE))</f>
        <v>80</v>
      </c>
      <c r="I476">
        <f t="shared" si="7"/>
        <v>20</v>
      </c>
      <c r="J476" s="31">
        <f>Classes_finales!$W$30*C476^3+Classes_finales!$W$31*C476^2+Classes_finales!$W$32*C476+Classes_finales!$W$33</f>
        <v>-31.65291513809105</v>
      </c>
      <c r="K476">
        <f>IF(OR(C476&lt;10,C476&gt;450),0,IF(H476&gt;=MAX(Classes_finales!D:D),$M$1,Donnees_SIG!J476))</f>
        <v>7.914299999999999</v>
      </c>
      <c r="P476" t="s">
        <v>39</v>
      </c>
    </row>
    <row r="477" spans="1:16">
      <c r="A477" t="s">
        <v>989</v>
      </c>
      <c r="B477" s="31" t="s">
        <v>990</v>
      </c>
      <c r="C477">
        <v>32.346000670999999</v>
      </c>
      <c r="D477" t="s">
        <v>37</v>
      </c>
      <c r="E477">
        <v>793124.12206069694</v>
      </c>
      <c r="F477">
        <v>9638918.7873969302</v>
      </c>
      <c r="G477">
        <f>IF(C477="","",VLOOKUP(C477,Classes_detaillees!B:D,Classes_detaillees!C$1,TRUE))</f>
        <v>35</v>
      </c>
      <c r="H477">
        <f>IF(C477="","",VLOOKUP(C477,Classes_finales!B:D,Classes_finales!C$1,TRUE))</f>
        <v>35</v>
      </c>
      <c r="I477">
        <f t="shared" si="7"/>
        <v>20</v>
      </c>
      <c r="J477" s="31">
        <f>Classes_finales!$W$30*C477^3+Classes_finales!$W$31*C477^2+Classes_finales!$W$32*C477+Classes_finales!$W$33</f>
        <v>2.9877187436009334</v>
      </c>
      <c r="K477">
        <f>IF(OR(C477&lt;10,C477&gt;450),0,IF(H477&gt;=MAX(Classes_finales!D:D),$M$1,Donnees_SIG!J477))</f>
        <v>2.9877187436009334</v>
      </c>
      <c r="P477" t="s">
        <v>39</v>
      </c>
    </row>
    <row r="478" spans="1:16">
      <c r="A478" t="s">
        <v>991</v>
      </c>
      <c r="B478" t="s">
        <v>992</v>
      </c>
      <c r="C478">
        <v>44.823398589999996</v>
      </c>
      <c r="D478" t="s">
        <v>37</v>
      </c>
      <c r="E478">
        <v>783545.56172051805</v>
      </c>
      <c r="F478">
        <v>9637083.2509168498</v>
      </c>
      <c r="G478">
        <f>IF(C478="","",VLOOKUP(C478,Classes_detaillees!B:D,Classes_detaillees!C$1,TRUE))</f>
        <v>45</v>
      </c>
      <c r="H478">
        <f>IF(C478="","",VLOOKUP(C478,Classes_finales!B:D,Classes_finales!C$1,TRUE))</f>
        <v>50</v>
      </c>
      <c r="I478">
        <f t="shared" si="7"/>
        <v>20</v>
      </c>
      <c r="J478" s="31">
        <f>Classes_finales!$W$30*C478^3+Classes_finales!$W$31*C478^2+Classes_finales!$W$32*C478+Classes_finales!$W$33</f>
        <v>4.6917258880340924</v>
      </c>
      <c r="K478">
        <f>IF(OR(C478&lt;10,C478&gt;450),0,IF(H478&gt;=MAX(Classes_finales!D:D),$M$1,Donnees_SIG!J478))</f>
        <v>4.6917258880340924</v>
      </c>
      <c r="P478" t="s">
        <v>39</v>
      </c>
    </row>
    <row r="479" spans="1:16">
      <c r="A479" t="s">
        <v>993</v>
      </c>
      <c r="B479" t="s">
        <v>994</v>
      </c>
      <c r="C479">
        <v>51.561500549000002</v>
      </c>
      <c r="D479" t="s">
        <v>37</v>
      </c>
      <c r="E479">
        <v>783694.86160560104</v>
      </c>
      <c r="F479">
        <v>9637191.3238289803</v>
      </c>
      <c r="G479">
        <f>IF(C479="","",VLOOKUP(C479,Classes_detaillees!B:D,Classes_detaillees!C$1,TRUE))</f>
        <v>55</v>
      </c>
      <c r="H479">
        <f>IF(C479="","",VLOOKUP(C479,Classes_finales!B:D,Classes_finales!C$1,TRUE))</f>
        <v>60</v>
      </c>
      <c r="I479">
        <f t="shared" si="7"/>
        <v>20</v>
      </c>
      <c r="J479" s="31">
        <f>Classes_finales!$W$30*C479^3+Classes_finales!$W$31*C479^2+Classes_finales!$W$32*C479+Classes_finales!$W$33</f>
        <v>5.563427644861493</v>
      </c>
      <c r="K479">
        <f>IF(OR(C479&lt;10,C479&gt;450),0,IF(H479&gt;=MAX(Classes_finales!D:D),$M$1,Donnees_SIG!J479))</f>
        <v>5.563427644861493</v>
      </c>
      <c r="P479" t="s">
        <v>39</v>
      </c>
    </row>
    <row r="480" spans="1:16">
      <c r="A480" t="s">
        <v>995</v>
      </c>
      <c r="B480" t="s">
        <v>996</v>
      </c>
      <c r="C480">
        <v>113.51480103</v>
      </c>
      <c r="D480" t="s">
        <v>37</v>
      </c>
      <c r="E480">
        <v>790608.35339524003</v>
      </c>
      <c r="F480">
        <v>9637547.5233751703</v>
      </c>
      <c r="G480">
        <f>IF(C480="","",VLOOKUP(C480,Classes_detaillees!B:D,Classes_detaillees!C$1,TRUE))</f>
        <v>115</v>
      </c>
      <c r="H480">
        <f>IF(C480="","",VLOOKUP(C480,Classes_finales!B:D,Classes_finales!C$1,TRUE))</f>
        <v>80</v>
      </c>
      <c r="I480">
        <f t="shared" si="7"/>
        <v>20</v>
      </c>
      <c r="J480" s="31">
        <f>Classes_finales!$W$30*C480^3+Classes_finales!$W$31*C480^2+Classes_finales!$W$32*C480+Classes_finales!$W$33</f>
        <v>5.0754850688861453</v>
      </c>
      <c r="K480">
        <f>IF(OR(C480&lt;10,C480&gt;450),0,IF(H480&gt;=MAX(Classes_finales!D:D),$M$1,Donnees_SIG!J480))</f>
        <v>7.914299999999999</v>
      </c>
      <c r="P480" t="s">
        <v>39</v>
      </c>
    </row>
    <row r="481" spans="1:16">
      <c r="A481" t="s">
        <v>997</v>
      </c>
      <c r="B481" t="s">
        <v>998</v>
      </c>
      <c r="C481">
        <v>68.096199036000002</v>
      </c>
      <c r="D481" t="s">
        <v>37</v>
      </c>
      <c r="E481">
        <v>790174.33423680195</v>
      </c>
      <c r="F481">
        <v>9638860.2600809708</v>
      </c>
      <c r="G481">
        <f>IF(C481="","",VLOOKUP(C481,Classes_detaillees!B:D,Classes_detaillees!C$1,TRUE))</f>
        <v>70</v>
      </c>
      <c r="H481">
        <f>IF(C481="","",VLOOKUP(C481,Classes_finales!B:D,Classes_finales!C$1,TRUE))</f>
        <v>70</v>
      </c>
      <c r="I481">
        <f t="shared" si="7"/>
        <v>20</v>
      </c>
      <c r="J481" s="31">
        <f>Classes_finales!$W$30*C481^3+Classes_finales!$W$31*C481^2+Classes_finales!$W$32*C481+Classes_finales!$W$33</f>
        <v>7.2832096003682416</v>
      </c>
      <c r="K481">
        <f>IF(OR(C481&lt;10,C481&gt;450),0,IF(H481&gt;=MAX(Classes_finales!D:D),$M$1,Donnees_SIG!J481))</f>
        <v>7.2832096003682416</v>
      </c>
      <c r="P481" t="s">
        <v>39</v>
      </c>
    </row>
    <row r="482" spans="1:16">
      <c r="A482" t="s">
        <v>999</v>
      </c>
      <c r="B482" t="s">
        <v>1000</v>
      </c>
      <c r="C482">
        <v>239.05880737000001</v>
      </c>
      <c r="D482" t="s">
        <v>37</v>
      </c>
      <c r="E482">
        <v>792337.77102649095</v>
      </c>
      <c r="F482">
        <v>9638716.3687964603</v>
      </c>
      <c r="G482">
        <f>IF(C482="","",VLOOKUP(C482,Classes_detaillees!B:D,Classes_detaillees!C$1,TRUE))</f>
        <v>240</v>
      </c>
      <c r="H482">
        <f>IF(C482="","",VLOOKUP(C482,Classes_finales!B:D,Classes_finales!C$1,TRUE))</f>
        <v>80</v>
      </c>
      <c r="I482">
        <f t="shared" si="7"/>
        <v>20</v>
      </c>
      <c r="J482" s="31">
        <f>Classes_finales!$W$30*C482^3+Classes_finales!$W$31*C482^2+Classes_finales!$W$32*C482+Classes_finales!$W$33</f>
        <v>-134.3871821651729</v>
      </c>
      <c r="K482">
        <f>IF(OR(C482&lt;10,C482&gt;450),0,IF(H482&gt;=MAX(Classes_finales!D:D),$M$1,Donnees_SIG!J482))</f>
        <v>7.914299999999999</v>
      </c>
      <c r="P482" t="s">
        <v>39</v>
      </c>
    </row>
    <row r="483" spans="1:16">
      <c r="A483" t="s">
        <v>1001</v>
      </c>
      <c r="B483" t="s">
        <v>1002</v>
      </c>
      <c r="C483">
        <v>86.663803100999999</v>
      </c>
      <c r="D483" t="s">
        <v>37</v>
      </c>
      <c r="E483">
        <v>783017.66933756403</v>
      </c>
      <c r="F483">
        <v>9635803.7090248</v>
      </c>
      <c r="G483">
        <f>IF(C483="","",VLOOKUP(C483,Classes_detaillees!B:D,Classes_detaillees!C$1,TRUE))</f>
        <v>90</v>
      </c>
      <c r="H483">
        <f>IF(C483="","",VLOOKUP(C483,Classes_finales!B:D,Classes_finales!C$1,TRUE))</f>
        <v>80</v>
      </c>
      <c r="I483">
        <f t="shared" si="7"/>
        <v>20</v>
      </c>
      <c r="J483" s="31">
        <f>Classes_finales!$W$30*C483^3+Classes_finales!$W$31*C483^2+Classes_finales!$W$32*C483+Classes_finales!$W$33</f>
        <v>7.9588540975854176</v>
      </c>
      <c r="K483">
        <f>IF(OR(C483&lt;10,C483&gt;450),0,IF(H483&gt;=MAX(Classes_finales!D:D),$M$1,Donnees_SIG!J483))</f>
        <v>7.914299999999999</v>
      </c>
      <c r="P483" t="s">
        <v>39</v>
      </c>
    </row>
    <row r="484" spans="1:16">
      <c r="A484" t="s">
        <v>1003</v>
      </c>
      <c r="B484" s="31" t="s">
        <v>1004</v>
      </c>
      <c r="C484">
        <v>211.37339782999999</v>
      </c>
      <c r="D484" t="s">
        <v>37</v>
      </c>
      <c r="E484">
        <v>790610.37550753204</v>
      </c>
      <c r="F484">
        <v>9638647.0439282004</v>
      </c>
      <c r="G484">
        <f>IF(C484="","",VLOOKUP(C484,Classes_detaillees!B:D,Classes_detaillees!C$1,TRUE))</f>
        <v>215</v>
      </c>
      <c r="H484">
        <f>IF(C484="","",VLOOKUP(C484,Classes_finales!B:D,Classes_finales!C$1,TRUE))</f>
        <v>80</v>
      </c>
      <c r="I484">
        <f t="shared" si="7"/>
        <v>20</v>
      </c>
      <c r="J484" s="31">
        <f>Classes_finales!$W$30*C484^3+Classes_finales!$W$31*C484^2+Classes_finales!$W$32*C484+Classes_finales!$W$33</f>
        <v>-79.035213242020291</v>
      </c>
      <c r="K484">
        <f>IF(OR(C484&lt;10,C484&gt;450),0,IF(H484&gt;=MAX(Classes_finales!D:D),$M$1,Donnees_SIG!J484))</f>
        <v>7.914299999999999</v>
      </c>
      <c r="P484" t="s">
        <v>39</v>
      </c>
    </row>
    <row r="485" spans="1:16">
      <c r="A485" t="s">
        <v>1005</v>
      </c>
      <c r="B485" t="s">
        <v>1006</v>
      </c>
      <c r="C485">
        <v>25.523899077999999</v>
      </c>
      <c r="D485" t="s">
        <v>37</v>
      </c>
      <c r="E485">
        <v>782868.95197993098</v>
      </c>
      <c r="F485">
        <v>9635795.6275618598</v>
      </c>
      <c r="G485">
        <f>IF(C485="","",VLOOKUP(C485,Classes_detaillees!B:D,Classes_detaillees!C$1,TRUE))</f>
        <v>30</v>
      </c>
      <c r="H485">
        <f>IF(C485="","",VLOOKUP(C485,Classes_finales!B:D,Classes_finales!C$1,TRUE))</f>
        <v>30</v>
      </c>
      <c r="I485">
        <f t="shared" si="7"/>
        <v>20</v>
      </c>
      <c r="J485" s="31">
        <f>Classes_finales!$W$30*C485^3+Classes_finales!$W$31*C485^2+Classes_finales!$W$32*C485+Classes_finales!$W$33</f>
        <v>2.0752817939697956</v>
      </c>
      <c r="K485">
        <f>IF(OR(C485&lt;10,C485&gt;450),0,IF(H485&gt;=MAX(Classes_finales!D:D),$M$1,Donnees_SIG!J485))</f>
        <v>2.0752817939697956</v>
      </c>
      <c r="P485" t="s">
        <v>39</v>
      </c>
    </row>
    <row r="486" spans="1:16">
      <c r="A486" t="s">
        <v>1007</v>
      </c>
      <c r="B486" t="s">
        <v>1008</v>
      </c>
      <c r="C486">
        <v>117.54329681</v>
      </c>
      <c r="D486" t="s">
        <v>37</v>
      </c>
      <c r="E486">
        <v>790732.09189642896</v>
      </c>
      <c r="F486">
        <v>9638288.1680956893</v>
      </c>
      <c r="G486">
        <f>IF(C486="","",VLOOKUP(C486,Classes_detaillees!B:D,Classes_detaillees!C$1,TRUE))</f>
        <v>120</v>
      </c>
      <c r="H486">
        <f>IF(C486="","",VLOOKUP(C486,Classes_finales!B:D,Classes_finales!C$1,TRUE))</f>
        <v>80</v>
      </c>
      <c r="I486">
        <f t="shared" si="7"/>
        <v>20</v>
      </c>
      <c r="J486" s="31">
        <f>Classes_finales!$W$30*C486^3+Classes_finales!$W$31*C486^2+Classes_finales!$W$32*C486+Classes_finales!$W$33</f>
        <v>4.1260854507752356</v>
      </c>
      <c r="K486">
        <f>IF(OR(C486&lt;10,C486&gt;450),0,IF(H486&gt;=MAX(Classes_finales!D:D),$M$1,Donnees_SIG!J486))</f>
        <v>7.914299999999999</v>
      </c>
      <c r="P486" t="s">
        <v>39</v>
      </c>
    </row>
    <row r="487" spans="1:16">
      <c r="A487" t="s">
        <v>1009</v>
      </c>
      <c r="B487" t="s">
        <v>1010</v>
      </c>
      <c r="C487">
        <v>223.37559508999999</v>
      </c>
      <c r="D487" t="s">
        <v>37</v>
      </c>
      <c r="E487">
        <v>791348.27790230699</v>
      </c>
      <c r="F487">
        <v>9638517.2854593694</v>
      </c>
      <c r="G487">
        <f>IF(C487="","",VLOOKUP(C487,Classes_detaillees!B:D,Classes_detaillees!C$1,TRUE))</f>
        <v>225</v>
      </c>
      <c r="H487">
        <f>IF(C487="","",VLOOKUP(C487,Classes_finales!B:D,Classes_finales!C$1,TRUE))</f>
        <v>80</v>
      </c>
      <c r="I487">
        <f t="shared" si="7"/>
        <v>20</v>
      </c>
      <c r="J487" s="31">
        <f>Classes_finales!$W$30*C487^3+Classes_finales!$W$31*C487^2+Classes_finales!$W$32*C487+Classes_finales!$W$33</f>
        <v>-100.90889107191299</v>
      </c>
      <c r="K487">
        <f>IF(OR(C487&lt;10,C487&gt;450),0,IF(H487&gt;=MAX(Classes_finales!D:D),$M$1,Donnees_SIG!J487))</f>
        <v>7.914299999999999</v>
      </c>
      <c r="P487" t="s">
        <v>39</v>
      </c>
    </row>
    <row r="488" spans="1:16">
      <c r="A488" t="s">
        <v>1011</v>
      </c>
      <c r="B488" t="s">
        <v>1012</v>
      </c>
      <c r="C488">
        <v>64.597801208000007</v>
      </c>
      <c r="D488" t="s">
        <v>37</v>
      </c>
      <c r="E488">
        <v>792531.19535742397</v>
      </c>
      <c r="F488">
        <v>9638652.6170979701</v>
      </c>
      <c r="G488">
        <f>IF(C488="","",VLOOKUP(C488,Classes_detaillees!B:D,Classes_detaillees!C$1,TRUE))</f>
        <v>65</v>
      </c>
      <c r="H488">
        <f>IF(C488="","",VLOOKUP(C488,Classes_finales!B:D,Classes_finales!C$1,TRUE))</f>
        <v>70</v>
      </c>
      <c r="I488">
        <f t="shared" si="7"/>
        <v>20</v>
      </c>
      <c r="J488" s="31">
        <f>Classes_finales!$W$30*C488^3+Classes_finales!$W$31*C488^2+Classes_finales!$W$32*C488+Classes_finales!$W$33</f>
        <v>6.9870697306437624</v>
      </c>
      <c r="K488">
        <f>IF(OR(C488&lt;10,C488&gt;450),0,IF(H488&gt;=MAX(Classes_finales!D:D),$M$1,Donnees_SIG!J488))</f>
        <v>6.9870697306437624</v>
      </c>
      <c r="P488" t="s">
        <v>39</v>
      </c>
    </row>
    <row r="489" spans="1:16">
      <c r="A489" t="s">
        <v>1013</v>
      </c>
      <c r="B489" s="31" t="s">
        <v>1014</v>
      </c>
      <c r="C489">
        <v>526.17871093999997</v>
      </c>
      <c r="D489" t="s">
        <v>37</v>
      </c>
      <c r="E489">
        <v>782969.91312815202</v>
      </c>
      <c r="F489">
        <v>9635636.6917927694</v>
      </c>
      <c r="G489">
        <f>IF(C489="","",VLOOKUP(C489,Classes_detaillees!B:D,Classes_detaillees!C$1,TRUE))</f>
        <v>530</v>
      </c>
      <c r="H489">
        <f>IF(C489="","",VLOOKUP(C489,Classes_finales!B:D,Classes_finales!C$1,TRUE))</f>
        <v>80</v>
      </c>
      <c r="I489">
        <f t="shared" si="7"/>
        <v>20</v>
      </c>
      <c r="J489" s="31">
        <f>Classes_finales!$W$30*C489^3+Classes_finales!$W$31*C489^2+Classes_finales!$W$32*C489+Classes_finales!$W$33</f>
        <v>-2275.0364822321949</v>
      </c>
      <c r="K489">
        <f>IF(OR(C489&lt;10,C489&gt;450),0,IF(H489&gt;=MAX(Classes_finales!D:D),$M$1,Donnees_SIG!J489))</f>
        <v>0</v>
      </c>
      <c r="P489" t="s">
        <v>39</v>
      </c>
    </row>
    <row r="490" spans="1:16">
      <c r="A490" t="s">
        <v>1015</v>
      </c>
      <c r="B490" s="31" t="s">
        <v>1016</v>
      </c>
      <c r="C490">
        <v>98.113700867000006</v>
      </c>
      <c r="D490" t="s">
        <v>37</v>
      </c>
      <c r="E490">
        <v>790520.71617768297</v>
      </c>
      <c r="F490">
        <v>9637761.5559931602</v>
      </c>
      <c r="G490">
        <f>IF(C490="","",VLOOKUP(C490,Classes_detaillees!B:D,Classes_detaillees!C$1,TRUE))</f>
        <v>100</v>
      </c>
      <c r="H490">
        <f>IF(C490="","",VLOOKUP(C490,Classes_finales!B:D,Classes_finales!C$1,TRUE))</f>
        <v>80</v>
      </c>
      <c r="I490">
        <f t="shared" si="7"/>
        <v>20</v>
      </c>
      <c r="J490" s="31">
        <f>Classes_finales!$W$30*C490^3+Classes_finales!$W$31*C490^2+Classes_finales!$W$32*C490+Classes_finales!$W$33</f>
        <v>7.3933908015596419</v>
      </c>
      <c r="K490">
        <f>IF(OR(C490&lt;10,C490&gt;450),0,IF(H490&gt;=MAX(Classes_finales!D:D),$M$1,Donnees_SIG!J490))</f>
        <v>7.914299999999999</v>
      </c>
      <c r="P490" t="s">
        <v>39</v>
      </c>
    </row>
    <row r="491" spans="1:16">
      <c r="A491" t="s">
        <v>1017</v>
      </c>
      <c r="B491" t="s">
        <v>1018</v>
      </c>
      <c r="C491">
        <v>82.600799561000002</v>
      </c>
      <c r="D491" t="s">
        <v>37</v>
      </c>
      <c r="E491">
        <v>790667.54648517503</v>
      </c>
      <c r="F491">
        <v>9637442.1991153099</v>
      </c>
      <c r="G491">
        <f>IF(C491="","",VLOOKUP(C491,Classes_detaillees!B:D,Classes_detaillees!C$1,TRUE))</f>
        <v>85</v>
      </c>
      <c r="H491">
        <f>IF(C491="","",VLOOKUP(C491,Classes_finales!B:D,Classes_finales!C$1,TRUE))</f>
        <v>80</v>
      </c>
      <c r="I491">
        <f t="shared" si="7"/>
        <v>20</v>
      </c>
      <c r="J491" s="31">
        <f>Classes_finales!$W$30*C491^3+Classes_finales!$W$31*C491^2+Classes_finales!$W$32*C491+Classes_finales!$W$33</f>
        <v>7.9611212529403215</v>
      </c>
      <c r="K491">
        <f>IF(OR(C491&lt;10,C491&gt;450),0,IF(H491&gt;=MAX(Classes_finales!D:D),$M$1,Donnees_SIG!J491))</f>
        <v>7.914299999999999</v>
      </c>
      <c r="P491" t="s">
        <v>39</v>
      </c>
    </row>
    <row r="492" spans="1:16">
      <c r="A492" t="s">
        <v>1019</v>
      </c>
      <c r="B492" t="s">
        <v>1020</v>
      </c>
      <c r="C492">
        <v>184.76229857999999</v>
      </c>
      <c r="D492" t="s">
        <v>37</v>
      </c>
      <c r="E492">
        <v>783216.07373817801</v>
      </c>
      <c r="F492">
        <v>9636513.1348737199</v>
      </c>
      <c r="G492">
        <f>IF(C492="","",VLOOKUP(C492,Classes_detaillees!B:D,Classes_detaillees!C$1,TRUE))</f>
        <v>185</v>
      </c>
      <c r="H492">
        <f>IF(C492="","",VLOOKUP(C492,Classes_finales!B:D,Classes_finales!C$1,TRUE))</f>
        <v>80</v>
      </c>
      <c r="I492">
        <f t="shared" si="7"/>
        <v>20</v>
      </c>
      <c r="J492" s="31">
        <f>Classes_finales!$W$30*C492^3+Classes_finales!$W$31*C492^2+Classes_finales!$W$32*C492+Classes_finales!$W$33</f>
        <v>-41.008096899585176</v>
      </c>
      <c r="K492">
        <f>IF(OR(C492&lt;10,C492&gt;450),0,IF(H492&gt;=MAX(Classes_finales!D:D),$M$1,Donnees_SIG!J492))</f>
        <v>7.914299999999999</v>
      </c>
      <c r="P492" t="s">
        <v>39</v>
      </c>
    </row>
    <row r="493" spans="1:16">
      <c r="A493" t="s">
        <v>1021</v>
      </c>
      <c r="B493" s="31" t="s">
        <v>1022</v>
      </c>
      <c r="C493">
        <v>12.809100151000001</v>
      </c>
      <c r="D493" t="s">
        <v>37</v>
      </c>
      <c r="E493">
        <v>793474.85350178904</v>
      </c>
      <c r="F493">
        <v>9639332.0564685408</v>
      </c>
      <c r="G493">
        <f>IF(C493="","",VLOOKUP(C493,Classes_detaillees!B:D,Classes_detaillees!C$1,TRUE))</f>
        <v>15</v>
      </c>
      <c r="H493">
        <f>IF(C493="","",VLOOKUP(C493,Classes_finales!B:D,Classes_finales!C$1,TRUE))</f>
        <v>15</v>
      </c>
      <c r="I493">
        <f t="shared" si="7"/>
        <v>20</v>
      </c>
      <c r="J493" s="31">
        <f>Classes_finales!$W$30*C493^3+Classes_finales!$W$31*C493^2+Classes_finales!$W$32*C493+Classes_finales!$W$33</f>
        <v>0.57006593954461304</v>
      </c>
      <c r="K493">
        <f>IF(OR(C493&lt;10,C493&gt;450),0,IF(H493&gt;=MAX(Classes_finales!D:D),$M$1,Donnees_SIG!J493))</f>
        <v>0.57006593954461304</v>
      </c>
      <c r="P493" t="s">
        <v>39</v>
      </c>
    </row>
    <row r="494" spans="1:16">
      <c r="A494" t="s">
        <v>1023</v>
      </c>
      <c r="B494" s="31" t="s">
        <v>1024</v>
      </c>
      <c r="C494">
        <v>15.756500244</v>
      </c>
      <c r="D494" t="s">
        <v>37</v>
      </c>
      <c r="E494">
        <v>791809.24199073901</v>
      </c>
      <c r="F494">
        <v>9638373.9508269094</v>
      </c>
      <c r="G494">
        <f>IF(C494="","",VLOOKUP(C494,Classes_detaillees!B:D,Classes_detaillees!C$1,TRUE))</f>
        <v>20</v>
      </c>
      <c r="H494">
        <f>IF(C494="","",VLOOKUP(C494,Classes_finales!B:D,Classes_finales!C$1,TRUE))</f>
        <v>30</v>
      </c>
      <c r="I494">
        <f t="shared" si="7"/>
        <v>20</v>
      </c>
      <c r="J494" s="31">
        <f>Classes_finales!$W$30*C494^3+Classes_finales!$W$31*C494^2+Classes_finales!$W$32*C494+Classes_finales!$W$33</f>
        <v>0.88679644830840276</v>
      </c>
      <c r="K494">
        <f>IF(OR(C494&lt;10,C494&gt;450),0,IF(H494&gt;=MAX(Classes_finales!D:D),$M$1,Donnees_SIG!J494))</f>
        <v>0.88679644830840276</v>
      </c>
      <c r="P494" t="s">
        <v>39</v>
      </c>
    </row>
    <row r="495" spans="1:16">
      <c r="A495" t="s">
        <v>1025</v>
      </c>
      <c r="B495" t="s">
        <v>1026</v>
      </c>
      <c r="C495">
        <v>50.607299804999997</v>
      </c>
      <c r="D495" t="s">
        <v>37</v>
      </c>
      <c r="E495">
        <v>790561.68821008306</v>
      </c>
      <c r="F495">
        <v>9638523.5593061205</v>
      </c>
      <c r="G495">
        <f>IF(C495="","",VLOOKUP(C495,Classes_detaillees!B:D,Classes_detaillees!C$1,TRUE))</f>
        <v>55</v>
      </c>
      <c r="H495">
        <f>IF(C495="","",VLOOKUP(C495,Classes_finales!B:D,Classes_finales!C$1,TRUE))</f>
        <v>60</v>
      </c>
      <c r="I495">
        <f t="shared" si="7"/>
        <v>20</v>
      </c>
      <c r="J495" s="31">
        <f>Classes_finales!$W$30*C495^3+Classes_finales!$W$31*C495^2+Classes_finales!$W$32*C495+Classes_finales!$W$33</f>
        <v>5.4440668152100713</v>
      </c>
      <c r="K495">
        <f>IF(OR(C495&lt;10,C495&gt;450),0,IF(H495&gt;=MAX(Classes_finales!D:D),$M$1,Donnees_SIG!J495))</f>
        <v>5.4440668152100713</v>
      </c>
      <c r="P495" t="s">
        <v>39</v>
      </c>
    </row>
    <row r="496" spans="1:16">
      <c r="A496" t="s">
        <v>1027</v>
      </c>
      <c r="B496" t="s">
        <v>1028</v>
      </c>
      <c r="C496">
        <v>51.944400786999999</v>
      </c>
      <c r="D496" t="s">
        <v>37</v>
      </c>
      <c r="E496">
        <v>784920.01528690895</v>
      </c>
      <c r="F496">
        <v>9637238.5529251806</v>
      </c>
      <c r="G496">
        <f>IF(C496="","",VLOOKUP(C496,Classes_detaillees!B:D,Classes_detaillees!C$1,TRUE))</f>
        <v>55</v>
      </c>
      <c r="H496">
        <f>IF(C496="","",VLOOKUP(C496,Classes_finales!B:D,Classes_finales!C$1,TRUE))</f>
        <v>60</v>
      </c>
      <c r="I496">
        <f t="shared" si="7"/>
        <v>20</v>
      </c>
      <c r="J496" s="31">
        <f>Classes_finales!$W$30*C496^3+Classes_finales!$W$31*C496^2+Classes_finales!$W$32*C496+Classes_finales!$W$33</f>
        <v>5.6108728806297794</v>
      </c>
      <c r="K496">
        <f>IF(OR(C496&lt;10,C496&gt;450),0,IF(H496&gt;=MAX(Classes_finales!D:D),$M$1,Donnees_SIG!J496))</f>
        <v>5.6108728806297794</v>
      </c>
      <c r="P496" t="s">
        <v>39</v>
      </c>
    </row>
    <row r="497" spans="1:16">
      <c r="A497" t="s">
        <v>1029</v>
      </c>
      <c r="B497" t="s">
        <v>1030</v>
      </c>
      <c r="C497">
        <v>131.46549988000001</v>
      </c>
      <c r="D497" t="s">
        <v>37</v>
      </c>
      <c r="E497">
        <v>782765.69442732097</v>
      </c>
      <c r="F497">
        <v>9635869.6255003996</v>
      </c>
      <c r="G497">
        <f>IF(C497="","",VLOOKUP(C497,Classes_detaillees!B:D,Classes_detaillees!C$1,TRUE))</f>
        <v>135</v>
      </c>
      <c r="H497">
        <f>IF(C497="","",VLOOKUP(C497,Classes_finales!B:D,Classes_finales!C$1,TRUE))</f>
        <v>80</v>
      </c>
      <c r="I497">
        <f t="shared" si="7"/>
        <v>20</v>
      </c>
      <c r="J497" s="31">
        <f>Classes_finales!$W$30*C497^3+Classes_finales!$W$31*C497^2+Classes_finales!$W$32*C497+Classes_finales!$W$33</f>
        <v>-0.41715401600414159</v>
      </c>
      <c r="K497">
        <f>IF(OR(C497&lt;10,C497&gt;450),0,IF(H497&gt;=MAX(Classes_finales!D:D),$M$1,Donnees_SIG!J497))</f>
        <v>7.914299999999999</v>
      </c>
      <c r="P497" t="s">
        <v>39</v>
      </c>
    </row>
    <row r="498" spans="1:16">
      <c r="A498" t="s">
        <v>1031</v>
      </c>
      <c r="B498" t="s">
        <v>1032</v>
      </c>
      <c r="C498">
        <v>133.92179870999999</v>
      </c>
      <c r="D498" t="s">
        <v>37</v>
      </c>
      <c r="E498">
        <v>790561.64487987501</v>
      </c>
      <c r="F498">
        <v>9638172.4589280691</v>
      </c>
      <c r="G498">
        <f>IF(C498="","",VLOOKUP(C498,Classes_detaillees!B:D,Classes_detaillees!C$1,TRUE))</f>
        <v>135</v>
      </c>
      <c r="H498">
        <f>IF(C498="","",VLOOKUP(C498,Classes_finales!B:D,Classes_finales!C$1,TRUE))</f>
        <v>80</v>
      </c>
      <c r="I498">
        <f t="shared" si="7"/>
        <v>20</v>
      </c>
      <c r="J498" s="31">
        <f>Classes_finales!$W$30*C498^3+Classes_finales!$W$31*C498^2+Classes_finales!$W$32*C498+Classes_finales!$W$33</f>
        <v>-1.4383218968057601</v>
      </c>
      <c r="K498">
        <f>IF(OR(C498&lt;10,C498&gt;450),0,IF(H498&gt;=MAX(Classes_finales!D:D),$M$1,Donnees_SIG!J498))</f>
        <v>7.914299999999999</v>
      </c>
      <c r="P498" t="s">
        <v>39</v>
      </c>
    </row>
    <row r="499" spans="1:16">
      <c r="A499" t="s">
        <v>1033</v>
      </c>
      <c r="B499" t="s">
        <v>1034</v>
      </c>
      <c r="C499">
        <v>54.326400757000002</v>
      </c>
      <c r="D499" t="s">
        <v>37</v>
      </c>
      <c r="E499">
        <v>784595.60532644298</v>
      </c>
      <c r="F499">
        <v>9634895.5460369196</v>
      </c>
      <c r="G499">
        <f>IF(C499="","",VLOOKUP(C499,Classes_detaillees!B:D,Classes_detaillees!C$1,TRUE))</f>
        <v>55</v>
      </c>
      <c r="H499">
        <f>IF(C499="","",VLOOKUP(C499,Classes_finales!B:D,Classes_finales!C$1,TRUE))</f>
        <v>60</v>
      </c>
      <c r="I499">
        <f t="shared" si="7"/>
        <v>20</v>
      </c>
      <c r="J499" s="31">
        <f>Classes_finales!$W$30*C499^3+Classes_finales!$W$31*C499^2+Classes_finales!$W$32*C499+Classes_finales!$W$33</f>
        <v>5.89972645206133</v>
      </c>
      <c r="K499">
        <f>IF(OR(C499&lt;10,C499&gt;450),0,IF(H499&gt;=MAX(Classes_finales!D:D),$M$1,Donnees_SIG!J499))</f>
        <v>5.89972645206133</v>
      </c>
      <c r="P499" t="s">
        <v>39</v>
      </c>
    </row>
    <row r="500" spans="1:16">
      <c r="A500" t="s">
        <v>1035</v>
      </c>
      <c r="B500" t="s">
        <v>1036</v>
      </c>
      <c r="C500">
        <v>108.53949738</v>
      </c>
      <c r="D500" t="s">
        <v>37</v>
      </c>
      <c r="E500">
        <v>790629.68189318501</v>
      </c>
      <c r="F500">
        <v>9638881.2391117401</v>
      </c>
      <c r="G500">
        <f>IF(C500="","",VLOOKUP(C500,Classes_detaillees!B:D,Classes_detaillees!C$1,TRUE))</f>
        <v>110</v>
      </c>
      <c r="H500">
        <f>IF(C500="","",VLOOKUP(C500,Classes_finales!B:D,Classes_finales!C$1,TRUE))</f>
        <v>80</v>
      </c>
      <c r="I500">
        <f t="shared" si="7"/>
        <v>20</v>
      </c>
      <c r="J500" s="31">
        <f>Classes_finales!$W$30*C500^3+Classes_finales!$W$31*C500^2+Classes_finales!$W$32*C500+Classes_finales!$W$33</f>
        <v>6.0423158432138973</v>
      </c>
      <c r="K500">
        <f>IF(OR(C500&lt;10,C500&gt;450),0,IF(H500&gt;=MAX(Classes_finales!D:D),$M$1,Donnees_SIG!J500))</f>
        <v>7.914299999999999</v>
      </c>
      <c r="P500" t="s">
        <v>39</v>
      </c>
    </row>
    <row r="501" spans="1:16">
      <c r="A501" t="s">
        <v>1037</v>
      </c>
      <c r="B501" t="s">
        <v>1038</v>
      </c>
      <c r="C501">
        <v>54.196701050000001</v>
      </c>
      <c r="D501" t="s">
        <v>37</v>
      </c>
      <c r="E501">
        <v>792627.53868106205</v>
      </c>
      <c r="F501">
        <v>9638955.1345485598</v>
      </c>
      <c r="G501">
        <f>IF(C501="","",VLOOKUP(C501,Classes_detaillees!B:D,Classes_detaillees!C$1,TRUE))</f>
        <v>55</v>
      </c>
      <c r="H501">
        <f>IF(C501="","",VLOOKUP(C501,Classes_finales!B:D,Classes_finales!C$1,TRUE))</f>
        <v>60</v>
      </c>
      <c r="I501">
        <f t="shared" si="7"/>
        <v>20</v>
      </c>
      <c r="J501" s="31">
        <f>Classes_finales!$W$30*C501^3+Classes_finales!$W$31*C501^2+Classes_finales!$W$32*C501+Classes_finales!$W$33</f>
        <v>5.8842932523494067</v>
      </c>
      <c r="K501">
        <f>IF(OR(C501&lt;10,C501&gt;450),0,IF(H501&gt;=MAX(Classes_finales!D:D),$M$1,Donnees_SIG!J501))</f>
        <v>5.8842932523494067</v>
      </c>
      <c r="P501" t="s">
        <v>39</v>
      </c>
    </row>
    <row r="502" spans="1:16">
      <c r="A502" t="s">
        <v>1039</v>
      </c>
      <c r="B502" s="31" t="s">
        <v>1040</v>
      </c>
      <c r="C502">
        <v>144.56939697000001</v>
      </c>
      <c r="D502" t="s">
        <v>37</v>
      </c>
      <c r="E502">
        <v>791219.37781599804</v>
      </c>
      <c r="F502">
        <v>9638798.8920707107</v>
      </c>
      <c r="G502">
        <f>IF(C502="","",VLOOKUP(C502,Classes_detaillees!B:D,Classes_detaillees!C$1,TRUE))</f>
        <v>145</v>
      </c>
      <c r="H502">
        <f>IF(C502="","",VLOOKUP(C502,Classes_finales!B:D,Classes_finales!C$1,TRUE))</f>
        <v>80</v>
      </c>
      <c r="I502">
        <f t="shared" si="7"/>
        <v>20</v>
      </c>
      <c r="J502" s="31">
        <f>Classes_finales!$W$30*C502^3+Classes_finales!$W$31*C502^2+Classes_finales!$W$32*C502+Classes_finales!$W$33</f>
        <v>-6.7019239496640068</v>
      </c>
      <c r="K502">
        <f>IF(OR(C502&lt;10,C502&gt;450),0,IF(H502&gt;=MAX(Classes_finales!D:D),$M$1,Donnees_SIG!J502))</f>
        <v>7.914299999999999</v>
      </c>
      <c r="P502" t="s">
        <v>39</v>
      </c>
    </row>
    <row r="503" spans="1:16">
      <c r="A503" t="s">
        <v>1041</v>
      </c>
      <c r="B503" t="s">
        <v>1042</v>
      </c>
      <c r="C503">
        <v>46.693500518999997</v>
      </c>
      <c r="D503" t="s">
        <v>37</v>
      </c>
      <c r="E503">
        <v>790296.03820127295</v>
      </c>
      <c r="F503">
        <v>9638466.1715248805</v>
      </c>
      <c r="G503">
        <f>IF(C503="","",VLOOKUP(C503,Classes_detaillees!B:D,Classes_detaillees!C$1,TRUE))</f>
        <v>50</v>
      </c>
      <c r="H503">
        <f>IF(C503="","",VLOOKUP(C503,Classes_finales!B:D,Classes_finales!C$1,TRUE))</f>
        <v>50</v>
      </c>
      <c r="I503">
        <f t="shared" si="7"/>
        <v>20</v>
      </c>
      <c r="J503" s="31">
        <f>Classes_finales!$W$30*C503^3+Classes_finales!$W$31*C503^2+Classes_finales!$W$32*C503+Classes_finales!$W$33</f>
        <v>4.9396818599373571</v>
      </c>
      <c r="K503">
        <f>IF(OR(C503&lt;10,C503&gt;450),0,IF(H503&gt;=MAX(Classes_finales!D:D),$M$1,Donnees_SIG!J503))</f>
        <v>4.9396818599373571</v>
      </c>
      <c r="P503" t="s">
        <v>39</v>
      </c>
    </row>
    <row r="504" spans="1:16">
      <c r="A504" t="s">
        <v>1043</v>
      </c>
      <c r="B504" t="s">
        <v>1044</v>
      </c>
      <c r="C504">
        <v>64.735397339000002</v>
      </c>
      <c r="D504" t="s">
        <v>37</v>
      </c>
      <c r="E504">
        <v>790596.26144256303</v>
      </c>
      <c r="F504">
        <v>9637148.9603518099</v>
      </c>
      <c r="G504">
        <f>IF(C504="","",VLOOKUP(C504,Classes_detaillees!B:D,Classes_detaillees!C$1,TRUE))</f>
        <v>65</v>
      </c>
      <c r="H504">
        <f>IF(C504="","",VLOOKUP(C504,Classes_finales!B:D,Classes_finales!C$1,TRUE))</f>
        <v>70</v>
      </c>
      <c r="I504">
        <f t="shared" si="7"/>
        <v>20</v>
      </c>
      <c r="J504" s="31">
        <f>Classes_finales!$W$30*C504^3+Classes_finales!$W$31*C504^2+Classes_finales!$W$32*C504+Classes_finales!$W$33</f>
        <v>6.9995258678614682</v>
      </c>
      <c r="K504">
        <f>IF(OR(C504&lt;10,C504&gt;450),0,IF(H504&gt;=MAX(Classes_finales!D:D),$M$1,Donnees_SIG!J504))</f>
        <v>6.9995258678614682</v>
      </c>
      <c r="P504" t="s">
        <v>39</v>
      </c>
    </row>
    <row r="505" spans="1:16">
      <c r="A505" t="s">
        <v>1045</v>
      </c>
      <c r="B505" s="31" t="s">
        <v>1046</v>
      </c>
      <c r="C505">
        <v>54.923301696999999</v>
      </c>
      <c r="D505" t="s">
        <v>37</v>
      </c>
      <c r="E505">
        <v>786457.29666136403</v>
      </c>
      <c r="F505">
        <v>9636145.1828878392</v>
      </c>
      <c r="G505">
        <f>IF(C505="","",VLOOKUP(C505,Classes_detaillees!B:D,Classes_detaillees!C$1,TRUE))</f>
        <v>55</v>
      </c>
      <c r="H505">
        <f>IF(C505="","",VLOOKUP(C505,Classes_finales!B:D,Classes_finales!C$1,TRUE))</f>
        <v>60</v>
      </c>
      <c r="I505">
        <f t="shared" si="7"/>
        <v>20</v>
      </c>
      <c r="J505" s="31">
        <f>Classes_finales!$W$30*C505^3+Classes_finales!$W$31*C505^2+Classes_finales!$W$32*C505+Classes_finales!$W$33</f>
        <v>5.9702891573589039</v>
      </c>
      <c r="K505">
        <f>IF(OR(C505&lt;10,C505&gt;450),0,IF(H505&gt;=MAX(Classes_finales!D:D),$M$1,Donnees_SIG!J505))</f>
        <v>5.9702891573589039</v>
      </c>
      <c r="P505" t="s">
        <v>39</v>
      </c>
    </row>
    <row r="506" spans="1:16">
      <c r="A506" t="s">
        <v>1047</v>
      </c>
      <c r="B506" t="s">
        <v>1048</v>
      </c>
      <c r="C506">
        <v>23.779300689999999</v>
      </c>
      <c r="D506" t="s">
        <v>37</v>
      </c>
      <c r="E506">
        <v>790478.81346225797</v>
      </c>
      <c r="F506">
        <v>9639567.1963971704</v>
      </c>
      <c r="G506">
        <f>IF(C506="","",VLOOKUP(C506,Classes_detaillees!B:D,Classes_detaillees!C$1,TRUE))</f>
        <v>25</v>
      </c>
      <c r="H506">
        <f>IF(C506="","",VLOOKUP(C506,Classes_finales!B:D,Classes_finales!C$1,TRUE))</f>
        <v>30</v>
      </c>
      <c r="I506">
        <f t="shared" si="7"/>
        <v>20</v>
      </c>
      <c r="J506" s="31">
        <f>Classes_finales!$W$30*C506^3+Classes_finales!$W$31*C506^2+Classes_finales!$W$32*C506+Classes_finales!$W$33</f>
        <v>1.8504209634967883</v>
      </c>
      <c r="K506">
        <f>IF(OR(C506&lt;10,C506&gt;450),0,IF(H506&gt;=MAX(Classes_finales!D:D),$M$1,Donnees_SIG!J506))</f>
        <v>1.8504209634967883</v>
      </c>
      <c r="P506" t="s">
        <v>39</v>
      </c>
    </row>
    <row r="507" spans="1:16">
      <c r="A507" t="s">
        <v>1049</v>
      </c>
      <c r="B507" t="s">
        <v>1050</v>
      </c>
      <c r="C507">
        <v>66.384002686000002</v>
      </c>
      <c r="D507" t="s">
        <v>37</v>
      </c>
      <c r="E507">
        <v>792319.17058897996</v>
      </c>
      <c r="F507">
        <v>9638694.7919975296</v>
      </c>
      <c r="G507">
        <f>IF(C507="","",VLOOKUP(C507,Classes_detaillees!B:D,Classes_detaillees!C$1,TRUE))</f>
        <v>70</v>
      </c>
      <c r="H507">
        <f>IF(C507="","",VLOOKUP(C507,Classes_finales!B:D,Classes_finales!C$1,TRUE))</f>
        <v>70</v>
      </c>
      <c r="I507">
        <f t="shared" si="7"/>
        <v>20</v>
      </c>
      <c r="J507" s="31">
        <f>Classes_finales!$W$30*C507^3+Classes_finales!$W$31*C507^2+Classes_finales!$W$32*C507+Classes_finales!$W$33</f>
        <v>7.1437205321583708</v>
      </c>
      <c r="K507">
        <f>IF(OR(C507&lt;10,C507&gt;450),0,IF(H507&gt;=MAX(Classes_finales!D:D),$M$1,Donnees_SIG!J507))</f>
        <v>7.1437205321583708</v>
      </c>
      <c r="P507" t="s">
        <v>39</v>
      </c>
    </row>
    <row r="508" spans="1:16">
      <c r="A508" t="s">
        <v>1051</v>
      </c>
      <c r="B508" t="s">
        <v>1052</v>
      </c>
      <c r="C508">
        <v>55.113498688</v>
      </c>
      <c r="D508" t="s">
        <v>37</v>
      </c>
      <c r="E508">
        <v>791594.91744082898</v>
      </c>
      <c r="F508">
        <v>9638529.6663225107</v>
      </c>
      <c r="G508">
        <f>IF(C508="","",VLOOKUP(C508,Classes_detaillees!B:D,Classes_detaillees!C$1,TRUE))</f>
        <v>60</v>
      </c>
      <c r="H508">
        <f>IF(C508="","",VLOOKUP(C508,Classes_finales!B:D,Classes_finales!C$1,TRUE))</f>
        <v>60</v>
      </c>
      <c r="I508">
        <f t="shared" si="7"/>
        <v>20</v>
      </c>
      <c r="J508" s="31">
        <f>Classes_finales!$W$30*C508^3+Classes_finales!$W$31*C508^2+Classes_finales!$W$32*C508+Classes_finales!$W$33</f>
        <v>5.9926105465821102</v>
      </c>
      <c r="K508">
        <f>IF(OR(C508&lt;10,C508&gt;450),0,IF(H508&gt;=MAX(Classes_finales!D:D),$M$1,Donnees_SIG!J508))</f>
        <v>5.9926105465821102</v>
      </c>
      <c r="P508" t="s">
        <v>39</v>
      </c>
    </row>
    <row r="509" spans="1:16">
      <c r="A509" t="s">
        <v>1053</v>
      </c>
      <c r="B509" t="s">
        <v>1054</v>
      </c>
      <c r="C509">
        <v>71.740798949999999</v>
      </c>
      <c r="D509" t="s">
        <v>37</v>
      </c>
      <c r="E509">
        <v>790252.96228721598</v>
      </c>
      <c r="F509">
        <v>9637154.1837632004</v>
      </c>
      <c r="G509">
        <f>IF(C509="","",VLOOKUP(C509,Classes_detaillees!B:D,Classes_detaillees!C$1,TRUE))</f>
        <v>75</v>
      </c>
      <c r="H509">
        <f>IF(C509="","",VLOOKUP(C509,Classes_finales!B:D,Classes_finales!C$1,TRUE))</f>
        <v>80</v>
      </c>
      <c r="I509">
        <f t="shared" si="7"/>
        <v>20</v>
      </c>
      <c r="J509" s="31">
        <f>Classes_finales!$W$30*C509^3+Classes_finales!$W$31*C509^2+Classes_finales!$W$32*C509+Classes_finales!$W$33</f>
        <v>7.5425563779056457</v>
      </c>
      <c r="K509">
        <f>IF(OR(C509&lt;10,C509&gt;450),0,IF(H509&gt;=MAX(Classes_finales!D:D),$M$1,Donnees_SIG!J509))</f>
        <v>7.914299999999999</v>
      </c>
      <c r="P509" t="s">
        <v>39</v>
      </c>
    </row>
    <row r="510" spans="1:16">
      <c r="A510" t="s">
        <v>1055</v>
      </c>
      <c r="B510" s="31" t="s">
        <v>1056</v>
      </c>
      <c r="C510">
        <v>87.779098511000001</v>
      </c>
      <c r="D510" t="s">
        <v>37</v>
      </c>
      <c r="E510">
        <v>790979.54834265902</v>
      </c>
      <c r="F510">
        <v>9637221.4241509195</v>
      </c>
      <c r="G510">
        <f>IF(C510="","",VLOOKUP(C510,Classes_detaillees!B:D,Classes_detaillees!C$1,TRUE))</f>
        <v>90</v>
      </c>
      <c r="H510">
        <f>IF(C510="","",VLOOKUP(C510,Classes_finales!B:D,Classes_finales!C$1,TRUE))</f>
        <v>80</v>
      </c>
      <c r="I510">
        <f t="shared" si="7"/>
        <v>20</v>
      </c>
      <c r="J510" s="31">
        <f>Classes_finales!$W$30*C510^3+Classes_finales!$W$31*C510^2+Classes_finales!$W$32*C510+Classes_finales!$W$33</f>
        <v>7.9412472359717707</v>
      </c>
      <c r="K510">
        <f>IF(OR(C510&lt;10,C510&gt;450),0,IF(H510&gt;=MAX(Classes_finales!D:D),$M$1,Donnees_SIG!J510))</f>
        <v>7.914299999999999</v>
      </c>
      <c r="P510" t="s">
        <v>39</v>
      </c>
    </row>
    <row r="511" spans="1:16">
      <c r="A511" t="s">
        <v>1057</v>
      </c>
      <c r="B511" t="s">
        <v>1058</v>
      </c>
      <c r="C511">
        <v>59.732700348000002</v>
      </c>
      <c r="D511" t="s">
        <v>37</v>
      </c>
      <c r="E511">
        <v>792728.23007047805</v>
      </c>
      <c r="F511">
        <v>9639203.5525829494</v>
      </c>
      <c r="G511">
        <f>IF(C511="","",VLOOKUP(C511,Classes_detaillees!B:D,Classes_detaillees!C$1,TRUE))</f>
        <v>60</v>
      </c>
      <c r="H511">
        <f>IF(C511="","",VLOOKUP(C511,Classes_finales!B:D,Classes_finales!C$1,TRUE))</f>
        <v>60</v>
      </c>
      <c r="I511">
        <f t="shared" si="7"/>
        <v>20</v>
      </c>
      <c r="J511" s="31">
        <f>Classes_finales!$W$30*C511^3+Classes_finales!$W$31*C511^2+Classes_finales!$W$32*C511+Classes_finales!$W$33</f>
        <v>6.5081606197260697</v>
      </c>
      <c r="K511">
        <f>IF(OR(C511&lt;10,C511&gt;450),0,IF(H511&gt;=MAX(Classes_finales!D:D),$M$1,Donnees_SIG!J511))</f>
        <v>6.5081606197260697</v>
      </c>
      <c r="P511" t="s">
        <v>39</v>
      </c>
    </row>
    <row r="512" spans="1:16">
      <c r="A512" t="s">
        <v>1059</v>
      </c>
      <c r="B512" t="s">
        <v>1060</v>
      </c>
      <c r="C512">
        <v>77.277999878000003</v>
      </c>
      <c r="D512" t="s">
        <v>37</v>
      </c>
      <c r="E512">
        <v>790495.23087235598</v>
      </c>
      <c r="F512">
        <v>9636888.4908210803</v>
      </c>
      <c r="G512">
        <f>IF(C512="","",VLOOKUP(C512,Classes_detaillees!B:D,Classes_detaillees!C$1,TRUE))</f>
        <v>80</v>
      </c>
      <c r="H512">
        <f>IF(C512="","",VLOOKUP(C512,Classes_finales!B:D,Classes_finales!C$1,TRUE))</f>
        <v>80</v>
      </c>
      <c r="I512">
        <f t="shared" si="7"/>
        <v>20</v>
      </c>
      <c r="J512" s="31">
        <f>Classes_finales!$W$30*C512^3+Classes_finales!$W$31*C512^2+Classes_finales!$W$32*C512+Classes_finales!$W$33</f>
        <v>7.8276614183105568</v>
      </c>
      <c r="K512">
        <f>IF(OR(C512&lt;10,C512&gt;450),0,IF(H512&gt;=MAX(Classes_finales!D:D),$M$1,Donnees_SIG!J512))</f>
        <v>7.914299999999999</v>
      </c>
      <c r="P512" t="s">
        <v>39</v>
      </c>
    </row>
    <row r="513" spans="1:16">
      <c r="A513" t="s">
        <v>1061</v>
      </c>
      <c r="B513" s="31" t="s">
        <v>1062</v>
      </c>
      <c r="C513">
        <v>64.281600952000005</v>
      </c>
      <c r="D513" t="s">
        <v>37</v>
      </c>
      <c r="E513">
        <v>785726.19468201802</v>
      </c>
      <c r="F513">
        <v>9636797.9349873494</v>
      </c>
      <c r="G513">
        <f>IF(C513="","",VLOOKUP(C513,Classes_detaillees!B:D,Classes_detaillees!C$1,TRUE))</f>
        <v>65</v>
      </c>
      <c r="H513">
        <f>IF(C513="","",VLOOKUP(C513,Classes_finales!B:D,Classes_finales!C$1,TRUE))</f>
        <v>70</v>
      </c>
      <c r="I513">
        <f t="shared" si="7"/>
        <v>20</v>
      </c>
      <c r="J513" s="31">
        <f>Classes_finales!$W$30*C513^3+Classes_finales!$W$31*C513^2+Classes_finales!$W$32*C513+Classes_finales!$W$33</f>
        <v>6.9582051751567455</v>
      </c>
      <c r="K513">
        <f>IF(OR(C513&lt;10,C513&gt;450),0,IF(H513&gt;=MAX(Classes_finales!D:D),$M$1,Donnees_SIG!J513))</f>
        <v>6.9582051751567455</v>
      </c>
      <c r="P513" t="s">
        <v>39</v>
      </c>
    </row>
    <row r="514" spans="1:16">
      <c r="A514" t="s">
        <v>1063</v>
      </c>
      <c r="B514" t="s">
        <v>1064</v>
      </c>
      <c r="C514">
        <v>73.680397033999995</v>
      </c>
      <c r="D514" t="s">
        <v>37</v>
      </c>
      <c r="E514">
        <v>790583.328132594</v>
      </c>
      <c r="F514">
        <v>9637134.0919425301</v>
      </c>
      <c r="G514">
        <f>IF(C514="","",VLOOKUP(C514,Classes_detaillees!B:D,Classes_detaillees!C$1,TRUE))</f>
        <v>75</v>
      </c>
      <c r="H514">
        <f>IF(C514="","",VLOOKUP(C514,Classes_finales!B:D,Classes_finales!C$1,TRUE))</f>
        <v>80</v>
      </c>
      <c r="I514">
        <f t="shared" si="7"/>
        <v>20</v>
      </c>
      <c r="J514" s="31">
        <f>Classes_finales!$W$30*C514^3+Classes_finales!$W$31*C514^2+Classes_finales!$W$32*C514+Classes_finales!$W$33</f>
        <v>7.6581524617724437</v>
      </c>
      <c r="K514">
        <f>IF(OR(C514&lt;10,C514&gt;450),0,IF(H514&gt;=MAX(Classes_finales!D:D),$M$1,Donnees_SIG!J514))</f>
        <v>7.914299999999999</v>
      </c>
      <c r="P514" t="s">
        <v>39</v>
      </c>
    </row>
    <row r="515" spans="1:16">
      <c r="A515" t="s">
        <v>1065</v>
      </c>
      <c r="B515" t="s">
        <v>1066</v>
      </c>
      <c r="C515">
        <v>87.893402100000003</v>
      </c>
      <c r="D515" t="s">
        <v>37</v>
      </c>
      <c r="E515">
        <v>793012.47043325205</v>
      </c>
      <c r="F515">
        <v>9638698.5683219302</v>
      </c>
      <c r="G515">
        <f>IF(C515="","",VLOOKUP(C515,Classes_detaillees!B:D,Classes_detaillees!C$1,TRUE))</f>
        <v>90</v>
      </c>
      <c r="H515">
        <f>IF(C515="","",VLOOKUP(C515,Classes_finales!B:D,Classes_finales!C$1,TRUE))</f>
        <v>80</v>
      </c>
      <c r="I515">
        <f t="shared" ref="I515:I578" si="8">IF(E515="","",20)</f>
        <v>20</v>
      </c>
      <c r="J515" s="31">
        <f>Classes_finales!$W$30*C515^3+Classes_finales!$W$31*C515^2+Classes_finales!$W$32*C515+Classes_finales!$W$33</f>
        <v>7.9390145467058399</v>
      </c>
      <c r="K515">
        <f>IF(OR(C515&lt;10,C515&gt;450),0,IF(H515&gt;=MAX(Classes_finales!D:D),$M$1,Donnees_SIG!J515))</f>
        <v>7.914299999999999</v>
      </c>
      <c r="P515" t="s">
        <v>39</v>
      </c>
    </row>
    <row r="516" spans="1:16">
      <c r="A516" t="s">
        <v>1067</v>
      </c>
      <c r="B516" t="s">
        <v>1068</v>
      </c>
      <c r="C516">
        <v>14.762100220000001</v>
      </c>
      <c r="D516" t="s">
        <v>37</v>
      </c>
      <c r="E516">
        <v>783059.80782490503</v>
      </c>
      <c r="F516">
        <v>9635782.6608329508</v>
      </c>
      <c r="G516">
        <f>IF(C516="","",VLOOKUP(C516,Classes_detaillees!B:D,Classes_detaillees!C$1,TRUE))</f>
        <v>15</v>
      </c>
      <c r="H516">
        <f>IF(C516="","",VLOOKUP(C516,Classes_finales!B:D,Classes_finales!C$1,TRUE))</f>
        <v>15</v>
      </c>
      <c r="I516">
        <f t="shared" si="8"/>
        <v>20</v>
      </c>
      <c r="J516" s="31">
        <f>Classes_finales!$W$30*C516^3+Classes_finales!$W$31*C516^2+Classes_finales!$W$32*C516+Classes_finales!$W$33</f>
        <v>0.77734760854989293</v>
      </c>
      <c r="K516">
        <f>IF(OR(C516&lt;10,C516&gt;450),0,IF(H516&gt;=MAX(Classes_finales!D:D),$M$1,Donnees_SIG!J516))</f>
        <v>0.77734760854989293</v>
      </c>
      <c r="P516" t="s">
        <v>39</v>
      </c>
    </row>
    <row r="517" spans="1:16">
      <c r="A517" t="s">
        <v>1069</v>
      </c>
      <c r="B517" s="31" t="s">
        <v>1070</v>
      </c>
      <c r="C517">
        <v>73.836799622000001</v>
      </c>
      <c r="D517" t="s">
        <v>37</v>
      </c>
      <c r="E517">
        <v>793587.85260745801</v>
      </c>
      <c r="F517">
        <v>9639284.4364941195</v>
      </c>
      <c r="G517">
        <f>IF(C517="","",VLOOKUP(C517,Classes_detaillees!B:D,Classes_detaillees!C$1,TRUE))</f>
        <v>75</v>
      </c>
      <c r="H517">
        <f>IF(C517="","",VLOOKUP(C517,Classes_finales!B:D,Classes_finales!C$1,TRUE))</f>
        <v>80</v>
      </c>
      <c r="I517">
        <f t="shared" si="8"/>
        <v>20</v>
      </c>
      <c r="J517" s="31">
        <f>Classes_finales!$W$30*C517^3+Classes_finales!$W$31*C517^2+Classes_finales!$W$32*C517+Classes_finales!$W$33</f>
        <v>7.6667573975714713</v>
      </c>
      <c r="K517">
        <f>IF(OR(C517&lt;10,C517&gt;450),0,IF(H517&gt;=MAX(Classes_finales!D:D),$M$1,Donnees_SIG!J517))</f>
        <v>7.914299999999999</v>
      </c>
      <c r="P517" t="s">
        <v>39</v>
      </c>
    </row>
    <row r="518" spans="1:16">
      <c r="A518" t="s">
        <v>1071</v>
      </c>
      <c r="B518" s="31" t="s">
        <v>1072</v>
      </c>
      <c r="C518">
        <v>28.085300446000002</v>
      </c>
      <c r="D518" t="s">
        <v>37</v>
      </c>
      <c r="E518">
        <v>791121.09741930605</v>
      </c>
      <c r="F518">
        <v>9638440.1255276892</v>
      </c>
      <c r="G518">
        <f>IF(C518="","",VLOOKUP(C518,Classes_detaillees!B:D,Classes_detaillees!C$1,TRUE))</f>
        <v>30</v>
      </c>
      <c r="H518">
        <f>IF(C518="","",VLOOKUP(C518,Classes_finales!B:D,Classes_finales!C$1,TRUE))</f>
        <v>30</v>
      </c>
      <c r="I518">
        <f t="shared" si="8"/>
        <v>20</v>
      </c>
      <c r="J518" s="31">
        <f>Classes_finales!$W$30*C518^3+Classes_finales!$W$31*C518^2+Classes_finales!$W$32*C518+Classes_finales!$W$33</f>
        <v>2.4126138485379216</v>
      </c>
      <c r="K518">
        <f>IF(OR(C518&lt;10,C518&gt;450),0,IF(H518&gt;=MAX(Classes_finales!D:D),$M$1,Donnees_SIG!J518))</f>
        <v>2.4126138485379216</v>
      </c>
      <c r="P518" t="s">
        <v>39</v>
      </c>
    </row>
    <row r="519" spans="1:16">
      <c r="A519" t="s">
        <v>1073</v>
      </c>
      <c r="B519" s="31" t="s">
        <v>1074</v>
      </c>
      <c r="C519">
        <v>53.008201599000003</v>
      </c>
      <c r="D519" t="s">
        <v>37</v>
      </c>
      <c r="E519">
        <v>782358.46678395302</v>
      </c>
      <c r="F519">
        <v>9636221.7281360608</v>
      </c>
      <c r="G519">
        <f>IF(C519="","",VLOOKUP(C519,Classes_detaillees!B:D,Classes_detaillees!C$1,TRUE))</f>
        <v>55</v>
      </c>
      <c r="H519">
        <f>IF(C519="","",VLOOKUP(C519,Classes_finales!B:D,Classes_finales!C$1,TRUE))</f>
        <v>60</v>
      </c>
      <c r="I519">
        <f t="shared" si="8"/>
        <v>20</v>
      </c>
      <c r="J519" s="31">
        <f>Classes_finales!$W$30*C519^3+Classes_finales!$W$31*C519^2+Classes_finales!$W$32*C519+Classes_finales!$W$33</f>
        <v>5.7412569204425044</v>
      </c>
      <c r="K519">
        <f>IF(OR(C519&lt;10,C519&gt;450),0,IF(H519&gt;=MAX(Classes_finales!D:D),$M$1,Donnees_SIG!J519))</f>
        <v>5.7412569204425044</v>
      </c>
      <c r="P519" t="s">
        <v>39</v>
      </c>
    </row>
    <row r="520" spans="1:16">
      <c r="A520" t="s">
        <v>1075</v>
      </c>
      <c r="B520" s="31" t="s">
        <v>1076</v>
      </c>
      <c r="C520">
        <v>12.409700394</v>
      </c>
      <c r="D520" t="s">
        <v>37</v>
      </c>
      <c r="E520">
        <v>790359.34579730895</v>
      </c>
      <c r="F520">
        <v>9637414.9967851192</v>
      </c>
      <c r="G520">
        <f>IF(C520="","",VLOOKUP(C520,Classes_detaillees!B:D,Classes_detaillees!C$1,TRUE))</f>
        <v>15</v>
      </c>
      <c r="H520">
        <f>IF(C520="","",VLOOKUP(C520,Classes_finales!B:D,Classes_finales!C$1,TRUE))</f>
        <v>15</v>
      </c>
      <c r="I520">
        <f t="shared" si="8"/>
        <v>20</v>
      </c>
      <c r="J520" s="31">
        <f>Classes_finales!$W$30*C520^3+Classes_finales!$W$31*C520^2+Classes_finales!$W$32*C520+Classes_finales!$W$33</f>
        <v>0.5289913709482672</v>
      </c>
      <c r="K520">
        <f>IF(OR(C520&lt;10,C520&gt;450),0,IF(H520&gt;=MAX(Classes_finales!D:D),$M$1,Donnees_SIG!J520))</f>
        <v>0.5289913709482672</v>
      </c>
      <c r="P520" t="s">
        <v>39</v>
      </c>
    </row>
    <row r="521" spans="1:16">
      <c r="A521" t="s">
        <v>1077</v>
      </c>
      <c r="B521" s="31" t="s">
        <v>1078</v>
      </c>
      <c r="C521">
        <v>166.09680176000001</v>
      </c>
      <c r="D521" t="s">
        <v>37</v>
      </c>
      <c r="E521">
        <v>789696.20384255704</v>
      </c>
      <c r="F521">
        <v>9638949.3066772893</v>
      </c>
      <c r="G521">
        <f>IF(C521="","",VLOOKUP(C521,Classes_detaillees!B:D,Classes_detaillees!C$1,TRUE))</f>
        <v>170</v>
      </c>
      <c r="H521">
        <f>IF(C521="","",VLOOKUP(C521,Classes_finales!B:D,Classes_finales!C$1,TRUE))</f>
        <v>80</v>
      </c>
      <c r="I521">
        <f t="shared" si="8"/>
        <v>20</v>
      </c>
      <c r="J521" s="31">
        <f>Classes_finales!$W$30*C521^3+Classes_finales!$W$31*C521^2+Classes_finales!$W$32*C521+Classes_finales!$W$33</f>
        <v>-21.978928866113911</v>
      </c>
      <c r="K521">
        <f>IF(OR(C521&lt;10,C521&gt;450),0,IF(H521&gt;=MAX(Classes_finales!D:D),$M$1,Donnees_SIG!J521))</f>
        <v>7.914299999999999</v>
      </c>
      <c r="P521" t="s">
        <v>39</v>
      </c>
    </row>
    <row r="522" spans="1:16">
      <c r="A522" t="s">
        <v>1079</v>
      </c>
      <c r="B522" t="s">
        <v>1080</v>
      </c>
      <c r="C522">
        <v>212.93229675000001</v>
      </c>
      <c r="D522" t="s">
        <v>37</v>
      </c>
      <c r="E522">
        <v>791849.72271609597</v>
      </c>
      <c r="F522">
        <v>9638435.46279433</v>
      </c>
      <c r="G522">
        <f>IF(C522="","",VLOOKUP(C522,Classes_detaillees!B:D,Classes_detaillees!C$1,TRUE))</f>
        <v>215</v>
      </c>
      <c r="H522">
        <f>IF(C522="","",VLOOKUP(C522,Classes_finales!B:D,Classes_finales!C$1,TRUE))</f>
        <v>80</v>
      </c>
      <c r="I522">
        <f t="shared" si="8"/>
        <v>20</v>
      </c>
      <c r="J522" s="31">
        <f>Classes_finales!$W$30*C522^3+Classes_finales!$W$31*C522^2+Classes_finales!$W$32*C522+Classes_finales!$W$33</f>
        <v>-81.701194565527402</v>
      </c>
      <c r="K522">
        <f>IF(OR(C522&lt;10,C522&gt;450),0,IF(H522&gt;=MAX(Classes_finales!D:D),$M$1,Donnees_SIG!J522))</f>
        <v>7.914299999999999</v>
      </c>
      <c r="P522" t="s">
        <v>39</v>
      </c>
    </row>
    <row r="523" spans="1:16">
      <c r="A523" t="s">
        <v>1081</v>
      </c>
      <c r="B523" s="31" t="s">
        <v>1082</v>
      </c>
      <c r="C523">
        <v>38.532398223999998</v>
      </c>
      <c r="D523" t="s">
        <v>37</v>
      </c>
      <c r="E523">
        <v>784784.45798983006</v>
      </c>
      <c r="F523">
        <v>9635124.8710081708</v>
      </c>
      <c r="G523">
        <f>IF(C523="","",VLOOKUP(C523,Classes_detaillees!B:D,Classes_detaillees!C$1,TRUE))</f>
        <v>40</v>
      </c>
      <c r="H523">
        <f>IF(C523="","",VLOOKUP(C523,Classes_finales!B:D,Classes_finales!C$1,TRUE))</f>
        <v>40</v>
      </c>
      <c r="I523">
        <f t="shared" si="8"/>
        <v>20</v>
      </c>
      <c r="J523" s="31">
        <f>Classes_finales!$W$30*C523^3+Classes_finales!$W$31*C523^2+Classes_finales!$W$32*C523+Classes_finales!$W$33</f>
        <v>3.8370177658986866</v>
      </c>
      <c r="K523">
        <f>IF(OR(C523&lt;10,C523&gt;450),0,IF(H523&gt;=MAX(Classes_finales!D:D),$M$1,Donnees_SIG!J523))</f>
        <v>3.8370177658986866</v>
      </c>
      <c r="P523" t="s">
        <v>39</v>
      </c>
    </row>
    <row r="524" spans="1:16">
      <c r="A524" t="s">
        <v>1083</v>
      </c>
      <c r="B524" t="s">
        <v>1084</v>
      </c>
      <c r="C524">
        <v>163.33369446</v>
      </c>
      <c r="D524" t="s">
        <v>37</v>
      </c>
      <c r="E524">
        <v>783324.679249943</v>
      </c>
      <c r="F524">
        <v>9635572.1618434601</v>
      </c>
      <c r="G524">
        <f>IF(C524="","",VLOOKUP(C524,Classes_detaillees!B:D,Classes_detaillees!C$1,TRUE))</f>
        <v>165</v>
      </c>
      <c r="H524">
        <f>IF(C524="","",VLOOKUP(C524,Classes_finales!B:D,Classes_finales!C$1,TRUE))</f>
        <v>80</v>
      </c>
      <c r="I524">
        <f t="shared" si="8"/>
        <v>20</v>
      </c>
      <c r="J524" s="31">
        <f>Classes_finales!$W$30*C524^3+Classes_finales!$W$31*C524^2+Classes_finales!$W$32*C524+Classes_finales!$W$33</f>
        <v>-19.640627596233426</v>
      </c>
      <c r="K524">
        <f>IF(OR(C524&lt;10,C524&gt;450),0,IF(H524&gt;=MAX(Classes_finales!D:D),$M$1,Donnees_SIG!J524))</f>
        <v>7.914299999999999</v>
      </c>
      <c r="P524" t="s">
        <v>39</v>
      </c>
    </row>
    <row r="525" spans="1:16">
      <c r="A525" t="s">
        <v>1085</v>
      </c>
      <c r="B525" t="s">
        <v>1086</v>
      </c>
      <c r="C525">
        <v>127.68509674000001</v>
      </c>
      <c r="D525" t="s">
        <v>37</v>
      </c>
      <c r="E525">
        <v>792906.07321394898</v>
      </c>
      <c r="F525">
        <v>9639017.7942183502</v>
      </c>
      <c r="G525">
        <f>IF(C525="","",VLOOKUP(C525,Classes_detaillees!B:D,Classes_detaillees!C$1,TRUE))</f>
        <v>130</v>
      </c>
      <c r="H525">
        <f>IF(C525="","",VLOOKUP(C525,Classes_finales!B:D,Classes_finales!C$1,TRUE))</f>
        <v>80</v>
      </c>
      <c r="I525">
        <f t="shared" si="8"/>
        <v>20</v>
      </c>
      <c r="J525" s="31">
        <f>Classes_finales!$W$30*C525^3+Classes_finales!$W$31*C525^2+Classes_finales!$W$32*C525+Classes_finales!$W$33</f>
        <v>1.0210081946600202</v>
      </c>
      <c r="K525">
        <f>IF(OR(C525&lt;10,C525&gt;450),0,IF(H525&gt;=MAX(Classes_finales!D:D),$M$1,Donnees_SIG!J525))</f>
        <v>7.914299999999999</v>
      </c>
      <c r="P525" t="s">
        <v>39</v>
      </c>
    </row>
    <row r="526" spans="1:16">
      <c r="A526" t="s">
        <v>1087</v>
      </c>
      <c r="B526" s="31" t="s">
        <v>1088</v>
      </c>
      <c r="C526">
        <v>126.11569977000001</v>
      </c>
      <c r="D526" t="s">
        <v>37</v>
      </c>
      <c r="E526">
        <v>790734.69788446801</v>
      </c>
      <c r="F526">
        <v>9639319.3408407606</v>
      </c>
      <c r="G526">
        <f>IF(C526="","",VLOOKUP(C526,Classes_detaillees!B:D,Classes_detaillees!C$1,TRUE))</f>
        <v>130</v>
      </c>
      <c r="H526">
        <f>IF(C526="","",VLOOKUP(C526,Classes_finales!B:D,Classes_finales!C$1,TRUE))</f>
        <v>80</v>
      </c>
      <c r="I526">
        <f t="shared" si="8"/>
        <v>20</v>
      </c>
      <c r="J526" s="31">
        <f>Classes_finales!$W$30*C526^3+Classes_finales!$W$31*C526^2+Classes_finales!$W$32*C526+Classes_finales!$W$33</f>
        <v>1.5718245142125098</v>
      </c>
      <c r="K526">
        <f>IF(OR(C526&lt;10,C526&gt;450),0,IF(H526&gt;=MAX(Classes_finales!D:D),$M$1,Donnees_SIG!J526))</f>
        <v>7.914299999999999</v>
      </c>
      <c r="P526" t="s">
        <v>39</v>
      </c>
    </row>
    <row r="527" spans="1:16">
      <c r="A527" t="s">
        <v>1089</v>
      </c>
      <c r="B527" t="s">
        <v>1090</v>
      </c>
      <c r="C527">
        <v>84.375999450999998</v>
      </c>
      <c r="D527" t="s">
        <v>37</v>
      </c>
      <c r="E527">
        <v>783043.60631098796</v>
      </c>
      <c r="F527">
        <v>9636280.2561889794</v>
      </c>
      <c r="G527">
        <f>IF(C527="","",VLOOKUP(C527,Classes_detaillees!B:D,Classes_detaillees!C$1,TRUE))</f>
        <v>85</v>
      </c>
      <c r="H527">
        <f>IF(C527="","",VLOOKUP(C527,Classes_finales!B:D,Classes_finales!C$1,TRUE))</f>
        <v>80</v>
      </c>
      <c r="I527">
        <f t="shared" si="8"/>
        <v>20</v>
      </c>
      <c r="J527" s="31">
        <f>Classes_finales!$W$30*C527^3+Classes_finales!$W$31*C527^2+Classes_finales!$W$32*C527+Classes_finales!$W$33</f>
        <v>7.9717980684657643</v>
      </c>
      <c r="K527">
        <f>IF(OR(C527&lt;10,C527&gt;450),0,IF(H527&gt;=MAX(Classes_finales!D:D),$M$1,Donnees_SIG!J527))</f>
        <v>7.914299999999999</v>
      </c>
      <c r="P527" t="s">
        <v>39</v>
      </c>
    </row>
    <row r="528" spans="1:16">
      <c r="A528" t="s">
        <v>1091</v>
      </c>
      <c r="B528" s="31" t="s">
        <v>1092</v>
      </c>
      <c r="C528">
        <v>68.372200011999993</v>
      </c>
      <c r="D528" t="s">
        <v>37</v>
      </c>
      <c r="E528">
        <v>791371.25142324902</v>
      </c>
      <c r="F528">
        <v>9638533.45363345</v>
      </c>
      <c r="G528">
        <f>IF(C528="","",VLOOKUP(C528,Classes_detaillees!B:D,Classes_detaillees!C$1,TRUE))</f>
        <v>70</v>
      </c>
      <c r="H528">
        <f>IF(C528="","",VLOOKUP(C528,Classes_finales!B:D,Classes_finales!C$1,TRUE))</f>
        <v>70</v>
      </c>
      <c r="I528">
        <f t="shared" si="8"/>
        <v>20</v>
      </c>
      <c r="J528" s="31">
        <f>Classes_finales!$W$30*C528^3+Classes_finales!$W$31*C528^2+Classes_finales!$W$32*C528+Classes_finales!$W$33</f>
        <v>7.3046757799493651</v>
      </c>
      <c r="K528">
        <f>IF(OR(C528&lt;10,C528&gt;450),0,IF(H528&gt;=MAX(Classes_finales!D:D),$M$1,Donnees_SIG!J528))</f>
        <v>7.3046757799493651</v>
      </c>
      <c r="P528" t="s">
        <v>39</v>
      </c>
    </row>
    <row r="529" spans="1:16">
      <c r="A529" t="s">
        <v>1093</v>
      </c>
      <c r="B529" t="s">
        <v>1094</v>
      </c>
      <c r="C529">
        <v>57.048500060999999</v>
      </c>
      <c r="D529" t="s">
        <v>37</v>
      </c>
      <c r="E529">
        <v>791736.38143792399</v>
      </c>
      <c r="F529">
        <v>9637685.6064124107</v>
      </c>
      <c r="G529">
        <f>IF(C529="","",VLOOKUP(C529,Classes_detaillees!B:D,Classes_detaillees!C$1,TRUE))</f>
        <v>60</v>
      </c>
      <c r="H529">
        <f>IF(C529="","",VLOOKUP(C529,Classes_finales!B:D,Classes_finales!C$1,TRUE))</f>
        <v>60</v>
      </c>
      <c r="I529">
        <f t="shared" si="8"/>
        <v>20</v>
      </c>
      <c r="J529" s="31">
        <f>Classes_finales!$W$30*C529^3+Classes_finales!$W$31*C529^2+Classes_finales!$W$32*C529+Classes_finales!$W$33</f>
        <v>6.21500599484445</v>
      </c>
      <c r="K529">
        <f>IF(OR(C529&lt;10,C529&gt;450),0,IF(H529&gt;=MAX(Classes_finales!D:D),$M$1,Donnees_SIG!J529))</f>
        <v>6.21500599484445</v>
      </c>
      <c r="P529" t="s">
        <v>39</v>
      </c>
    </row>
    <row r="530" spans="1:16">
      <c r="A530" t="s">
        <v>1095</v>
      </c>
      <c r="B530" t="s">
        <v>1096</v>
      </c>
      <c r="C530">
        <v>22.988599777000001</v>
      </c>
      <c r="D530" t="s">
        <v>37</v>
      </c>
      <c r="E530">
        <v>790649.04757921502</v>
      </c>
      <c r="F530">
        <v>9638450.5795434006</v>
      </c>
      <c r="G530">
        <f>IF(C530="","",VLOOKUP(C530,Classes_detaillees!B:D,Classes_detaillees!C$1,TRUE))</f>
        <v>25</v>
      </c>
      <c r="H530">
        <f>IF(C530="","",VLOOKUP(C530,Classes_finales!B:D,Classes_finales!C$1,TRUE))</f>
        <v>30</v>
      </c>
      <c r="I530">
        <f t="shared" si="8"/>
        <v>20</v>
      </c>
      <c r="J530" s="31">
        <f>Classes_finales!$W$30*C530^3+Classes_finales!$W$31*C530^2+Classes_finales!$W$32*C530+Classes_finales!$W$33</f>
        <v>1.7500195744227223</v>
      </c>
      <c r="K530">
        <f>IF(OR(C530&lt;10,C530&gt;450),0,IF(H530&gt;=MAX(Classes_finales!D:D),$M$1,Donnees_SIG!J530))</f>
        <v>1.7500195744227223</v>
      </c>
      <c r="P530" t="s">
        <v>39</v>
      </c>
    </row>
    <row r="531" spans="1:16">
      <c r="A531" t="s">
        <v>1097</v>
      </c>
      <c r="B531" s="31" t="s">
        <v>1098</v>
      </c>
      <c r="C531">
        <v>92.255798339999998</v>
      </c>
      <c r="D531" t="s">
        <v>37</v>
      </c>
      <c r="E531">
        <v>789813.12285935902</v>
      </c>
      <c r="F531">
        <v>9637336.5666844398</v>
      </c>
      <c r="G531">
        <f>IF(C531="","",VLOOKUP(C531,Classes_detaillees!B:D,Classes_detaillees!C$1,TRUE))</f>
        <v>95</v>
      </c>
      <c r="H531">
        <f>IF(C531="","",VLOOKUP(C531,Classes_finales!B:D,Classes_finales!C$1,TRUE))</f>
        <v>80</v>
      </c>
      <c r="I531">
        <f t="shared" si="8"/>
        <v>20</v>
      </c>
      <c r="J531" s="31">
        <f>Classes_finales!$W$30*C531^3+Classes_finales!$W$31*C531^2+Classes_finales!$W$32*C531+Classes_finales!$W$33</f>
        <v>7.7921198929751352</v>
      </c>
      <c r="K531">
        <f>IF(OR(C531&lt;10,C531&gt;450),0,IF(H531&gt;=MAX(Classes_finales!D:D),$M$1,Donnees_SIG!J531))</f>
        <v>7.914299999999999</v>
      </c>
      <c r="P531" t="s">
        <v>39</v>
      </c>
    </row>
    <row r="532" spans="1:16">
      <c r="A532" t="s">
        <v>1099</v>
      </c>
      <c r="B532" t="s">
        <v>1100</v>
      </c>
      <c r="C532">
        <v>23.314599991000001</v>
      </c>
      <c r="D532" t="s">
        <v>37</v>
      </c>
      <c r="E532">
        <v>791288.74017692998</v>
      </c>
      <c r="F532">
        <v>9636755.1765728109</v>
      </c>
      <c r="G532">
        <f>IF(C532="","",VLOOKUP(C532,Classes_detaillees!B:D,Classes_detaillees!C$1,TRUE))</f>
        <v>25</v>
      </c>
      <c r="H532">
        <f>IF(C532="","",VLOOKUP(C532,Classes_finales!B:D,Classes_finales!C$1,TRUE))</f>
        <v>30</v>
      </c>
      <c r="I532">
        <f t="shared" si="8"/>
        <v>20</v>
      </c>
      <c r="J532" s="31">
        <f>Classes_finales!$W$30*C532^3+Classes_finales!$W$31*C532^2+Classes_finales!$W$32*C532+Classes_finales!$W$33</f>
        <v>1.7912933901102472</v>
      </c>
      <c r="K532">
        <f>IF(OR(C532&lt;10,C532&gt;450),0,IF(H532&gt;=MAX(Classes_finales!D:D),$M$1,Donnees_SIG!J532))</f>
        <v>1.7912933901102472</v>
      </c>
      <c r="P532" t="s">
        <v>39</v>
      </c>
    </row>
    <row r="533" spans="1:16">
      <c r="A533" t="s">
        <v>1101</v>
      </c>
      <c r="B533" t="s">
        <v>1102</v>
      </c>
      <c r="C533">
        <v>71.038497925000001</v>
      </c>
      <c r="D533" t="s">
        <v>37</v>
      </c>
      <c r="E533">
        <v>791200.196479248</v>
      </c>
      <c r="F533">
        <v>9637312.4468216095</v>
      </c>
      <c r="G533">
        <f>IF(C533="","",VLOOKUP(C533,Classes_detaillees!B:D,Classes_detaillees!C$1,TRUE))</f>
        <v>75</v>
      </c>
      <c r="H533">
        <f>IF(C533="","",VLOOKUP(C533,Classes_finales!B:D,Classes_finales!C$1,TRUE))</f>
        <v>80</v>
      </c>
      <c r="I533">
        <f t="shared" si="8"/>
        <v>20</v>
      </c>
      <c r="J533" s="31">
        <f>Classes_finales!$W$30*C533^3+Classes_finales!$W$31*C533^2+Classes_finales!$W$32*C533+Classes_finales!$W$33</f>
        <v>7.4967501470599789</v>
      </c>
      <c r="K533">
        <f>IF(OR(C533&lt;10,C533&gt;450),0,IF(H533&gt;=MAX(Classes_finales!D:D),$M$1,Donnees_SIG!J533))</f>
        <v>7.914299999999999</v>
      </c>
      <c r="P533" t="s">
        <v>39</v>
      </c>
    </row>
    <row r="534" spans="1:16">
      <c r="A534" t="s">
        <v>1103</v>
      </c>
      <c r="B534" s="31" t="s">
        <v>1104</v>
      </c>
      <c r="C534">
        <v>18.773700714</v>
      </c>
      <c r="D534" t="s">
        <v>37</v>
      </c>
      <c r="E534">
        <v>793665.490908104</v>
      </c>
      <c r="F534">
        <v>9639310.0731414407</v>
      </c>
      <c r="G534">
        <f>IF(C534="","",VLOOKUP(C534,Classes_detaillees!B:D,Classes_detaillees!C$1,TRUE))</f>
        <v>20</v>
      </c>
      <c r="H534">
        <f>IF(C534="","",VLOOKUP(C534,Classes_finales!B:D,Classes_finales!C$1,TRUE))</f>
        <v>30</v>
      </c>
      <c r="I534">
        <f t="shared" si="8"/>
        <v>20</v>
      </c>
      <c r="J534" s="31">
        <f>Classes_finales!$W$30*C534^3+Classes_finales!$W$31*C534^2+Classes_finales!$W$32*C534+Classes_finales!$W$33</f>
        <v>1.2335811086825297</v>
      </c>
      <c r="K534">
        <f>IF(OR(C534&lt;10,C534&gt;450),0,IF(H534&gt;=MAX(Classes_finales!D:D),$M$1,Donnees_SIG!J534))</f>
        <v>1.2335811086825297</v>
      </c>
      <c r="P534" t="s">
        <v>39</v>
      </c>
    </row>
    <row r="535" spans="1:16">
      <c r="A535" t="s">
        <v>1105</v>
      </c>
      <c r="B535" s="31" t="s">
        <v>1106</v>
      </c>
      <c r="C535">
        <v>16.542299271000001</v>
      </c>
      <c r="D535" t="s">
        <v>37</v>
      </c>
      <c r="E535">
        <v>791305.93766844994</v>
      </c>
      <c r="F535">
        <v>9636752.0811390895</v>
      </c>
      <c r="G535">
        <f>IF(C535="","",VLOOKUP(C535,Classes_detaillees!B:D,Classes_detaillees!C$1,TRUE))</f>
        <v>20</v>
      </c>
      <c r="H535">
        <f>IF(C535="","",VLOOKUP(C535,Classes_finales!B:D,Classes_finales!C$1,TRUE))</f>
        <v>30</v>
      </c>
      <c r="I535">
        <f t="shared" si="8"/>
        <v>20</v>
      </c>
      <c r="J535" s="31">
        <f>Classes_finales!$W$30*C535^3+Classes_finales!$W$31*C535^2+Classes_finales!$W$32*C535+Classes_finales!$W$33</f>
        <v>0.97504646045532972</v>
      </c>
      <c r="K535">
        <f>IF(OR(C535&lt;10,C535&gt;450),0,IF(H535&gt;=MAX(Classes_finales!D:D),$M$1,Donnees_SIG!J535))</f>
        <v>0.97504646045532972</v>
      </c>
      <c r="P535" t="s">
        <v>39</v>
      </c>
    </row>
    <row r="536" spans="1:16">
      <c r="A536" t="s">
        <v>1107</v>
      </c>
      <c r="B536" t="s">
        <v>1108</v>
      </c>
      <c r="C536">
        <v>48.398101807000003</v>
      </c>
      <c r="D536" t="s">
        <v>37</v>
      </c>
      <c r="E536">
        <v>783086.49393373402</v>
      </c>
      <c r="F536">
        <v>9636363.3748881202</v>
      </c>
      <c r="G536">
        <f>IF(C536="","",VLOOKUP(C536,Classes_detaillees!B:D,Classes_detaillees!C$1,TRUE))</f>
        <v>50</v>
      </c>
      <c r="H536">
        <f>IF(C536="","",VLOOKUP(C536,Classes_finales!B:D,Classes_finales!C$1,TRUE))</f>
        <v>50</v>
      </c>
      <c r="I536">
        <f t="shared" si="8"/>
        <v>20</v>
      </c>
      <c r="J536" s="31">
        <f>Classes_finales!$W$30*C536^3+Classes_finales!$W$31*C536^2+Classes_finales!$W$32*C536+Classes_finales!$W$33</f>
        <v>5.1620484689601938</v>
      </c>
      <c r="K536">
        <f>IF(OR(C536&lt;10,C536&gt;450),0,IF(H536&gt;=MAX(Classes_finales!D:D),$M$1,Donnees_SIG!J536))</f>
        <v>5.1620484689601938</v>
      </c>
      <c r="P536" t="s">
        <v>39</v>
      </c>
    </row>
    <row r="537" spans="1:16">
      <c r="A537" t="s">
        <v>1109</v>
      </c>
      <c r="B537" t="s">
        <v>1110</v>
      </c>
      <c r="C537">
        <v>80.024803161999998</v>
      </c>
      <c r="D537" t="s">
        <v>37</v>
      </c>
      <c r="E537">
        <v>790111.90366416203</v>
      </c>
      <c r="F537">
        <v>9637493.3037112709</v>
      </c>
      <c r="G537">
        <f>IF(C537="","",VLOOKUP(C537,Classes_detaillees!B:D,Classes_detaillees!C$1,TRUE))</f>
        <v>85</v>
      </c>
      <c r="H537">
        <f>IF(C537="","",VLOOKUP(C537,Classes_finales!B:D,Classes_finales!C$1,TRUE))</f>
        <v>80</v>
      </c>
      <c r="I537">
        <f t="shared" si="8"/>
        <v>20</v>
      </c>
      <c r="J537" s="31">
        <f>Classes_finales!$W$30*C537^3+Classes_finales!$W$31*C537^2+Classes_finales!$W$32*C537+Classes_finales!$W$33</f>
        <v>7.9149159989168236</v>
      </c>
      <c r="K537">
        <f>IF(OR(C537&lt;10,C537&gt;450),0,IF(H537&gt;=MAX(Classes_finales!D:D),$M$1,Donnees_SIG!J537))</f>
        <v>7.914299999999999</v>
      </c>
      <c r="P537" t="s">
        <v>39</v>
      </c>
    </row>
    <row r="538" spans="1:16">
      <c r="A538" t="s">
        <v>1111</v>
      </c>
      <c r="B538" t="s">
        <v>1112</v>
      </c>
      <c r="C538">
        <v>54.398601532000001</v>
      </c>
      <c r="D538" t="s">
        <v>37</v>
      </c>
      <c r="E538">
        <v>783432.30686733802</v>
      </c>
      <c r="F538">
        <v>9637033.9596085902</v>
      </c>
      <c r="G538">
        <f>IF(C538="","",VLOOKUP(C538,Classes_detaillees!B:D,Classes_detaillees!C$1,TRUE))</f>
        <v>55</v>
      </c>
      <c r="H538">
        <f>IF(C538="","",VLOOKUP(C538,Classes_finales!B:D,Classes_finales!C$1,TRUE))</f>
        <v>60</v>
      </c>
      <c r="I538">
        <f t="shared" si="8"/>
        <v>20</v>
      </c>
      <c r="J538" s="31">
        <f>Classes_finales!$W$30*C538^3+Classes_finales!$W$31*C538^2+Classes_finales!$W$32*C538+Classes_finales!$W$33</f>
        <v>5.9083023220051256</v>
      </c>
      <c r="K538">
        <f>IF(OR(C538&lt;10,C538&gt;450),0,IF(H538&gt;=MAX(Classes_finales!D:D),$M$1,Donnees_SIG!J538))</f>
        <v>5.9083023220051256</v>
      </c>
      <c r="P538" t="s">
        <v>39</v>
      </c>
    </row>
    <row r="539" spans="1:16">
      <c r="A539" t="s">
        <v>1113</v>
      </c>
      <c r="B539" t="s">
        <v>1114</v>
      </c>
      <c r="C539">
        <v>87.963798522999994</v>
      </c>
      <c r="D539" t="s">
        <v>37</v>
      </c>
      <c r="E539">
        <v>792324.99796272302</v>
      </c>
      <c r="F539">
        <v>9638196.7044470701</v>
      </c>
      <c r="G539">
        <f>IF(C539="","",VLOOKUP(C539,Classes_detaillees!B:D,Classes_detaillees!C$1,TRUE))</f>
        <v>90</v>
      </c>
      <c r="H539">
        <f>IF(C539="","",VLOOKUP(C539,Classes_finales!B:D,Classes_finales!C$1,TRUE))</f>
        <v>80</v>
      </c>
      <c r="I539">
        <f t="shared" si="8"/>
        <v>20</v>
      </c>
      <c r="J539" s="31">
        <f>Classes_finales!$W$30*C539^3+Classes_finales!$W$31*C539^2+Classes_finales!$W$32*C539+Classes_finales!$W$33</f>
        <v>7.9375995428018875</v>
      </c>
      <c r="K539">
        <f>IF(OR(C539&lt;10,C539&gt;450),0,IF(H539&gt;=MAX(Classes_finales!D:D),$M$1,Donnees_SIG!J539))</f>
        <v>7.914299999999999</v>
      </c>
      <c r="P539" t="s">
        <v>39</v>
      </c>
    </row>
    <row r="540" spans="1:16">
      <c r="A540" t="s">
        <v>1115</v>
      </c>
      <c r="B540" s="31" t="s">
        <v>1116</v>
      </c>
      <c r="C540">
        <v>78.521102905000006</v>
      </c>
      <c r="D540" t="s">
        <v>37</v>
      </c>
      <c r="E540">
        <v>784719.93151301704</v>
      </c>
      <c r="F540">
        <v>9636202.1929845195</v>
      </c>
      <c r="G540">
        <f>IF(C540="","",VLOOKUP(C540,Classes_detaillees!B:D,Classes_detaillees!C$1,TRUE))</f>
        <v>80</v>
      </c>
      <c r="H540">
        <f>IF(C540="","",VLOOKUP(C540,Classes_finales!B:D,Classes_finales!C$1,TRUE))</f>
        <v>80</v>
      </c>
      <c r="I540">
        <f t="shared" si="8"/>
        <v>20</v>
      </c>
      <c r="J540" s="31">
        <f>Classes_finales!$W$30*C540^3+Classes_finales!$W$31*C540^2+Classes_finales!$W$32*C540+Classes_finales!$W$33</f>
        <v>7.8718535981285438</v>
      </c>
      <c r="K540">
        <f>IF(OR(C540&lt;10,C540&gt;450),0,IF(H540&gt;=MAX(Classes_finales!D:D),$M$1,Donnees_SIG!J540))</f>
        <v>7.914299999999999</v>
      </c>
      <c r="P540" t="s">
        <v>39</v>
      </c>
    </row>
    <row r="541" spans="1:16">
      <c r="A541" t="s">
        <v>1117</v>
      </c>
      <c r="B541" t="s">
        <v>1118</v>
      </c>
      <c r="C541">
        <v>92.113197326999995</v>
      </c>
      <c r="D541" t="s">
        <v>37</v>
      </c>
      <c r="E541">
        <v>792108.59706836496</v>
      </c>
      <c r="F541">
        <v>9639717.3031337392</v>
      </c>
      <c r="G541">
        <f>IF(C541="","",VLOOKUP(C541,Classes_detaillees!B:D,Classes_detaillees!C$1,TRUE))</f>
        <v>95</v>
      </c>
      <c r="H541">
        <f>IF(C541="","",VLOOKUP(C541,Classes_finales!B:D,Classes_finales!C$1,TRUE))</f>
        <v>80</v>
      </c>
      <c r="I541">
        <f t="shared" si="8"/>
        <v>20</v>
      </c>
      <c r="J541" s="31">
        <f>Classes_finales!$W$30*C541^3+Classes_finales!$W$31*C541^2+Classes_finales!$W$32*C541+Classes_finales!$W$33</f>
        <v>7.7988745050551689</v>
      </c>
      <c r="K541">
        <f>IF(OR(C541&lt;10,C541&gt;450),0,IF(H541&gt;=MAX(Classes_finales!D:D),$M$1,Donnees_SIG!J541))</f>
        <v>7.914299999999999</v>
      </c>
      <c r="P541" t="s">
        <v>39</v>
      </c>
    </row>
    <row r="542" spans="1:16">
      <c r="A542" t="s">
        <v>1119</v>
      </c>
      <c r="B542" s="31" t="s">
        <v>1120</v>
      </c>
      <c r="C542">
        <v>346.00180053999998</v>
      </c>
      <c r="D542" t="s">
        <v>37</v>
      </c>
      <c r="E542">
        <v>783595.98695099098</v>
      </c>
      <c r="F542">
        <v>9635840.2214543503</v>
      </c>
      <c r="G542">
        <f>IF(C542="","",VLOOKUP(C542,Classes_detaillees!B:D,Classes_detaillees!C$1,TRUE))</f>
        <v>350</v>
      </c>
      <c r="H542">
        <f>IF(C542="","",VLOOKUP(C542,Classes_finales!B:D,Classes_finales!C$1,TRUE))</f>
        <v>80</v>
      </c>
      <c r="I542">
        <f t="shared" si="8"/>
        <v>20</v>
      </c>
      <c r="J542" s="31">
        <f>Classes_finales!$W$30*C542^3+Classes_finales!$W$31*C542^2+Classes_finales!$W$32*C542+Classes_finales!$W$33</f>
        <v>-545.85990967414693</v>
      </c>
      <c r="K542">
        <f>IF(OR(C542&lt;10,C542&gt;450),0,IF(H542&gt;=MAX(Classes_finales!D:D),$M$1,Donnees_SIG!J542))</f>
        <v>7.914299999999999</v>
      </c>
      <c r="P542" t="s">
        <v>39</v>
      </c>
    </row>
    <row r="543" spans="1:16">
      <c r="A543" t="s">
        <v>1121</v>
      </c>
      <c r="B543" t="s">
        <v>1122</v>
      </c>
      <c r="C543">
        <v>14.31000042</v>
      </c>
      <c r="D543" t="s">
        <v>37</v>
      </c>
      <c r="E543">
        <v>790456.69169509003</v>
      </c>
      <c r="F543">
        <v>9638678.3085289001</v>
      </c>
      <c r="G543">
        <f>IF(C543="","",VLOOKUP(C543,Classes_detaillees!B:D,Classes_detaillees!C$1,TRUE))</f>
        <v>15</v>
      </c>
      <c r="H543">
        <f>IF(C543="","",VLOOKUP(C543,Classes_finales!B:D,Classes_finales!C$1,TRUE))</f>
        <v>15</v>
      </c>
      <c r="I543">
        <f t="shared" si="8"/>
        <v>20</v>
      </c>
      <c r="J543" s="31">
        <f>Classes_finales!$W$30*C543^3+Classes_finales!$W$31*C543^2+Classes_finales!$W$32*C543+Classes_finales!$W$33</f>
        <v>0.72843954536252253</v>
      </c>
      <c r="K543">
        <f>IF(OR(C543&lt;10,C543&gt;450),0,IF(H543&gt;=MAX(Classes_finales!D:D),$M$1,Donnees_SIG!J543))</f>
        <v>0.72843954536252253</v>
      </c>
      <c r="P543" t="s">
        <v>39</v>
      </c>
    </row>
    <row r="544" spans="1:16">
      <c r="A544" t="s">
        <v>1123</v>
      </c>
      <c r="B544" s="31" t="s">
        <v>1124</v>
      </c>
      <c r="C544">
        <v>99.185897827000005</v>
      </c>
      <c r="D544" t="s">
        <v>37</v>
      </c>
      <c r="E544">
        <v>790537.11622041999</v>
      </c>
      <c r="F544">
        <v>9639350.7055881098</v>
      </c>
      <c r="G544">
        <f>IF(C544="","",VLOOKUP(C544,Classes_detaillees!B:D,Classes_detaillees!C$1,TRUE))</f>
        <v>100</v>
      </c>
      <c r="H544">
        <f>IF(C544="","",VLOOKUP(C544,Classes_finales!B:D,Classes_finales!C$1,TRUE))</f>
        <v>80</v>
      </c>
      <c r="I544">
        <f t="shared" si="8"/>
        <v>20</v>
      </c>
      <c r="J544" s="31">
        <f>Classes_finales!$W$30*C544^3+Classes_finales!$W$31*C544^2+Classes_finales!$W$32*C544+Classes_finales!$W$33</f>
        <v>7.2937262282389366</v>
      </c>
      <c r="K544">
        <f>IF(OR(C544&lt;10,C544&gt;450),0,IF(H544&gt;=MAX(Classes_finales!D:D),$M$1,Donnees_SIG!J544))</f>
        <v>7.914299999999999</v>
      </c>
      <c r="P544" t="s">
        <v>39</v>
      </c>
    </row>
    <row r="545" spans="1:16">
      <c r="A545" t="s">
        <v>1125</v>
      </c>
      <c r="B545" t="s">
        <v>1126</v>
      </c>
      <c r="C545">
        <v>109.89649962999999</v>
      </c>
      <c r="D545" t="s">
        <v>37</v>
      </c>
      <c r="E545">
        <v>790777.44538344699</v>
      </c>
      <c r="F545">
        <v>9638293.0132541303</v>
      </c>
      <c r="G545">
        <f>IF(C545="","",VLOOKUP(C545,Classes_detaillees!B:D,Classes_detaillees!C$1,TRUE))</f>
        <v>110</v>
      </c>
      <c r="H545">
        <f>IF(C545="","",VLOOKUP(C545,Classes_finales!B:D,Classes_finales!C$1,TRUE))</f>
        <v>80</v>
      </c>
      <c r="I545">
        <f t="shared" si="8"/>
        <v>20</v>
      </c>
      <c r="J545" s="31">
        <f>Classes_finales!$W$30*C545^3+Classes_finales!$W$31*C545^2+Classes_finales!$W$32*C545+Classes_finales!$W$33</f>
        <v>5.8004108064245976</v>
      </c>
      <c r="K545">
        <f>IF(OR(C545&lt;10,C545&gt;450),0,IF(H545&gt;=MAX(Classes_finales!D:D),$M$1,Donnees_SIG!J545))</f>
        <v>7.914299999999999</v>
      </c>
      <c r="P545" t="s">
        <v>39</v>
      </c>
    </row>
    <row r="546" spans="1:16">
      <c r="A546" t="s">
        <v>1127</v>
      </c>
      <c r="B546" s="31" t="s">
        <v>1128</v>
      </c>
      <c r="C546">
        <v>51.662399292000003</v>
      </c>
      <c r="D546" t="s">
        <v>37</v>
      </c>
      <c r="E546">
        <v>790555.20766005397</v>
      </c>
      <c r="F546">
        <v>9638460.5039997399</v>
      </c>
      <c r="G546">
        <f>IF(C546="","",VLOOKUP(C546,Classes_detaillees!B:D,Classes_detaillees!C$1,TRUE))</f>
        <v>55</v>
      </c>
      <c r="H546">
        <f>IF(C546="","",VLOOKUP(C546,Classes_finales!B:D,Classes_finales!C$1,TRUE))</f>
        <v>60</v>
      </c>
      <c r="I546">
        <f t="shared" si="8"/>
        <v>20</v>
      </c>
      <c r="J546" s="31">
        <f>Classes_finales!$W$30*C546^3+Classes_finales!$W$31*C546^2+Classes_finales!$W$32*C546+Classes_finales!$W$33</f>
        <v>5.5759557298469904</v>
      </c>
      <c r="K546">
        <f>IF(OR(C546&lt;10,C546&gt;450),0,IF(H546&gt;=MAX(Classes_finales!D:D),$M$1,Donnees_SIG!J546))</f>
        <v>5.5759557298469904</v>
      </c>
      <c r="P546" t="s">
        <v>39</v>
      </c>
    </row>
    <row r="547" spans="1:16">
      <c r="A547" t="s">
        <v>1129</v>
      </c>
      <c r="B547" t="s">
        <v>1130</v>
      </c>
      <c r="C547">
        <v>62.163299561000002</v>
      </c>
      <c r="D547" t="s">
        <v>37</v>
      </c>
      <c r="E547">
        <v>783024.929390101</v>
      </c>
      <c r="F547">
        <v>9635716.2883528695</v>
      </c>
      <c r="G547">
        <f>IF(C547="","",VLOOKUP(C547,Classes_detaillees!B:D,Classes_detaillees!C$1,TRUE))</f>
        <v>65</v>
      </c>
      <c r="H547">
        <f>IF(C547="","",VLOOKUP(C547,Classes_finales!B:D,Classes_finales!C$1,TRUE))</f>
        <v>70</v>
      </c>
      <c r="I547">
        <f t="shared" si="8"/>
        <v>20</v>
      </c>
      <c r="J547" s="31">
        <f>Classes_finales!$W$30*C547^3+Classes_finales!$W$31*C547^2+Classes_finales!$W$32*C547+Classes_finales!$W$33</f>
        <v>6.7564758339644335</v>
      </c>
      <c r="K547">
        <f>IF(OR(C547&lt;10,C547&gt;450),0,IF(H547&gt;=MAX(Classes_finales!D:D),$M$1,Donnees_SIG!J547))</f>
        <v>6.7564758339644335</v>
      </c>
      <c r="P547" t="s">
        <v>39</v>
      </c>
    </row>
    <row r="548" spans="1:16">
      <c r="A548" t="s">
        <v>1131</v>
      </c>
      <c r="B548" s="31" t="s">
        <v>1132</v>
      </c>
      <c r="C548">
        <v>73.167701721</v>
      </c>
      <c r="D548" t="s">
        <v>37</v>
      </c>
      <c r="E548">
        <v>791748.99806142098</v>
      </c>
      <c r="F548">
        <v>9638235.5452115592</v>
      </c>
      <c r="G548">
        <f>IF(C548="","",VLOOKUP(C548,Classes_detaillees!B:D,Classes_detaillees!C$1,TRUE))</f>
        <v>75</v>
      </c>
      <c r="H548">
        <f>IF(C548="","",VLOOKUP(C548,Classes_finales!B:D,Classes_finales!C$1,TRUE))</f>
        <v>80</v>
      </c>
      <c r="I548">
        <f t="shared" si="8"/>
        <v>20</v>
      </c>
      <c r="J548" s="31">
        <f>Classes_finales!$W$30*C548^3+Classes_finales!$W$31*C548^2+Classes_finales!$W$32*C548+Classes_finales!$W$33</f>
        <v>7.6291856680785859</v>
      </c>
      <c r="K548">
        <f>IF(OR(C548&lt;10,C548&gt;450),0,IF(H548&gt;=MAX(Classes_finales!D:D),$M$1,Donnees_SIG!J548))</f>
        <v>7.914299999999999</v>
      </c>
      <c r="P548" t="s">
        <v>39</v>
      </c>
    </row>
    <row r="549" spans="1:16">
      <c r="A549" t="s">
        <v>1133</v>
      </c>
      <c r="B549" t="s">
        <v>1134</v>
      </c>
      <c r="C549">
        <v>96.410797118999994</v>
      </c>
      <c r="D549" t="s">
        <v>37</v>
      </c>
      <c r="E549">
        <v>791899.93430696195</v>
      </c>
      <c r="F549">
        <v>9637616.7909856699</v>
      </c>
      <c r="G549">
        <f>IF(C549="","",VLOOKUP(C549,Classes_detaillees!B:D,Classes_detaillees!C$1,TRUE))</f>
        <v>100</v>
      </c>
      <c r="H549">
        <f>IF(C549="","",VLOOKUP(C549,Classes_finales!B:D,Classes_finales!C$1,TRUE))</f>
        <v>80</v>
      </c>
      <c r="I549">
        <f t="shared" si="8"/>
        <v>20</v>
      </c>
      <c r="J549" s="31">
        <f>Classes_finales!$W$30*C549^3+Classes_finales!$W$31*C549^2+Classes_finales!$W$32*C549+Classes_finales!$W$33</f>
        <v>7.534318532527271</v>
      </c>
      <c r="K549">
        <f>IF(OR(C549&lt;10,C549&gt;450),0,IF(H549&gt;=MAX(Classes_finales!D:D),$M$1,Donnees_SIG!J549))</f>
        <v>7.914299999999999</v>
      </c>
      <c r="P549" t="s">
        <v>39</v>
      </c>
    </row>
    <row r="550" spans="1:16">
      <c r="A550" t="s">
        <v>1135</v>
      </c>
      <c r="B550" t="s">
        <v>1136</v>
      </c>
      <c r="C550">
        <v>155.58670043999999</v>
      </c>
      <c r="D550" t="s">
        <v>37</v>
      </c>
      <c r="E550">
        <v>790447.89503210597</v>
      </c>
      <c r="F550">
        <v>9637442.1342784408</v>
      </c>
      <c r="G550">
        <f>IF(C550="","",VLOOKUP(C550,Classes_detaillees!B:D,Classes_detaillees!C$1,TRUE))</f>
        <v>160</v>
      </c>
      <c r="H550">
        <f>IF(C550="","",VLOOKUP(C550,Classes_finales!B:D,Classes_finales!C$1,TRUE))</f>
        <v>80</v>
      </c>
      <c r="I550">
        <f t="shared" si="8"/>
        <v>20</v>
      </c>
      <c r="J550" s="31">
        <f>Classes_finales!$W$30*C550^3+Classes_finales!$W$31*C550^2+Classes_finales!$W$32*C550+Classes_finales!$W$33</f>
        <v>-13.695363711778775</v>
      </c>
      <c r="K550">
        <f>IF(OR(C550&lt;10,C550&gt;450),0,IF(H550&gt;=MAX(Classes_finales!D:D),$M$1,Donnees_SIG!J550))</f>
        <v>7.914299999999999</v>
      </c>
      <c r="P550" t="s">
        <v>39</v>
      </c>
    </row>
    <row r="551" spans="1:16">
      <c r="A551" t="s">
        <v>1137</v>
      </c>
      <c r="B551" t="s">
        <v>1138</v>
      </c>
      <c r="C551">
        <v>100.39379882999999</v>
      </c>
      <c r="D551" t="s">
        <v>37</v>
      </c>
      <c r="E551">
        <v>792279.81761280796</v>
      </c>
      <c r="F551">
        <v>9638424.3734056093</v>
      </c>
      <c r="G551">
        <f>IF(C551="","",VLOOKUP(C551,Classes_detaillees!B:D,Classes_detaillees!C$1,TRUE))</f>
        <v>105</v>
      </c>
      <c r="H551">
        <f>IF(C551="","",VLOOKUP(C551,Classes_finales!B:D,Classes_finales!C$1,TRUE))</f>
        <v>80</v>
      </c>
      <c r="I551">
        <f t="shared" si="8"/>
        <v>20</v>
      </c>
      <c r="J551" s="31">
        <f>Classes_finales!$W$30*C551^3+Classes_finales!$W$31*C551^2+Classes_finales!$W$32*C551+Classes_finales!$W$33</f>
        <v>7.1711088246697585</v>
      </c>
      <c r="K551">
        <f>IF(OR(C551&lt;10,C551&gt;450),0,IF(H551&gt;=MAX(Classes_finales!D:D),$M$1,Donnees_SIG!J551))</f>
        <v>7.914299999999999</v>
      </c>
      <c r="P551" t="s">
        <v>39</v>
      </c>
    </row>
    <row r="552" spans="1:16">
      <c r="A552" t="s">
        <v>1139</v>
      </c>
      <c r="B552" t="s">
        <v>1140</v>
      </c>
      <c r="C552">
        <v>17.880100250000002</v>
      </c>
      <c r="D552" t="s">
        <v>37</v>
      </c>
      <c r="E552">
        <v>792691.48988035799</v>
      </c>
      <c r="F552">
        <v>9639025.8983236998</v>
      </c>
      <c r="G552">
        <f>IF(C552="","",VLOOKUP(C552,Classes_detaillees!B:D,Classes_detaillees!C$1,TRUE))</f>
        <v>20</v>
      </c>
      <c r="H552">
        <f>IF(C552="","",VLOOKUP(C552,Classes_finales!B:D,Classes_finales!C$1,TRUE))</f>
        <v>30</v>
      </c>
      <c r="I552">
        <f t="shared" si="8"/>
        <v>20</v>
      </c>
      <c r="J552" s="31">
        <f>Classes_finales!$W$30*C552^3+Classes_finales!$W$31*C552^2+Classes_finales!$W$32*C552+Classes_finales!$W$33</f>
        <v>1.1286886307025126</v>
      </c>
      <c r="K552">
        <f>IF(OR(C552&lt;10,C552&gt;450),0,IF(H552&gt;=MAX(Classes_finales!D:D),$M$1,Donnees_SIG!J552))</f>
        <v>1.1286886307025126</v>
      </c>
      <c r="P552" t="s">
        <v>39</v>
      </c>
    </row>
    <row r="553" spans="1:16">
      <c r="A553" t="s">
        <v>1141</v>
      </c>
      <c r="B553" t="s">
        <v>1142</v>
      </c>
      <c r="C553">
        <v>34.949001312</v>
      </c>
      <c r="D553" t="s">
        <v>37</v>
      </c>
      <c r="E553">
        <v>790402.82487808296</v>
      </c>
      <c r="F553">
        <v>9637708.5856466796</v>
      </c>
      <c r="G553">
        <f>IF(C553="","",VLOOKUP(C553,Classes_detaillees!B:D,Classes_detaillees!C$1,TRUE))</f>
        <v>35</v>
      </c>
      <c r="H553">
        <f>IF(C553="","",VLOOKUP(C553,Classes_finales!B:D,Classes_finales!C$1,TRUE))</f>
        <v>35</v>
      </c>
      <c r="I553">
        <f t="shared" si="8"/>
        <v>20</v>
      </c>
      <c r="J553" s="31">
        <f>Classes_finales!$W$30*C553^3+Classes_finales!$W$31*C553^2+Classes_finales!$W$32*C553+Classes_finales!$W$33</f>
        <v>3.3442930430082329</v>
      </c>
      <c r="K553">
        <f>IF(OR(C553&lt;10,C553&gt;450),0,IF(H553&gt;=MAX(Classes_finales!D:D),$M$1,Donnees_SIG!J553))</f>
        <v>3.3442930430082329</v>
      </c>
      <c r="P553" t="s">
        <v>39</v>
      </c>
    </row>
    <row r="554" spans="1:16">
      <c r="A554" t="s">
        <v>1143</v>
      </c>
      <c r="B554" t="s">
        <v>1144</v>
      </c>
      <c r="C554">
        <v>75.755203246999997</v>
      </c>
      <c r="D554" t="s">
        <v>37</v>
      </c>
      <c r="E554">
        <v>791431.63030637999</v>
      </c>
      <c r="F554">
        <v>9638415.19968451</v>
      </c>
      <c r="G554">
        <f>IF(C554="","",VLOOKUP(C554,Classes_detaillees!B:D,Classes_detaillees!C$1,TRUE))</f>
        <v>80</v>
      </c>
      <c r="H554">
        <f>IF(C554="","",VLOOKUP(C554,Classes_finales!B:D,Classes_finales!C$1,TRUE))</f>
        <v>80</v>
      </c>
      <c r="I554">
        <f t="shared" si="8"/>
        <v>20</v>
      </c>
      <c r="J554" s="31">
        <f>Classes_finales!$W$30*C554^3+Classes_finales!$W$31*C554^2+Classes_finales!$W$32*C554+Classes_finales!$W$33</f>
        <v>7.7632866625992332</v>
      </c>
      <c r="K554">
        <f>IF(OR(C554&lt;10,C554&gt;450),0,IF(H554&gt;=MAX(Classes_finales!D:D),$M$1,Donnees_SIG!J554))</f>
        <v>7.914299999999999</v>
      </c>
      <c r="P554" t="s">
        <v>39</v>
      </c>
    </row>
    <row r="555" spans="1:16">
      <c r="A555" t="s">
        <v>1145</v>
      </c>
      <c r="B555" t="s">
        <v>1146</v>
      </c>
      <c r="C555">
        <v>35.897598266999999</v>
      </c>
      <c r="D555" t="s">
        <v>37</v>
      </c>
      <c r="E555">
        <v>791555.74981703598</v>
      </c>
      <c r="F555">
        <v>9638429.8451297991</v>
      </c>
      <c r="G555">
        <f>IF(C555="","",VLOOKUP(C555,Classes_detaillees!B:D,Classes_detaillees!C$1,TRUE))</f>
        <v>40</v>
      </c>
      <c r="H555">
        <f>IF(C555="","",VLOOKUP(C555,Classes_finales!B:D,Classes_finales!C$1,TRUE))</f>
        <v>40</v>
      </c>
      <c r="I555">
        <f t="shared" si="8"/>
        <v>20</v>
      </c>
      <c r="J555" s="31">
        <f>Classes_finales!$W$30*C555^3+Classes_finales!$W$31*C555^2+Classes_finales!$W$32*C555+Classes_finales!$W$33</f>
        <v>3.4746961065637039</v>
      </c>
      <c r="K555">
        <f>IF(OR(C555&lt;10,C555&gt;450),0,IF(H555&gt;=MAX(Classes_finales!D:D),$M$1,Donnees_SIG!J555))</f>
        <v>3.4746961065637039</v>
      </c>
      <c r="P555" t="s">
        <v>39</v>
      </c>
    </row>
    <row r="556" spans="1:16">
      <c r="A556" t="s">
        <v>1147</v>
      </c>
      <c r="B556" t="s">
        <v>1148</v>
      </c>
      <c r="C556">
        <v>74.472602843999994</v>
      </c>
      <c r="D556" t="s">
        <v>37</v>
      </c>
      <c r="E556">
        <v>785396.80642619601</v>
      </c>
      <c r="F556">
        <v>9636792.0066353604</v>
      </c>
      <c r="G556">
        <f>IF(C556="","",VLOOKUP(C556,Classes_detaillees!B:D,Classes_detaillees!C$1,TRUE))</f>
        <v>75</v>
      </c>
      <c r="H556">
        <f>IF(C556="","",VLOOKUP(C556,Classes_finales!B:D,Classes_finales!C$1,TRUE))</f>
        <v>80</v>
      </c>
      <c r="I556">
        <f t="shared" si="8"/>
        <v>20</v>
      </c>
      <c r="J556" s="31">
        <f>Classes_finales!$W$30*C556^3+Classes_finales!$W$31*C556^2+Classes_finales!$W$32*C556+Classes_finales!$W$33</f>
        <v>7.7006097745319924</v>
      </c>
      <c r="K556">
        <f>IF(OR(C556&lt;10,C556&gt;450),0,IF(H556&gt;=MAX(Classes_finales!D:D),$M$1,Donnees_SIG!J556))</f>
        <v>7.914299999999999</v>
      </c>
      <c r="P556" t="s">
        <v>39</v>
      </c>
    </row>
    <row r="557" spans="1:16">
      <c r="A557" t="s">
        <v>1149</v>
      </c>
      <c r="B557" t="s">
        <v>1150</v>
      </c>
      <c r="C557">
        <v>67.398498535000002</v>
      </c>
      <c r="D557" t="s">
        <v>37</v>
      </c>
      <c r="E557">
        <v>790580.29107874597</v>
      </c>
      <c r="F557">
        <v>9639355.5681070499</v>
      </c>
      <c r="G557">
        <f>IF(C557="","",VLOOKUP(C557,Classes_detaillees!B:D,Classes_detaillees!C$1,TRUE))</f>
        <v>70</v>
      </c>
      <c r="H557">
        <f>IF(C557="","",VLOOKUP(C557,Classes_finales!B:D,Classes_finales!C$1,TRUE))</f>
        <v>70</v>
      </c>
      <c r="I557">
        <f t="shared" si="8"/>
        <v>20</v>
      </c>
      <c r="J557" s="31">
        <f>Classes_finales!$W$30*C557^3+Classes_finales!$W$31*C557^2+Classes_finales!$W$32*C557+Classes_finales!$W$33</f>
        <v>7.2276700557326627</v>
      </c>
      <c r="K557">
        <f>IF(OR(C557&lt;10,C557&gt;450),0,IF(H557&gt;=MAX(Classes_finales!D:D),$M$1,Donnees_SIG!J557))</f>
        <v>7.2276700557326627</v>
      </c>
      <c r="P557" t="s">
        <v>39</v>
      </c>
    </row>
    <row r="558" spans="1:16">
      <c r="A558" t="s">
        <v>1151</v>
      </c>
      <c r="B558" t="s">
        <v>1152</v>
      </c>
      <c r="C558">
        <v>89.844299316000004</v>
      </c>
      <c r="D558" t="s">
        <v>37</v>
      </c>
      <c r="E558">
        <v>791670.67621255701</v>
      </c>
      <c r="F558">
        <v>9638181.6312607098</v>
      </c>
      <c r="G558">
        <f>IF(C558="","",VLOOKUP(C558,Classes_detaillees!B:D,Classes_detaillees!C$1,TRUE))</f>
        <v>90</v>
      </c>
      <c r="H558">
        <f>IF(C558="","",VLOOKUP(C558,Classes_finales!B:D,Classes_finales!C$1,TRUE))</f>
        <v>80</v>
      </c>
      <c r="I558">
        <f t="shared" si="8"/>
        <v>20</v>
      </c>
      <c r="J558" s="31">
        <f>Classes_finales!$W$30*C558^3+Classes_finales!$W$31*C558^2+Classes_finales!$W$32*C558+Classes_finales!$W$33</f>
        <v>7.8883761914829122</v>
      </c>
      <c r="K558">
        <f>IF(OR(C558&lt;10,C558&gt;450),0,IF(H558&gt;=MAX(Classes_finales!D:D),$M$1,Donnees_SIG!J558))</f>
        <v>7.914299999999999</v>
      </c>
      <c r="P558" t="s">
        <v>39</v>
      </c>
    </row>
    <row r="559" spans="1:16">
      <c r="A559" t="s">
        <v>1153</v>
      </c>
      <c r="B559" t="s">
        <v>1154</v>
      </c>
      <c r="C559">
        <v>105.76349639999999</v>
      </c>
      <c r="D559" t="s">
        <v>37</v>
      </c>
      <c r="E559">
        <v>792067.28426548198</v>
      </c>
      <c r="F559">
        <v>9638569.4018120803</v>
      </c>
      <c r="G559">
        <f>IF(C559="","",VLOOKUP(C559,Classes_detaillees!B:D,Classes_detaillees!C$1,TRUE))</f>
        <v>110</v>
      </c>
      <c r="H559">
        <f>IF(C559="","",VLOOKUP(C559,Classes_finales!B:D,Classes_finales!C$1,TRUE))</f>
        <v>80</v>
      </c>
      <c r="I559">
        <f t="shared" si="8"/>
        <v>20</v>
      </c>
      <c r="J559" s="31">
        <f>Classes_finales!$W$30*C559^3+Classes_finales!$W$31*C559^2+Classes_finales!$W$32*C559+Classes_finales!$W$33</f>
        <v>6.4880265124239216</v>
      </c>
      <c r="K559">
        <f>IF(OR(C559&lt;10,C559&gt;450),0,IF(H559&gt;=MAX(Classes_finales!D:D),$M$1,Donnees_SIG!J559))</f>
        <v>7.914299999999999</v>
      </c>
      <c r="P559" t="s">
        <v>39</v>
      </c>
    </row>
    <row r="560" spans="1:16">
      <c r="A560" t="s">
        <v>1155</v>
      </c>
      <c r="B560" t="s">
        <v>1156</v>
      </c>
      <c r="C560">
        <v>237.66470337000001</v>
      </c>
      <c r="D560" t="s">
        <v>37</v>
      </c>
      <c r="E560">
        <v>792073.29878224002</v>
      </c>
      <c r="F560">
        <v>9638698.2744107805</v>
      </c>
      <c r="G560">
        <f>IF(C560="","",VLOOKUP(C560,Classes_detaillees!B:D,Classes_detaillees!C$1,TRUE))</f>
        <v>240</v>
      </c>
      <c r="H560">
        <f>IF(C560="","",VLOOKUP(C560,Classes_finales!B:D,Classes_finales!C$1,TRUE))</f>
        <v>80</v>
      </c>
      <c r="I560">
        <f t="shared" si="8"/>
        <v>20</v>
      </c>
      <c r="J560" s="31">
        <f>Classes_finales!$W$30*C560^3+Classes_finales!$W$31*C560^2+Classes_finales!$W$32*C560+Classes_finales!$W$33</f>
        <v>-131.17614579656072</v>
      </c>
      <c r="K560">
        <f>IF(OR(C560&lt;10,C560&gt;450),0,IF(H560&gt;=MAX(Classes_finales!D:D),$M$1,Donnees_SIG!J560))</f>
        <v>7.914299999999999</v>
      </c>
      <c r="P560" t="s">
        <v>39</v>
      </c>
    </row>
    <row r="561" spans="1:16">
      <c r="A561" t="s">
        <v>1157</v>
      </c>
      <c r="B561" t="s">
        <v>1158</v>
      </c>
      <c r="C561">
        <v>37.552200317</v>
      </c>
      <c r="D561" t="s">
        <v>37</v>
      </c>
      <c r="E561">
        <v>791685.79513873905</v>
      </c>
      <c r="F561">
        <v>9638269.7845272198</v>
      </c>
      <c r="G561">
        <f>IF(C561="","",VLOOKUP(C561,Classes_detaillees!B:D,Classes_detaillees!C$1,TRUE))</f>
        <v>40</v>
      </c>
      <c r="H561">
        <f>IF(C561="","",VLOOKUP(C561,Classes_finales!B:D,Classes_finales!C$1,TRUE))</f>
        <v>40</v>
      </c>
      <c r="I561">
        <f t="shared" si="8"/>
        <v>20</v>
      </c>
      <c r="J561" s="31">
        <f>Classes_finales!$W$30*C561^3+Classes_finales!$W$31*C561^2+Classes_finales!$W$32*C561+Classes_finales!$W$33</f>
        <v>3.7022912095069853</v>
      </c>
      <c r="K561">
        <f>IF(OR(C561&lt;10,C561&gt;450),0,IF(H561&gt;=MAX(Classes_finales!D:D),$M$1,Donnees_SIG!J561))</f>
        <v>3.7022912095069853</v>
      </c>
      <c r="P561" t="s">
        <v>39</v>
      </c>
    </row>
    <row r="562" spans="1:16">
      <c r="A562" t="s">
        <v>1159</v>
      </c>
      <c r="B562" t="s">
        <v>1160</v>
      </c>
      <c r="C562">
        <v>75.263702393000003</v>
      </c>
      <c r="D562" t="s">
        <v>37</v>
      </c>
      <c r="E562">
        <v>790264.91350344894</v>
      </c>
      <c r="F562">
        <v>9638630.7175561693</v>
      </c>
      <c r="G562">
        <f>IF(C562="","",VLOOKUP(C562,Classes_detaillees!B:D,Classes_detaillees!C$1,TRUE))</f>
        <v>80</v>
      </c>
      <c r="H562">
        <f>IF(C562="","",VLOOKUP(C562,Classes_finales!B:D,Classes_finales!C$1,TRUE))</f>
        <v>80</v>
      </c>
      <c r="I562">
        <f t="shared" si="8"/>
        <v>20</v>
      </c>
      <c r="J562" s="31">
        <f>Classes_finales!$W$30*C562^3+Classes_finales!$W$31*C562^2+Classes_finales!$W$32*C562+Classes_finales!$W$33</f>
        <v>7.7401665918726703</v>
      </c>
      <c r="K562">
        <f>IF(OR(C562&lt;10,C562&gt;450),0,IF(H562&gt;=MAX(Classes_finales!D:D),$M$1,Donnees_SIG!J562))</f>
        <v>7.914299999999999</v>
      </c>
      <c r="P562" t="s">
        <v>39</v>
      </c>
    </row>
    <row r="563" spans="1:16">
      <c r="A563" t="s">
        <v>1161</v>
      </c>
      <c r="B563" t="s">
        <v>1162</v>
      </c>
      <c r="C563">
        <v>70.859001160000005</v>
      </c>
      <c r="D563" t="s">
        <v>37</v>
      </c>
      <c r="E563">
        <v>791085.81798810104</v>
      </c>
      <c r="F563">
        <v>9638031.7546718605</v>
      </c>
      <c r="G563">
        <f>IF(C563="","",VLOOKUP(C563,Classes_detaillees!B:D,Classes_detaillees!C$1,TRUE))</f>
        <v>75</v>
      </c>
      <c r="H563">
        <f>IF(C563="","",VLOOKUP(C563,Classes_finales!B:D,Classes_finales!C$1,TRUE))</f>
        <v>80</v>
      </c>
      <c r="I563">
        <f t="shared" si="8"/>
        <v>20</v>
      </c>
      <c r="J563" s="31">
        <f>Classes_finales!$W$30*C563^3+Classes_finales!$W$31*C563^2+Classes_finales!$W$32*C563+Classes_finales!$W$33</f>
        <v>7.4847147394113005</v>
      </c>
      <c r="K563">
        <f>IF(OR(C563&lt;10,C563&gt;450),0,IF(H563&gt;=MAX(Classes_finales!D:D),$M$1,Donnees_SIG!J563))</f>
        <v>7.914299999999999</v>
      </c>
      <c r="P563" t="s">
        <v>39</v>
      </c>
    </row>
    <row r="564" spans="1:16">
      <c r="A564" t="s">
        <v>1163</v>
      </c>
      <c r="B564" t="s">
        <v>1164</v>
      </c>
      <c r="C564">
        <v>165.94709778000001</v>
      </c>
      <c r="D564" t="s">
        <v>37</v>
      </c>
      <c r="E564">
        <v>783302.06418893498</v>
      </c>
      <c r="F564">
        <v>9635397.3217829298</v>
      </c>
      <c r="G564">
        <f>IF(C564="","",VLOOKUP(C564,Classes_detaillees!B:D,Classes_detaillees!C$1,TRUE))</f>
        <v>170</v>
      </c>
      <c r="H564">
        <f>IF(C564="","",VLOOKUP(C564,Classes_finales!B:D,Classes_finales!C$1,TRUE))</f>
        <v>80</v>
      </c>
      <c r="I564">
        <f t="shared" si="8"/>
        <v>20</v>
      </c>
      <c r="J564" s="31">
        <f>Classes_finales!$W$30*C564^3+Classes_finales!$W$31*C564^2+Classes_finales!$W$32*C564+Classes_finales!$W$33</f>
        <v>-21.84922521787</v>
      </c>
      <c r="K564">
        <f>IF(OR(C564&lt;10,C564&gt;450),0,IF(H564&gt;=MAX(Classes_finales!D:D),$M$1,Donnees_SIG!J564))</f>
        <v>7.914299999999999</v>
      </c>
      <c r="P564" t="s">
        <v>39</v>
      </c>
    </row>
    <row r="565" spans="1:16">
      <c r="A565" t="s">
        <v>1165</v>
      </c>
      <c r="B565" t="s">
        <v>1166</v>
      </c>
      <c r="C565">
        <v>58.136398315000001</v>
      </c>
      <c r="D565" t="s">
        <v>37</v>
      </c>
      <c r="E565">
        <v>783016.46244153206</v>
      </c>
      <c r="F565">
        <v>9636171.449306</v>
      </c>
      <c r="G565">
        <f>IF(C565="","",VLOOKUP(C565,Classes_detaillees!B:D,Classes_detaillees!C$1,TRUE))</f>
        <v>60</v>
      </c>
      <c r="H565">
        <f>IF(C565="","",VLOOKUP(C565,Classes_finales!B:D,Classes_finales!C$1,TRUE))</f>
        <v>60</v>
      </c>
      <c r="I565">
        <f t="shared" si="8"/>
        <v>20</v>
      </c>
      <c r="J565" s="31">
        <f>Classes_finales!$W$30*C565^3+Classes_finales!$W$31*C565^2+Classes_finales!$W$32*C565+Classes_finales!$W$33</f>
        <v>6.3360754136990209</v>
      </c>
      <c r="K565">
        <f>IF(OR(C565&lt;10,C565&gt;450),0,IF(H565&gt;=MAX(Classes_finales!D:D),$M$1,Donnees_SIG!J565))</f>
        <v>6.3360754136990209</v>
      </c>
      <c r="P565" t="s">
        <v>39</v>
      </c>
    </row>
    <row r="566" spans="1:16">
      <c r="A566" t="s">
        <v>1167</v>
      </c>
      <c r="B566" t="s">
        <v>1168</v>
      </c>
      <c r="C566">
        <v>177.80430602999999</v>
      </c>
      <c r="D566" t="s">
        <v>37</v>
      </c>
      <c r="E566">
        <v>791560.78412520303</v>
      </c>
      <c r="F566">
        <v>9639118.7608309593</v>
      </c>
      <c r="G566">
        <f>IF(C566="","",VLOOKUP(C566,Classes_detaillees!B:D,Classes_detaillees!C$1,TRUE))</f>
        <v>180</v>
      </c>
      <c r="H566">
        <f>IF(C566="","",VLOOKUP(C566,Classes_finales!B:D,Classes_finales!C$1,TRUE))</f>
        <v>80</v>
      </c>
      <c r="I566">
        <f t="shared" si="8"/>
        <v>20</v>
      </c>
      <c r="J566" s="31">
        <f>Classes_finales!$W$30*C566^3+Classes_finales!$W$31*C566^2+Classes_finales!$W$32*C566+Classes_finales!$W$33</f>
        <v>-33.23244504076326</v>
      </c>
      <c r="K566">
        <f>IF(OR(C566&lt;10,C566&gt;450),0,IF(H566&gt;=MAX(Classes_finales!D:D),$M$1,Donnees_SIG!J566))</f>
        <v>7.914299999999999</v>
      </c>
      <c r="P566" t="s">
        <v>39</v>
      </c>
    </row>
    <row r="567" spans="1:16">
      <c r="A567" t="s">
        <v>1169</v>
      </c>
      <c r="B567" s="31" t="s">
        <v>1170</v>
      </c>
      <c r="C567">
        <v>47.037200927999997</v>
      </c>
      <c r="D567" t="s">
        <v>37</v>
      </c>
      <c r="E567">
        <v>790572.04931506398</v>
      </c>
      <c r="F567">
        <v>9637127.9478076193</v>
      </c>
      <c r="G567">
        <f>IF(C567="","",VLOOKUP(C567,Classes_detaillees!B:D,Classes_detaillees!C$1,TRUE))</f>
        <v>50</v>
      </c>
      <c r="H567">
        <f>IF(C567="","",VLOOKUP(C567,Classes_finales!B:D,Classes_finales!C$1,TRUE))</f>
        <v>50</v>
      </c>
      <c r="I567">
        <f t="shared" si="8"/>
        <v>20</v>
      </c>
      <c r="J567" s="31">
        <f>Classes_finales!$W$30*C567^3+Classes_finales!$W$31*C567^2+Classes_finales!$W$32*C567+Classes_finales!$W$33</f>
        <v>4.9848184146632182</v>
      </c>
      <c r="K567">
        <f>IF(OR(C567&lt;10,C567&gt;450),0,IF(H567&gt;=MAX(Classes_finales!D:D),$M$1,Donnees_SIG!J567))</f>
        <v>4.9848184146632182</v>
      </c>
      <c r="P567" t="s">
        <v>39</v>
      </c>
    </row>
    <row r="568" spans="1:16">
      <c r="A568" t="s">
        <v>1171</v>
      </c>
      <c r="B568" t="s">
        <v>1172</v>
      </c>
      <c r="C568">
        <v>27.541000365999999</v>
      </c>
      <c r="D568" t="s">
        <v>37</v>
      </c>
      <c r="E568">
        <v>783477.93099152099</v>
      </c>
      <c r="F568">
        <v>9636984.3718396891</v>
      </c>
      <c r="G568">
        <f>IF(C568="","",VLOOKUP(C568,Classes_detaillees!B:D,Classes_detaillees!C$1,TRUE))</f>
        <v>30</v>
      </c>
      <c r="H568">
        <f>IF(C568="","",VLOOKUP(C568,Classes_finales!B:D,Classes_finales!C$1,TRUE))</f>
        <v>30</v>
      </c>
      <c r="I568">
        <f t="shared" si="8"/>
        <v>20</v>
      </c>
      <c r="J568" s="31">
        <f>Classes_finales!$W$30*C568^3+Classes_finales!$W$31*C568^2+Classes_finales!$W$32*C568+Classes_finales!$W$33</f>
        <v>2.3402969966921998</v>
      </c>
      <c r="K568">
        <f>IF(OR(C568&lt;10,C568&gt;450),0,IF(H568&gt;=MAX(Classes_finales!D:D),$M$1,Donnees_SIG!J568))</f>
        <v>2.3402969966921998</v>
      </c>
      <c r="P568" t="s">
        <v>39</v>
      </c>
    </row>
    <row r="569" spans="1:16">
      <c r="A569" t="s">
        <v>1173</v>
      </c>
      <c r="B569" t="s">
        <v>1174</v>
      </c>
      <c r="C569">
        <v>69.709098815999994</v>
      </c>
      <c r="D569" t="s">
        <v>37</v>
      </c>
      <c r="E569">
        <v>783018.04238003399</v>
      </c>
      <c r="F569">
        <v>9635813.9556857105</v>
      </c>
      <c r="G569">
        <f>IF(C569="","",VLOOKUP(C569,Classes_detaillees!B:D,Classes_detaillees!C$1,TRUE))</f>
        <v>70</v>
      </c>
      <c r="H569">
        <f>IF(C569="","",VLOOKUP(C569,Classes_finales!B:D,Classes_finales!C$1,TRUE))</f>
        <v>70</v>
      </c>
      <c r="I569">
        <f t="shared" si="8"/>
        <v>20</v>
      </c>
      <c r="J569" s="31">
        <f>Classes_finales!$W$30*C569^3+Classes_finales!$W$31*C569^2+Classes_finales!$W$32*C569+Classes_finales!$W$33</f>
        <v>7.404506351398215</v>
      </c>
      <c r="K569">
        <f>IF(OR(C569&lt;10,C569&gt;450),0,IF(H569&gt;=MAX(Classes_finales!D:D),$M$1,Donnees_SIG!J569))</f>
        <v>7.404506351398215</v>
      </c>
      <c r="P569" t="s">
        <v>39</v>
      </c>
    </row>
    <row r="570" spans="1:16">
      <c r="A570" t="s">
        <v>1175</v>
      </c>
      <c r="B570" t="s">
        <v>1176</v>
      </c>
      <c r="C570">
        <v>247.77850341999999</v>
      </c>
      <c r="D570" t="s">
        <v>37</v>
      </c>
      <c r="E570">
        <v>790640.073581559</v>
      </c>
      <c r="F570">
        <v>9638293.7105665207</v>
      </c>
      <c r="G570">
        <f>IF(C570="","",VLOOKUP(C570,Classes_detaillees!B:D,Classes_detaillees!C$1,TRUE))</f>
        <v>250</v>
      </c>
      <c r="H570">
        <f>IF(C570="","",VLOOKUP(C570,Classes_finales!B:D,Classes_finales!C$1,TRUE))</f>
        <v>80</v>
      </c>
      <c r="I570">
        <f t="shared" si="8"/>
        <v>20</v>
      </c>
      <c r="J570" s="31">
        <f>Classes_finales!$W$30*C570^3+Classes_finales!$W$31*C570^2+Classes_finales!$W$32*C570+Classes_finales!$W$33</f>
        <v>-155.55508655690227</v>
      </c>
      <c r="K570">
        <f>IF(OR(C570&lt;10,C570&gt;450),0,IF(H570&gt;=MAX(Classes_finales!D:D),$M$1,Donnees_SIG!J570))</f>
        <v>7.914299999999999</v>
      </c>
      <c r="P570" t="s">
        <v>39</v>
      </c>
    </row>
    <row r="571" spans="1:16">
      <c r="A571" t="s">
        <v>1177</v>
      </c>
      <c r="B571" s="31" t="s">
        <v>1178</v>
      </c>
      <c r="C571">
        <v>73.184402465999995</v>
      </c>
      <c r="D571" t="s">
        <v>37</v>
      </c>
      <c r="E571">
        <v>789779.78042914905</v>
      </c>
      <c r="F571">
        <v>9637364.8736944292</v>
      </c>
      <c r="G571">
        <f>IF(C571="","",VLOOKUP(C571,Classes_detaillees!B:D,Classes_detaillees!C$1,TRUE))</f>
        <v>75</v>
      </c>
      <c r="H571">
        <f>IF(C571="","",VLOOKUP(C571,Classes_finales!B:D,Classes_finales!C$1,TRUE))</f>
        <v>80</v>
      </c>
      <c r="I571">
        <f t="shared" si="8"/>
        <v>20</v>
      </c>
      <c r="J571" s="31">
        <f>Classes_finales!$W$30*C571^3+Classes_finales!$W$31*C571^2+Classes_finales!$W$32*C571+Classes_finales!$W$33</f>
        <v>7.6301474731988979</v>
      </c>
      <c r="K571">
        <f>IF(OR(C571&lt;10,C571&gt;450),0,IF(H571&gt;=MAX(Classes_finales!D:D),$M$1,Donnees_SIG!J571))</f>
        <v>7.914299999999999</v>
      </c>
      <c r="P571" t="s">
        <v>39</v>
      </c>
    </row>
    <row r="572" spans="1:16">
      <c r="A572" t="s">
        <v>1179</v>
      </c>
      <c r="B572" t="s">
        <v>1180</v>
      </c>
      <c r="C572">
        <v>137.16040039000001</v>
      </c>
      <c r="D572" t="s">
        <v>37</v>
      </c>
      <c r="E572">
        <v>790106.04638223001</v>
      </c>
      <c r="F572">
        <v>9637500.6946296599</v>
      </c>
      <c r="G572">
        <f>IF(C572="","",VLOOKUP(C572,Classes_detaillees!B:D,Classes_detaillees!C$1,TRUE))</f>
        <v>140</v>
      </c>
      <c r="H572">
        <f>IF(C572="","",VLOOKUP(C572,Classes_finales!B:D,Classes_finales!C$1,TRUE))</f>
        <v>80</v>
      </c>
      <c r="I572">
        <f t="shared" si="8"/>
        <v>20</v>
      </c>
      <c r="J572" s="31">
        <f>Classes_finales!$W$30*C572^3+Classes_finales!$W$31*C572^2+Classes_finales!$W$32*C572+Classes_finales!$W$33</f>
        <v>-2.8926321247245235</v>
      </c>
      <c r="K572">
        <f>IF(OR(C572&lt;10,C572&gt;450),0,IF(H572&gt;=MAX(Classes_finales!D:D),$M$1,Donnees_SIG!J572))</f>
        <v>7.914299999999999</v>
      </c>
      <c r="P572" t="s">
        <v>39</v>
      </c>
    </row>
    <row r="573" spans="1:16">
      <c r="A573" t="s">
        <v>1181</v>
      </c>
      <c r="B573" t="s">
        <v>1182</v>
      </c>
      <c r="C573">
        <v>138.92550659</v>
      </c>
      <c r="D573" t="s">
        <v>37</v>
      </c>
      <c r="E573">
        <v>790669.89121909498</v>
      </c>
      <c r="F573">
        <v>9638443.2907238696</v>
      </c>
      <c r="G573">
        <f>IF(C573="","",VLOOKUP(C573,Classes_detaillees!B:D,Classes_detaillees!C$1,TRUE))</f>
        <v>140</v>
      </c>
      <c r="H573">
        <f>IF(C573="","",VLOOKUP(C573,Classes_finales!B:D,Classes_finales!C$1,TRUE))</f>
        <v>80</v>
      </c>
      <c r="I573">
        <f t="shared" si="8"/>
        <v>20</v>
      </c>
      <c r="J573" s="31">
        <f>Classes_finales!$W$30*C573^3+Classes_finales!$W$31*C573^2+Classes_finales!$W$32*C573+Classes_finales!$W$33</f>
        <v>-3.7382556783470622</v>
      </c>
      <c r="K573">
        <f>IF(OR(C573&lt;10,C573&gt;450),0,IF(H573&gt;=MAX(Classes_finales!D:D),$M$1,Donnees_SIG!J573))</f>
        <v>7.914299999999999</v>
      </c>
      <c r="P573" t="s">
        <v>39</v>
      </c>
    </row>
    <row r="574" spans="1:16">
      <c r="A574" t="s">
        <v>1183</v>
      </c>
      <c r="B574" t="s">
        <v>1184</v>
      </c>
      <c r="C574">
        <v>46.110599518000001</v>
      </c>
      <c r="D574" t="s">
        <v>37</v>
      </c>
      <c r="E574">
        <v>786120.47513645899</v>
      </c>
      <c r="F574">
        <v>9636373.0419131406</v>
      </c>
      <c r="G574">
        <f>IF(C574="","",VLOOKUP(C574,Classes_detaillees!B:D,Classes_detaillees!C$1,TRUE))</f>
        <v>50</v>
      </c>
      <c r="H574">
        <f>IF(C574="","",VLOOKUP(C574,Classes_finales!B:D,Classes_finales!C$1,TRUE))</f>
        <v>50</v>
      </c>
      <c r="I574">
        <f t="shared" si="8"/>
        <v>20</v>
      </c>
      <c r="J574" s="31">
        <f>Classes_finales!$W$30*C574^3+Classes_finales!$W$31*C574^2+Classes_finales!$W$32*C574+Classes_finales!$W$33</f>
        <v>4.8628098630926004</v>
      </c>
      <c r="K574">
        <f>IF(OR(C574&lt;10,C574&gt;450),0,IF(H574&gt;=MAX(Classes_finales!D:D),$M$1,Donnees_SIG!J574))</f>
        <v>4.8628098630926004</v>
      </c>
      <c r="P574" t="s">
        <v>39</v>
      </c>
    </row>
    <row r="575" spans="1:16">
      <c r="A575" t="s">
        <v>1185</v>
      </c>
      <c r="B575" s="31" t="s">
        <v>1186</v>
      </c>
      <c r="C575">
        <v>37.291099547999998</v>
      </c>
      <c r="D575" t="s">
        <v>37</v>
      </c>
      <c r="E575">
        <v>790896.59333978302</v>
      </c>
      <c r="F575">
        <v>9638025.0626284201</v>
      </c>
      <c r="G575">
        <f>IF(C575="","",VLOOKUP(C575,Classes_detaillees!B:D,Classes_detaillees!C$1,TRUE))</f>
        <v>40</v>
      </c>
      <c r="H575">
        <f>IF(C575="","",VLOOKUP(C575,Classes_finales!B:D,Classes_finales!C$1,TRUE))</f>
        <v>40</v>
      </c>
      <c r="I575">
        <f t="shared" si="8"/>
        <v>20</v>
      </c>
      <c r="J575" s="31">
        <f>Classes_finales!$W$30*C575^3+Classes_finales!$W$31*C575^2+Classes_finales!$W$32*C575+Classes_finales!$W$33</f>
        <v>3.6663814656945601</v>
      </c>
      <c r="K575">
        <f>IF(OR(C575&lt;10,C575&gt;450),0,IF(H575&gt;=MAX(Classes_finales!D:D),$M$1,Donnees_SIG!J575))</f>
        <v>3.6663814656945601</v>
      </c>
      <c r="P575" t="s">
        <v>39</v>
      </c>
    </row>
    <row r="576" spans="1:16">
      <c r="A576" t="s">
        <v>1187</v>
      </c>
      <c r="B576" t="s">
        <v>1188</v>
      </c>
      <c r="C576">
        <v>107.38259888</v>
      </c>
      <c r="D576" t="s">
        <v>37</v>
      </c>
      <c r="E576">
        <v>783288.25842461199</v>
      </c>
      <c r="F576">
        <v>9636792.0865953192</v>
      </c>
      <c r="G576">
        <f>IF(C576="","",VLOOKUP(C576,Classes_detaillees!B:D,Classes_detaillees!C$1,TRUE))</f>
        <v>110</v>
      </c>
      <c r="H576">
        <f>IF(C576="","",VLOOKUP(C576,Classes_finales!B:D,Classes_finales!C$1,TRUE))</f>
        <v>80</v>
      </c>
      <c r="I576">
        <f t="shared" si="8"/>
        <v>20</v>
      </c>
      <c r="J576" s="31">
        <f>Classes_finales!$W$30*C576^3+Classes_finales!$W$31*C576^2+Classes_finales!$W$32*C576+Classes_finales!$W$33</f>
        <v>6.2359961026071939</v>
      </c>
      <c r="K576">
        <f>IF(OR(C576&lt;10,C576&gt;450),0,IF(H576&gt;=MAX(Classes_finales!D:D),$M$1,Donnees_SIG!J576))</f>
        <v>7.914299999999999</v>
      </c>
      <c r="P576" t="s">
        <v>39</v>
      </c>
    </row>
    <row r="577" spans="1:16">
      <c r="A577" t="s">
        <v>1189</v>
      </c>
      <c r="B577" s="31" t="s">
        <v>1190</v>
      </c>
      <c r="C577">
        <v>69.677597046000002</v>
      </c>
      <c r="D577" t="s">
        <v>37</v>
      </c>
      <c r="E577">
        <v>790564.07678506197</v>
      </c>
      <c r="F577">
        <v>9638450.5377164297</v>
      </c>
      <c r="G577">
        <f>IF(C577="","",VLOOKUP(C577,Classes_detaillees!B:D,Classes_detaillees!C$1,TRUE))</f>
        <v>70</v>
      </c>
      <c r="H577">
        <f>IF(C577="","",VLOOKUP(C577,Classes_finales!B:D,Classes_finales!C$1,TRUE))</f>
        <v>70</v>
      </c>
      <c r="I577">
        <f t="shared" si="8"/>
        <v>20</v>
      </c>
      <c r="J577" s="31">
        <f>Classes_finales!$W$30*C577^3+Classes_finales!$W$31*C577^2+Classes_finales!$W$32*C577+Classes_finales!$W$33</f>
        <v>7.402234413466795</v>
      </c>
      <c r="K577">
        <f>IF(OR(C577&lt;10,C577&gt;450),0,IF(H577&gt;=MAX(Classes_finales!D:D),$M$1,Donnees_SIG!J577))</f>
        <v>7.402234413466795</v>
      </c>
      <c r="P577" t="s">
        <v>39</v>
      </c>
    </row>
    <row r="578" spans="1:16">
      <c r="A578" t="s">
        <v>1191</v>
      </c>
      <c r="B578" s="31" t="s">
        <v>1192</v>
      </c>
      <c r="C578">
        <v>65.675796508999994</v>
      </c>
      <c r="D578" t="s">
        <v>37</v>
      </c>
      <c r="E578">
        <v>790803.96529088402</v>
      </c>
      <c r="F578">
        <v>9639302.9211195502</v>
      </c>
      <c r="G578">
        <f>IF(C578="","",VLOOKUP(C578,Classes_detaillees!B:D,Classes_detaillees!C$1,TRUE))</f>
        <v>70</v>
      </c>
      <c r="H578">
        <f>IF(C578="","",VLOOKUP(C578,Classes_finales!B:D,Classes_finales!C$1,TRUE))</f>
        <v>70</v>
      </c>
      <c r="I578">
        <f t="shared" si="8"/>
        <v>20</v>
      </c>
      <c r="J578" s="31">
        <f>Classes_finales!$W$30*C578^3+Classes_finales!$W$31*C578^2+Classes_finales!$W$32*C578+Classes_finales!$W$33</f>
        <v>7.0829336436001515</v>
      </c>
      <c r="K578">
        <f>IF(OR(C578&lt;10,C578&gt;450),0,IF(H578&gt;=MAX(Classes_finales!D:D),$M$1,Donnees_SIG!J578))</f>
        <v>7.0829336436001515</v>
      </c>
      <c r="P578" t="s">
        <v>39</v>
      </c>
    </row>
    <row r="579" spans="1:16">
      <c r="A579" t="s">
        <v>1193</v>
      </c>
      <c r="B579" t="s">
        <v>1194</v>
      </c>
      <c r="C579">
        <v>48.634601592999999</v>
      </c>
      <c r="D579" t="s">
        <v>37</v>
      </c>
      <c r="E579">
        <v>791842.06986640696</v>
      </c>
      <c r="F579">
        <v>9638388.6563998107</v>
      </c>
      <c r="G579">
        <f>IF(C579="","",VLOOKUP(C579,Classes_detaillees!B:D,Classes_detaillees!C$1,TRUE))</f>
        <v>50</v>
      </c>
      <c r="H579">
        <f>IF(C579="","",VLOOKUP(C579,Classes_finales!B:D,Classes_finales!C$1,TRUE))</f>
        <v>50</v>
      </c>
      <c r="I579">
        <f t="shared" ref="I579:I642" si="9">IF(E579="","",20)</f>
        <v>20</v>
      </c>
      <c r="J579" s="31">
        <f>Classes_finales!$W$30*C579^3+Classes_finales!$W$31*C579^2+Classes_finales!$W$32*C579+Classes_finales!$W$33</f>
        <v>5.1925904024986433</v>
      </c>
      <c r="K579">
        <f>IF(OR(C579&lt;10,C579&gt;450),0,IF(H579&gt;=MAX(Classes_finales!D:D),$M$1,Donnees_SIG!J579))</f>
        <v>5.1925904024986433</v>
      </c>
      <c r="P579" t="s">
        <v>39</v>
      </c>
    </row>
    <row r="580" spans="1:16">
      <c r="A580" t="s">
        <v>1195</v>
      </c>
      <c r="B580" t="s">
        <v>1196</v>
      </c>
      <c r="C580">
        <v>609.97497558999999</v>
      </c>
      <c r="D580" t="s">
        <v>37</v>
      </c>
      <c r="E580">
        <v>791307.92581791198</v>
      </c>
      <c r="F580">
        <v>9639085.0926024504</v>
      </c>
      <c r="G580">
        <f>IF(C580="","",VLOOKUP(C580,Classes_detaillees!B:D,Classes_detaillees!C$1,TRUE))</f>
        <v>610</v>
      </c>
      <c r="H580">
        <f>IF(C580="","",VLOOKUP(C580,Classes_finales!B:D,Classes_finales!C$1,TRUE))</f>
        <v>80</v>
      </c>
      <c r="I580">
        <f t="shared" si="9"/>
        <v>20</v>
      </c>
      <c r="J580" s="31">
        <f>Classes_finales!$W$30*C580^3+Classes_finales!$W$31*C580^2+Classes_finales!$W$32*C580+Classes_finales!$W$33</f>
        <v>-3686.2786159694019</v>
      </c>
      <c r="K580">
        <f>IF(OR(C580&lt;10,C580&gt;450),0,IF(H580&gt;=MAX(Classes_finales!D:D),$M$1,Donnees_SIG!J580))</f>
        <v>0</v>
      </c>
      <c r="P580" t="s">
        <v>39</v>
      </c>
    </row>
    <row r="581" spans="1:16">
      <c r="A581" t="s">
        <v>1197</v>
      </c>
      <c r="B581" t="s">
        <v>1198</v>
      </c>
      <c r="C581">
        <v>158.70849609000001</v>
      </c>
      <c r="D581" t="s">
        <v>37</v>
      </c>
      <c r="E581">
        <v>791893.12577654899</v>
      </c>
      <c r="F581">
        <v>9638555.1821187809</v>
      </c>
      <c r="G581">
        <f>IF(C581="","",VLOOKUP(C581,Classes_detaillees!B:D,Classes_detaillees!C$1,TRUE))</f>
        <v>160</v>
      </c>
      <c r="H581">
        <f>IF(C581="","",VLOOKUP(C581,Classes_finales!B:D,Classes_finales!C$1,TRUE))</f>
        <v>80</v>
      </c>
      <c r="I581">
        <f t="shared" si="9"/>
        <v>20</v>
      </c>
      <c r="J581" s="31">
        <f>Classes_finales!$W$30*C581^3+Classes_finales!$W$31*C581^2+Classes_finales!$W$32*C581+Classes_finales!$W$33</f>
        <v>-15.984955304631116</v>
      </c>
      <c r="K581">
        <f>IF(OR(C581&lt;10,C581&gt;450),0,IF(H581&gt;=MAX(Classes_finales!D:D),$M$1,Donnees_SIG!J581))</f>
        <v>7.914299999999999</v>
      </c>
      <c r="P581" t="s">
        <v>39</v>
      </c>
    </row>
    <row r="582" spans="1:16">
      <c r="A582" t="s">
        <v>1199</v>
      </c>
      <c r="B582" t="s">
        <v>1200</v>
      </c>
      <c r="C582">
        <v>25.407600403</v>
      </c>
      <c r="D582" t="s">
        <v>37</v>
      </c>
      <c r="E582">
        <v>792009.23794792697</v>
      </c>
      <c r="F582">
        <v>9637791.8290823698</v>
      </c>
      <c r="G582">
        <f>IF(C582="","",VLOOKUP(C582,Classes_detaillees!B:D,Classes_detaillees!C$1,TRUE))</f>
        <v>30</v>
      </c>
      <c r="H582">
        <f>IF(C582="","",VLOOKUP(C582,Classes_finales!B:D,Classes_finales!C$1,TRUE))</f>
        <v>30</v>
      </c>
      <c r="I582">
        <f t="shared" si="9"/>
        <v>20</v>
      </c>
      <c r="J582" s="31">
        <f>Classes_finales!$W$30*C582^3+Classes_finales!$W$31*C582^2+Classes_finales!$W$32*C582+Classes_finales!$W$33</f>
        <v>2.060158434451131</v>
      </c>
      <c r="K582">
        <f>IF(OR(C582&lt;10,C582&gt;450),0,IF(H582&gt;=MAX(Classes_finales!D:D),$M$1,Donnees_SIG!J582))</f>
        <v>2.060158434451131</v>
      </c>
      <c r="P582" t="s">
        <v>39</v>
      </c>
    </row>
    <row r="583" spans="1:16">
      <c r="A583" t="s">
        <v>1201</v>
      </c>
      <c r="B583" t="s">
        <v>1202</v>
      </c>
      <c r="C583">
        <v>26.711200714</v>
      </c>
      <c r="D583" t="s">
        <v>37</v>
      </c>
      <c r="E583">
        <v>792034.90905413101</v>
      </c>
      <c r="F583">
        <v>9638584.2027675807</v>
      </c>
      <c r="G583">
        <f>IF(C583="","",VLOOKUP(C583,Classes_detaillees!B:D,Classes_detaillees!C$1,TRUE))</f>
        <v>30</v>
      </c>
      <c r="H583">
        <f>IF(C583="","",VLOOKUP(C583,Classes_finales!B:D,Classes_finales!C$1,TRUE))</f>
        <v>30</v>
      </c>
      <c r="I583">
        <f t="shared" si="9"/>
        <v>20</v>
      </c>
      <c r="J583" s="31">
        <f>Classes_finales!$W$30*C583^3+Classes_finales!$W$31*C583^2+Classes_finales!$W$32*C583+Classes_finales!$W$33</f>
        <v>2.2306789028816931</v>
      </c>
      <c r="K583">
        <f>IF(OR(C583&lt;10,C583&gt;450),0,IF(H583&gt;=MAX(Classes_finales!D:D),$M$1,Donnees_SIG!J583))</f>
        <v>2.2306789028816931</v>
      </c>
      <c r="P583" t="s">
        <v>39</v>
      </c>
    </row>
    <row r="584" spans="1:16">
      <c r="A584" t="s">
        <v>1203</v>
      </c>
      <c r="B584" t="s">
        <v>1204</v>
      </c>
      <c r="C584">
        <v>53.321998596</v>
      </c>
      <c r="D584" t="s">
        <v>37</v>
      </c>
      <c r="E584">
        <v>783067.98319294897</v>
      </c>
      <c r="F584">
        <v>9636207.1612110194</v>
      </c>
      <c r="G584">
        <f>IF(C584="","",VLOOKUP(C584,Classes_detaillees!B:D,Classes_detaillees!C$1,TRUE))</f>
        <v>55</v>
      </c>
      <c r="H584">
        <f>IF(C584="","",VLOOKUP(C584,Classes_finales!B:D,Classes_finales!C$1,TRUE))</f>
        <v>60</v>
      </c>
      <c r="I584">
        <f t="shared" si="9"/>
        <v>20</v>
      </c>
      <c r="J584" s="31">
        <f>Classes_finales!$W$30*C584^3+Classes_finales!$W$31*C584^2+Classes_finales!$W$32*C584+Classes_finales!$W$33</f>
        <v>5.7792998721796245</v>
      </c>
      <c r="K584">
        <f>IF(OR(C584&lt;10,C584&gt;450),0,IF(H584&gt;=MAX(Classes_finales!D:D),$M$1,Donnees_SIG!J584))</f>
        <v>5.7792998721796245</v>
      </c>
      <c r="P584" t="s">
        <v>39</v>
      </c>
    </row>
    <row r="585" spans="1:16">
      <c r="A585" t="s">
        <v>1205</v>
      </c>
      <c r="B585" s="31" t="s">
        <v>1206</v>
      </c>
      <c r="C585">
        <v>115.19709778000001</v>
      </c>
      <c r="D585" t="s">
        <v>37</v>
      </c>
      <c r="E585">
        <v>790388.60204123997</v>
      </c>
      <c r="F585">
        <v>9637216.7212173901</v>
      </c>
      <c r="G585">
        <f>IF(C585="","",VLOOKUP(C585,Classes_detaillees!B:D,Classes_detaillees!C$1,TRUE))</f>
        <v>120</v>
      </c>
      <c r="H585">
        <f>IF(C585="","",VLOOKUP(C585,Classes_finales!B:D,Classes_finales!C$1,TRUE))</f>
        <v>80</v>
      </c>
      <c r="I585">
        <f t="shared" si="9"/>
        <v>20</v>
      </c>
      <c r="J585" s="31">
        <f>Classes_finales!$W$30*C585^3+Classes_finales!$W$31*C585^2+Classes_finales!$W$32*C585+Classes_finales!$W$33</f>
        <v>4.6976665153828012</v>
      </c>
      <c r="K585">
        <f>IF(OR(C585&lt;10,C585&gt;450),0,IF(H585&gt;=MAX(Classes_finales!D:D),$M$1,Donnees_SIG!J585))</f>
        <v>7.914299999999999</v>
      </c>
      <c r="P585" t="s">
        <v>39</v>
      </c>
    </row>
    <row r="586" spans="1:16">
      <c r="A586" t="s">
        <v>1207</v>
      </c>
      <c r="B586" s="31" t="s">
        <v>1208</v>
      </c>
      <c r="C586">
        <v>34.349300384999999</v>
      </c>
      <c r="D586" t="s">
        <v>37</v>
      </c>
      <c r="E586">
        <v>782741.835260252</v>
      </c>
      <c r="F586">
        <v>9635822.7076645996</v>
      </c>
      <c r="G586">
        <f>IF(C586="","",VLOOKUP(C586,Classes_detaillees!B:D,Classes_detaillees!C$1,TRUE))</f>
        <v>35</v>
      </c>
      <c r="H586">
        <f>IF(C586="","",VLOOKUP(C586,Classes_finales!B:D,Classes_finales!C$1,TRUE))</f>
        <v>35</v>
      </c>
      <c r="I586">
        <f t="shared" si="9"/>
        <v>20</v>
      </c>
      <c r="J586" s="31">
        <f>Classes_finales!$W$30*C586^3+Classes_finales!$W$31*C586^2+Classes_finales!$W$32*C586+Classes_finales!$W$33</f>
        <v>3.2619417241522322</v>
      </c>
      <c r="K586">
        <f>IF(OR(C586&lt;10,C586&gt;450),0,IF(H586&gt;=MAX(Classes_finales!D:D),$M$1,Donnees_SIG!J586))</f>
        <v>3.2619417241522322</v>
      </c>
      <c r="P586" t="s">
        <v>39</v>
      </c>
    </row>
    <row r="587" spans="1:16">
      <c r="A587" t="s">
        <v>1209</v>
      </c>
      <c r="B587" t="s">
        <v>1210</v>
      </c>
      <c r="C587">
        <v>51.910400391000003</v>
      </c>
      <c r="D587" t="s">
        <v>37</v>
      </c>
      <c r="E587">
        <v>790574.10810375097</v>
      </c>
      <c r="F587">
        <v>9639213.4208727498</v>
      </c>
      <c r="G587">
        <f>IF(C587="","",VLOOKUP(C587,Classes_detaillees!B:D,Classes_detaillees!C$1,TRUE))</f>
        <v>55</v>
      </c>
      <c r="H587">
        <f>IF(C587="","",VLOOKUP(C587,Classes_finales!B:D,Classes_finales!C$1,TRUE))</f>
        <v>60</v>
      </c>
      <c r="I587">
        <f t="shared" si="9"/>
        <v>20</v>
      </c>
      <c r="J587" s="31">
        <f>Classes_finales!$W$30*C587^3+Classes_finales!$W$31*C587^2+Classes_finales!$W$32*C587+Classes_finales!$W$33</f>
        <v>5.6066706608163965</v>
      </c>
      <c r="K587">
        <f>IF(OR(C587&lt;10,C587&gt;450),0,IF(H587&gt;=MAX(Classes_finales!D:D),$M$1,Donnees_SIG!J587))</f>
        <v>5.6066706608163965</v>
      </c>
      <c r="P587" t="s">
        <v>39</v>
      </c>
    </row>
    <row r="588" spans="1:16">
      <c r="A588" t="s">
        <v>1211</v>
      </c>
      <c r="B588" t="s">
        <v>1212</v>
      </c>
      <c r="C588">
        <v>54.436000823999997</v>
      </c>
      <c r="D588" t="s">
        <v>37</v>
      </c>
      <c r="E588">
        <v>790256.28775135602</v>
      </c>
      <c r="F588">
        <v>9638627.8643132392</v>
      </c>
      <c r="G588">
        <f>IF(C588="","",VLOOKUP(C588,Classes_detaillees!B:D,Classes_detaillees!C$1,TRUE))</f>
        <v>55</v>
      </c>
      <c r="H588">
        <f>IF(C588="","",VLOOKUP(C588,Classes_finales!B:D,Classes_finales!C$1,TRUE))</f>
        <v>60</v>
      </c>
      <c r="I588">
        <f t="shared" si="9"/>
        <v>20</v>
      </c>
      <c r="J588" s="31">
        <f>Classes_finales!$W$30*C588^3+Classes_finales!$W$31*C588^2+Classes_finales!$W$32*C588+Classes_finales!$W$33</f>
        <v>5.9127401802671713</v>
      </c>
      <c r="K588">
        <f>IF(OR(C588&lt;10,C588&gt;450),0,IF(H588&gt;=MAX(Classes_finales!D:D),$M$1,Donnees_SIG!J588))</f>
        <v>5.9127401802671713</v>
      </c>
      <c r="P588" t="s">
        <v>39</v>
      </c>
    </row>
    <row r="589" spans="1:16">
      <c r="A589" t="s">
        <v>1213</v>
      </c>
      <c r="B589" s="31" t="s">
        <v>1214</v>
      </c>
      <c r="C589">
        <v>86.660797118999994</v>
      </c>
      <c r="D589" t="s">
        <v>37</v>
      </c>
      <c r="E589">
        <v>786342.86935552105</v>
      </c>
      <c r="F589">
        <v>9636318.4484599009</v>
      </c>
      <c r="G589">
        <f>IF(C589="","",VLOOKUP(C589,Classes_detaillees!B:D,Classes_detaillees!C$1,TRUE))</f>
        <v>90</v>
      </c>
      <c r="H589">
        <f>IF(C589="","",VLOOKUP(C589,Classes_finales!B:D,Classes_finales!C$1,TRUE))</f>
        <v>80</v>
      </c>
      <c r="I589">
        <f t="shared" si="9"/>
        <v>20</v>
      </c>
      <c r="J589" s="31">
        <f>Classes_finales!$W$30*C589^3+Classes_finales!$W$31*C589^2+Classes_finales!$W$32*C589+Classes_finales!$W$33</f>
        <v>7.9588913932104486</v>
      </c>
      <c r="K589">
        <f>IF(OR(C589&lt;10,C589&gt;450),0,IF(H589&gt;=MAX(Classes_finales!D:D),$M$1,Donnees_SIG!J589))</f>
        <v>7.914299999999999</v>
      </c>
      <c r="P589" t="s">
        <v>39</v>
      </c>
    </row>
    <row r="590" spans="1:16">
      <c r="A590" t="s">
        <v>1215</v>
      </c>
      <c r="B590" t="s">
        <v>1216</v>
      </c>
      <c r="C590">
        <v>161.92329407</v>
      </c>
      <c r="D590" t="s">
        <v>37</v>
      </c>
      <c r="E590">
        <v>790395.85660248797</v>
      </c>
      <c r="F590">
        <v>9638832.6001910698</v>
      </c>
      <c r="G590">
        <f>IF(C590="","",VLOOKUP(C590,Classes_detaillees!B:D,Classes_detaillees!C$1,TRUE))</f>
        <v>165</v>
      </c>
      <c r="H590">
        <f>IF(C590="","",VLOOKUP(C590,Classes_finales!B:D,Classes_finales!C$1,TRUE))</f>
        <v>80</v>
      </c>
      <c r="I590">
        <f t="shared" si="9"/>
        <v>20</v>
      </c>
      <c r="J590" s="31">
        <f>Classes_finales!$W$30*C590^3+Classes_finales!$W$31*C590^2+Classes_finales!$W$32*C590+Classes_finales!$W$33</f>
        <v>-18.49196056585307</v>
      </c>
      <c r="K590">
        <f>IF(OR(C590&lt;10,C590&gt;450),0,IF(H590&gt;=MAX(Classes_finales!D:D),$M$1,Donnees_SIG!J590))</f>
        <v>7.914299999999999</v>
      </c>
      <c r="P590" t="s">
        <v>39</v>
      </c>
    </row>
    <row r="591" spans="1:16">
      <c r="A591" t="s">
        <v>1217</v>
      </c>
      <c r="B591" s="31" t="s">
        <v>1218</v>
      </c>
      <c r="C591">
        <v>176.41279602</v>
      </c>
      <c r="D591" t="s">
        <v>37</v>
      </c>
      <c r="E591">
        <v>792513.45783329499</v>
      </c>
      <c r="F591">
        <v>9638697.6978705693</v>
      </c>
      <c r="G591">
        <f>IF(C591="","",VLOOKUP(C591,Classes_detaillees!B:D,Classes_detaillees!C$1,TRUE))</f>
        <v>180</v>
      </c>
      <c r="H591">
        <f>IF(C591="","",VLOOKUP(C591,Classes_finales!B:D,Classes_finales!C$1,TRUE))</f>
        <v>80</v>
      </c>
      <c r="I591">
        <f t="shared" si="9"/>
        <v>20</v>
      </c>
      <c r="J591" s="31">
        <f>Classes_finales!$W$30*C591^3+Classes_finales!$W$31*C591^2+Classes_finales!$W$32*C591+Classes_finales!$W$33</f>
        <v>-31.777094794951125</v>
      </c>
      <c r="K591">
        <f>IF(OR(C591&lt;10,C591&gt;450),0,IF(H591&gt;=MAX(Classes_finales!D:D),$M$1,Donnees_SIG!J591))</f>
        <v>7.914299999999999</v>
      </c>
      <c r="P591" t="s">
        <v>39</v>
      </c>
    </row>
    <row r="592" spans="1:16">
      <c r="A592" t="s">
        <v>1219</v>
      </c>
      <c r="B592" s="31" t="s">
        <v>1220</v>
      </c>
      <c r="C592">
        <v>50.631801605</v>
      </c>
      <c r="D592" t="s">
        <v>37</v>
      </c>
      <c r="E592">
        <v>791007.24286025902</v>
      </c>
      <c r="F592">
        <v>9637045.0884166304</v>
      </c>
      <c r="G592">
        <f>IF(C592="","",VLOOKUP(C592,Classes_detaillees!B:D,Classes_detaillees!C$1,TRUE))</f>
        <v>55</v>
      </c>
      <c r="H592">
        <f>IF(C592="","",VLOOKUP(C592,Classes_finales!B:D,Classes_finales!C$1,TRUE))</f>
        <v>60</v>
      </c>
      <c r="I592">
        <f t="shared" si="9"/>
        <v>20</v>
      </c>
      <c r="J592" s="31">
        <f>Classes_finales!$W$30*C592^3+Classes_finales!$W$31*C592^2+Classes_finales!$W$32*C592+Classes_finales!$W$33</f>
        <v>5.4471512410938061</v>
      </c>
      <c r="K592">
        <f>IF(OR(C592&lt;10,C592&gt;450),0,IF(H592&gt;=MAX(Classes_finales!D:D),$M$1,Donnees_SIG!J592))</f>
        <v>5.4471512410938061</v>
      </c>
      <c r="P592" t="s">
        <v>39</v>
      </c>
    </row>
    <row r="593" spans="1:16">
      <c r="A593" t="s">
        <v>1221</v>
      </c>
      <c r="B593" t="s">
        <v>1222</v>
      </c>
      <c r="C593">
        <v>54.933399199999997</v>
      </c>
      <c r="D593" t="s">
        <v>37</v>
      </c>
      <c r="E593">
        <v>791513.54800443095</v>
      </c>
      <c r="F593">
        <v>9638988.7352003194</v>
      </c>
      <c r="G593">
        <f>IF(C593="","",VLOOKUP(C593,Classes_detaillees!B:D,Classes_detaillees!C$1,TRUE))</f>
        <v>55</v>
      </c>
      <c r="H593">
        <f>IF(C593="","",VLOOKUP(C593,Classes_finales!B:D,Classes_finales!C$1,TRUE))</f>
        <v>60</v>
      </c>
      <c r="I593">
        <f t="shared" si="9"/>
        <v>20</v>
      </c>
      <c r="J593" s="31">
        <f>Classes_finales!$W$30*C593^3+Classes_finales!$W$31*C593^2+Classes_finales!$W$32*C593+Classes_finales!$W$33</f>
        <v>5.9714761927551621</v>
      </c>
      <c r="K593">
        <f>IF(OR(C593&lt;10,C593&gt;450),0,IF(H593&gt;=MAX(Classes_finales!D:D),$M$1,Donnees_SIG!J593))</f>
        <v>5.9714761927551621</v>
      </c>
      <c r="P593" t="s">
        <v>39</v>
      </c>
    </row>
    <row r="594" spans="1:16">
      <c r="A594" t="s">
        <v>1223</v>
      </c>
      <c r="B594" t="s">
        <v>1224</v>
      </c>
      <c r="C594">
        <v>19.146900176999999</v>
      </c>
      <c r="D594" t="s">
        <v>37</v>
      </c>
      <c r="E594">
        <v>783087.74825893005</v>
      </c>
      <c r="F594">
        <v>9636400.5628656596</v>
      </c>
      <c r="G594">
        <f>IF(C594="","",VLOOKUP(C594,Classes_detaillees!B:D,Classes_detaillees!C$1,TRUE))</f>
        <v>20</v>
      </c>
      <c r="H594">
        <f>IF(C594="","",VLOOKUP(C594,Classes_finales!B:D,Classes_finales!C$1,TRUE))</f>
        <v>30</v>
      </c>
      <c r="I594">
        <f t="shared" si="9"/>
        <v>20</v>
      </c>
      <c r="J594" s="31">
        <f>Classes_finales!$W$30*C594^3+Classes_finales!$W$31*C594^2+Classes_finales!$W$32*C594+Classes_finales!$W$33</f>
        <v>1.2779004280752795</v>
      </c>
      <c r="K594">
        <f>IF(OR(C594&lt;10,C594&gt;450),0,IF(H594&gt;=MAX(Classes_finales!D:D),$M$1,Donnees_SIG!J594))</f>
        <v>1.2779004280752795</v>
      </c>
      <c r="P594" t="s">
        <v>39</v>
      </c>
    </row>
    <row r="595" spans="1:16">
      <c r="A595" t="s">
        <v>1225</v>
      </c>
      <c r="B595" t="s">
        <v>1226</v>
      </c>
      <c r="C595">
        <v>98.788597107000001</v>
      </c>
      <c r="D595" t="s">
        <v>37</v>
      </c>
      <c r="E595">
        <v>790463.05787514604</v>
      </c>
      <c r="F595">
        <v>9639492.2768444698</v>
      </c>
      <c r="G595">
        <f>IF(C595="","",VLOOKUP(C595,Classes_detaillees!B:D,Classes_detaillees!C$1,TRUE))</f>
        <v>100</v>
      </c>
      <c r="H595">
        <f>IF(C595="","",VLOOKUP(C595,Classes_finales!B:D,Classes_finales!C$1,TRUE))</f>
        <v>80</v>
      </c>
      <c r="I595">
        <f t="shared" si="9"/>
        <v>20</v>
      </c>
      <c r="J595" s="31">
        <f>Classes_finales!$W$30*C595^3+Classes_finales!$W$31*C595^2+Classes_finales!$W$32*C595+Classes_finales!$W$33</f>
        <v>7.3316547043869349</v>
      </c>
      <c r="K595">
        <f>IF(OR(C595&lt;10,C595&gt;450),0,IF(H595&gt;=MAX(Classes_finales!D:D),$M$1,Donnees_SIG!J595))</f>
        <v>7.914299999999999</v>
      </c>
      <c r="P595" t="s">
        <v>39</v>
      </c>
    </row>
    <row r="596" spans="1:16">
      <c r="A596" t="s">
        <v>1227</v>
      </c>
      <c r="B596" s="31" t="s">
        <v>1228</v>
      </c>
      <c r="C596">
        <v>13.835000038</v>
      </c>
      <c r="D596" t="s">
        <v>37</v>
      </c>
      <c r="E596">
        <v>792021.25068674004</v>
      </c>
      <c r="F596">
        <v>9638452.0311013199</v>
      </c>
      <c r="G596">
        <f>IF(C596="","",VLOOKUP(C596,Classes_detaillees!B:D,Classes_detaillees!C$1,TRUE))</f>
        <v>15</v>
      </c>
      <c r="H596">
        <f>IF(C596="","",VLOOKUP(C596,Classes_finales!B:D,Classes_finales!C$1,TRUE))</f>
        <v>15</v>
      </c>
      <c r="I596">
        <f t="shared" si="9"/>
        <v>20</v>
      </c>
      <c r="J596" s="31">
        <f>Classes_finales!$W$30*C596^3+Classes_finales!$W$31*C596^2+Classes_finales!$W$32*C596+Classes_finales!$W$33</f>
        <v>0.67764501988150361</v>
      </c>
      <c r="K596">
        <f>IF(OR(C596&lt;10,C596&gt;450),0,IF(H596&gt;=MAX(Classes_finales!D:D),$M$1,Donnees_SIG!J596))</f>
        <v>0.67764501988150361</v>
      </c>
      <c r="P596" t="s">
        <v>39</v>
      </c>
    </row>
    <row r="597" spans="1:16">
      <c r="A597" t="s">
        <v>1229</v>
      </c>
      <c r="B597" t="s">
        <v>1230</v>
      </c>
      <c r="C597">
        <v>114.6242981</v>
      </c>
      <c r="D597" t="s">
        <v>37</v>
      </c>
      <c r="E597">
        <v>790452.73736155895</v>
      </c>
      <c r="F597">
        <v>9637128.1784951407</v>
      </c>
      <c r="G597">
        <f>IF(C597="","",VLOOKUP(C597,Classes_detaillees!B:D,Classes_detaillees!C$1,TRUE))</f>
        <v>115</v>
      </c>
      <c r="H597">
        <f>IF(C597="","",VLOOKUP(C597,Classes_finales!B:D,Classes_finales!C$1,TRUE))</f>
        <v>80</v>
      </c>
      <c r="I597">
        <f t="shared" si="9"/>
        <v>20</v>
      </c>
      <c r="J597" s="31">
        <f>Classes_finales!$W$30*C597^3+Classes_finales!$W$31*C597^2+Classes_finales!$W$32*C597+Classes_finales!$W$33</f>
        <v>4.8292745047478522</v>
      </c>
      <c r="K597">
        <f>IF(OR(C597&lt;10,C597&gt;450),0,IF(H597&gt;=MAX(Classes_finales!D:D),$M$1,Donnees_SIG!J597))</f>
        <v>7.914299999999999</v>
      </c>
      <c r="P597" t="s">
        <v>39</v>
      </c>
    </row>
    <row r="598" spans="1:16">
      <c r="A598" t="s">
        <v>1231</v>
      </c>
      <c r="B598" t="s">
        <v>1232</v>
      </c>
      <c r="C598">
        <v>150.11419677999999</v>
      </c>
      <c r="D598" t="s">
        <v>37</v>
      </c>
      <c r="E598">
        <v>791910.93921475799</v>
      </c>
      <c r="F598">
        <v>9638558.7430482302</v>
      </c>
      <c r="G598">
        <f>IF(C598="","",VLOOKUP(C598,Classes_detaillees!B:D,Classes_detaillees!C$1,TRUE))</f>
        <v>155</v>
      </c>
      <c r="H598">
        <f>IF(C598="","",VLOOKUP(C598,Classes_finales!B:D,Classes_finales!C$1,TRUE))</f>
        <v>80</v>
      </c>
      <c r="I598">
        <f t="shared" si="9"/>
        <v>20</v>
      </c>
      <c r="J598" s="31">
        <f>Classes_finales!$W$30*C598^3+Classes_finales!$W$31*C598^2+Classes_finales!$W$32*C598+Classes_finales!$W$33</f>
        <v>-10.015086689353602</v>
      </c>
      <c r="K598">
        <f>IF(OR(C598&lt;10,C598&gt;450),0,IF(H598&gt;=MAX(Classes_finales!D:D),$M$1,Donnees_SIG!J598))</f>
        <v>7.914299999999999</v>
      </c>
      <c r="P598" t="s">
        <v>39</v>
      </c>
    </row>
    <row r="599" spans="1:16">
      <c r="A599" t="s">
        <v>1233</v>
      </c>
      <c r="B599" t="s">
        <v>1234</v>
      </c>
      <c r="C599">
        <v>54.335098266999999</v>
      </c>
      <c r="D599" t="s">
        <v>37</v>
      </c>
      <c r="E599">
        <v>790803.17501124297</v>
      </c>
      <c r="F599">
        <v>9637992.5787028503</v>
      </c>
      <c r="G599">
        <f>IF(C599="","",VLOOKUP(C599,Classes_detaillees!B:D,Classes_detaillees!C$1,TRUE))</f>
        <v>55</v>
      </c>
      <c r="H599">
        <f>IF(C599="","",VLOOKUP(C599,Classes_finales!B:D,Classes_finales!C$1,TRUE))</f>
        <v>60</v>
      </c>
      <c r="I599">
        <f t="shared" si="9"/>
        <v>20</v>
      </c>
      <c r="J599" s="31">
        <f>Classes_finales!$W$30*C599^3+Classes_finales!$W$31*C599^2+Classes_finales!$W$32*C599+Classes_finales!$W$33</f>
        <v>5.900760111785317</v>
      </c>
      <c r="K599">
        <f>IF(OR(C599&lt;10,C599&gt;450),0,IF(H599&gt;=MAX(Classes_finales!D:D),$M$1,Donnees_SIG!J599))</f>
        <v>5.900760111785317</v>
      </c>
      <c r="P599" t="s">
        <v>39</v>
      </c>
    </row>
    <row r="600" spans="1:16">
      <c r="A600" t="s">
        <v>1235</v>
      </c>
      <c r="B600" t="s">
        <v>1236</v>
      </c>
      <c r="C600">
        <v>77.607398986999996</v>
      </c>
      <c r="D600" t="s">
        <v>37</v>
      </c>
      <c r="E600">
        <v>790408.53877671401</v>
      </c>
      <c r="F600">
        <v>9637778.0491581205</v>
      </c>
      <c r="G600">
        <f>IF(C600="","",VLOOKUP(C600,Classes_detaillees!B:D,Classes_detaillees!C$1,TRUE))</f>
        <v>80</v>
      </c>
      <c r="H600">
        <f>IF(C600="","",VLOOKUP(C600,Classes_finales!B:D,Classes_finales!C$1,TRUE))</f>
        <v>80</v>
      </c>
      <c r="I600">
        <f t="shared" si="9"/>
        <v>20</v>
      </c>
      <c r="J600" s="31">
        <f>Classes_finales!$W$30*C600^3+Classes_finales!$W$31*C600^2+Classes_finales!$W$32*C600+Classes_finales!$W$33</f>
        <v>7.8401143625823106</v>
      </c>
      <c r="K600">
        <f>IF(OR(C600&lt;10,C600&gt;450),0,IF(H600&gt;=MAX(Classes_finales!D:D),$M$1,Donnees_SIG!J600))</f>
        <v>7.914299999999999</v>
      </c>
      <c r="P600" t="s">
        <v>39</v>
      </c>
    </row>
    <row r="601" spans="1:16">
      <c r="A601" t="s">
        <v>1237</v>
      </c>
      <c r="B601" s="31" t="s">
        <v>1238</v>
      </c>
      <c r="C601">
        <v>105.78140259</v>
      </c>
      <c r="D601" t="s">
        <v>37</v>
      </c>
      <c r="E601">
        <v>790426.31265116995</v>
      </c>
      <c r="F601">
        <v>9638740.0109923296</v>
      </c>
      <c r="G601">
        <f>IF(C601="","",VLOOKUP(C601,Classes_detaillees!B:D,Classes_detaillees!C$1,TRUE))</f>
        <v>110</v>
      </c>
      <c r="H601">
        <f>IF(C601="","",VLOOKUP(C601,Classes_finales!B:D,Classes_finales!C$1,TRUE))</f>
        <v>80</v>
      </c>
      <c r="I601">
        <f t="shared" si="9"/>
        <v>20</v>
      </c>
      <c r="J601" s="31">
        <f>Classes_finales!$W$30*C601^3+Classes_finales!$W$31*C601^2+Classes_finales!$W$32*C601+Classes_finales!$W$33</f>
        <v>6.4853590293023338</v>
      </c>
      <c r="K601">
        <f>IF(OR(C601&lt;10,C601&gt;450),0,IF(H601&gt;=MAX(Classes_finales!D:D),$M$1,Donnees_SIG!J601))</f>
        <v>7.914299999999999</v>
      </c>
      <c r="P601" t="s">
        <v>39</v>
      </c>
    </row>
    <row r="602" spans="1:16">
      <c r="A602" t="s">
        <v>1239</v>
      </c>
      <c r="B602" s="31" t="s">
        <v>1240</v>
      </c>
      <c r="C602">
        <v>48.022098540999998</v>
      </c>
      <c r="D602" t="s">
        <v>37</v>
      </c>
      <c r="E602">
        <v>789694.92919763003</v>
      </c>
      <c r="F602">
        <v>9638814.7370462399</v>
      </c>
      <c r="G602">
        <f>IF(C602="","",VLOOKUP(C602,Classes_detaillees!B:D,Classes_detaillees!C$1,TRUE))</f>
        <v>50</v>
      </c>
      <c r="H602">
        <f>IF(C602="","",VLOOKUP(C602,Classes_finales!B:D,Classes_finales!C$1,TRUE))</f>
        <v>50</v>
      </c>
      <c r="I602">
        <f t="shared" si="9"/>
        <v>20</v>
      </c>
      <c r="J602" s="31">
        <f>Classes_finales!$W$30*C602^3+Classes_finales!$W$31*C602^2+Classes_finales!$W$32*C602+Classes_finales!$W$33</f>
        <v>5.1133293842434746</v>
      </c>
      <c r="K602">
        <f>IF(OR(C602&lt;10,C602&gt;450),0,IF(H602&gt;=MAX(Classes_finales!D:D),$M$1,Donnees_SIG!J602))</f>
        <v>5.1133293842434746</v>
      </c>
      <c r="P602" t="s">
        <v>39</v>
      </c>
    </row>
    <row r="603" spans="1:16">
      <c r="A603" t="s">
        <v>1241</v>
      </c>
      <c r="B603" t="s">
        <v>1242</v>
      </c>
      <c r="C603">
        <v>70.119598389000004</v>
      </c>
      <c r="D603" t="s">
        <v>37</v>
      </c>
      <c r="E603">
        <v>782973.73180702596</v>
      </c>
      <c r="F603">
        <v>9636234.8998924699</v>
      </c>
      <c r="G603">
        <f>IF(C603="","",VLOOKUP(C603,Classes_detaillees!B:D,Classes_detaillees!C$1,TRUE))</f>
        <v>75</v>
      </c>
      <c r="H603">
        <f>IF(C603="","",VLOOKUP(C603,Classes_finales!B:D,Classes_finales!C$1,TRUE))</f>
        <v>80</v>
      </c>
      <c r="I603">
        <f t="shared" si="9"/>
        <v>20</v>
      </c>
      <c r="J603" s="31">
        <f>Classes_finales!$W$30*C603^3+Classes_finales!$W$31*C603^2+Classes_finales!$W$32*C603+Classes_finales!$W$33</f>
        <v>7.4337508840166304</v>
      </c>
      <c r="K603">
        <f>IF(OR(C603&lt;10,C603&gt;450),0,IF(H603&gt;=MAX(Classes_finales!D:D),$M$1,Donnees_SIG!J603))</f>
        <v>7.914299999999999</v>
      </c>
      <c r="P603" t="s">
        <v>39</v>
      </c>
    </row>
    <row r="604" spans="1:16">
      <c r="A604" t="s">
        <v>1243</v>
      </c>
      <c r="B604" s="31" t="s">
        <v>1244</v>
      </c>
      <c r="C604">
        <v>35.953498840000002</v>
      </c>
      <c r="D604" t="s">
        <v>37</v>
      </c>
      <c r="E604">
        <v>792129.29225078202</v>
      </c>
      <c r="F604">
        <v>9639668.1471796408</v>
      </c>
      <c r="G604">
        <f>IF(C604="","",VLOOKUP(C604,Classes_detaillees!B:D,Classes_detaillees!C$1,TRUE))</f>
        <v>40</v>
      </c>
      <c r="H604">
        <f>IF(C604="","",VLOOKUP(C604,Classes_finales!B:D,Classes_finales!C$1,TRUE))</f>
        <v>40</v>
      </c>
      <c r="I604">
        <f t="shared" si="9"/>
        <v>20</v>
      </c>
      <c r="J604" s="31">
        <f>Classes_finales!$W$30*C604^3+Classes_finales!$W$31*C604^2+Classes_finales!$W$32*C604+Classes_finales!$W$33</f>
        <v>3.4823843189589585</v>
      </c>
      <c r="K604">
        <f>IF(OR(C604&lt;10,C604&gt;450),0,IF(H604&gt;=MAX(Classes_finales!D:D),$M$1,Donnees_SIG!J604))</f>
        <v>3.4823843189589585</v>
      </c>
      <c r="P604" t="s">
        <v>39</v>
      </c>
    </row>
    <row r="605" spans="1:16">
      <c r="A605" t="s">
        <v>1245</v>
      </c>
      <c r="B605" t="s">
        <v>1246</v>
      </c>
      <c r="C605">
        <v>28.442800521999999</v>
      </c>
      <c r="D605" t="s">
        <v>37</v>
      </c>
      <c r="E605">
        <v>792365.19967353099</v>
      </c>
      <c r="F605">
        <v>9638178.2684266008</v>
      </c>
      <c r="G605">
        <f>IF(C605="","",VLOOKUP(C605,Classes_detaillees!B:D,Classes_detaillees!C$1,TRUE))</f>
        <v>30</v>
      </c>
      <c r="H605">
        <f>IF(C605="","",VLOOKUP(C605,Classes_finales!B:D,Classes_finales!C$1,TRUE))</f>
        <v>30</v>
      </c>
      <c r="I605">
        <f t="shared" si="9"/>
        <v>20</v>
      </c>
      <c r="J605" s="31">
        <f>Classes_finales!$W$30*C605^3+Classes_finales!$W$31*C605^2+Classes_finales!$W$32*C605+Classes_finales!$W$33</f>
        <v>2.4602792586361515</v>
      </c>
      <c r="K605">
        <f>IF(OR(C605&lt;10,C605&gt;450),0,IF(H605&gt;=MAX(Classes_finales!D:D),$M$1,Donnees_SIG!J605))</f>
        <v>2.4602792586361515</v>
      </c>
      <c r="P605" t="s">
        <v>39</v>
      </c>
    </row>
    <row r="606" spans="1:16">
      <c r="A606" t="s">
        <v>1247</v>
      </c>
      <c r="B606" t="s">
        <v>1248</v>
      </c>
      <c r="C606">
        <v>62.257198334000002</v>
      </c>
      <c r="D606" t="s">
        <v>37</v>
      </c>
      <c r="E606">
        <v>784024.28860179405</v>
      </c>
      <c r="F606">
        <v>9637581.1970670391</v>
      </c>
      <c r="G606">
        <f>IF(C606="","",VLOOKUP(C606,Classes_detaillees!B:D,Classes_detaillees!C$1,TRUE))</f>
        <v>65</v>
      </c>
      <c r="H606">
        <f>IF(C606="","",VLOOKUP(C606,Classes_finales!B:D,Classes_finales!C$1,TRUE))</f>
        <v>70</v>
      </c>
      <c r="I606">
        <f t="shared" si="9"/>
        <v>20</v>
      </c>
      <c r="J606" s="31">
        <f>Classes_finales!$W$30*C606^3+Classes_finales!$W$31*C606^2+Classes_finales!$W$32*C606+Classes_finales!$W$33</f>
        <v>6.7657171771934088</v>
      </c>
      <c r="K606">
        <f>IF(OR(C606&lt;10,C606&gt;450),0,IF(H606&gt;=MAX(Classes_finales!D:D),$M$1,Donnees_SIG!J606))</f>
        <v>6.7657171771934088</v>
      </c>
      <c r="P606" t="s">
        <v>39</v>
      </c>
    </row>
    <row r="607" spans="1:16">
      <c r="A607" t="s">
        <v>1249</v>
      </c>
      <c r="B607" s="31" t="s">
        <v>1250</v>
      </c>
      <c r="C607">
        <v>54.997699738000001</v>
      </c>
      <c r="D607" t="s">
        <v>37</v>
      </c>
      <c r="E607">
        <v>783163.45710819401</v>
      </c>
      <c r="F607">
        <v>9636398.5135137197</v>
      </c>
      <c r="G607">
        <f>IF(C607="","",VLOOKUP(C607,Classes_detaillees!B:D,Classes_detaillees!C$1,TRUE))</f>
        <v>55</v>
      </c>
      <c r="H607">
        <f>IF(C607="","",VLOOKUP(C607,Classes_finales!B:D,Classes_finales!C$1,TRUE))</f>
        <v>60</v>
      </c>
      <c r="I607">
        <f t="shared" si="9"/>
        <v>20</v>
      </c>
      <c r="J607" s="31">
        <f>Classes_finales!$W$30*C607^3+Classes_finales!$W$31*C607^2+Classes_finales!$W$32*C607+Classes_finales!$W$33</f>
        <v>5.9790299434211178</v>
      </c>
      <c r="K607">
        <f>IF(OR(C607&lt;10,C607&gt;450),0,IF(H607&gt;=MAX(Classes_finales!D:D),$M$1,Donnees_SIG!J607))</f>
        <v>5.9790299434211178</v>
      </c>
      <c r="P607" t="s">
        <v>39</v>
      </c>
    </row>
    <row r="608" spans="1:16">
      <c r="A608" t="s">
        <v>1251</v>
      </c>
      <c r="B608" t="s">
        <v>1252</v>
      </c>
      <c r="C608">
        <v>56.517700195000003</v>
      </c>
      <c r="D608" t="s">
        <v>37</v>
      </c>
      <c r="E608">
        <v>790633.88836850401</v>
      </c>
      <c r="F608">
        <v>9637635.2866397407</v>
      </c>
      <c r="G608">
        <f>IF(C608="","",VLOOKUP(C608,Classes_detaillees!B:D,Classes_detaillees!C$1,TRUE))</f>
        <v>60</v>
      </c>
      <c r="H608">
        <f>IF(C608="","",VLOOKUP(C608,Classes_finales!B:D,Classes_finales!C$1,TRUE))</f>
        <v>60</v>
      </c>
      <c r="I608">
        <f t="shared" si="9"/>
        <v>20</v>
      </c>
      <c r="J608" s="31">
        <f>Classes_finales!$W$30*C608^3+Classes_finales!$W$31*C608^2+Classes_finales!$W$32*C608+Classes_finales!$W$33</f>
        <v>6.154874329788953</v>
      </c>
      <c r="K608">
        <f>IF(OR(C608&lt;10,C608&gt;450),0,IF(H608&gt;=MAX(Classes_finales!D:D),$M$1,Donnees_SIG!J608))</f>
        <v>6.154874329788953</v>
      </c>
      <c r="P608" t="s">
        <v>39</v>
      </c>
    </row>
    <row r="609" spans="1:16">
      <c r="A609" t="s">
        <v>1253</v>
      </c>
      <c r="B609" t="s">
        <v>1254</v>
      </c>
      <c r="C609">
        <v>116.47740173</v>
      </c>
      <c r="D609" t="s">
        <v>37</v>
      </c>
      <c r="E609">
        <v>790861.92506708601</v>
      </c>
      <c r="F609">
        <v>9638436.9864725508</v>
      </c>
      <c r="G609">
        <f>IF(C609="","",VLOOKUP(C609,Classes_detaillees!B:D,Classes_detaillees!C$1,TRUE))</f>
        <v>120</v>
      </c>
      <c r="H609">
        <f>IF(C609="","",VLOOKUP(C609,Classes_finales!B:D,Classes_finales!C$1,TRUE))</f>
        <v>80</v>
      </c>
      <c r="I609">
        <f t="shared" si="9"/>
        <v>20</v>
      </c>
      <c r="J609" s="31">
        <f>Classes_finales!$W$30*C609^3+Classes_finales!$W$31*C609^2+Classes_finales!$W$32*C609+Classes_finales!$W$33</f>
        <v>4.3922879015004046</v>
      </c>
      <c r="K609">
        <f>IF(OR(C609&lt;10,C609&gt;450),0,IF(H609&gt;=MAX(Classes_finales!D:D),$M$1,Donnees_SIG!J609))</f>
        <v>7.914299999999999</v>
      </c>
      <c r="P609" t="s">
        <v>39</v>
      </c>
    </row>
    <row r="610" spans="1:16">
      <c r="A610" t="s">
        <v>1255</v>
      </c>
      <c r="B610" s="31" t="s">
        <v>1256</v>
      </c>
      <c r="C610">
        <v>107.41600037000001</v>
      </c>
      <c r="D610" t="s">
        <v>37</v>
      </c>
      <c r="E610">
        <v>790500.73274510202</v>
      </c>
      <c r="F610">
        <v>9637355.6992941406</v>
      </c>
      <c r="G610">
        <f>IF(C610="","",VLOOKUP(C610,Classes_detaillees!B:D,Classes_detaillees!C$1,TRUE))</f>
        <v>110</v>
      </c>
      <c r="H610">
        <f>IF(C610="","",VLOOKUP(C610,Classes_finales!B:D,Classes_finales!C$1,TRUE))</f>
        <v>80</v>
      </c>
      <c r="I610">
        <f t="shared" si="9"/>
        <v>20</v>
      </c>
      <c r="J610" s="31">
        <f>Classes_finales!$W$30*C610^3+Classes_finales!$W$31*C610^2+Classes_finales!$W$32*C610+Classes_finales!$W$33</f>
        <v>6.2305643636323502</v>
      </c>
      <c r="K610">
        <f>IF(OR(C610&lt;10,C610&gt;450),0,IF(H610&gt;=MAX(Classes_finales!D:D),$M$1,Donnees_SIG!J610))</f>
        <v>7.914299999999999</v>
      </c>
      <c r="P610" t="s">
        <v>39</v>
      </c>
    </row>
    <row r="611" spans="1:16">
      <c r="A611" t="s">
        <v>1257</v>
      </c>
      <c r="B611" t="s">
        <v>1258</v>
      </c>
      <c r="C611">
        <v>12.536499977</v>
      </c>
      <c r="D611" t="s">
        <v>37</v>
      </c>
      <c r="E611">
        <v>783228.98650750797</v>
      </c>
      <c r="F611">
        <v>9636410.1377835907</v>
      </c>
      <c r="G611">
        <f>IF(C611="","",VLOOKUP(C611,Classes_detaillees!B:D,Classes_detaillees!C$1,TRUE))</f>
        <v>15</v>
      </c>
      <c r="H611">
        <f>IF(C611="","",VLOOKUP(C611,Classes_finales!B:D,Classes_finales!C$1,TRUE))</f>
        <v>15</v>
      </c>
      <c r="I611">
        <f t="shared" si="9"/>
        <v>20</v>
      </c>
      <c r="J611" s="31">
        <f>Classes_finales!$W$30*C611^3+Classes_finales!$W$31*C611^2+Classes_finales!$W$32*C611+Classes_finales!$W$33</f>
        <v>0.54198159092944986</v>
      </c>
      <c r="K611">
        <f>IF(OR(C611&lt;10,C611&gt;450),0,IF(H611&gt;=MAX(Classes_finales!D:D),$M$1,Donnees_SIG!J611))</f>
        <v>0.54198159092944986</v>
      </c>
      <c r="P611" t="s">
        <v>39</v>
      </c>
    </row>
    <row r="612" spans="1:16">
      <c r="A612" t="s">
        <v>1259</v>
      </c>
      <c r="B612" t="s">
        <v>1260</v>
      </c>
      <c r="C612">
        <v>24.560699462999999</v>
      </c>
      <c r="D612" t="s">
        <v>37</v>
      </c>
      <c r="E612">
        <v>791566.66867458401</v>
      </c>
      <c r="F612">
        <v>9638363.7321908697</v>
      </c>
      <c r="G612">
        <f>IF(C612="","",VLOOKUP(C612,Classes_detaillees!B:D,Classes_detaillees!C$1,TRUE))</f>
        <v>25</v>
      </c>
      <c r="H612">
        <f>IF(C612="","",VLOOKUP(C612,Classes_finales!B:D,Classes_finales!C$1,TRUE))</f>
        <v>30</v>
      </c>
      <c r="I612">
        <f t="shared" si="9"/>
        <v>20</v>
      </c>
      <c r="J612" s="31">
        <f>Classes_finales!$W$30*C612^3+Classes_finales!$W$31*C612^2+Classes_finales!$W$32*C612+Classes_finales!$W$33</f>
        <v>1.950591295553413</v>
      </c>
      <c r="K612">
        <f>IF(OR(C612&lt;10,C612&gt;450),0,IF(H612&gt;=MAX(Classes_finales!D:D),$M$1,Donnees_SIG!J612))</f>
        <v>1.950591295553413</v>
      </c>
      <c r="P612" t="s">
        <v>39</v>
      </c>
    </row>
    <row r="613" spans="1:16">
      <c r="A613" t="s">
        <v>1261</v>
      </c>
      <c r="B613" s="31" t="s">
        <v>1262</v>
      </c>
      <c r="C613">
        <v>42.388900757000002</v>
      </c>
      <c r="D613" t="s">
        <v>37</v>
      </c>
      <c r="E613">
        <v>790278.03377358301</v>
      </c>
      <c r="F613">
        <v>9638850.0273458492</v>
      </c>
      <c r="G613">
        <f>IF(C613="","",VLOOKUP(C613,Classes_detaillees!B:D,Classes_detaillees!C$1,TRUE))</f>
        <v>45</v>
      </c>
      <c r="H613">
        <f>IF(C613="","",VLOOKUP(C613,Classes_finales!B:D,Classes_finales!C$1,TRUE))</f>
        <v>50</v>
      </c>
      <c r="I613">
        <f t="shared" si="9"/>
        <v>20</v>
      </c>
      <c r="J613" s="31">
        <f>Classes_finales!$W$30*C613^3+Classes_finales!$W$31*C613^2+Classes_finales!$W$32*C613+Classes_finales!$W$33</f>
        <v>4.3639264824538486</v>
      </c>
      <c r="K613">
        <f>IF(OR(C613&lt;10,C613&gt;450),0,IF(H613&gt;=MAX(Classes_finales!D:D),$M$1,Donnees_SIG!J613))</f>
        <v>4.3639264824538486</v>
      </c>
      <c r="P613" t="s">
        <v>39</v>
      </c>
    </row>
    <row r="614" spans="1:16">
      <c r="A614" t="s">
        <v>1263</v>
      </c>
      <c r="B614" s="31" t="s">
        <v>1264</v>
      </c>
      <c r="C614">
        <v>26.715099335000001</v>
      </c>
      <c r="D614" t="s">
        <v>37</v>
      </c>
      <c r="E614">
        <v>783111.05092669697</v>
      </c>
      <c r="F614">
        <v>9635721.4828282595</v>
      </c>
      <c r="G614">
        <f>IF(C614="","",VLOOKUP(C614,Classes_detaillees!B:D,Classes_detaillees!C$1,TRUE))</f>
        <v>30</v>
      </c>
      <c r="H614">
        <f>IF(C614="","",VLOOKUP(C614,Classes_finales!B:D,Classes_finales!C$1,TRUE))</f>
        <v>30</v>
      </c>
      <c r="I614">
        <f t="shared" si="9"/>
        <v>20</v>
      </c>
      <c r="J614" s="31">
        <f>Classes_finales!$W$30*C614^3+Classes_finales!$W$31*C614^2+Classes_finales!$W$32*C614+Classes_finales!$W$33</f>
        <v>2.2311920484107319</v>
      </c>
      <c r="K614">
        <f>IF(OR(C614&lt;10,C614&gt;450),0,IF(H614&gt;=MAX(Classes_finales!D:D),$M$1,Donnees_SIG!J614))</f>
        <v>2.2311920484107319</v>
      </c>
      <c r="P614" t="s">
        <v>39</v>
      </c>
    </row>
    <row r="615" spans="1:16">
      <c r="A615" t="s">
        <v>1265</v>
      </c>
      <c r="B615" t="s">
        <v>1266</v>
      </c>
      <c r="C615">
        <v>346.87341308999999</v>
      </c>
      <c r="D615" t="s">
        <v>37</v>
      </c>
      <c r="E615">
        <v>783001.51589841896</v>
      </c>
      <c r="F615">
        <v>9636008.7850769293</v>
      </c>
      <c r="G615">
        <f>IF(C615="","",VLOOKUP(C615,Classes_detaillees!B:D,Classes_detaillees!C$1,TRUE))</f>
        <v>350</v>
      </c>
      <c r="H615">
        <f>IF(C615="","",VLOOKUP(C615,Classes_finales!B:D,Classes_finales!C$1,TRUE))</f>
        <v>80</v>
      </c>
      <c r="I615">
        <f t="shared" si="9"/>
        <v>20</v>
      </c>
      <c r="J615" s="31">
        <f>Classes_finales!$W$30*C615^3+Classes_finales!$W$31*C615^2+Classes_finales!$W$32*C615+Classes_finales!$W$33</f>
        <v>-550.75830182548293</v>
      </c>
      <c r="K615">
        <f>IF(OR(C615&lt;10,C615&gt;450),0,IF(H615&gt;=MAX(Classes_finales!D:D),$M$1,Donnees_SIG!J615))</f>
        <v>7.914299999999999</v>
      </c>
      <c r="P615" t="s">
        <v>39</v>
      </c>
    </row>
    <row r="616" spans="1:16">
      <c r="A616" t="s">
        <v>1267</v>
      </c>
      <c r="B616" t="s">
        <v>1268</v>
      </c>
      <c r="C616">
        <v>13.481599808</v>
      </c>
      <c r="D616" t="s">
        <v>37</v>
      </c>
      <c r="E616">
        <v>782831.447789834</v>
      </c>
      <c r="F616">
        <v>9635446.2782824803</v>
      </c>
      <c r="G616">
        <f>IF(C616="","",VLOOKUP(C616,Classes_detaillees!B:D,Classes_detaillees!C$1,TRUE))</f>
        <v>15</v>
      </c>
      <c r="H616">
        <f>IF(C616="","",VLOOKUP(C616,Classes_finales!B:D,Classes_finales!C$1,TRUE))</f>
        <v>15</v>
      </c>
      <c r="I616">
        <f t="shared" si="9"/>
        <v>20</v>
      </c>
      <c r="J616" s="31">
        <f>Classes_finales!$W$30*C616^3+Classes_finales!$W$31*C616^2+Classes_finales!$W$32*C616+Classes_finales!$W$33</f>
        <v>0.64025423450273511</v>
      </c>
      <c r="K616">
        <f>IF(OR(C616&lt;10,C616&gt;450),0,IF(H616&gt;=MAX(Classes_finales!D:D),$M$1,Donnees_SIG!J616))</f>
        <v>0.64025423450273511</v>
      </c>
      <c r="P616" t="s">
        <v>39</v>
      </c>
    </row>
    <row r="617" spans="1:16">
      <c r="A617" t="s">
        <v>1269</v>
      </c>
      <c r="B617" t="s">
        <v>1270</v>
      </c>
      <c r="C617">
        <v>138.58230591</v>
      </c>
      <c r="D617" t="s">
        <v>37</v>
      </c>
      <c r="E617">
        <v>790754.78546594304</v>
      </c>
      <c r="F617">
        <v>9637979.0985653698</v>
      </c>
      <c r="G617">
        <f>IF(C617="","",VLOOKUP(C617,Classes_detaillees!B:D,Classes_detaillees!C$1,TRUE))</f>
        <v>140</v>
      </c>
      <c r="H617">
        <f>IF(C617="","",VLOOKUP(C617,Classes_finales!B:D,Classes_finales!C$1,TRUE))</f>
        <v>80</v>
      </c>
      <c r="I617">
        <f t="shared" si="9"/>
        <v>20</v>
      </c>
      <c r="J617" s="31">
        <f>Classes_finales!$W$30*C617^3+Classes_finales!$W$31*C617^2+Classes_finales!$W$32*C617+Classes_finales!$W$33</f>
        <v>-3.570862226589925</v>
      </c>
      <c r="K617">
        <f>IF(OR(C617&lt;10,C617&gt;450),0,IF(H617&gt;=MAX(Classes_finales!D:D),$M$1,Donnees_SIG!J617))</f>
        <v>7.914299999999999</v>
      </c>
      <c r="P617" t="s">
        <v>39</v>
      </c>
    </row>
    <row r="618" spans="1:16">
      <c r="A618" t="s">
        <v>1271</v>
      </c>
      <c r="B618" s="31" t="s">
        <v>1272</v>
      </c>
      <c r="C618">
        <v>81.411300659000005</v>
      </c>
      <c r="D618" t="s">
        <v>37</v>
      </c>
      <c r="E618">
        <v>792966.042491058</v>
      </c>
      <c r="F618">
        <v>9638481.9810161795</v>
      </c>
      <c r="G618">
        <f>IF(C618="","",VLOOKUP(C618,Classes_detaillees!B:D,Classes_detaillees!C$1,TRUE))</f>
        <v>85</v>
      </c>
      <c r="H618">
        <f>IF(C618="","",VLOOKUP(C618,Classes_finales!B:D,Classes_finales!C$1,TRUE))</f>
        <v>80</v>
      </c>
      <c r="I618">
        <f t="shared" si="9"/>
        <v>20</v>
      </c>
      <c r="J618" s="31">
        <f>Classes_finales!$W$30*C618^3+Classes_finales!$W$31*C618^2+Classes_finales!$W$32*C618+Classes_finales!$W$33</f>
        <v>7.944206565865283</v>
      </c>
      <c r="K618">
        <f>IF(OR(C618&lt;10,C618&gt;450),0,IF(H618&gt;=MAX(Classes_finales!D:D),$M$1,Donnees_SIG!J618))</f>
        <v>7.914299999999999</v>
      </c>
      <c r="P618" t="s">
        <v>39</v>
      </c>
    </row>
    <row r="619" spans="1:16">
      <c r="A619" t="s">
        <v>1273</v>
      </c>
      <c r="B619" s="31" t="s">
        <v>1274</v>
      </c>
      <c r="C619">
        <v>107.94120026</v>
      </c>
      <c r="D619" t="s">
        <v>37</v>
      </c>
      <c r="E619">
        <v>790773.41671130795</v>
      </c>
      <c r="F619">
        <v>9639241.5824966505</v>
      </c>
      <c r="G619">
        <f>IF(C619="","",VLOOKUP(C619,Classes_detaillees!B:D,Classes_detaillees!C$1,TRUE))</f>
        <v>110</v>
      </c>
      <c r="H619">
        <f>IF(C619="","",VLOOKUP(C619,Classes_finales!B:D,Classes_finales!C$1,TRUE))</f>
        <v>80</v>
      </c>
      <c r="I619">
        <f t="shared" si="9"/>
        <v>20</v>
      </c>
      <c r="J619" s="31">
        <f>Classes_finales!$W$30*C619^3+Classes_finales!$W$31*C619^2+Classes_finales!$W$32*C619+Classes_finales!$W$33</f>
        <v>6.1439082747411629</v>
      </c>
      <c r="K619">
        <f>IF(OR(C619&lt;10,C619&gt;450),0,IF(H619&gt;=MAX(Classes_finales!D:D),$M$1,Donnees_SIG!J619))</f>
        <v>7.914299999999999</v>
      </c>
      <c r="P619" t="s">
        <v>39</v>
      </c>
    </row>
    <row r="620" spans="1:16">
      <c r="A620" t="s">
        <v>1275</v>
      </c>
      <c r="B620" s="31" t="s">
        <v>1276</v>
      </c>
      <c r="C620">
        <v>8.8238000870000004</v>
      </c>
      <c r="D620" t="s">
        <v>37</v>
      </c>
      <c r="E620">
        <v>783106.03731834504</v>
      </c>
      <c r="F620">
        <v>9636294.9989206698</v>
      </c>
      <c r="G620">
        <f>IF(C620="","",VLOOKUP(C620,Classes_detaillees!B:D,Classes_detaillees!C$1,TRUE))</f>
        <v>10</v>
      </c>
      <c r="H620">
        <f>IF(C620="","",VLOOKUP(C620,Classes_finales!B:D,Classes_finales!C$1,TRUE))</f>
        <v>10</v>
      </c>
      <c r="I620">
        <f t="shared" si="9"/>
        <v>20</v>
      </c>
      <c r="J620" s="31">
        <f>Classes_finales!$W$30*C620^3+Classes_finales!$W$31*C620^2+Classes_finales!$W$32*C620+Classes_finales!$W$33</f>
        <v>0.18192468641967885</v>
      </c>
      <c r="K620">
        <f>IF(OR(C620&lt;10,C620&gt;450),0,IF(H620&gt;=MAX(Classes_finales!D:D),$M$1,Donnees_SIG!J620))</f>
        <v>0</v>
      </c>
      <c r="P620" t="s">
        <v>39</v>
      </c>
    </row>
    <row r="621" spans="1:16">
      <c r="A621" t="s">
        <v>1277</v>
      </c>
      <c r="B621" t="s">
        <v>1278</v>
      </c>
      <c r="C621">
        <v>24.087499618999999</v>
      </c>
      <c r="D621" t="s">
        <v>37</v>
      </c>
      <c r="E621">
        <v>784153.09641911194</v>
      </c>
      <c r="F621">
        <v>9637281.1697563101</v>
      </c>
      <c r="G621">
        <f>IF(C621="","",VLOOKUP(C621,Classes_detaillees!B:D,Classes_detaillees!C$1,TRUE))</f>
        <v>25</v>
      </c>
      <c r="H621">
        <f>IF(C621="","",VLOOKUP(C621,Classes_finales!B:D,Classes_finales!C$1,TRUE))</f>
        <v>30</v>
      </c>
      <c r="I621">
        <f t="shared" si="9"/>
        <v>20</v>
      </c>
      <c r="J621" s="31">
        <f>Classes_finales!$W$30*C621^3+Classes_finales!$W$31*C621^2+Classes_finales!$W$32*C621+Classes_finales!$W$33</f>
        <v>1.8898205065559246</v>
      </c>
      <c r="K621">
        <f>IF(OR(C621&lt;10,C621&gt;450),0,IF(H621&gt;=MAX(Classes_finales!D:D),$M$1,Donnees_SIG!J621))</f>
        <v>1.8898205065559246</v>
      </c>
      <c r="P621" t="s">
        <v>39</v>
      </c>
    </row>
    <row r="622" spans="1:16">
      <c r="A622" t="s">
        <v>1279</v>
      </c>
      <c r="B622" t="s">
        <v>1280</v>
      </c>
      <c r="C622">
        <v>77.243896484000004</v>
      </c>
      <c r="D622" t="s">
        <v>37</v>
      </c>
      <c r="E622">
        <v>790045.85712882096</v>
      </c>
      <c r="F622">
        <v>9637201.3664705306</v>
      </c>
      <c r="G622">
        <f>IF(C622="","",VLOOKUP(C622,Classes_detaillees!B:D,Classes_detaillees!C$1,TRUE))</f>
        <v>80</v>
      </c>
      <c r="H622">
        <f>IF(C622="","",VLOOKUP(C622,Classes_finales!B:D,Classes_finales!C$1,TRUE))</f>
        <v>80</v>
      </c>
      <c r="I622">
        <f t="shared" si="9"/>
        <v>20</v>
      </c>
      <c r="J622" s="31">
        <f>Classes_finales!$W$30*C622^3+Classes_finales!$W$31*C622^2+Classes_finales!$W$32*C622+Classes_finales!$W$33</f>
        <v>7.8263418584369031</v>
      </c>
      <c r="K622">
        <f>IF(OR(C622&lt;10,C622&gt;450),0,IF(H622&gt;=MAX(Classes_finales!D:D),$M$1,Donnees_SIG!J622))</f>
        <v>7.914299999999999</v>
      </c>
      <c r="P622" t="s">
        <v>39</v>
      </c>
    </row>
    <row r="623" spans="1:16">
      <c r="A623" t="s">
        <v>1281</v>
      </c>
      <c r="B623" t="s">
        <v>1282</v>
      </c>
      <c r="C623">
        <v>66.341300963999998</v>
      </c>
      <c r="D623" t="s">
        <v>37</v>
      </c>
      <c r="E623">
        <v>789676.28217625001</v>
      </c>
      <c r="F623">
        <v>9638788.2394347396</v>
      </c>
      <c r="G623">
        <f>IF(C623="","",VLOOKUP(C623,Classes_detaillees!B:D,Classes_detaillees!C$1,TRUE))</f>
        <v>70</v>
      </c>
      <c r="H623">
        <f>IF(C623="","",VLOOKUP(C623,Classes_finales!B:D,Classes_finales!C$1,TRUE))</f>
        <v>70</v>
      </c>
      <c r="I623">
        <f t="shared" si="9"/>
        <v>20</v>
      </c>
      <c r="J623" s="31">
        <f>Classes_finales!$W$30*C623^3+Classes_finales!$W$31*C623^2+Classes_finales!$W$32*C623+Classes_finales!$W$33</f>
        <v>7.1401055937355746</v>
      </c>
      <c r="K623">
        <f>IF(OR(C623&lt;10,C623&gt;450),0,IF(H623&gt;=MAX(Classes_finales!D:D),$M$1,Donnees_SIG!J623))</f>
        <v>7.1401055937355746</v>
      </c>
      <c r="P623" t="s">
        <v>39</v>
      </c>
    </row>
    <row r="624" spans="1:16">
      <c r="A624" t="s">
        <v>1283</v>
      </c>
      <c r="B624" s="31" t="s">
        <v>1284</v>
      </c>
      <c r="C624">
        <v>131.19270324999999</v>
      </c>
      <c r="D624" t="s">
        <v>37</v>
      </c>
      <c r="E624">
        <v>790350.509788158</v>
      </c>
      <c r="F624">
        <v>9638764.7029797602</v>
      </c>
      <c r="G624">
        <f>IF(C624="","",VLOOKUP(C624,Classes_detaillees!B:D,Classes_detaillees!C$1,TRUE))</f>
        <v>135</v>
      </c>
      <c r="H624">
        <f>IF(C624="","",VLOOKUP(C624,Classes_finales!B:D,Classes_finales!C$1,TRUE))</f>
        <v>80</v>
      </c>
      <c r="I624">
        <f t="shared" si="9"/>
        <v>20</v>
      </c>
      <c r="J624" s="31">
        <f>Classes_finales!$W$30*C624^3+Classes_finales!$W$31*C624^2+Classes_finales!$W$32*C624+Classes_finales!$W$33</f>
        <v>-0.30801018479983577</v>
      </c>
      <c r="K624">
        <f>IF(OR(C624&lt;10,C624&gt;450),0,IF(H624&gt;=MAX(Classes_finales!D:D),$M$1,Donnees_SIG!J624))</f>
        <v>7.914299999999999</v>
      </c>
      <c r="P624" t="s">
        <v>39</v>
      </c>
    </row>
    <row r="625" spans="1:16">
      <c r="A625" t="s">
        <v>1285</v>
      </c>
      <c r="B625" s="31" t="s">
        <v>1286</v>
      </c>
      <c r="C625">
        <v>84.260101317999997</v>
      </c>
      <c r="D625" t="s">
        <v>37</v>
      </c>
      <c r="E625">
        <v>791648.48786412505</v>
      </c>
      <c r="F625">
        <v>9638242.9936927799</v>
      </c>
      <c r="G625">
        <f>IF(C625="","",VLOOKUP(C625,Classes_detaillees!B:D,Classes_detaillees!C$1,TRUE))</f>
        <v>85</v>
      </c>
      <c r="H625">
        <f>IF(C625="","",VLOOKUP(C625,Classes_finales!B:D,Classes_finales!C$1,TRUE))</f>
        <v>80</v>
      </c>
      <c r="I625">
        <f t="shared" si="9"/>
        <v>20</v>
      </c>
      <c r="J625" s="31">
        <f>Classes_finales!$W$30*C625^3+Classes_finales!$W$31*C625^2+Classes_finales!$W$32*C625+Classes_finales!$W$33</f>
        <v>7.9716442325518386</v>
      </c>
      <c r="K625">
        <f>IF(OR(C625&lt;10,C625&gt;450),0,IF(H625&gt;=MAX(Classes_finales!D:D),$M$1,Donnees_SIG!J625))</f>
        <v>7.914299999999999</v>
      </c>
      <c r="P625" t="s">
        <v>39</v>
      </c>
    </row>
    <row r="626" spans="1:16">
      <c r="A626" t="s">
        <v>1287</v>
      </c>
      <c r="B626" t="s">
        <v>1288</v>
      </c>
      <c r="C626">
        <v>216.10710144000001</v>
      </c>
      <c r="D626" t="s">
        <v>37</v>
      </c>
      <c r="E626">
        <v>792314.52661972702</v>
      </c>
      <c r="F626">
        <v>9638482.0869128704</v>
      </c>
      <c r="G626">
        <f>IF(C626="","",VLOOKUP(C626,Classes_detaillees!B:D,Classes_detaillees!C$1,TRUE))</f>
        <v>220</v>
      </c>
      <c r="H626">
        <f>IF(C626="","",VLOOKUP(C626,Classes_finales!B:D,Classes_finales!C$1,TRUE))</f>
        <v>80</v>
      </c>
      <c r="I626">
        <f t="shared" si="9"/>
        <v>20</v>
      </c>
      <c r="J626" s="31">
        <f>Classes_finales!$W$30*C626^3+Classes_finales!$W$31*C626^2+Classes_finales!$W$32*C626+Classes_finales!$W$33</f>
        <v>-87.290075656067543</v>
      </c>
      <c r="K626">
        <f>IF(OR(C626&lt;10,C626&gt;450),0,IF(H626&gt;=MAX(Classes_finales!D:D),$M$1,Donnees_SIG!J626))</f>
        <v>7.914299999999999</v>
      </c>
      <c r="P626" t="s">
        <v>39</v>
      </c>
    </row>
    <row r="627" spans="1:16">
      <c r="A627" t="s">
        <v>1289</v>
      </c>
      <c r="B627" t="s">
        <v>1290</v>
      </c>
      <c r="C627">
        <v>37.467300414999997</v>
      </c>
      <c r="D627" t="s">
        <v>37</v>
      </c>
      <c r="E627">
        <v>791812.92740148795</v>
      </c>
      <c r="F627">
        <v>9638410.4690246601</v>
      </c>
      <c r="G627">
        <f>IF(C627="","",VLOOKUP(C627,Classes_detaillees!B:D,Classes_detaillees!C$1,TRUE))</f>
        <v>40</v>
      </c>
      <c r="H627">
        <f>IF(C627="","",VLOOKUP(C627,Classes_finales!B:D,Classes_finales!C$1,TRUE))</f>
        <v>40</v>
      </c>
      <c r="I627">
        <f t="shared" si="9"/>
        <v>20</v>
      </c>
      <c r="J627" s="31">
        <f>Classes_finales!$W$30*C627^3+Classes_finales!$W$31*C627^2+Classes_finales!$W$32*C627+Classes_finales!$W$33</f>
        <v>3.6906154368090207</v>
      </c>
      <c r="K627">
        <f>IF(OR(C627&lt;10,C627&gt;450),0,IF(H627&gt;=MAX(Classes_finales!D:D),$M$1,Donnees_SIG!J627))</f>
        <v>3.6906154368090207</v>
      </c>
      <c r="P627" t="s">
        <v>39</v>
      </c>
    </row>
    <row r="628" spans="1:16">
      <c r="A628" t="s">
        <v>1291</v>
      </c>
      <c r="B628" t="s">
        <v>1292</v>
      </c>
      <c r="C628">
        <v>13.184800148000001</v>
      </c>
      <c r="D628" t="s">
        <v>37</v>
      </c>
      <c r="E628">
        <v>790705.99888536497</v>
      </c>
      <c r="F628">
        <v>9637481.0003512409</v>
      </c>
      <c r="G628">
        <f>IF(C628="","",VLOOKUP(C628,Classes_detaillees!B:D,Classes_detaillees!C$1,TRUE))</f>
        <v>15</v>
      </c>
      <c r="H628">
        <f>IF(C628="","",VLOOKUP(C628,Classes_finales!B:D,Classes_finales!C$1,TRUE))</f>
        <v>15</v>
      </c>
      <c r="I628">
        <f t="shared" si="9"/>
        <v>20</v>
      </c>
      <c r="J628" s="31">
        <f>Classes_finales!$W$30*C628^3+Classes_finales!$W$31*C628^2+Classes_finales!$W$32*C628+Classes_finales!$W$33</f>
        <v>0.60912019171800824</v>
      </c>
      <c r="K628">
        <f>IF(OR(C628&lt;10,C628&gt;450),0,IF(H628&gt;=MAX(Classes_finales!D:D),$M$1,Donnees_SIG!J628))</f>
        <v>0.60912019171800824</v>
      </c>
      <c r="P628" t="s">
        <v>39</v>
      </c>
    </row>
    <row r="629" spans="1:16">
      <c r="A629" t="s">
        <v>1293</v>
      </c>
      <c r="B629" t="s">
        <v>1294</v>
      </c>
      <c r="C629">
        <v>55.758499145999998</v>
      </c>
      <c r="D629" t="s">
        <v>37</v>
      </c>
      <c r="E629">
        <v>782984.06586543203</v>
      </c>
      <c r="F629">
        <v>9635800.8112402707</v>
      </c>
      <c r="G629">
        <f>IF(C629="","",VLOOKUP(C629,Classes_detaillees!B:D,Classes_detaillees!C$1,TRUE))</f>
        <v>60</v>
      </c>
      <c r="H629">
        <f>IF(C629="","",VLOOKUP(C629,Classes_finales!B:D,Classes_finales!C$1,TRUE))</f>
        <v>60</v>
      </c>
      <c r="I629">
        <f t="shared" si="9"/>
        <v>20</v>
      </c>
      <c r="J629" s="31">
        <f>Classes_finales!$W$30*C629^3+Classes_finales!$W$31*C629^2+Classes_finales!$W$32*C629+Classes_finales!$W$33</f>
        <v>6.0677062190814155</v>
      </c>
      <c r="K629">
        <f>IF(OR(C629&lt;10,C629&gt;450),0,IF(H629&gt;=MAX(Classes_finales!D:D),$M$1,Donnees_SIG!J629))</f>
        <v>6.0677062190814155</v>
      </c>
      <c r="P629" t="s">
        <v>39</v>
      </c>
    </row>
    <row r="630" spans="1:16">
      <c r="A630" t="s">
        <v>1295</v>
      </c>
      <c r="B630" t="s">
        <v>1296</v>
      </c>
      <c r="C630">
        <v>154.43629455999999</v>
      </c>
      <c r="D630" t="s">
        <v>37</v>
      </c>
      <c r="E630">
        <v>783267.25755323702</v>
      </c>
      <c r="F630">
        <v>9635362.6200500894</v>
      </c>
      <c r="G630">
        <f>IF(C630="","",VLOOKUP(C630,Classes_detaillees!B:D,Classes_detaillees!C$1,TRUE))</f>
        <v>155</v>
      </c>
      <c r="H630">
        <f>IF(C630="","",VLOOKUP(C630,Classes_finales!B:D,Classes_finales!C$1,TRUE))</f>
        <v>80</v>
      </c>
      <c r="I630">
        <f t="shared" si="9"/>
        <v>20</v>
      </c>
      <c r="J630" s="31">
        <f>Classes_finales!$W$30*C630^3+Classes_finales!$W$31*C630^2+Classes_finales!$W$32*C630+Classes_finales!$W$33</f>
        <v>-12.886893098495987</v>
      </c>
      <c r="K630">
        <f>IF(OR(C630&lt;10,C630&gt;450),0,IF(H630&gt;=MAX(Classes_finales!D:D),$M$1,Donnees_SIG!J630))</f>
        <v>7.914299999999999</v>
      </c>
      <c r="P630" t="s">
        <v>39</v>
      </c>
    </row>
    <row r="631" spans="1:16">
      <c r="A631" t="s">
        <v>1297</v>
      </c>
      <c r="B631" s="31" t="s">
        <v>1298</v>
      </c>
      <c r="C631">
        <v>47.652000426999997</v>
      </c>
      <c r="D631" t="s">
        <v>37</v>
      </c>
      <c r="E631">
        <v>790606.18761172798</v>
      </c>
      <c r="F631">
        <v>9637986.3454558197</v>
      </c>
      <c r="G631">
        <f>IF(C631="","",VLOOKUP(C631,Classes_detaillees!B:D,Classes_detaillees!C$1,TRUE))</f>
        <v>50</v>
      </c>
      <c r="H631">
        <f>IF(C631="","",VLOOKUP(C631,Classes_finales!B:D,Classes_finales!C$1,TRUE))</f>
        <v>50</v>
      </c>
      <c r="I631">
        <f t="shared" si="9"/>
        <v>20</v>
      </c>
      <c r="J631" s="31">
        <f>Classes_finales!$W$30*C631^3+Classes_finales!$W$31*C631^2+Classes_finales!$W$32*C631+Classes_finales!$W$33</f>
        <v>5.0651872678130463</v>
      </c>
      <c r="K631">
        <f>IF(OR(C631&lt;10,C631&gt;450),0,IF(H631&gt;=MAX(Classes_finales!D:D),$M$1,Donnees_SIG!J631))</f>
        <v>5.0651872678130463</v>
      </c>
      <c r="P631" t="s">
        <v>39</v>
      </c>
    </row>
    <row r="632" spans="1:16">
      <c r="A632" t="s">
        <v>1299</v>
      </c>
      <c r="B632" t="s">
        <v>1300</v>
      </c>
      <c r="C632">
        <v>16.437000274999999</v>
      </c>
      <c r="D632" t="s">
        <v>37</v>
      </c>
      <c r="E632">
        <v>783052.07250754395</v>
      </c>
      <c r="F632">
        <v>9635769.9800003897</v>
      </c>
      <c r="G632">
        <f>IF(C632="","",VLOOKUP(C632,Classes_detaillees!B:D,Classes_detaillees!C$1,TRUE))</f>
        <v>20</v>
      </c>
      <c r="H632">
        <f>IF(C632="","",VLOOKUP(C632,Classes_finales!B:D,Classes_finales!C$1,TRUE))</f>
        <v>30</v>
      </c>
      <c r="I632">
        <f t="shared" si="9"/>
        <v>20</v>
      </c>
      <c r="J632" s="31">
        <f>Classes_finales!$W$30*C632^3+Classes_finales!$W$31*C632^2+Classes_finales!$W$32*C632+Classes_finales!$W$33</f>
        <v>0.963132943569323</v>
      </c>
      <c r="K632">
        <f>IF(OR(C632&lt;10,C632&gt;450),0,IF(H632&gt;=MAX(Classes_finales!D:D),$M$1,Donnees_SIG!J632))</f>
        <v>0.963132943569323</v>
      </c>
      <c r="P632" t="s">
        <v>39</v>
      </c>
    </row>
    <row r="633" spans="1:16">
      <c r="A633" t="s">
        <v>1301</v>
      </c>
      <c r="B633" t="s">
        <v>1302</v>
      </c>
      <c r="C633">
        <v>40.023498535000002</v>
      </c>
      <c r="D633" t="s">
        <v>37</v>
      </c>
      <c r="E633">
        <v>789773.18692575395</v>
      </c>
      <c r="F633">
        <v>9638900.0179995</v>
      </c>
      <c r="G633">
        <f>IF(C633="","",VLOOKUP(C633,Classes_detaillees!B:D,Classes_detaillees!C$1,TRUE))</f>
        <v>45</v>
      </c>
      <c r="H633">
        <f>IF(C633="","",VLOOKUP(C633,Classes_finales!B:D,Classes_finales!C$1,TRUE))</f>
        <v>50</v>
      </c>
      <c r="I633">
        <f t="shared" si="9"/>
        <v>20</v>
      </c>
      <c r="J633" s="31">
        <f>Classes_finales!$W$30*C633^3+Classes_finales!$W$31*C633^2+Classes_finales!$W$32*C633+Classes_finales!$W$33</f>
        <v>4.0415168387457623</v>
      </c>
      <c r="K633">
        <f>IF(OR(C633&lt;10,C633&gt;450),0,IF(H633&gt;=MAX(Classes_finales!D:D),$M$1,Donnees_SIG!J633))</f>
        <v>4.0415168387457623</v>
      </c>
      <c r="P633" t="s">
        <v>39</v>
      </c>
    </row>
    <row r="634" spans="1:16">
      <c r="A634" t="s">
        <v>1303</v>
      </c>
      <c r="B634" s="31" t="s">
        <v>1304</v>
      </c>
      <c r="C634">
        <v>34.83890152</v>
      </c>
      <c r="D634" t="s">
        <v>37</v>
      </c>
      <c r="E634">
        <v>783523.55759418802</v>
      </c>
      <c r="F634">
        <v>9635988.1116169505</v>
      </c>
      <c r="G634">
        <f>IF(C634="","",VLOOKUP(C634,Classes_detaillees!B:D,Classes_detaillees!C$1,TRUE))</f>
        <v>35</v>
      </c>
      <c r="H634">
        <f>IF(C634="","",VLOOKUP(C634,Classes_finales!B:D,Classes_finales!C$1,TRUE))</f>
        <v>35</v>
      </c>
      <c r="I634">
        <f t="shared" si="9"/>
        <v>20</v>
      </c>
      <c r="J634" s="31">
        <f>Classes_finales!$W$30*C634^3+Classes_finales!$W$31*C634^2+Classes_finales!$W$32*C634+Classes_finales!$W$33</f>
        <v>3.3291677477389015</v>
      </c>
      <c r="K634">
        <f>IF(OR(C634&lt;10,C634&gt;450),0,IF(H634&gt;=MAX(Classes_finales!D:D),$M$1,Donnees_SIG!J634))</f>
        <v>3.3291677477389015</v>
      </c>
      <c r="P634" t="s">
        <v>39</v>
      </c>
    </row>
    <row r="635" spans="1:16">
      <c r="A635" t="s">
        <v>1305</v>
      </c>
      <c r="B635" t="s">
        <v>1306</v>
      </c>
      <c r="C635">
        <v>78.698799132999994</v>
      </c>
      <c r="D635" t="s">
        <v>37</v>
      </c>
      <c r="E635">
        <v>792085.35819991201</v>
      </c>
      <c r="F635">
        <v>9639723.0908466596</v>
      </c>
      <c r="G635">
        <f>IF(C635="","",VLOOKUP(C635,Classes_detaillees!B:D,Classes_detaillees!C$1,TRUE))</f>
        <v>80</v>
      </c>
      <c r="H635">
        <f>IF(C635="","",VLOOKUP(C635,Classes_finales!B:D,Classes_finales!C$1,TRUE))</f>
        <v>80</v>
      </c>
      <c r="I635">
        <f t="shared" si="9"/>
        <v>20</v>
      </c>
      <c r="J635" s="31">
        <f>Classes_finales!$W$30*C635^3+Classes_finales!$W$31*C635^2+Classes_finales!$W$32*C635+Classes_finales!$W$33</f>
        <v>7.8775420386817991</v>
      </c>
      <c r="K635">
        <f>IF(OR(C635&lt;10,C635&gt;450),0,IF(H635&gt;=MAX(Classes_finales!D:D),$M$1,Donnees_SIG!J635))</f>
        <v>7.914299999999999</v>
      </c>
      <c r="P635" t="s">
        <v>39</v>
      </c>
    </row>
    <row r="636" spans="1:16">
      <c r="A636" t="s">
        <v>1307</v>
      </c>
      <c r="B636" t="s">
        <v>1308</v>
      </c>
      <c r="C636">
        <v>16.333299637</v>
      </c>
      <c r="D636" t="s">
        <v>37</v>
      </c>
      <c r="E636">
        <v>783802.98580709298</v>
      </c>
      <c r="F636">
        <v>9636038.7563041598</v>
      </c>
      <c r="G636">
        <f>IF(C636="","",VLOOKUP(C636,Classes_detaillees!B:D,Classes_detaillees!C$1,TRUE))</f>
        <v>20</v>
      </c>
      <c r="H636">
        <f>IF(C636="","",VLOOKUP(C636,Classes_finales!B:D,Classes_finales!C$1,TRUE))</f>
        <v>30</v>
      </c>
      <c r="I636">
        <f t="shared" si="9"/>
        <v>20</v>
      </c>
      <c r="J636" s="31">
        <f>Classes_finales!$W$30*C636^3+Classes_finales!$W$31*C636^2+Classes_finales!$W$32*C636+Classes_finales!$W$33</f>
        <v>0.95142657077320902</v>
      </c>
      <c r="K636">
        <f>IF(OR(C636&lt;10,C636&gt;450),0,IF(H636&gt;=MAX(Classes_finales!D:D),$M$1,Donnees_SIG!J636))</f>
        <v>0.95142657077320902</v>
      </c>
      <c r="P636" t="s">
        <v>39</v>
      </c>
    </row>
    <row r="637" spans="1:16">
      <c r="A637" t="s">
        <v>1309</v>
      </c>
      <c r="B637" s="31" t="s">
        <v>1310</v>
      </c>
      <c r="C637">
        <v>76.285598754999995</v>
      </c>
      <c r="D637" t="s">
        <v>37</v>
      </c>
      <c r="E637">
        <v>791505.74561823695</v>
      </c>
      <c r="F637">
        <v>9638335.8360802997</v>
      </c>
      <c r="G637">
        <f>IF(C637="","",VLOOKUP(C637,Classes_detaillees!B:D,Classes_detaillees!C$1,TRUE))</f>
        <v>80</v>
      </c>
      <c r="H637">
        <f>IF(C637="","",VLOOKUP(C637,Classes_finales!B:D,Classes_finales!C$1,TRUE))</f>
        <v>80</v>
      </c>
      <c r="I637">
        <f t="shared" si="9"/>
        <v>20</v>
      </c>
      <c r="J637" s="31">
        <f>Classes_finales!$W$30*C637^3+Classes_finales!$W$31*C637^2+Classes_finales!$W$32*C637+Classes_finales!$W$33</f>
        <v>7.786964725100729</v>
      </c>
      <c r="K637">
        <f>IF(OR(C637&lt;10,C637&gt;450),0,IF(H637&gt;=MAX(Classes_finales!D:D),$M$1,Donnees_SIG!J637))</f>
        <v>7.914299999999999</v>
      </c>
      <c r="P637" t="s">
        <v>39</v>
      </c>
    </row>
    <row r="638" spans="1:16">
      <c r="A638" t="s">
        <v>1311</v>
      </c>
      <c r="B638" s="31" t="s">
        <v>1312</v>
      </c>
      <c r="C638">
        <v>33.768100738999998</v>
      </c>
      <c r="D638" t="s">
        <v>37</v>
      </c>
      <c r="E638">
        <v>792024.45863333705</v>
      </c>
      <c r="F638">
        <v>9639591.48762298</v>
      </c>
      <c r="G638">
        <f>IF(C638="","",VLOOKUP(C638,Classes_detaillees!B:D,Classes_detaillees!C$1,TRUE))</f>
        <v>35</v>
      </c>
      <c r="H638">
        <f>IF(C638="","",VLOOKUP(C638,Classes_finales!B:D,Classes_finales!C$1,TRUE))</f>
        <v>35</v>
      </c>
      <c r="I638">
        <f t="shared" si="9"/>
        <v>20</v>
      </c>
      <c r="J638" s="31">
        <f>Classes_finales!$W$30*C638^3+Classes_finales!$W$31*C638^2+Classes_finales!$W$32*C638+Classes_finales!$W$33</f>
        <v>3.1822261891273906</v>
      </c>
      <c r="K638">
        <f>IF(OR(C638&lt;10,C638&gt;450),0,IF(H638&gt;=MAX(Classes_finales!D:D),$M$1,Donnees_SIG!J638))</f>
        <v>3.1822261891273906</v>
      </c>
      <c r="P638" t="s">
        <v>39</v>
      </c>
    </row>
    <row r="639" spans="1:16">
      <c r="A639" t="s">
        <v>1313</v>
      </c>
      <c r="B639" s="31" t="s">
        <v>1314</v>
      </c>
      <c r="C639">
        <v>139.05020142000001</v>
      </c>
      <c r="D639" t="s">
        <v>37</v>
      </c>
      <c r="E639">
        <v>785661.32589732099</v>
      </c>
      <c r="F639">
        <v>9636670.5280664396</v>
      </c>
      <c r="G639">
        <f>IF(C639="","",VLOOKUP(C639,Classes_detaillees!B:D,Classes_detaillees!C$1,TRUE))</f>
        <v>140</v>
      </c>
      <c r="H639">
        <f>IF(C639="","",VLOOKUP(C639,Classes_finales!B:D,Classes_finales!C$1,TRUE))</f>
        <v>80</v>
      </c>
      <c r="I639">
        <f t="shared" si="9"/>
        <v>20</v>
      </c>
      <c r="J639" s="31">
        <f>Classes_finales!$W$30*C639^3+Classes_finales!$W$31*C639^2+Classes_finales!$W$32*C639+Classes_finales!$W$33</f>
        <v>-3.7994323253305242</v>
      </c>
      <c r="K639">
        <f>IF(OR(C639&lt;10,C639&gt;450),0,IF(H639&gt;=MAX(Classes_finales!D:D),$M$1,Donnees_SIG!J639))</f>
        <v>7.914299999999999</v>
      </c>
      <c r="P639" t="s">
        <v>39</v>
      </c>
    </row>
    <row r="640" spans="1:16">
      <c r="A640" t="s">
        <v>1315</v>
      </c>
      <c r="B640" t="s">
        <v>1316</v>
      </c>
      <c r="C640">
        <v>41.592201232999997</v>
      </c>
      <c r="D640" t="s">
        <v>37</v>
      </c>
      <c r="E640">
        <v>790582.90715052199</v>
      </c>
      <c r="F640">
        <v>9639333.4801691994</v>
      </c>
      <c r="G640">
        <f>IF(C640="","",VLOOKUP(C640,Classes_detaillees!B:D,Classes_detaillees!C$1,TRUE))</f>
        <v>45</v>
      </c>
      <c r="H640">
        <f>IF(C640="","",VLOOKUP(C640,Classes_finales!B:D,Classes_finales!C$1,TRUE))</f>
        <v>50</v>
      </c>
      <c r="I640">
        <f t="shared" si="9"/>
        <v>20</v>
      </c>
      <c r="J640" s="31">
        <f>Classes_finales!$W$30*C640^3+Classes_finales!$W$31*C640^2+Classes_finales!$W$32*C640+Classes_finales!$W$33</f>
        <v>4.2556845999057309</v>
      </c>
      <c r="K640">
        <f>IF(OR(C640&lt;10,C640&gt;450),0,IF(H640&gt;=MAX(Classes_finales!D:D),$M$1,Donnees_SIG!J640))</f>
        <v>4.2556845999057309</v>
      </c>
      <c r="P640" t="s">
        <v>39</v>
      </c>
    </row>
    <row r="641" spans="1:16">
      <c r="A641" t="s">
        <v>1317</v>
      </c>
      <c r="B641" t="s">
        <v>1318</v>
      </c>
      <c r="C641">
        <v>33.399398804</v>
      </c>
      <c r="D641" t="s">
        <v>37</v>
      </c>
      <c r="E641">
        <v>790443.35836713098</v>
      </c>
      <c r="F641">
        <v>9637762.2985351309</v>
      </c>
      <c r="G641">
        <f>IF(C641="","",VLOOKUP(C641,Classes_detaillees!B:D,Classes_detaillees!C$1,TRUE))</f>
        <v>35</v>
      </c>
      <c r="H641">
        <f>IF(C641="","",VLOOKUP(C641,Classes_finales!B:D,Classes_finales!C$1,TRUE))</f>
        <v>35</v>
      </c>
      <c r="I641">
        <f t="shared" si="9"/>
        <v>20</v>
      </c>
      <c r="J641" s="31">
        <f>Classes_finales!$W$30*C641^3+Classes_finales!$W$31*C641^2+Classes_finales!$W$32*C641+Classes_finales!$W$33</f>
        <v>3.1317156004668711</v>
      </c>
      <c r="K641">
        <f>IF(OR(C641&lt;10,C641&gt;450),0,IF(H641&gt;=MAX(Classes_finales!D:D),$M$1,Donnees_SIG!J641))</f>
        <v>3.1317156004668711</v>
      </c>
      <c r="P641" t="s">
        <v>39</v>
      </c>
    </row>
    <row r="642" spans="1:16">
      <c r="A642" t="s">
        <v>1319</v>
      </c>
      <c r="B642" t="s">
        <v>1320</v>
      </c>
      <c r="C642">
        <v>18.291700363</v>
      </c>
      <c r="D642" t="s">
        <v>37</v>
      </c>
      <c r="E642">
        <v>783163.73764652899</v>
      </c>
      <c r="F642">
        <v>9636004.6361295804</v>
      </c>
      <c r="G642">
        <f>IF(C642="","",VLOOKUP(C642,Classes_detaillees!B:D,Classes_detaillees!C$1,TRUE))</f>
        <v>20</v>
      </c>
      <c r="H642">
        <f>IF(C642="","",VLOOKUP(C642,Classes_finales!B:D,Classes_finales!C$1,TRUE))</f>
        <v>30</v>
      </c>
      <c r="I642">
        <f t="shared" si="9"/>
        <v>20</v>
      </c>
      <c r="J642" s="31">
        <f>Classes_finales!$W$30*C642^3+Classes_finales!$W$31*C642^2+Classes_finales!$W$32*C642+Classes_finales!$W$33</f>
        <v>1.1767845677311297</v>
      </c>
      <c r="K642">
        <f>IF(OR(C642&lt;10,C642&gt;450),0,IF(H642&gt;=MAX(Classes_finales!D:D),$M$1,Donnees_SIG!J642))</f>
        <v>1.1767845677311297</v>
      </c>
      <c r="P642" t="s">
        <v>39</v>
      </c>
    </row>
    <row r="643" spans="1:16">
      <c r="A643" t="s">
        <v>1321</v>
      </c>
      <c r="B643" t="s">
        <v>1322</v>
      </c>
      <c r="C643">
        <v>32.020698547000002</v>
      </c>
      <c r="D643" t="s">
        <v>37</v>
      </c>
      <c r="E643">
        <v>790099.863879101</v>
      </c>
      <c r="F643">
        <v>9637467.8306820709</v>
      </c>
      <c r="G643">
        <f>IF(C643="","",VLOOKUP(C643,Classes_detaillees!B:D,Classes_detaillees!C$1,TRUE))</f>
        <v>35</v>
      </c>
      <c r="H643">
        <f>IF(C643="","",VLOOKUP(C643,Classes_finales!B:D,Classes_finales!C$1,TRUE))</f>
        <v>35</v>
      </c>
      <c r="I643">
        <f t="shared" ref="I643:I706" si="10">IF(E643="","",20)</f>
        <v>20</v>
      </c>
      <c r="J643" s="31">
        <f>Classes_finales!$W$30*C643^3+Classes_finales!$W$31*C643^2+Classes_finales!$W$32*C643+Classes_finales!$W$33</f>
        <v>2.9433605037972206</v>
      </c>
      <c r="K643">
        <f>IF(OR(C643&lt;10,C643&gt;450),0,IF(H643&gt;=MAX(Classes_finales!D:D),$M$1,Donnees_SIG!J643))</f>
        <v>2.9433605037972206</v>
      </c>
      <c r="P643" t="s">
        <v>39</v>
      </c>
    </row>
    <row r="644" spans="1:16">
      <c r="A644" t="s">
        <v>1323</v>
      </c>
      <c r="B644" s="31" t="s">
        <v>1324</v>
      </c>
      <c r="C644">
        <v>24.570999145999998</v>
      </c>
      <c r="D644" t="s">
        <v>37</v>
      </c>
      <c r="E644">
        <v>791759.28749093204</v>
      </c>
      <c r="F644">
        <v>9638290.2062390894</v>
      </c>
      <c r="G644">
        <f>IF(C644="","",VLOOKUP(C644,Classes_detaillees!B:D,Classes_detaillees!C$1,TRUE))</f>
        <v>25</v>
      </c>
      <c r="H644">
        <f>IF(C644="","",VLOOKUP(C644,Classes_finales!B:D,Classes_finales!C$1,TRUE))</f>
        <v>30</v>
      </c>
      <c r="I644">
        <f t="shared" si="10"/>
        <v>20</v>
      </c>
      <c r="J644" s="31">
        <f>Classes_finales!$W$30*C644^3+Classes_finales!$W$31*C644^2+Classes_finales!$W$32*C644+Classes_finales!$W$33</f>
        <v>1.9519176977865227</v>
      </c>
      <c r="K644">
        <f>IF(OR(C644&lt;10,C644&gt;450),0,IF(H644&gt;=MAX(Classes_finales!D:D),$M$1,Donnees_SIG!J644))</f>
        <v>1.9519176977865227</v>
      </c>
      <c r="P644" t="s">
        <v>39</v>
      </c>
    </row>
    <row r="645" spans="1:16">
      <c r="A645" t="s">
        <v>1325</v>
      </c>
      <c r="B645" t="s">
        <v>1326</v>
      </c>
      <c r="C645">
        <v>12.962900162</v>
      </c>
      <c r="D645" t="s">
        <v>37</v>
      </c>
      <c r="E645">
        <v>791882.50153542799</v>
      </c>
      <c r="F645">
        <v>9638336.5002850909</v>
      </c>
      <c r="G645">
        <f>IF(C645="","",VLOOKUP(C645,Classes_detaillees!B:D,Classes_detaillees!C$1,TRUE))</f>
        <v>15</v>
      </c>
      <c r="H645">
        <f>IF(C645="","",VLOOKUP(C645,Classes_finales!B:D,Classes_finales!C$1,TRUE))</f>
        <v>15</v>
      </c>
      <c r="I645">
        <f t="shared" si="10"/>
        <v>20</v>
      </c>
      <c r="J645" s="31">
        <f>Classes_finales!$W$30*C645^3+Classes_finales!$W$31*C645^2+Classes_finales!$W$32*C645+Classes_finales!$W$33</f>
        <v>0.58600505634793398</v>
      </c>
      <c r="K645">
        <f>IF(OR(C645&lt;10,C645&gt;450),0,IF(H645&gt;=MAX(Classes_finales!D:D),$M$1,Donnees_SIG!J645))</f>
        <v>0.58600505634793398</v>
      </c>
      <c r="P645" t="s">
        <v>39</v>
      </c>
    </row>
    <row r="646" spans="1:16">
      <c r="A646" t="s">
        <v>1327</v>
      </c>
      <c r="B646" t="s">
        <v>1328</v>
      </c>
      <c r="C646">
        <v>9.8650999068999994</v>
      </c>
      <c r="D646" t="s">
        <v>37</v>
      </c>
      <c r="E646">
        <v>791205.81092200102</v>
      </c>
      <c r="F646">
        <v>9638416.6312909909</v>
      </c>
      <c r="G646">
        <f>IF(C646="","",VLOOKUP(C646,Classes_detaillees!B:D,Classes_detaillees!C$1,TRUE))</f>
        <v>10</v>
      </c>
      <c r="H646">
        <f>IF(C646="","",VLOOKUP(C646,Classes_finales!B:D,Classes_finales!C$1,TRUE))</f>
        <v>10</v>
      </c>
      <c r="I646">
        <f t="shared" si="10"/>
        <v>20</v>
      </c>
      <c r="J646" s="31">
        <f>Classes_finales!$W$30*C646^3+Classes_finales!$W$31*C646^2+Classes_finales!$W$32*C646+Classes_finales!$W$33</f>
        <v>0.27852714711933191</v>
      </c>
      <c r="K646">
        <f>IF(OR(C646&lt;10,C646&gt;450),0,IF(H646&gt;=MAX(Classes_finales!D:D),$M$1,Donnees_SIG!J646))</f>
        <v>0</v>
      </c>
      <c r="P646" t="s">
        <v>39</v>
      </c>
    </row>
    <row r="647" spans="1:16">
      <c r="A647" t="s">
        <v>1329</v>
      </c>
      <c r="B647" s="31" t="s">
        <v>1330</v>
      </c>
      <c r="C647">
        <v>74.440902710000003</v>
      </c>
      <c r="D647" t="s">
        <v>37</v>
      </c>
      <c r="E647">
        <v>791523.99107048998</v>
      </c>
      <c r="F647">
        <v>9638356.4043647703</v>
      </c>
      <c r="G647">
        <f>IF(C647="","",VLOOKUP(C647,Classes_detaillees!B:D,Classes_detaillees!C$1,TRUE))</f>
        <v>75</v>
      </c>
      <c r="H647">
        <f>IF(C647="","",VLOOKUP(C647,Classes_finales!B:D,Classes_finales!C$1,TRUE))</f>
        <v>80</v>
      </c>
      <c r="I647">
        <f t="shared" si="10"/>
        <v>20</v>
      </c>
      <c r="J647" s="31">
        <f>Classes_finales!$W$30*C647^3+Classes_finales!$W$31*C647^2+Classes_finales!$W$32*C647+Classes_finales!$W$33</f>
        <v>7.6989651327426998</v>
      </c>
      <c r="K647">
        <f>IF(OR(C647&lt;10,C647&gt;450),0,IF(H647&gt;=MAX(Classes_finales!D:D),$M$1,Donnees_SIG!J647))</f>
        <v>7.914299999999999</v>
      </c>
      <c r="P647" t="s">
        <v>39</v>
      </c>
    </row>
    <row r="648" spans="1:16">
      <c r="A648" t="s">
        <v>1331</v>
      </c>
      <c r="B648" s="31" t="s">
        <v>1332</v>
      </c>
      <c r="C648">
        <v>52.598400116000001</v>
      </c>
      <c r="D648" t="s">
        <v>37</v>
      </c>
      <c r="E648">
        <v>784830.88203655998</v>
      </c>
      <c r="F648">
        <v>9636383.6206795797</v>
      </c>
      <c r="G648">
        <f>IF(C648="","",VLOOKUP(C648,Classes_detaillees!B:D,Classes_detaillees!C$1,TRUE))</f>
        <v>55</v>
      </c>
      <c r="H648">
        <f>IF(C648="","",VLOOKUP(C648,Classes_finales!B:D,Classes_finales!C$1,TRUE))</f>
        <v>60</v>
      </c>
      <c r="I648">
        <f t="shared" si="10"/>
        <v>20</v>
      </c>
      <c r="J648" s="31">
        <f>Classes_finales!$W$30*C648^3+Classes_finales!$W$31*C648^2+Classes_finales!$W$32*C648+Classes_finales!$W$33</f>
        <v>5.6912847567038671</v>
      </c>
      <c r="K648">
        <f>IF(OR(C648&lt;10,C648&gt;450),0,IF(H648&gt;=MAX(Classes_finales!D:D),$M$1,Donnees_SIG!J648))</f>
        <v>5.6912847567038671</v>
      </c>
      <c r="P648" t="s">
        <v>39</v>
      </c>
    </row>
    <row r="649" spans="1:16">
      <c r="A649" t="s">
        <v>1333</v>
      </c>
      <c r="B649" t="s">
        <v>1334</v>
      </c>
      <c r="C649">
        <v>74.520202636999997</v>
      </c>
      <c r="D649" t="s">
        <v>37</v>
      </c>
      <c r="E649">
        <v>790437.40689483006</v>
      </c>
      <c r="F649">
        <v>9637643.9479561206</v>
      </c>
      <c r="G649">
        <f>IF(C649="","",VLOOKUP(C649,Classes_detaillees!B:D,Classes_detaillees!C$1,TRUE))</f>
        <v>75</v>
      </c>
      <c r="H649">
        <f>IF(C649="","",VLOOKUP(C649,Classes_finales!B:D,Classes_finales!C$1,TRUE))</f>
        <v>80</v>
      </c>
      <c r="I649">
        <f t="shared" si="10"/>
        <v>20</v>
      </c>
      <c r="J649" s="31">
        <f>Classes_finales!$W$30*C649^3+Classes_finales!$W$31*C649^2+Classes_finales!$W$32*C649+Classes_finales!$W$33</f>
        <v>7.7030707466357828</v>
      </c>
      <c r="K649">
        <f>IF(OR(C649&lt;10,C649&gt;450),0,IF(H649&gt;=MAX(Classes_finales!D:D),$M$1,Donnees_SIG!J649))</f>
        <v>7.914299999999999</v>
      </c>
      <c r="P649" t="s">
        <v>39</v>
      </c>
    </row>
    <row r="650" spans="1:16">
      <c r="A650" t="s">
        <v>1335</v>
      </c>
      <c r="B650" s="31" t="s">
        <v>1336</v>
      </c>
      <c r="C650">
        <v>73.146896362000007</v>
      </c>
      <c r="D650" t="s">
        <v>37</v>
      </c>
      <c r="E650">
        <v>784802.68348700495</v>
      </c>
      <c r="F650">
        <v>9635220.20273019</v>
      </c>
      <c r="G650">
        <f>IF(C650="","",VLOOKUP(C650,Classes_detaillees!B:D,Classes_detaillees!C$1,TRUE))</f>
        <v>75</v>
      </c>
      <c r="H650">
        <f>IF(C650="","",VLOOKUP(C650,Classes_finales!B:D,Classes_finales!C$1,TRUE))</f>
        <v>80</v>
      </c>
      <c r="I650">
        <f t="shared" si="10"/>
        <v>20</v>
      </c>
      <c r="J650" s="31">
        <f>Classes_finales!$W$30*C650^3+Classes_finales!$W$31*C650^2+Classes_finales!$W$32*C650+Classes_finales!$W$33</f>
        <v>7.6279857670703901</v>
      </c>
      <c r="K650">
        <f>IF(OR(C650&lt;10,C650&gt;450),0,IF(H650&gt;=MAX(Classes_finales!D:D),$M$1,Donnees_SIG!J650))</f>
        <v>7.914299999999999</v>
      </c>
      <c r="P650" t="s">
        <v>39</v>
      </c>
    </row>
    <row r="651" spans="1:16">
      <c r="A651" t="s">
        <v>1337</v>
      </c>
      <c r="B651" s="31" t="s">
        <v>1338</v>
      </c>
      <c r="C651">
        <v>108.42710114</v>
      </c>
      <c r="D651" t="s">
        <v>37</v>
      </c>
      <c r="E651">
        <v>789981.61394858197</v>
      </c>
      <c r="F651">
        <v>9637432.8769687098</v>
      </c>
      <c r="G651">
        <f>IF(C651="","",VLOOKUP(C651,Classes_detaillees!B:D,Classes_detaillees!C$1,TRUE))</f>
        <v>110</v>
      </c>
      <c r="H651">
        <f>IF(C651="","",VLOOKUP(C651,Classes_finales!B:D,Classes_finales!C$1,TRUE))</f>
        <v>80</v>
      </c>
      <c r="I651">
        <f t="shared" si="10"/>
        <v>20</v>
      </c>
      <c r="J651" s="31">
        <f>Classes_finales!$W$30*C651^3+Classes_finales!$W$31*C651^2+Classes_finales!$W$32*C651+Classes_finales!$W$33</f>
        <v>6.061635758737415</v>
      </c>
      <c r="K651">
        <f>IF(OR(C651&lt;10,C651&gt;450),0,IF(H651&gt;=MAX(Classes_finales!D:D),$M$1,Donnees_SIG!J651))</f>
        <v>7.914299999999999</v>
      </c>
      <c r="P651" t="s">
        <v>39</v>
      </c>
    </row>
    <row r="652" spans="1:16">
      <c r="A652" t="s">
        <v>1339</v>
      </c>
      <c r="B652" t="s">
        <v>1340</v>
      </c>
      <c r="C652">
        <v>91.277999878000003</v>
      </c>
      <c r="D652" t="s">
        <v>37</v>
      </c>
      <c r="E652">
        <v>790892.59524200903</v>
      </c>
      <c r="F652">
        <v>9637262.6296168305</v>
      </c>
      <c r="G652">
        <f>IF(C652="","",VLOOKUP(C652,Classes_detaillees!B:D,Classes_detaillees!C$1,TRUE))</f>
        <v>95</v>
      </c>
      <c r="H652">
        <f>IF(C652="","",VLOOKUP(C652,Classes_finales!B:D,Classes_finales!C$1,TRUE))</f>
        <v>80</v>
      </c>
      <c r="I652">
        <f t="shared" si="10"/>
        <v>20</v>
      </c>
      <c r="J652" s="31">
        <f>Classes_finales!$W$30*C652^3+Classes_finales!$W$31*C652^2+Classes_finales!$W$32*C652+Classes_finales!$W$33</f>
        <v>7.8357299495089787</v>
      </c>
      <c r="K652">
        <f>IF(OR(C652&lt;10,C652&gt;450),0,IF(H652&gt;=MAX(Classes_finales!D:D),$M$1,Donnees_SIG!J652))</f>
        <v>7.914299999999999</v>
      </c>
      <c r="P652" t="s">
        <v>39</v>
      </c>
    </row>
    <row r="653" spans="1:16">
      <c r="A653" t="s">
        <v>1341</v>
      </c>
      <c r="B653" t="s">
        <v>1342</v>
      </c>
      <c r="C653">
        <v>138.82739258000001</v>
      </c>
      <c r="D653" t="s">
        <v>37</v>
      </c>
      <c r="E653">
        <v>782993.69069654297</v>
      </c>
      <c r="F653">
        <v>9635506.0277019106</v>
      </c>
      <c r="G653">
        <f>IF(C653="","",VLOOKUP(C653,Classes_detaillees!B:D,Classes_detaillees!C$1,TRUE))</f>
        <v>140</v>
      </c>
      <c r="H653">
        <f>IF(C653="","",VLOOKUP(C653,Classes_finales!B:D,Classes_finales!C$1,TRUE))</f>
        <v>80</v>
      </c>
      <c r="I653">
        <f t="shared" si="10"/>
        <v>20</v>
      </c>
      <c r="J653" s="31">
        <f>Classes_finales!$W$30*C653^3+Classes_finales!$W$31*C653^2+Classes_finales!$W$32*C653+Classes_finales!$W$33</f>
        <v>-3.6902540107034763</v>
      </c>
      <c r="K653">
        <f>IF(OR(C653&lt;10,C653&gt;450),0,IF(H653&gt;=MAX(Classes_finales!D:D),$M$1,Donnees_SIG!J653))</f>
        <v>7.914299999999999</v>
      </c>
      <c r="P653" t="s">
        <v>39</v>
      </c>
    </row>
    <row r="654" spans="1:16">
      <c r="A654" t="s">
        <v>1343</v>
      </c>
      <c r="B654" t="s">
        <v>1344</v>
      </c>
      <c r="C654">
        <v>19.520599364999999</v>
      </c>
      <c r="D654" t="s">
        <v>37</v>
      </c>
      <c r="E654">
        <v>792430.87649048702</v>
      </c>
      <c r="F654">
        <v>9638456.1872297898</v>
      </c>
      <c r="G654">
        <f>IF(C654="","",VLOOKUP(C654,Classes_detaillees!B:D,Classes_detaillees!C$1,TRUE))</f>
        <v>20</v>
      </c>
      <c r="H654">
        <f>IF(C654="","",VLOOKUP(C654,Classes_finales!B:D,Classes_finales!C$1,TRUE))</f>
        <v>30</v>
      </c>
      <c r="I654">
        <f t="shared" si="10"/>
        <v>20</v>
      </c>
      <c r="J654" s="31">
        <f>Classes_finales!$W$30*C654^3+Classes_finales!$W$31*C654^2+Classes_finales!$W$32*C654+Classes_finales!$W$33</f>
        <v>1.3225724917620583</v>
      </c>
      <c r="K654">
        <f>IF(OR(C654&lt;10,C654&gt;450),0,IF(H654&gt;=MAX(Classes_finales!D:D),$M$1,Donnees_SIG!J654))</f>
        <v>1.3225724917620583</v>
      </c>
      <c r="P654" t="s">
        <v>39</v>
      </c>
    </row>
    <row r="655" spans="1:16">
      <c r="A655" t="s">
        <v>1345</v>
      </c>
      <c r="B655" s="31" t="s">
        <v>1346</v>
      </c>
      <c r="C655">
        <v>74.174201964999995</v>
      </c>
      <c r="D655" t="s">
        <v>37</v>
      </c>
      <c r="E655">
        <v>791884.182746251</v>
      </c>
      <c r="F655">
        <v>9639516.8868852109</v>
      </c>
      <c r="G655">
        <f>IF(C655="","",VLOOKUP(C655,Classes_detaillees!B:D,Classes_detaillees!C$1,TRUE))</f>
        <v>75</v>
      </c>
      <c r="H655">
        <f>IF(C655="","",VLOOKUP(C655,Classes_finales!B:D,Classes_finales!C$1,TRUE))</f>
        <v>80</v>
      </c>
      <c r="I655">
        <f t="shared" si="10"/>
        <v>20</v>
      </c>
      <c r="J655" s="31">
        <f>Classes_finales!$W$30*C655^3+Classes_finales!$W$31*C655^2+Classes_finales!$W$32*C655+Classes_finales!$W$33</f>
        <v>7.6849483724971872</v>
      </c>
      <c r="K655">
        <f>IF(OR(C655&lt;10,C655&gt;450),0,IF(H655&gt;=MAX(Classes_finales!D:D),$M$1,Donnees_SIG!J655))</f>
        <v>7.914299999999999</v>
      </c>
      <c r="P655" t="s">
        <v>39</v>
      </c>
    </row>
    <row r="656" spans="1:16">
      <c r="A656" t="s">
        <v>1347</v>
      </c>
      <c r="B656" t="s">
        <v>1348</v>
      </c>
      <c r="C656">
        <v>22.547599792</v>
      </c>
      <c r="D656" t="s">
        <v>37</v>
      </c>
      <c r="E656">
        <v>786040.43693050602</v>
      </c>
      <c r="F656">
        <v>9636399.9241149891</v>
      </c>
      <c r="G656">
        <f>IF(C656="","",VLOOKUP(C656,Classes_detaillees!B:D,Classes_detaillees!C$1,TRUE))</f>
        <v>25</v>
      </c>
      <c r="H656">
        <f>IF(C656="","",VLOOKUP(C656,Classes_finales!B:D,Classes_finales!C$1,TRUE))</f>
        <v>30</v>
      </c>
      <c r="I656">
        <f t="shared" si="10"/>
        <v>20</v>
      </c>
      <c r="J656" s="31">
        <f>Classes_finales!$W$30*C656^3+Classes_finales!$W$31*C656^2+Classes_finales!$W$32*C656+Classes_finales!$W$33</f>
        <v>1.6944643876129932</v>
      </c>
      <c r="K656">
        <f>IF(OR(C656&lt;10,C656&gt;450),0,IF(H656&gt;=MAX(Classes_finales!D:D),$M$1,Donnees_SIG!J656))</f>
        <v>1.6944643876129932</v>
      </c>
      <c r="P656" t="s">
        <v>39</v>
      </c>
    </row>
    <row r="657" spans="1:16">
      <c r="A657" t="s">
        <v>1349</v>
      </c>
      <c r="B657" s="31" t="s">
        <v>1350</v>
      </c>
      <c r="C657">
        <v>149.78329468000001</v>
      </c>
      <c r="D657" t="s">
        <v>37</v>
      </c>
      <c r="E657">
        <v>790626.045355379</v>
      </c>
      <c r="F657">
        <v>9638127.3838661406</v>
      </c>
      <c r="G657">
        <f>IF(C657="","",VLOOKUP(C657,Classes_detaillees!B:D,Classes_detaillees!C$1,TRUE))</f>
        <v>150</v>
      </c>
      <c r="H657">
        <f>IF(C657="","",VLOOKUP(C657,Classes_finales!B:D,Classes_finales!C$1,TRUE))</f>
        <v>80</v>
      </c>
      <c r="I657">
        <f t="shared" si="10"/>
        <v>20</v>
      </c>
      <c r="J657" s="31">
        <f>Classes_finales!$W$30*C657^3+Classes_finales!$W$31*C657^2+Classes_finales!$W$32*C657+Classes_finales!$W$33</f>
        <v>-9.8058229945040605</v>
      </c>
      <c r="K657">
        <f>IF(OR(C657&lt;10,C657&gt;450),0,IF(H657&gt;=MAX(Classes_finales!D:D),$M$1,Donnees_SIG!J657))</f>
        <v>7.914299999999999</v>
      </c>
      <c r="P657" t="s">
        <v>39</v>
      </c>
    </row>
    <row r="658" spans="1:16">
      <c r="A658" t="s">
        <v>1351</v>
      </c>
      <c r="B658" s="31" t="s">
        <v>1352</v>
      </c>
      <c r="C658">
        <v>64.863700867000006</v>
      </c>
      <c r="D658" t="s">
        <v>37</v>
      </c>
      <c r="E658">
        <v>791501.26751728798</v>
      </c>
      <c r="F658">
        <v>9638520.4011410791</v>
      </c>
      <c r="G658">
        <f>IF(C658="","",VLOOKUP(C658,Classes_detaillees!B:D,Classes_detaillees!C$1,TRUE))</f>
        <v>65</v>
      </c>
      <c r="H658">
        <f>IF(C658="","",VLOOKUP(C658,Classes_finales!B:D,Classes_finales!C$1,TRUE))</f>
        <v>70</v>
      </c>
      <c r="I658">
        <f t="shared" si="10"/>
        <v>20</v>
      </c>
      <c r="J658" s="31">
        <f>Classes_finales!$W$30*C658^3+Classes_finales!$W$31*C658^2+Classes_finales!$W$32*C658+Classes_finales!$W$33</f>
        <v>7.0110833264804011</v>
      </c>
      <c r="K658">
        <f>IF(OR(C658&lt;10,C658&gt;450),0,IF(H658&gt;=MAX(Classes_finales!D:D),$M$1,Donnees_SIG!J658))</f>
        <v>7.0110833264804011</v>
      </c>
      <c r="P658" t="s">
        <v>39</v>
      </c>
    </row>
    <row r="659" spans="1:16">
      <c r="A659" t="s">
        <v>1353</v>
      </c>
      <c r="B659" t="s">
        <v>1354</v>
      </c>
      <c r="C659">
        <v>357.23519897</v>
      </c>
      <c r="D659" t="s">
        <v>37</v>
      </c>
      <c r="E659">
        <v>791376.55223169702</v>
      </c>
      <c r="F659">
        <v>9638586.4730141498</v>
      </c>
      <c r="G659">
        <f>IF(C659="","",VLOOKUP(C659,Classes_detaillees!B:D,Classes_detaillees!C$1,TRUE))</f>
        <v>360</v>
      </c>
      <c r="H659">
        <f>IF(C659="","",VLOOKUP(C659,Classes_finales!B:D,Classes_finales!C$1,TRUE))</f>
        <v>80</v>
      </c>
      <c r="I659">
        <f t="shared" si="10"/>
        <v>20</v>
      </c>
      <c r="J659" s="31">
        <f>Classes_finales!$W$30*C659^3+Classes_finales!$W$31*C659^2+Classes_finales!$W$32*C659+Classes_finales!$W$33</f>
        <v>-611.17924253103683</v>
      </c>
      <c r="K659">
        <f>IF(OR(C659&lt;10,C659&gt;450),0,IF(H659&gt;=MAX(Classes_finales!D:D),$M$1,Donnees_SIG!J659))</f>
        <v>7.914299999999999</v>
      </c>
      <c r="P659" t="s">
        <v>39</v>
      </c>
    </row>
    <row r="660" spans="1:16">
      <c r="A660" t="s">
        <v>1355</v>
      </c>
      <c r="B660" s="31" t="s">
        <v>1356</v>
      </c>
      <c r="C660">
        <v>58.466300963999998</v>
      </c>
      <c r="D660" t="s">
        <v>37</v>
      </c>
      <c r="E660">
        <v>793583.10584054701</v>
      </c>
      <c r="F660">
        <v>9639252.6652608309</v>
      </c>
      <c r="G660">
        <f>IF(C660="","",VLOOKUP(C660,Classes_detaillees!B:D,Classes_detaillees!C$1,TRUE))</f>
        <v>60</v>
      </c>
      <c r="H660">
        <f>IF(C660="","",VLOOKUP(C660,Classes_finales!B:D,Classes_finales!C$1,TRUE))</f>
        <v>60</v>
      </c>
      <c r="I660">
        <f t="shared" si="10"/>
        <v>20</v>
      </c>
      <c r="J660" s="31">
        <f>Classes_finales!$W$30*C660^3+Classes_finales!$W$31*C660^2+Classes_finales!$W$32*C660+Classes_finales!$W$33</f>
        <v>6.3721939976388633</v>
      </c>
      <c r="K660">
        <f>IF(OR(C660&lt;10,C660&gt;450),0,IF(H660&gt;=MAX(Classes_finales!D:D),$M$1,Donnees_SIG!J660))</f>
        <v>6.3721939976388633</v>
      </c>
      <c r="P660" t="s">
        <v>39</v>
      </c>
    </row>
    <row r="661" spans="1:16">
      <c r="A661" t="s">
        <v>1357</v>
      </c>
      <c r="B661" t="s">
        <v>1358</v>
      </c>
      <c r="C661">
        <v>41.162200927999997</v>
      </c>
      <c r="D661" t="s">
        <v>37</v>
      </c>
      <c r="E661">
        <v>792126.63914598594</v>
      </c>
      <c r="F661">
        <v>9638117.2207861003</v>
      </c>
      <c r="G661">
        <f>IF(C661="","",VLOOKUP(C661,Classes_detaillees!B:D,Classes_detaillees!C$1,TRUE))</f>
        <v>45</v>
      </c>
      <c r="H661">
        <f>IF(C661="","",VLOOKUP(C661,Classes_finales!B:D,Classes_finales!C$1,TRUE))</f>
        <v>50</v>
      </c>
      <c r="I661">
        <f t="shared" si="10"/>
        <v>20</v>
      </c>
      <c r="J661" s="31">
        <f>Classes_finales!$W$30*C661^3+Classes_finales!$W$31*C661^2+Classes_finales!$W$32*C661+Classes_finales!$W$33</f>
        <v>4.1971037688923065</v>
      </c>
      <c r="K661">
        <f>IF(OR(C661&lt;10,C661&gt;450),0,IF(H661&gt;=MAX(Classes_finales!D:D),$M$1,Donnees_SIG!J661))</f>
        <v>4.1971037688923065</v>
      </c>
      <c r="P661" t="s">
        <v>39</v>
      </c>
    </row>
    <row r="662" spans="1:16">
      <c r="A662" t="s">
        <v>1359</v>
      </c>
      <c r="B662" t="s">
        <v>1360</v>
      </c>
      <c r="C662">
        <v>88.541999817000004</v>
      </c>
      <c r="D662" t="s">
        <v>37</v>
      </c>
      <c r="E662">
        <v>783086.37533632305</v>
      </c>
      <c r="F662">
        <v>9636376.9373483099</v>
      </c>
      <c r="G662">
        <f>IF(C662="","",VLOOKUP(C662,Classes_detaillees!B:D,Classes_detaillees!C$1,TRUE))</f>
        <v>90</v>
      </c>
      <c r="H662">
        <f>IF(C662="","",VLOOKUP(C662,Classes_finales!B:D,Classes_finales!C$1,TRUE))</f>
        <v>80</v>
      </c>
      <c r="I662">
        <f t="shared" si="10"/>
        <v>20</v>
      </c>
      <c r="J662" s="31">
        <f>Classes_finales!$W$30*C662^3+Classes_finales!$W$31*C662^2+Classes_finales!$W$32*C662+Classes_finales!$W$33</f>
        <v>7.9248193468512707</v>
      </c>
      <c r="K662">
        <f>IF(OR(C662&lt;10,C662&gt;450),0,IF(H662&gt;=MAX(Classes_finales!D:D),$M$1,Donnees_SIG!J662))</f>
        <v>7.914299999999999</v>
      </c>
      <c r="P662" t="s">
        <v>39</v>
      </c>
    </row>
    <row r="663" spans="1:16">
      <c r="A663" t="s">
        <v>1361</v>
      </c>
      <c r="B663" t="s">
        <v>1362</v>
      </c>
      <c r="C663">
        <v>64.678100585999999</v>
      </c>
      <c r="D663" t="s">
        <v>37</v>
      </c>
      <c r="E663">
        <v>791012.37066389399</v>
      </c>
      <c r="F663">
        <v>9637655.8797802795</v>
      </c>
      <c r="G663">
        <f>IF(C663="","",VLOOKUP(C663,Classes_detaillees!B:D,Classes_detaillees!C$1,TRUE))</f>
        <v>65</v>
      </c>
      <c r="H663">
        <f>IF(C663="","",VLOOKUP(C663,Classes_finales!B:D,Classes_finales!C$1,TRUE))</f>
        <v>70</v>
      </c>
      <c r="I663">
        <f t="shared" si="10"/>
        <v>20</v>
      </c>
      <c r="J663" s="31">
        <f>Classes_finales!$W$30*C663^3+Classes_finales!$W$31*C663^2+Classes_finales!$W$32*C663+Classes_finales!$W$33</f>
        <v>6.9943467067921592</v>
      </c>
      <c r="K663">
        <f>IF(OR(C663&lt;10,C663&gt;450),0,IF(H663&gt;=MAX(Classes_finales!D:D),$M$1,Donnees_SIG!J663))</f>
        <v>6.9943467067921592</v>
      </c>
      <c r="P663" t="s">
        <v>39</v>
      </c>
    </row>
    <row r="664" spans="1:16">
      <c r="A664" t="s">
        <v>1363</v>
      </c>
      <c r="B664" t="s">
        <v>1364</v>
      </c>
      <c r="C664">
        <v>70.855903624999996</v>
      </c>
      <c r="D664" t="s">
        <v>37</v>
      </c>
      <c r="E664">
        <v>790311.48774954001</v>
      </c>
      <c r="F664">
        <v>9638813.0777752902</v>
      </c>
      <c r="G664">
        <f>IF(C664="","",VLOOKUP(C664,Classes_detaillees!B:D,Classes_detaillees!C$1,TRUE))</f>
        <v>75</v>
      </c>
      <c r="H664">
        <f>IF(C664="","",VLOOKUP(C664,Classes_finales!B:D,Classes_finales!C$1,TRUE))</f>
        <v>80</v>
      </c>
      <c r="I664">
        <f t="shared" si="10"/>
        <v>20</v>
      </c>
      <c r="J664" s="31">
        <f>Classes_finales!$W$30*C664^3+Classes_finales!$W$31*C664^2+Classes_finales!$W$32*C664+Classes_finales!$W$33</f>
        <v>7.4845058847781729</v>
      </c>
      <c r="K664">
        <f>IF(OR(C664&lt;10,C664&gt;450),0,IF(H664&gt;=MAX(Classes_finales!D:D),$M$1,Donnees_SIG!J664))</f>
        <v>7.914299999999999</v>
      </c>
      <c r="P664" t="s">
        <v>39</v>
      </c>
    </row>
    <row r="665" spans="1:16">
      <c r="A665" t="s">
        <v>1365</v>
      </c>
      <c r="B665" t="s">
        <v>1366</v>
      </c>
      <c r="C665">
        <v>645.94128418000003</v>
      </c>
      <c r="D665" t="s">
        <v>37</v>
      </c>
      <c r="E665">
        <v>791288.41471739602</v>
      </c>
      <c r="F665">
        <v>9638902.6156704891</v>
      </c>
      <c r="G665">
        <f>IF(C665="","",VLOOKUP(C665,Classes_detaillees!B:D,Classes_detaillees!C$1,TRUE))</f>
        <v>650</v>
      </c>
      <c r="H665">
        <f>IF(C665="","",VLOOKUP(C665,Classes_finales!B:D,Classes_finales!C$1,TRUE))</f>
        <v>80</v>
      </c>
      <c r="I665">
        <f t="shared" si="10"/>
        <v>20</v>
      </c>
      <c r="J665" s="31">
        <f>Classes_finales!$W$30*C665^3+Classes_finales!$W$31*C665^2+Classes_finales!$W$32*C665+Classes_finales!$W$33</f>
        <v>-4436.0479977468685</v>
      </c>
      <c r="K665">
        <f>IF(OR(C665&lt;10,C665&gt;450),0,IF(H665&gt;=MAX(Classes_finales!D:D),$M$1,Donnees_SIG!J665))</f>
        <v>0</v>
      </c>
      <c r="P665" t="s">
        <v>39</v>
      </c>
    </row>
    <row r="666" spans="1:16">
      <c r="A666" t="s">
        <v>1367</v>
      </c>
      <c r="B666" t="s">
        <v>1368</v>
      </c>
      <c r="C666">
        <v>40.775600433000001</v>
      </c>
      <c r="D666" t="s">
        <v>37</v>
      </c>
      <c r="E666">
        <v>783178.19805987098</v>
      </c>
      <c r="F666">
        <v>9636473.9284912907</v>
      </c>
      <c r="G666">
        <f>IF(C666="","",VLOOKUP(C666,Classes_detaillees!B:D,Classes_detaillees!C$1,TRUE))</f>
        <v>45</v>
      </c>
      <c r="H666">
        <f>IF(C666="","",VLOOKUP(C666,Classes_finales!B:D,Classes_finales!C$1,TRUE))</f>
        <v>50</v>
      </c>
      <c r="I666">
        <f t="shared" si="10"/>
        <v>20</v>
      </c>
      <c r="J666" s="31">
        <f>Classes_finales!$W$30*C666^3+Classes_finales!$W$31*C666^2+Classes_finales!$W$32*C666+Classes_finales!$W$33</f>
        <v>4.1443500567289924</v>
      </c>
      <c r="K666">
        <f>IF(OR(C666&lt;10,C666&gt;450),0,IF(H666&gt;=MAX(Classes_finales!D:D),$M$1,Donnees_SIG!J666))</f>
        <v>4.1443500567289924</v>
      </c>
      <c r="P666" t="s">
        <v>39</v>
      </c>
    </row>
    <row r="667" spans="1:16">
      <c r="A667" t="s">
        <v>1369</v>
      </c>
      <c r="B667" t="s">
        <v>1370</v>
      </c>
      <c r="C667">
        <v>149.17649840999999</v>
      </c>
      <c r="D667" t="s">
        <v>37</v>
      </c>
      <c r="E667">
        <v>793092.14762852795</v>
      </c>
      <c r="F667">
        <v>9639532.8984487895</v>
      </c>
      <c r="G667">
        <f>IF(C667="","",VLOOKUP(C667,Classes_detaillees!B:D,Classes_detaillees!C$1,TRUE))</f>
        <v>150</v>
      </c>
      <c r="H667">
        <f>IF(C667="","",VLOOKUP(C667,Classes_finales!B:D,Classes_finales!C$1,TRUE))</f>
        <v>80</v>
      </c>
      <c r="I667">
        <f t="shared" si="10"/>
        <v>20</v>
      </c>
      <c r="J667" s="31">
        <f>Classes_finales!$W$30*C667^3+Classes_finales!$W$31*C667^2+Classes_finales!$W$32*C667+Classes_finales!$W$33</f>
        <v>-9.4259414272461299</v>
      </c>
      <c r="K667">
        <f>IF(OR(C667&lt;10,C667&gt;450),0,IF(H667&gt;=MAX(Classes_finales!D:D),$M$1,Donnees_SIG!J667))</f>
        <v>7.914299999999999</v>
      </c>
      <c r="P667" t="s">
        <v>39</v>
      </c>
    </row>
    <row r="668" spans="1:16">
      <c r="A668" t="s">
        <v>1371</v>
      </c>
      <c r="B668" t="s">
        <v>1372</v>
      </c>
      <c r="C668">
        <v>60.134498596</v>
      </c>
      <c r="D668" t="s">
        <v>37</v>
      </c>
      <c r="E668">
        <v>783177.24195497599</v>
      </c>
      <c r="F668">
        <v>9636457.8613399491</v>
      </c>
      <c r="G668">
        <f>IF(C668="","",VLOOKUP(C668,Classes_detaillees!B:D,Classes_detaillees!C$1,TRUE))</f>
        <v>65</v>
      </c>
      <c r="H668">
        <f>IF(C668="","",VLOOKUP(C668,Classes_finales!B:D,Classes_finales!C$1,TRUE))</f>
        <v>70</v>
      </c>
      <c r="I668">
        <f t="shared" si="10"/>
        <v>20</v>
      </c>
      <c r="J668" s="31">
        <f>Classes_finales!$W$30*C668^3+Classes_finales!$W$31*C668^2+Classes_finales!$W$32*C668+Classes_finales!$W$33</f>
        <v>6.5503835282378944</v>
      </c>
      <c r="K668">
        <f>IF(OR(C668&lt;10,C668&gt;450),0,IF(H668&gt;=MAX(Classes_finales!D:D),$M$1,Donnees_SIG!J668))</f>
        <v>6.5503835282378944</v>
      </c>
      <c r="P668" t="s">
        <v>39</v>
      </c>
    </row>
    <row r="669" spans="1:16">
      <c r="A669" t="s">
        <v>1373</v>
      </c>
      <c r="B669" t="s">
        <v>1374</v>
      </c>
      <c r="C669">
        <v>127.87889862</v>
      </c>
      <c r="D669" t="s">
        <v>37</v>
      </c>
      <c r="E669">
        <v>792586.54296734498</v>
      </c>
      <c r="F669">
        <v>9638596.6274192594</v>
      </c>
      <c r="G669">
        <f>IF(C669="","",VLOOKUP(C669,Classes_detaillees!B:D,Classes_detaillees!C$1,TRUE))</f>
        <v>130</v>
      </c>
      <c r="H669">
        <f>IF(C669="","",VLOOKUP(C669,Classes_finales!B:D,Classes_finales!C$1,TRUE))</f>
        <v>80</v>
      </c>
      <c r="I669">
        <f t="shared" si="10"/>
        <v>20</v>
      </c>
      <c r="J669" s="31">
        <f>Classes_finales!$W$30*C669^3+Classes_finales!$W$31*C669^2+Classes_finales!$W$32*C669+Classes_finales!$W$33</f>
        <v>0.95113220319512459</v>
      </c>
      <c r="K669">
        <f>IF(OR(C669&lt;10,C669&gt;450),0,IF(H669&gt;=MAX(Classes_finales!D:D),$M$1,Donnees_SIG!J669))</f>
        <v>7.914299999999999</v>
      </c>
      <c r="P669" t="s">
        <v>39</v>
      </c>
    </row>
    <row r="670" spans="1:16">
      <c r="A670" t="s">
        <v>1375</v>
      </c>
      <c r="B670" t="s">
        <v>1376</v>
      </c>
      <c r="C670">
        <v>65.955200195000003</v>
      </c>
      <c r="D670" t="s">
        <v>37</v>
      </c>
      <c r="E670">
        <v>782945.655216082</v>
      </c>
      <c r="F670">
        <v>9635825.5570356306</v>
      </c>
      <c r="G670">
        <f>IF(C670="","",VLOOKUP(C670,Classes_detaillees!B:D,Classes_detaillees!C$1,TRUE))</f>
        <v>70</v>
      </c>
      <c r="H670">
        <f>IF(C670="","",VLOOKUP(C670,Classes_finales!B:D,Classes_finales!C$1,TRUE))</f>
        <v>70</v>
      </c>
      <c r="I670">
        <f t="shared" si="10"/>
        <v>20</v>
      </c>
      <c r="J670" s="31">
        <f>Classes_finales!$W$30*C670^3+Classes_finales!$W$31*C670^2+Classes_finales!$W$32*C670+Classes_finales!$W$33</f>
        <v>7.1071263741969357</v>
      </c>
      <c r="K670">
        <f>IF(OR(C670&lt;10,C670&gt;450),0,IF(H670&gt;=MAX(Classes_finales!D:D),$M$1,Donnees_SIG!J670))</f>
        <v>7.1071263741969357</v>
      </c>
      <c r="P670" t="s">
        <v>39</v>
      </c>
    </row>
    <row r="671" spans="1:16">
      <c r="A671" t="s">
        <v>1377</v>
      </c>
      <c r="B671" t="s">
        <v>1378</v>
      </c>
      <c r="C671">
        <v>34.261398315000001</v>
      </c>
      <c r="D671" t="s">
        <v>37</v>
      </c>
      <c r="E671">
        <v>789902.76770044805</v>
      </c>
      <c r="F671">
        <v>9637425.5724410191</v>
      </c>
      <c r="G671">
        <f>IF(C671="","",VLOOKUP(C671,Classes_detaillees!B:D,Classes_detaillees!C$1,TRUE))</f>
        <v>35</v>
      </c>
      <c r="H671">
        <f>IF(C671="","",VLOOKUP(C671,Classes_finales!B:D,Classes_finales!C$1,TRUE))</f>
        <v>35</v>
      </c>
      <c r="I671">
        <f t="shared" si="10"/>
        <v>20</v>
      </c>
      <c r="J671" s="31">
        <f>Classes_finales!$W$30*C671^3+Classes_finales!$W$31*C671^2+Classes_finales!$W$32*C671+Classes_finales!$W$33</f>
        <v>3.2498787403496308</v>
      </c>
      <c r="K671">
        <f>IF(OR(C671&lt;10,C671&gt;450),0,IF(H671&gt;=MAX(Classes_finales!D:D),$M$1,Donnees_SIG!J671))</f>
        <v>3.2498787403496308</v>
      </c>
      <c r="P671" t="s">
        <v>39</v>
      </c>
    </row>
    <row r="672" spans="1:16">
      <c r="A672" t="s">
        <v>1379</v>
      </c>
      <c r="B672" s="31" t="s">
        <v>1380</v>
      </c>
      <c r="C672">
        <v>79.497802734000004</v>
      </c>
      <c r="D672" t="s">
        <v>37</v>
      </c>
      <c r="E672">
        <v>785036.69947918598</v>
      </c>
      <c r="F672">
        <v>9636343.7982439101</v>
      </c>
      <c r="G672">
        <f>IF(C672="","",VLOOKUP(C672,Classes_detaillees!B:D,Classes_detaillees!C$1,TRUE))</f>
        <v>80</v>
      </c>
      <c r="H672">
        <f>IF(C672="","",VLOOKUP(C672,Classes_finales!B:D,Classes_finales!C$1,TRUE))</f>
        <v>80</v>
      </c>
      <c r="I672">
        <f t="shared" si="10"/>
        <v>20</v>
      </c>
      <c r="J672" s="31">
        <f>Classes_finales!$W$30*C672^3+Classes_finales!$W$31*C672^2+Classes_finales!$W$32*C672+Classes_finales!$W$33</f>
        <v>7.9011420957362972</v>
      </c>
      <c r="K672">
        <f>IF(OR(C672&lt;10,C672&gt;450),0,IF(H672&gt;=MAX(Classes_finales!D:D),$M$1,Donnees_SIG!J672))</f>
        <v>7.914299999999999</v>
      </c>
      <c r="P672" t="s">
        <v>39</v>
      </c>
    </row>
    <row r="673" spans="1:16">
      <c r="A673" t="s">
        <v>1381</v>
      </c>
      <c r="B673" t="s">
        <v>1382</v>
      </c>
      <c r="C673">
        <v>344.65679932</v>
      </c>
      <c r="D673" t="s">
        <v>37</v>
      </c>
      <c r="E673">
        <v>790917.43154270097</v>
      </c>
      <c r="F673">
        <v>9638952.1236610096</v>
      </c>
      <c r="G673">
        <f>IF(C673="","",VLOOKUP(C673,Classes_detaillees!B:D,Classes_detaillees!C$1,TRUE))</f>
        <v>345</v>
      </c>
      <c r="H673">
        <f>IF(C673="","",VLOOKUP(C673,Classes_finales!B:D,Classes_finales!C$1,TRUE))</f>
        <v>80</v>
      </c>
      <c r="I673">
        <f t="shared" si="10"/>
        <v>20</v>
      </c>
      <c r="J673" s="31">
        <f>Classes_finales!$W$30*C673^3+Classes_finales!$W$31*C673^2+Classes_finales!$W$32*C673+Classes_finales!$W$33</f>
        <v>-538.35641734029741</v>
      </c>
      <c r="K673">
        <f>IF(OR(C673&lt;10,C673&gt;450),0,IF(H673&gt;=MAX(Classes_finales!D:D),$M$1,Donnees_SIG!J673))</f>
        <v>7.914299999999999</v>
      </c>
      <c r="P673" t="s">
        <v>39</v>
      </c>
    </row>
    <row r="674" spans="1:16">
      <c r="A674" t="s">
        <v>1383</v>
      </c>
      <c r="B674" t="s">
        <v>1384</v>
      </c>
      <c r="C674">
        <v>23.044799805</v>
      </c>
      <c r="D674" t="s">
        <v>37</v>
      </c>
      <c r="E674">
        <v>790594.49011530599</v>
      </c>
      <c r="F674">
        <v>9638361.1008686908</v>
      </c>
      <c r="G674">
        <f>IF(C674="","",VLOOKUP(C674,Classes_detaillees!B:D,Classes_detaillees!C$1,TRUE))</f>
        <v>25</v>
      </c>
      <c r="H674">
        <f>IF(C674="","",VLOOKUP(C674,Classes_finales!B:D,Classes_finales!C$1,TRUE))</f>
        <v>30</v>
      </c>
      <c r="I674">
        <f t="shared" si="10"/>
        <v>20</v>
      </c>
      <c r="J674" s="31">
        <f>Classes_finales!$W$30*C674^3+Classes_finales!$W$31*C674^2+Classes_finales!$W$32*C674+Classes_finales!$W$33</f>
        <v>1.7571225473199887</v>
      </c>
      <c r="K674">
        <f>IF(OR(C674&lt;10,C674&gt;450),0,IF(H674&gt;=MAX(Classes_finales!D:D),$M$1,Donnees_SIG!J674))</f>
        <v>1.7571225473199887</v>
      </c>
      <c r="P674" t="s">
        <v>39</v>
      </c>
    </row>
    <row r="675" spans="1:16">
      <c r="A675" t="s">
        <v>1385</v>
      </c>
      <c r="B675" s="31" t="s">
        <v>1386</v>
      </c>
      <c r="C675">
        <v>58.919498443999998</v>
      </c>
      <c r="D675" t="s">
        <v>37</v>
      </c>
      <c r="E675">
        <v>793145.58973435604</v>
      </c>
      <c r="F675">
        <v>9638841.0214523301</v>
      </c>
      <c r="G675">
        <f>IF(C675="","",VLOOKUP(C675,Classes_detaillees!B:D,Classes_detaillees!C$1,TRUE))</f>
        <v>60</v>
      </c>
      <c r="H675">
        <f>IF(C675="","",VLOOKUP(C675,Classes_finales!B:D,Classes_finales!C$1,TRUE))</f>
        <v>60</v>
      </c>
      <c r="I675">
        <f t="shared" si="10"/>
        <v>20</v>
      </c>
      <c r="J675" s="31">
        <f>Classes_finales!$W$30*C675^3+Classes_finales!$W$31*C675^2+Classes_finales!$W$32*C675+Classes_finales!$W$33</f>
        <v>6.421346139075272</v>
      </c>
      <c r="K675">
        <f>IF(OR(C675&lt;10,C675&gt;450),0,IF(H675&gt;=MAX(Classes_finales!D:D),$M$1,Donnees_SIG!J675))</f>
        <v>6.421346139075272</v>
      </c>
      <c r="P675" t="s">
        <v>39</v>
      </c>
    </row>
    <row r="676" spans="1:16">
      <c r="A676" t="s">
        <v>1387</v>
      </c>
      <c r="B676" t="s">
        <v>1388</v>
      </c>
      <c r="C676">
        <v>34.786499022999998</v>
      </c>
      <c r="D676" t="s">
        <v>37</v>
      </c>
      <c r="E676">
        <v>792148.27830484998</v>
      </c>
      <c r="F676">
        <v>9639703.8500121795</v>
      </c>
      <c r="G676">
        <f>IF(C676="","",VLOOKUP(C676,Classes_detaillees!B:D,Classes_detaillees!C$1,TRUE))</f>
        <v>35</v>
      </c>
      <c r="H676">
        <f>IF(C676="","",VLOOKUP(C676,Classes_finales!B:D,Classes_finales!C$1,TRUE))</f>
        <v>35</v>
      </c>
      <c r="I676">
        <f t="shared" si="10"/>
        <v>20</v>
      </c>
      <c r="J676" s="31">
        <f>Classes_finales!$W$30*C676^3+Classes_finales!$W$31*C676^2+Classes_finales!$W$32*C676+Classes_finales!$W$33</f>
        <v>3.3219697186657973</v>
      </c>
      <c r="K676">
        <f>IF(OR(C676&lt;10,C676&gt;450),0,IF(H676&gt;=MAX(Classes_finales!D:D),$M$1,Donnees_SIG!J676))</f>
        <v>3.3219697186657973</v>
      </c>
      <c r="P676" t="s">
        <v>39</v>
      </c>
    </row>
    <row r="677" spans="1:16">
      <c r="A677" t="s">
        <v>1389</v>
      </c>
      <c r="B677" s="31" t="s">
        <v>1390</v>
      </c>
      <c r="C677">
        <v>122.15650177000001</v>
      </c>
      <c r="D677" t="s">
        <v>37</v>
      </c>
      <c r="E677">
        <v>782332.93964959902</v>
      </c>
      <c r="F677">
        <v>9636278.3055492695</v>
      </c>
      <c r="G677">
        <f>IF(C677="","",VLOOKUP(C677,Classes_detaillees!B:D,Classes_detaillees!C$1,TRUE))</f>
        <v>125</v>
      </c>
      <c r="H677">
        <f>IF(C677="","",VLOOKUP(C677,Classes_finales!B:D,Classes_finales!C$1,TRUE))</f>
        <v>80</v>
      </c>
      <c r="I677">
        <f t="shared" si="10"/>
        <v>20</v>
      </c>
      <c r="J677" s="31">
        <f>Classes_finales!$W$30*C677^3+Classes_finales!$W$31*C677^2+Classes_finales!$W$32*C677+Classes_finales!$W$33</f>
        <v>2.8449672803483019</v>
      </c>
      <c r="K677">
        <f>IF(OR(C677&lt;10,C677&gt;450),0,IF(H677&gt;=MAX(Classes_finales!D:D),$M$1,Donnees_SIG!J677))</f>
        <v>7.914299999999999</v>
      </c>
      <c r="P677" t="s">
        <v>39</v>
      </c>
    </row>
    <row r="678" spans="1:16">
      <c r="A678" t="s">
        <v>1391</v>
      </c>
      <c r="B678" s="31" t="s">
        <v>1392</v>
      </c>
      <c r="C678">
        <v>21.327199936</v>
      </c>
      <c r="D678" t="s">
        <v>37</v>
      </c>
      <c r="E678">
        <v>790983.28242613701</v>
      </c>
      <c r="F678">
        <v>9638242.1683861408</v>
      </c>
      <c r="G678">
        <f>IF(C678="","",VLOOKUP(C678,Classes_detaillees!B:D,Classes_detaillees!C$1,TRUE))</f>
        <v>25</v>
      </c>
      <c r="H678">
        <f>IF(C678="","",VLOOKUP(C678,Classes_finales!B:D,Classes_finales!C$1,TRUE))</f>
        <v>30</v>
      </c>
      <c r="I678">
        <f t="shared" si="10"/>
        <v>20</v>
      </c>
      <c r="J678" s="31">
        <f>Classes_finales!$W$30*C678^3+Classes_finales!$W$31*C678^2+Classes_finales!$W$32*C678+Classes_finales!$W$33</f>
        <v>1.5424731757492895</v>
      </c>
      <c r="K678">
        <f>IF(OR(C678&lt;10,C678&gt;450),0,IF(H678&gt;=MAX(Classes_finales!D:D),$M$1,Donnees_SIG!J678))</f>
        <v>1.5424731757492895</v>
      </c>
      <c r="P678" t="s">
        <v>39</v>
      </c>
    </row>
    <row r="679" spans="1:16">
      <c r="A679" t="s">
        <v>1393</v>
      </c>
      <c r="B679" t="s">
        <v>1394</v>
      </c>
      <c r="C679">
        <v>91.741600036999998</v>
      </c>
      <c r="D679" t="s">
        <v>37</v>
      </c>
      <c r="E679">
        <v>792969.009761294</v>
      </c>
      <c r="F679">
        <v>9639308.9946281295</v>
      </c>
      <c r="G679">
        <f>IF(C679="","",VLOOKUP(C679,Classes_detaillees!B:D,Classes_detaillees!C$1,TRUE))</f>
        <v>95</v>
      </c>
      <c r="H679">
        <f>IF(C679="","",VLOOKUP(C679,Classes_finales!B:D,Classes_finales!C$1,TRUE))</f>
        <v>80</v>
      </c>
      <c r="I679">
        <f t="shared" si="10"/>
        <v>20</v>
      </c>
      <c r="J679" s="31">
        <f>Classes_finales!$W$30*C679^3+Classes_finales!$W$31*C679^2+Classes_finales!$W$32*C679+Classes_finales!$W$33</f>
        <v>7.8158412411672078</v>
      </c>
      <c r="K679">
        <f>IF(OR(C679&lt;10,C679&gt;450),0,IF(H679&gt;=MAX(Classes_finales!D:D),$M$1,Donnees_SIG!J679))</f>
        <v>7.914299999999999</v>
      </c>
      <c r="P679" t="s">
        <v>39</v>
      </c>
    </row>
    <row r="680" spans="1:16">
      <c r="A680" t="s">
        <v>1395</v>
      </c>
      <c r="B680" t="s">
        <v>1396</v>
      </c>
      <c r="C680">
        <v>57.286899566999999</v>
      </c>
      <c r="D680" t="s">
        <v>37</v>
      </c>
      <c r="E680">
        <v>783889.68178286497</v>
      </c>
      <c r="F680">
        <v>9635527.2134012505</v>
      </c>
      <c r="G680">
        <f>IF(C680="","",VLOOKUP(C680,Classes_detaillees!B:D,Classes_detaillees!C$1,TRUE))</f>
        <v>60</v>
      </c>
      <c r="H680">
        <f>IF(C680="","",VLOOKUP(C680,Classes_finales!B:D,Classes_finales!C$1,TRUE))</f>
        <v>60</v>
      </c>
      <c r="I680">
        <f t="shared" si="10"/>
        <v>20</v>
      </c>
      <c r="J680" s="31">
        <f>Classes_finales!$W$30*C680^3+Classes_finales!$W$31*C680^2+Classes_finales!$W$32*C680+Classes_finales!$W$33</f>
        <v>6.2417899030119557</v>
      </c>
      <c r="K680">
        <f>IF(OR(C680&lt;10,C680&gt;450),0,IF(H680&gt;=MAX(Classes_finales!D:D),$M$1,Donnees_SIG!J680))</f>
        <v>6.2417899030119557</v>
      </c>
      <c r="P680" t="s">
        <v>39</v>
      </c>
    </row>
    <row r="681" spans="1:16">
      <c r="A681" t="s">
        <v>1397</v>
      </c>
      <c r="B681" s="31" t="s">
        <v>1398</v>
      </c>
      <c r="C681">
        <v>127.89830017</v>
      </c>
      <c r="D681" t="s">
        <v>37</v>
      </c>
      <c r="E681">
        <v>790371.92783660698</v>
      </c>
      <c r="F681">
        <v>9638881.3401809894</v>
      </c>
      <c r="G681">
        <f>IF(C681="","",VLOOKUP(C681,Classes_detaillees!B:D,Classes_detaillees!C$1,TRUE))</f>
        <v>130</v>
      </c>
      <c r="H681">
        <f>IF(C681="","",VLOOKUP(C681,Classes_finales!B:D,Classes_finales!C$1,TRUE))</f>
        <v>80</v>
      </c>
      <c r="I681">
        <f t="shared" si="10"/>
        <v>20</v>
      </c>
      <c r="J681" s="31">
        <f>Classes_finales!$W$30*C681^3+Classes_finales!$W$31*C681^2+Classes_finales!$W$32*C681+Classes_finales!$W$33</f>
        <v>0.94411427848981999</v>
      </c>
      <c r="K681">
        <f>IF(OR(C681&lt;10,C681&gt;450),0,IF(H681&gt;=MAX(Classes_finales!D:D),$M$1,Donnees_SIG!J681))</f>
        <v>7.914299999999999</v>
      </c>
      <c r="P681" t="s">
        <v>39</v>
      </c>
    </row>
    <row r="682" spans="1:16">
      <c r="A682" t="s">
        <v>1399</v>
      </c>
      <c r="B682" s="31" t="s">
        <v>1400</v>
      </c>
      <c r="C682">
        <v>178.04130554</v>
      </c>
      <c r="D682" t="s">
        <v>37</v>
      </c>
      <c r="E682">
        <v>790681.47364509106</v>
      </c>
      <c r="F682">
        <v>9637516.4362663999</v>
      </c>
      <c r="G682">
        <f>IF(C682="","",VLOOKUP(C682,Classes_detaillees!B:D,Classes_detaillees!C$1,TRUE))</f>
        <v>180</v>
      </c>
      <c r="H682">
        <f>IF(C682="","",VLOOKUP(C682,Classes_finales!B:D,Classes_finales!C$1,TRUE))</f>
        <v>80</v>
      </c>
      <c r="I682">
        <f t="shared" si="10"/>
        <v>20</v>
      </c>
      <c r="J682" s="31">
        <f>Classes_finales!$W$30*C682^3+Classes_finales!$W$31*C682^2+Classes_finales!$W$32*C682+Classes_finales!$W$33</f>
        <v>-33.483577169149008</v>
      </c>
      <c r="K682">
        <f>IF(OR(C682&lt;10,C682&gt;450),0,IF(H682&gt;=MAX(Classes_finales!D:D),$M$1,Donnees_SIG!J682))</f>
        <v>7.914299999999999</v>
      </c>
      <c r="P682" t="s">
        <v>39</v>
      </c>
    </row>
    <row r="683" spans="1:16">
      <c r="A683" t="s">
        <v>1401</v>
      </c>
      <c r="B683" s="31" t="s">
        <v>1402</v>
      </c>
      <c r="C683">
        <v>78.993202209000003</v>
      </c>
      <c r="D683" t="s">
        <v>37</v>
      </c>
      <c r="E683">
        <v>791548.56866741704</v>
      </c>
      <c r="F683">
        <v>9638585.7123248708</v>
      </c>
      <c r="G683">
        <f>IF(C683="","",VLOOKUP(C683,Classes_detaillees!B:D,Classes_detaillees!C$1,TRUE))</f>
        <v>80</v>
      </c>
      <c r="H683">
        <f>IF(C683="","",VLOOKUP(C683,Classes_finales!B:D,Classes_finales!C$1,TRUE))</f>
        <v>80</v>
      </c>
      <c r="I683">
        <f t="shared" si="10"/>
        <v>20</v>
      </c>
      <c r="J683" s="31">
        <f>Classes_finales!$W$30*C683^3+Classes_finales!$W$31*C683^2+Classes_finales!$W$32*C683+Classes_finales!$W$33</f>
        <v>7.8866156769913349</v>
      </c>
      <c r="K683">
        <f>IF(OR(C683&lt;10,C683&gt;450),0,IF(H683&gt;=MAX(Classes_finales!D:D),$M$1,Donnees_SIG!J683))</f>
        <v>7.914299999999999</v>
      </c>
      <c r="P683" t="s">
        <v>39</v>
      </c>
    </row>
    <row r="684" spans="1:16">
      <c r="A684" t="s">
        <v>1403</v>
      </c>
      <c r="B684" t="s">
        <v>1404</v>
      </c>
      <c r="C684">
        <v>91.837799071999996</v>
      </c>
      <c r="D684" t="s">
        <v>37</v>
      </c>
      <c r="E684">
        <v>791835.26054297504</v>
      </c>
      <c r="F684">
        <v>9638286.4021495208</v>
      </c>
      <c r="G684">
        <f>IF(C684="","",VLOOKUP(C684,Classes_detaillees!B:D,Classes_detaillees!C$1,TRUE))</f>
        <v>95</v>
      </c>
      <c r="H684">
        <f>IF(C684="","",VLOOKUP(C684,Classes_finales!B:D,Classes_finales!C$1,TRUE))</f>
        <v>80</v>
      </c>
      <c r="I684">
        <f t="shared" si="10"/>
        <v>20</v>
      </c>
      <c r="J684" s="31">
        <f>Classes_finales!$W$30*C684^3+Classes_finales!$W$31*C684^2+Classes_finales!$W$32*C684+Classes_finales!$W$33</f>
        <v>7.8115366898169967</v>
      </c>
      <c r="K684">
        <f>IF(OR(C684&lt;10,C684&gt;450),0,IF(H684&gt;=MAX(Classes_finales!D:D),$M$1,Donnees_SIG!J684))</f>
        <v>7.914299999999999</v>
      </c>
      <c r="P684" t="s">
        <v>39</v>
      </c>
    </row>
    <row r="685" spans="1:16">
      <c r="A685" t="s">
        <v>1405</v>
      </c>
      <c r="B685" t="s">
        <v>1406</v>
      </c>
      <c r="C685">
        <v>84.065902710000003</v>
      </c>
      <c r="D685" t="s">
        <v>37</v>
      </c>
      <c r="E685">
        <v>790842.91314013104</v>
      </c>
      <c r="F685">
        <v>9638395.4883675594</v>
      </c>
      <c r="G685">
        <f>IF(C685="","",VLOOKUP(C685,Classes_detaillees!B:D,Classes_detaillees!C$1,TRUE))</f>
        <v>85</v>
      </c>
      <c r="H685">
        <f>IF(C685="","",VLOOKUP(C685,Classes_finales!B:D,Classes_finales!C$1,TRUE))</f>
        <v>80</v>
      </c>
      <c r="I685">
        <f t="shared" si="10"/>
        <v>20</v>
      </c>
      <c r="J685" s="31">
        <f>Classes_finales!$W$30*C685^3+Classes_finales!$W$31*C685^2+Classes_finales!$W$32*C685+Classes_finales!$W$33</f>
        <v>7.9712145941900641</v>
      </c>
      <c r="K685">
        <f>IF(OR(C685&lt;10,C685&gt;450),0,IF(H685&gt;=MAX(Classes_finales!D:D),$M$1,Donnees_SIG!J685))</f>
        <v>7.914299999999999</v>
      </c>
      <c r="P685" t="s">
        <v>39</v>
      </c>
    </row>
    <row r="686" spans="1:16">
      <c r="A686" t="s">
        <v>1407</v>
      </c>
      <c r="B686" s="31" t="s">
        <v>1408</v>
      </c>
      <c r="C686">
        <v>55.088401793999999</v>
      </c>
      <c r="D686" t="s">
        <v>37</v>
      </c>
      <c r="E686">
        <v>783758.48368481302</v>
      </c>
      <c r="F686">
        <v>9637173.2019943409</v>
      </c>
      <c r="G686">
        <f>IF(C686="","",VLOOKUP(C686,Classes_detaillees!B:D,Classes_detaillees!C$1,TRUE))</f>
        <v>60</v>
      </c>
      <c r="H686">
        <f>IF(C686="","",VLOOKUP(C686,Classes_finales!B:D,Classes_finales!C$1,TRUE))</f>
        <v>60</v>
      </c>
      <c r="I686">
        <f t="shared" si="10"/>
        <v>20</v>
      </c>
      <c r="J686" s="31">
        <f>Classes_finales!$W$30*C686^3+Classes_finales!$W$31*C686^2+Classes_finales!$W$32*C686+Classes_finales!$W$33</f>
        <v>5.9896697604337152</v>
      </c>
      <c r="K686">
        <f>IF(OR(C686&lt;10,C686&gt;450),0,IF(H686&gt;=MAX(Classes_finales!D:D),$M$1,Donnees_SIG!J686))</f>
        <v>5.9896697604337152</v>
      </c>
      <c r="P686" t="s">
        <v>39</v>
      </c>
    </row>
    <row r="687" spans="1:16">
      <c r="A687" t="s">
        <v>1409</v>
      </c>
      <c r="B687" s="31" t="s">
        <v>1410</v>
      </c>
      <c r="C687">
        <v>102.79850005999999</v>
      </c>
      <c r="D687" t="s">
        <v>37</v>
      </c>
      <c r="E687">
        <v>792951.62188594101</v>
      </c>
      <c r="F687">
        <v>9639487.8141561598</v>
      </c>
      <c r="G687">
        <f>IF(C687="","",VLOOKUP(C687,Classes_detaillees!B:D,Classes_detaillees!C$1,TRUE))</f>
        <v>105</v>
      </c>
      <c r="H687">
        <f>IF(C687="","",VLOOKUP(C687,Classes_finales!B:D,Classes_finales!C$1,TRUE))</f>
        <v>80</v>
      </c>
      <c r="I687">
        <f t="shared" si="10"/>
        <v>20</v>
      </c>
      <c r="J687" s="31">
        <f>Classes_finales!$W$30*C687^3+Classes_finales!$W$31*C687^2+Classes_finales!$W$32*C687+Classes_finales!$W$33</f>
        <v>6.8935762191817567</v>
      </c>
      <c r="K687">
        <f>IF(OR(C687&lt;10,C687&gt;450),0,IF(H687&gt;=MAX(Classes_finales!D:D),$M$1,Donnees_SIG!J687))</f>
        <v>7.914299999999999</v>
      </c>
      <c r="P687" t="s">
        <v>39</v>
      </c>
    </row>
    <row r="688" spans="1:16">
      <c r="A688" t="s">
        <v>1411</v>
      </c>
      <c r="B688" t="s">
        <v>1412</v>
      </c>
      <c r="C688">
        <v>48.141300201</v>
      </c>
      <c r="D688" t="s">
        <v>37</v>
      </c>
      <c r="E688">
        <v>790543.68932705501</v>
      </c>
      <c r="F688">
        <v>9638714.8542732503</v>
      </c>
      <c r="G688">
        <f>IF(C688="","",VLOOKUP(C688,Classes_detaillees!B:D,Classes_detaillees!C$1,TRUE))</f>
        <v>50</v>
      </c>
      <c r="H688">
        <f>IF(C688="","",VLOOKUP(C688,Classes_finales!B:D,Classes_finales!C$1,TRUE))</f>
        <v>50</v>
      </c>
      <c r="I688">
        <f t="shared" si="10"/>
        <v>20</v>
      </c>
      <c r="J688" s="31">
        <f>Classes_finales!$W$30*C688^3+Classes_finales!$W$31*C688^2+Classes_finales!$W$32*C688+Classes_finales!$W$33</f>
        <v>5.1287956109707533</v>
      </c>
      <c r="K688">
        <f>IF(OR(C688&lt;10,C688&gt;450),0,IF(H688&gt;=MAX(Classes_finales!D:D),$M$1,Donnees_SIG!J688))</f>
        <v>5.1287956109707533</v>
      </c>
      <c r="P688" t="s">
        <v>39</v>
      </c>
    </row>
    <row r="689" spans="1:16">
      <c r="A689" t="s">
        <v>1413</v>
      </c>
      <c r="B689" t="s">
        <v>1414</v>
      </c>
      <c r="C689">
        <v>61.188598632999998</v>
      </c>
      <c r="D689" t="s">
        <v>37</v>
      </c>
      <c r="E689">
        <v>790738.15450252604</v>
      </c>
      <c r="F689">
        <v>9638588.1796740294</v>
      </c>
      <c r="G689">
        <f>IF(C689="","",VLOOKUP(C689,Classes_detaillees!B:D,Classes_detaillees!C$1,TRUE))</f>
        <v>65</v>
      </c>
      <c r="H689">
        <f>IF(C689="","",VLOOKUP(C689,Classes_finales!B:D,Classes_finales!C$1,TRUE))</f>
        <v>70</v>
      </c>
      <c r="I689">
        <f t="shared" si="10"/>
        <v>20</v>
      </c>
      <c r="J689" s="31">
        <f>Classes_finales!$W$30*C689^3+Classes_finales!$W$31*C689^2+Classes_finales!$W$32*C689+Classes_finales!$W$33</f>
        <v>6.6589725389555685</v>
      </c>
      <c r="K689">
        <f>IF(OR(C689&lt;10,C689&gt;450),0,IF(H689&gt;=MAX(Classes_finales!D:D),$M$1,Donnees_SIG!J689))</f>
        <v>6.6589725389555685</v>
      </c>
      <c r="P689" t="s">
        <v>39</v>
      </c>
    </row>
    <row r="690" spans="1:16">
      <c r="A690" t="s">
        <v>1415</v>
      </c>
      <c r="B690" t="s">
        <v>1416</v>
      </c>
      <c r="C690">
        <v>59.618698119999998</v>
      </c>
      <c r="D690" t="s">
        <v>37</v>
      </c>
      <c r="E690">
        <v>791838.84976932395</v>
      </c>
      <c r="F690">
        <v>9639520.4875999894</v>
      </c>
      <c r="G690">
        <f>IF(C690="","",VLOOKUP(C690,Classes_detaillees!B:D,Classes_detaillees!C$1,TRUE))</f>
        <v>60</v>
      </c>
      <c r="H690">
        <f>IF(C690="","",VLOOKUP(C690,Classes_finales!B:D,Classes_finales!C$1,TRUE))</f>
        <v>60</v>
      </c>
      <c r="I690">
        <f t="shared" si="10"/>
        <v>20</v>
      </c>
      <c r="J690" s="31">
        <f>Classes_finales!$W$30*C690^3+Classes_finales!$W$31*C690^2+Classes_finales!$W$32*C690+Classes_finales!$W$33</f>
        <v>6.4960989939730087</v>
      </c>
      <c r="K690">
        <f>IF(OR(C690&lt;10,C690&gt;450),0,IF(H690&gt;=MAX(Classes_finales!D:D),$M$1,Donnees_SIG!J690))</f>
        <v>6.4960989939730087</v>
      </c>
      <c r="P690" t="s">
        <v>39</v>
      </c>
    </row>
    <row r="691" spans="1:16">
      <c r="A691" t="s">
        <v>1417</v>
      </c>
      <c r="B691" t="s">
        <v>1418</v>
      </c>
      <c r="C691">
        <v>88.454597473000007</v>
      </c>
      <c r="D691" t="s">
        <v>37</v>
      </c>
      <c r="E691">
        <v>793285.31199694995</v>
      </c>
      <c r="F691">
        <v>9639097.1538753994</v>
      </c>
      <c r="G691">
        <f>IF(C691="","",VLOOKUP(C691,Classes_detaillees!B:D,Classes_detaillees!C$1,TRUE))</f>
        <v>90</v>
      </c>
      <c r="H691">
        <f>IF(C691="","",VLOOKUP(C691,Classes_finales!B:D,Classes_finales!C$1,TRUE))</f>
        <v>80</v>
      </c>
      <c r="I691">
        <f t="shared" si="10"/>
        <v>20</v>
      </c>
      <c r="J691" s="31">
        <f>Classes_finales!$W$30*C691^3+Classes_finales!$W$31*C691^2+Classes_finales!$W$32*C691+Classes_finales!$W$33</f>
        <v>7.9268841796762768</v>
      </c>
      <c r="K691">
        <f>IF(OR(C691&lt;10,C691&gt;450),0,IF(H691&gt;=MAX(Classes_finales!D:D),$M$1,Donnees_SIG!J691))</f>
        <v>7.914299999999999</v>
      </c>
      <c r="P691" t="s">
        <v>39</v>
      </c>
    </row>
    <row r="692" spans="1:16">
      <c r="A692" t="s">
        <v>1419</v>
      </c>
      <c r="B692" t="s">
        <v>1420</v>
      </c>
      <c r="C692">
        <v>121.28780365</v>
      </c>
      <c r="D692" t="s">
        <v>37</v>
      </c>
      <c r="E692">
        <v>790888.56538711395</v>
      </c>
      <c r="F692">
        <v>9638265.8742998503</v>
      </c>
      <c r="G692">
        <f>IF(C692="","",VLOOKUP(C692,Classes_detaillees!B:D,Classes_detaillees!C$1,TRUE))</f>
        <v>125</v>
      </c>
      <c r="H692">
        <f>IF(C692="","",VLOOKUP(C692,Classes_finales!B:D,Classes_finales!C$1,TRUE))</f>
        <v>80</v>
      </c>
      <c r="I692">
        <f t="shared" si="10"/>
        <v>20</v>
      </c>
      <c r="J692" s="31">
        <f>Classes_finales!$W$30*C692^3+Classes_finales!$W$31*C692^2+Classes_finales!$W$32*C692+Classes_finales!$W$33</f>
        <v>3.1025390952238312</v>
      </c>
      <c r="K692">
        <f>IF(OR(C692&lt;10,C692&gt;450),0,IF(H692&gt;=MAX(Classes_finales!D:D),$M$1,Donnees_SIG!J692))</f>
        <v>7.914299999999999</v>
      </c>
      <c r="P692" t="s">
        <v>39</v>
      </c>
    </row>
    <row r="693" spans="1:16">
      <c r="A693" t="s">
        <v>1421</v>
      </c>
      <c r="B693" s="31" t="s">
        <v>1422</v>
      </c>
      <c r="C693">
        <v>133.00590514999999</v>
      </c>
      <c r="D693" t="s">
        <v>37</v>
      </c>
      <c r="E693">
        <v>791647.32774957898</v>
      </c>
      <c r="F693">
        <v>9639394.1242015008</v>
      </c>
      <c r="G693">
        <f>IF(C693="","",VLOOKUP(C693,Classes_detaillees!B:D,Classes_detaillees!C$1,TRUE))</f>
        <v>135</v>
      </c>
      <c r="H693">
        <f>IF(C693="","",VLOOKUP(C693,Classes_finales!B:D,Classes_finales!C$1,TRUE))</f>
        <v>80</v>
      </c>
      <c r="I693">
        <f t="shared" si="10"/>
        <v>20</v>
      </c>
      <c r="J693" s="31">
        <f>Classes_finales!$W$30*C693^3+Classes_finales!$W$31*C693^2+Classes_finales!$W$32*C693+Classes_finales!$W$33</f>
        <v>-1.0494158766433226</v>
      </c>
      <c r="K693">
        <f>IF(OR(C693&lt;10,C693&gt;450),0,IF(H693&gt;=MAX(Classes_finales!D:D),$M$1,Donnees_SIG!J693))</f>
        <v>7.914299999999999</v>
      </c>
      <c r="P693" t="s">
        <v>39</v>
      </c>
    </row>
    <row r="694" spans="1:16">
      <c r="A694" t="s">
        <v>1423</v>
      </c>
      <c r="B694" s="31" t="s">
        <v>1424</v>
      </c>
      <c r="C694">
        <v>65.634696959999999</v>
      </c>
      <c r="D694" t="s">
        <v>37</v>
      </c>
      <c r="E694">
        <v>790141.75179145799</v>
      </c>
      <c r="F694">
        <v>9637367.4728924204</v>
      </c>
      <c r="G694">
        <f>IF(C694="","",VLOOKUP(C694,Classes_detaillees!B:D,Classes_detaillees!C$1,TRUE))</f>
        <v>70</v>
      </c>
      <c r="H694">
        <f>IF(C694="","",VLOOKUP(C694,Classes_finales!B:D,Classes_finales!C$1,TRUE))</f>
        <v>70</v>
      </c>
      <c r="I694">
        <f t="shared" si="10"/>
        <v>20</v>
      </c>
      <c r="J694" s="31">
        <f>Classes_finales!$W$30*C694^3+Classes_finales!$W$31*C694^2+Classes_finales!$W$32*C694+Classes_finales!$W$33</f>
        <v>7.0793519662018447</v>
      </c>
      <c r="K694">
        <f>IF(OR(C694&lt;10,C694&gt;450),0,IF(H694&gt;=MAX(Classes_finales!D:D),$M$1,Donnees_SIG!J694))</f>
        <v>7.0793519662018447</v>
      </c>
      <c r="P694" t="s">
        <v>39</v>
      </c>
    </row>
    <row r="695" spans="1:16">
      <c r="A695" t="s">
        <v>1425</v>
      </c>
      <c r="B695" t="s">
        <v>1426</v>
      </c>
      <c r="C695">
        <v>76.336196899000001</v>
      </c>
      <c r="D695" t="s">
        <v>37</v>
      </c>
      <c r="E695">
        <v>791743.05665724305</v>
      </c>
      <c r="F695">
        <v>9638354.6332444306</v>
      </c>
      <c r="G695">
        <f>IF(C695="","",VLOOKUP(C695,Classes_detaillees!B:D,Classes_detaillees!C$1,TRUE))</f>
        <v>80</v>
      </c>
      <c r="H695">
        <f>IF(C695="","",VLOOKUP(C695,Classes_finales!B:D,Classes_finales!C$1,TRUE))</f>
        <v>80</v>
      </c>
      <c r="I695">
        <f t="shared" si="10"/>
        <v>20</v>
      </c>
      <c r="J695" s="31">
        <f>Classes_finales!$W$30*C695^3+Classes_finales!$W$31*C695^2+Classes_finales!$W$32*C695+Classes_finales!$W$33</f>
        <v>7.7891539423480527</v>
      </c>
      <c r="K695">
        <f>IF(OR(C695&lt;10,C695&gt;450),0,IF(H695&gt;=MAX(Classes_finales!D:D),$M$1,Donnees_SIG!J695))</f>
        <v>7.914299999999999</v>
      </c>
      <c r="P695" t="s">
        <v>39</v>
      </c>
    </row>
    <row r="696" spans="1:16">
      <c r="A696" t="s">
        <v>1427</v>
      </c>
      <c r="B696" t="s">
        <v>1428</v>
      </c>
      <c r="C696">
        <v>143.22819519000001</v>
      </c>
      <c r="D696" t="s">
        <v>37</v>
      </c>
      <c r="E696">
        <v>793015.42478680797</v>
      </c>
      <c r="F696">
        <v>9639039.5486735199</v>
      </c>
      <c r="G696">
        <f>IF(C696="","",VLOOKUP(C696,Classes_detaillees!B:D,Classes_detaillees!C$1,TRUE))</f>
        <v>145</v>
      </c>
      <c r="H696">
        <f>IF(C696="","",VLOOKUP(C696,Classes_finales!B:D,Classes_finales!C$1,TRUE))</f>
        <v>80</v>
      </c>
      <c r="I696">
        <f t="shared" si="10"/>
        <v>20</v>
      </c>
      <c r="J696" s="31">
        <f>Classes_finales!$W$30*C696^3+Classes_finales!$W$31*C696^2+Classes_finales!$W$32*C696+Classes_finales!$W$33</f>
        <v>-5.9610895502414074</v>
      </c>
      <c r="K696">
        <f>IF(OR(C696&lt;10,C696&gt;450),0,IF(H696&gt;=MAX(Classes_finales!D:D),$M$1,Donnees_SIG!J696))</f>
        <v>7.914299999999999</v>
      </c>
      <c r="P696" t="s">
        <v>39</v>
      </c>
    </row>
    <row r="697" spans="1:16">
      <c r="A697" t="s">
        <v>1429</v>
      </c>
      <c r="B697" t="s">
        <v>1430</v>
      </c>
      <c r="C697">
        <v>138.60450745</v>
      </c>
      <c r="D697" t="s">
        <v>37</v>
      </c>
      <c r="E697">
        <v>790790.91583185794</v>
      </c>
      <c r="F697">
        <v>9638642.9137432203</v>
      </c>
      <c r="G697">
        <f>IF(C697="","",VLOOKUP(C697,Classes_detaillees!B:D,Classes_detaillees!C$1,TRUE))</f>
        <v>140</v>
      </c>
      <c r="H697">
        <f>IF(C697="","",VLOOKUP(C697,Classes_finales!B:D,Classes_finales!C$1,TRUE))</f>
        <v>80</v>
      </c>
      <c r="I697">
        <f t="shared" si="10"/>
        <v>20</v>
      </c>
      <c r="J697" s="31">
        <f>Classes_finales!$W$30*C697^3+Classes_finales!$W$31*C697^2+Classes_finales!$W$32*C697+Classes_finales!$W$33</f>
        <v>-3.5816472231003647</v>
      </c>
      <c r="K697">
        <f>IF(OR(C697&lt;10,C697&gt;450),0,IF(H697&gt;=MAX(Classes_finales!D:D),$M$1,Donnees_SIG!J697))</f>
        <v>7.914299999999999</v>
      </c>
      <c r="P697" t="s">
        <v>39</v>
      </c>
    </row>
    <row r="698" spans="1:16">
      <c r="A698" t="s">
        <v>1431</v>
      </c>
      <c r="B698" t="s">
        <v>1432</v>
      </c>
      <c r="C698">
        <v>12.551600455999999</v>
      </c>
      <c r="D698" t="s">
        <v>37</v>
      </c>
      <c r="E698">
        <v>792656.69683045906</v>
      </c>
      <c r="F698">
        <v>9638628.8020387609</v>
      </c>
      <c r="G698">
        <f>IF(C698="","",VLOOKUP(C698,Classes_detaillees!B:D,Classes_detaillees!C$1,TRUE))</f>
        <v>15</v>
      </c>
      <c r="H698">
        <f>IF(C698="","",VLOOKUP(C698,Classes_finales!B:D,Classes_finales!C$1,TRUE))</f>
        <v>15</v>
      </c>
      <c r="I698">
        <f t="shared" si="10"/>
        <v>20</v>
      </c>
      <c r="J698" s="31">
        <f>Classes_finales!$W$30*C698^3+Classes_finales!$W$31*C698^2+Classes_finales!$W$32*C698+Classes_finales!$W$33</f>
        <v>0.54353169478380137</v>
      </c>
      <c r="K698">
        <f>IF(OR(C698&lt;10,C698&gt;450),0,IF(H698&gt;=MAX(Classes_finales!D:D),$M$1,Donnees_SIG!J698))</f>
        <v>0.54353169478380137</v>
      </c>
      <c r="P698" t="s">
        <v>39</v>
      </c>
    </row>
    <row r="699" spans="1:16">
      <c r="A699" t="s">
        <v>1433</v>
      </c>
      <c r="B699" t="s">
        <v>1434</v>
      </c>
      <c r="C699">
        <v>41.612201691000003</v>
      </c>
      <c r="D699" t="s">
        <v>37</v>
      </c>
      <c r="E699">
        <v>791147.41682634095</v>
      </c>
      <c r="F699">
        <v>9638540.4590038992</v>
      </c>
      <c r="G699">
        <f>IF(C699="","",VLOOKUP(C699,Classes_detaillees!B:D,Classes_detaillees!C$1,TRUE))</f>
        <v>45</v>
      </c>
      <c r="H699">
        <f>IF(C699="","",VLOOKUP(C699,Classes_finales!B:D,Classes_finales!C$1,TRUE))</f>
        <v>50</v>
      </c>
      <c r="I699">
        <f t="shared" si="10"/>
        <v>20</v>
      </c>
      <c r="J699" s="31">
        <f>Classes_finales!$W$30*C699^3+Classes_finales!$W$31*C699^2+Classes_finales!$W$32*C699+Classes_finales!$W$33</f>
        <v>4.2584067641307364</v>
      </c>
      <c r="K699">
        <f>IF(OR(C699&lt;10,C699&gt;450),0,IF(H699&gt;=MAX(Classes_finales!D:D),$M$1,Donnees_SIG!J699))</f>
        <v>4.2584067641307364</v>
      </c>
      <c r="P699" t="s">
        <v>39</v>
      </c>
    </row>
    <row r="700" spans="1:16">
      <c r="A700" t="s">
        <v>1435</v>
      </c>
      <c r="B700" t="s">
        <v>1436</v>
      </c>
      <c r="C700">
        <v>17.648099899000002</v>
      </c>
      <c r="D700" t="s">
        <v>37</v>
      </c>
      <c r="E700">
        <v>790362.71441450901</v>
      </c>
      <c r="F700">
        <v>9638848.0225816499</v>
      </c>
      <c r="G700">
        <f>IF(C700="","",VLOOKUP(C700,Classes_detaillees!B:D,Classes_detaillees!C$1,TRUE))</f>
        <v>20</v>
      </c>
      <c r="H700">
        <f>IF(C700="","",VLOOKUP(C700,Classes_finales!B:D,Classes_finales!C$1,TRUE))</f>
        <v>30</v>
      </c>
      <c r="I700">
        <f t="shared" si="10"/>
        <v>20</v>
      </c>
      <c r="J700" s="31">
        <f>Classes_finales!$W$30*C700^3+Classes_finales!$W$31*C700^2+Classes_finales!$W$32*C700+Classes_finales!$W$33</f>
        <v>1.1017468994818516</v>
      </c>
      <c r="K700">
        <f>IF(OR(C700&lt;10,C700&gt;450),0,IF(H700&gt;=MAX(Classes_finales!D:D),$M$1,Donnees_SIG!J700))</f>
        <v>1.1017468994818516</v>
      </c>
      <c r="P700" t="s">
        <v>39</v>
      </c>
    </row>
    <row r="701" spans="1:16">
      <c r="A701" t="s">
        <v>1437</v>
      </c>
      <c r="B701" t="s">
        <v>1438</v>
      </c>
      <c r="C701">
        <v>49.469600677000003</v>
      </c>
      <c r="D701" t="s">
        <v>37</v>
      </c>
      <c r="E701">
        <v>790209.40591681097</v>
      </c>
      <c r="F701">
        <v>9638714.4823826905</v>
      </c>
      <c r="G701">
        <f>IF(C701="","",VLOOKUP(C701,Classes_detaillees!B:D,Classes_detaillees!C$1,TRUE))</f>
        <v>50</v>
      </c>
      <c r="H701">
        <f>IF(C701="","",VLOOKUP(C701,Classes_finales!B:D,Classes_finales!C$1,TRUE))</f>
        <v>50</v>
      </c>
      <c r="I701">
        <f t="shared" si="10"/>
        <v>20</v>
      </c>
      <c r="J701" s="31">
        <f>Classes_finales!$W$30*C701^3+Classes_finales!$W$31*C701^2+Classes_finales!$W$32*C701+Classes_finales!$W$33</f>
        <v>5.29977025143309</v>
      </c>
      <c r="K701">
        <f>IF(OR(C701&lt;10,C701&gt;450),0,IF(H701&gt;=MAX(Classes_finales!D:D),$M$1,Donnees_SIG!J701))</f>
        <v>5.29977025143309</v>
      </c>
      <c r="P701" t="s">
        <v>39</v>
      </c>
    </row>
    <row r="702" spans="1:16">
      <c r="A702" t="s">
        <v>1439</v>
      </c>
      <c r="B702" t="s">
        <v>1440</v>
      </c>
      <c r="C702">
        <v>55.294399261000002</v>
      </c>
      <c r="D702" t="s">
        <v>37</v>
      </c>
      <c r="E702">
        <v>792183.07336588996</v>
      </c>
      <c r="F702">
        <v>9638048.2355781309</v>
      </c>
      <c r="G702">
        <f>IF(C702="","",VLOOKUP(C702,Classes_detaillees!B:D,Classes_detaillees!C$1,TRUE))</f>
        <v>60</v>
      </c>
      <c r="H702">
        <f>IF(C702="","",VLOOKUP(C702,Classes_finales!B:D,Classes_finales!C$1,TRUE))</f>
        <v>60</v>
      </c>
      <c r="I702">
        <f t="shared" si="10"/>
        <v>20</v>
      </c>
      <c r="J702" s="31">
        <f>Classes_finales!$W$30*C702^3+Classes_finales!$W$31*C702^2+Classes_finales!$W$32*C702+Classes_finales!$W$33</f>
        <v>6.0137666249069106</v>
      </c>
      <c r="K702">
        <f>IF(OR(C702&lt;10,C702&gt;450),0,IF(H702&gt;=MAX(Classes_finales!D:D),$M$1,Donnees_SIG!J702))</f>
        <v>6.0137666249069106</v>
      </c>
      <c r="P702" t="s">
        <v>39</v>
      </c>
    </row>
    <row r="703" spans="1:16">
      <c r="A703" t="s">
        <v>1441</v>
      </c>
      <c r="B703" s="31" t="s">
        <v>1442</v>
      </c>
      <c r="C703">
        <v>418.24108887</v>
      </c>
      <c r="D703" t="s">
        <v>37</v>
      </c>
      <c r="E703">
        <v>790659.51961941505</v>
      </c>
      <c r="F703">
        <v>9638099.1840787306</v>
      </c>
      <c r="G703">
        <f>IF(C703="","",VLOOKUP(C703,Classes_detaillees!B:D,Classes_detaillees!C$1,TRUE))</f>
        <v>420</v>
      </c>
      <c r="H703">
        <f>IF(C703="","",VLOOKUP(C703,Classes_finales!B:D,Classes_finales!C$1,TRUE))</f>
        <v>80</v>
      </c>
      <c r="I703">
        <f t="shared" si="10"/>
        <v>20</v>
      </c>
      <c r="J703" s="31">
        <f>Classes_finales!$W$30*C703^3+Classes_finales!$W$31*C703^2+Classes_finales!$W$32*C703+Classes_finales!$W$33</f>
        <v>-1055.0649822506994</v>
      </c>
      <c r="K703">
        <f>IF(OR(C703&lt;10,C703&gt;450),0,IF(H703&gt;=MAX(Classes_finales!D:D),$M$1,Donnees_SIG!J703))</f>
        <v>7.914299999999999</v>
      </c>
      <c r="P703" t="s">
        <v>39</v>
      </c>
    </row>
    <row r="704" spans="1:16">
      <c r="A704" t="s">
        <v>1443</v>
      </c>
      <c r="B704" t="s">
        <v>1444</v>
      </c>
      <c r="C704">
        <v>71.545799255000006</v>
      </c>
      <c r="D704" t="s">
        <v>37</v>
      </c>
      <c r="E704">
        <v>792702.07500469603</v>
      </c>
      <c r="F704">
        <v>9639133.7419101708</v>
      </c>
      <c r="G704">
        <f>IF(C704="","",VLOOKUP(C704,Classes_detaillees!B:D,Classes_detaillees!C$1,TRUE))</f>
        <v>75</v>
      </c>
      <c r="H704">
        <f>IF(C704="","",VLOOKUP(C704,Classes_finales!B:D,Classes_finales!C$1,TRUE))</f>
        <v>80</v>
      </c>
      <c r="I704">
        <f t="shared" si="10"/>
        <v>20</v>
      </c>
      <c r="J704" s="31">
        <f>Classes_finales!$W$30*C704^3+Classes_finales!$W$31*C704^2+Classes_finales!$W$32*C704+Classes_finales!$W$33</f>
        <v>7.5300443029037556</v>
      </c>
      <c r="K704">
        <f>IF(OR(C704&lt;10,C704&gt;450),0,IF(H704&gt;=MAX(Classes_finales!D:D),$M$1,Donnees_SIG!J704))</f>
        <v>7.914299999999999</v>
      </c>
      <c r="P704" t="s">
        <v>39</v>
      </c>
    </row>
    <row r="705" spans="1:16">
      <c r="A705" t="s">
        <v>1445</v>
      </c>
      <c r="B705" s="31" t="s">
        <v>1446</v>
      </c>
      <c r="C705">
        <v>103.93920135</v>
      </c>
      <c r="D705" t="s">
        <v>37</v>
      </c>
      <c r="E705">
        <v>791247.19558983902</v>
      </c>
      <c r="F705">
        <v>9637309.7857823204</v>
      </c>
      <c r="G705">
        <f>IF(C705="","",VLOOKUP(C705,Classes_detaillees!B:D,Classes_detaillees!C$1,TRUE))</f>
        <v>105</v>
      </c>
      <c r="H705">
        <f>IF(C705="","",VLOOKUP(C705,Classes_finales!B:D,Classes_finales!C$1,TRUE))</f>
        <v>80</v>
      </c>
      <c r="I705">
        <f t="shared" si="10"/>
        <v>20</v>
      </c>
      <c r="J705" s="31">
        <f>Classes_finales!$W$30*C705^3+Classes_finales!$W$31*C705^2+Classes_finales!$W$32*C705+Classes_finales!$W$33</f>
        <v>6.7459800572114119</v>
      </c>
      <c r="K705">
        <f>IF(OR(C705&lt;10,C705&gt;450),0,IF(H705&gt;=MAX(Classes_finales!D:D),$M$1,Donnees_SIG!J705))</f>
        <v>7.914299999999999</v>
      </c>
      <c r="P705" t="s">
        <v>39</v>
      </c>
    </row>
    <row r="706" spans="1:16">
      <c r="A706" t="s">
        <v>1447</v>
      </c>
      <c r="B706" t="s">
        <v>1448</v>
      </c>
      <c r="C706">
        <v>26.743299484000001</v>
      </c>
      <c r="D706" t="s">
        <v>37</v>
      </c>
      <c r="E706">
        <v>792116.07102663803</v>
      </c>
      <c r="F706">
        <v>9638516.1811329294</v>
      </c>
      <c r="G706">
        <f>IF(C706="","",VLOOKUP(C706,Classes_detaillees!B:D,Classes_detaillees!C$1,TRUE))</f>
        <v>30</v>
      </c>
      <c r="H706">
        <f>IF(C706="","",VLOOKUP(C706,Classes_finales!B:D,Classes_finales!C$1,TRUE))</f>
        <v>30</v>
      </c>
      <c r="I706">
        <f t="shared" si="10"/>
        <v>20</v>
      </c>
      <c r="J706" s="31">
        <f>Classes_finales!$W$30*C706^3+Classes_finales!$W$31*C706^2+Classes_finales!$W$32*C706+Classes_finales!$W$33</f>
        <v>2.2349043574048957</v>
      </c>
      <c r="K706">
        <f>IF(OR(C706&lt;10,C706&gt;450),0,IF(H706&gt;=MAX(Classes_finales!D:D),$M$1,Donnees_SIG!J706))</f>
        <v>2.2349043574048957</v>
      </c>
      <c r="P706" t="s">
        <v>39</v>
      </c>
    </row>
    <row r="707" spans="1:16">
      <c r="A707" t="s">
        <v>1449</v>
      </c>
      <c r="B707" s="31" t="s">
        <v>1450</v>
      </c>
      <c r="C707">
        <v>157.61129761000001</v>
      </c>
      <c r="D707" t="s">
        <v>37</v>
      </c>
      <c r="E707">
        <v>782992.57749162498</v>
      </c>
      <c r="F707">
        <v>9636271.55063398</v>
      </c>
      <c r="G707">
        <f>IF(C707="","",VLOOKUP(C707,Classes_detaillees!B:D,Classes_detaillees!C$1,TRUE))</f>
        <v>160</v>
      </c>
      <c r="H707">
        <f>IF(C707="","",VLOOKUP(C707,Classes_finales!B:D,Classes_finales!C$1,TRUE))</f>
        <v>80</v>
      </c>
      <c r="I707">
        <f t="shared" ref="I707:I770" si="11">IF(E707="","",20)</f>
        <v>20</v>
      </c>
      <c r="J707" s="31">
        <f>Classes_finales!$W$30*C707^3+Classes_finales!$W$31*C707^2+Classes_finales!$W$32*C707+Classes_finales!$W$33</f>
        <v>-15.164167837013421</v>
      </c>
      <c r="K707">
        <f>IF(OR(C707&lt;10,C707&gt;450),0,IF(H707&gt;=MAX(Classes_finales!D:D),$M$1,Donnees_SIG!J707))</f>
        <v>7.914299999999999</v>
      </c>
      <c r="P707" t="s">
        <v>39</v>
      </c>
    </row>
    <row r="708" spans="1:16">
      <c r="A708" t="s">
        <v>1451</v>
      </c>
      <c r="B708" s="31" t="s">
        <v>1452</v>
      </c>
      <c r="C708">
        <v>29.92429924</v>
      </c>
      <c r="D708" t="s">
        <v>37</v>
      </c>
      <c r="E708">
        <v>790290.70629616198</v>
      </c>
      <c r="F708">
        <v>9637449.8032446206</v>
      </c>
      <c r="G708">
        <f>IF(C708="","",VLOOKUP(C708,Classes_detaillees!B:D,Classes_detaillees!C$1,TRUE))</f>
        <v>30</v>
      </c>
      <c r="H708">
        <f>IF(C708="","",VLOOKUP(C708,Classes_finales!B:D,Classes_finales!C$1,TRUE))</f>
        <v>30</v>
      </c>
      <c r="I708">
        <f t="shared" si="11"/>
        <v>20</v>
      </c>
      <c r="J708" s="31">
        <f>Classes_finales!$W$30*C708^3+Classes_finales!$W$31*C708^2+Classes_finales!$W$32*C708+Classes_finales!$W$33</f>
        <v>2.659090268394249</v>
      </c>
      <c r="K708">
        <f>IF(OR(C708&lt;10,C708&gt;450),0,IF(H708&gt;=MAX(Classes_finales!D:D),$M$1,Donnees_SIG!J708))</f>
        <v>2.659090268394249</v>
      </c>
      <c r="P708" t="s">
        <v>39</v>
      </c>
    </row>
    <row r="709" spans="1:16">
      <c r="A709" t="s">
        <v>1453</v>
      </c>
      <c r="B709" s="31" t="s">
        <v>1454</v>
      </c>
      <c r="C709">
        <v>32.294200897000003</v>
      </c>
      <c r="D709" t="s">
        <v>37</v>
      </c>
      <c r="E709">
        <v>783771.84711421502</v>
      </c>
      <c r="F709">
        <v>9636084.4016003609</v>
      </c>
      <c r="G709">
        <f>IF(C709="","",VLOOKUP(C709,Classes_detaillees!B:D,Classes_detaillees!C$1,TRUE))</f>
        <v>35</v>
      </c>
      <c r="H709">
        <f>IF(C709="","",VLOOKUP(C709,Classes_finales!B:D,Classes_finales!C$1,TRUE))</f>
        <v>35</v>
      </c>
      <c r="I709">
        <f t="shared" si="11"/>
        <v>20</v>
      </c>
      <c r="J709" s="31">
        <f>Classes_finales!$W$30*C709^3+Classes_finales!$W$31*C709^2+Classes_finales!$W$32*C709+Classes_finales!$W$33</f>
        <v>2.9806515401059275</v>
      </c>
      <c r="K709">
        <f>IF(OR(C709&lt;10,C709&gt;450),0,IF(H709&gt;=MAX(Classes_finales!D:D),$M$1,Donnees_SIG!J709))</f>
        <v>2.9806515401059275</v>
      </c>
      <c r="P709" t="s">
        <v>39</v>
      </c>
    </row>
    <row r="710" spans="1:16">
      <c r="A710" t="s">
        <v>1455</v>
      </c>
      <c r="B710" t="s">
        <v>1456</v>
      </c>
      <c r="C710">
        <v>56.9231987</v>
      </c>
      <c r="D710" t="s">
        <v>37</v>
      </c>
      <c r="E710">
        <v>789689.56969961897</v>
      </c>
      <c r="F710">
        <v>9638791.5149896797</v>
      </c>
      <c r="G710">
        <f>IF(C710="","",VLOOKUP(C710,Classes_detaillees!B:D,Classes_detaillees!C$1,TRUE))</f>
        <v>60</v>
      </c>
      <c r="H710">
        <f>IF(C710="","",VLOOKUP(C710,Classes_finales!B:D,Classes_finales!C$1,TRUE))</f>
        <v>60</v>
      </c>
      <c r="I710">
        <f t="shared" si="11"/>
        <v>20</v>
      </c>
      <c r="J710" s="31">
        <f>Classes_finales!$W$30*C710^3+Classes_finales!$W$31*C710^2+Classes_finales!$W$32*C710+Classes_finales!$W$33</f>
        <v>6.2008726983757452</v>
      </c>
      <c r="K710">
        <f>IF(OR(C710&lt;10,C710&gt;450),0,IF(H710&gt;=MAX(Classes_finales!D:D),$M$1,Donnees_SIG!J710))</f>
        <v>6.2008726983757452</v>
      </c>
      <c r="P710" t="s">
        <v>39</v>
      </c>
    </row>
    <row r="711" spans="1:16">
      <c r="A711" t="s">
        <v>1457</v>
      </c>
      <c r="B711" s="31" t="s">
        <v>1458</v>
      </c>
      <c r="C711">
        <v>76.810501099000007</v>
      </c>
      <c r="D711" t="s">
        <v>37</v>
      </c>
      <c r="E711">
        <v>790556.451520034</v>
      </c>
      <c r="F711">
        <v>9639176.5865036193</v>
      </c>
      <c r="G711">
        <f>IF(C711="","",VLOOKUP(C711,Classes_detaillees!B:D,Classes_detaillees!C$1,TRUE))</f>
        <v>80</v>
      </c>
      <c r="H711">
        <f>IF(C711="","",VLOOKUP(C711,Classes_finales!B:D,Classes_finales!C$1,TRUE))</f>
        <v>80</v>
      </c>
      <c r="I711">
        <f t="shared" si="11"/>
        <v>20</v>
      </c>
      <c r="J711" s="31">
        <f>Classes_finales!$W$30*C711^3+Classes_finales!$W$31*C711^2+Classes_finales!$W$32*C711+Classes_finales!$W$33</f>
        <v>7.8090808582164968</v>
      </c>
      <c r="K711">
        <f>IF(OR(C711&lt;10,C711&gt;450),0,IF(H711&gt;=MAX(Classes_finales!D:D),$M$1,Donnees_SIG!J711))</f>
        <v>7.914299999999999</v>
      </c>
      <c r="P711" t="s">
        <v>39</v>
      </c>
    </row>
    <row r="712" spans="1:16">
      <c r="A712" t="s">
        <v>1459</v>
      </c>
      <c r="B712" t="s">
        <v>1460</v>
      </c>
      <c r="C712">
        <v>51.333000183000003</v>
      </c>
      <c r="D712" t="s">
        <v>37</v>
      </c>
      <c r="E712">
        <v>791817.77338436898</v>
      </c>
      <c r="F712">
        <v>9638367.9832902309</v>
      </c>
      <c r="G712">
        <f>IF(C712="","",VLOOKUP(C712,Classes_detaillees!B:D,Classes_detaillees!C$1,TRUE))</f>
        <v>55</v>
      </c>
      <c r="H712">
        <f>IF(C712="","",VLOOKUP(C712,Classes_finales!B:D,Classes_finales!C$1,TRUE))</f>
        <v>60</v>
      </c>
      <c r="I712">
        <f t="shared" si="11"/>
        <v>20</v>
      </c>
      <c r="J712" s="31">
        <f>Classes_finales!$W$30*C712^3+Classes_finales!$W$31*C712^2+Classes_finales!$W$32*C712+Classes_finales!$W$33</f>
        <v>5.5349888397521472</v>
      </c>
      <c r="K712">
        <f>IF(OR(C712&lt;10,C712&gt;450),0,IF(H712&gt;=MAX(Classes_finales!D:D),$M$1,Donnees_SIG!J712))</f>
        <v>5.5349888397521472</v>
      </c>
      <c r="P712" t="s">
        <v>39</v>
      </c>
    </row>
    <row r="713" spans="1:16">
      <c r="A713" t="s">
        <v>1461</v>
      </c>
      <c r="B713" t="s">
        <v>1462</v>
      </c>
      <c r="C713">
        <v>34.985599518000001</v>
      </c>
      <c r="D713" t="s">
        <v>37</v>
      </c>
      <c r="E713">
        <v>790301.70570890699</v>
      </c>
      <c r="F713">
        <v>9637164.7588838693</v>
      </c>
      <c r="G713">
        <f>IF(C713="","",VLOOKUP(C713,Classes_detaillees!B:D,Classes_detaillees!C$1,TRUE))</f>
        <v>35</v>
      </c>
      <c r="H713">
        <f>IF(C713="","",VLOOKUP(C713,Classes_finales!B:D,Classes_finales!C$1,TRUE))</f>
        <v>35</v>
      </c>
      <c r="I713">
        <f t="shared" si="11"/>
        <v>20</v>
      </c>
      <c r="J713" s="31">
        <f>Classes_finales!$W$30*C713^3+Classes_finales!$W$31*C713^2+Classes_finales!$W$32*C713+Classes_finales!$W$33</f>
        <v>3.349321394570314</v>
      </c>
      <c r="K713">
        <f>IF(OR(C713&lt;10,C713&gt;450),0,IF(H713&gt;=MAX(Classes_finales!D:D),$M$1,Donnees_SIG!J713))</f>
        <v>3.349321394570314</v>
      </c>
      <c r="P713" t="s">
        <v>39</v>
      </c>
    </row>
    <row r="714" spans="1:16">
      <c r="A714" t="s">
        <v>1463</v>
      </c>
      <c r="B714" t="s">
        <v>1464</v>
      </c>
      <c r="C714">
        <v>69.629302979000002</v>
      </c>
      <c r="D714" t="s">
        <v>37</v>
      </c>
      <c r="E714">
        <v>792026.06358467299</v>
      </c>
      <c r="F714">
        <v>9638546.8455709293</v>
      </c>
      <c r="G714">
        <f>IF(C714="","",VLOOKUP(C714,Classes_detaillees!B:D,Classes_detaillees!C$1,TRUE))</f>
        <v>70</v>
      </c>
      <c r="H714">
        <f>IF(C714="","",VLOOKUP(C714,Classes_finales!B:D,Classes_finales!C$1,TRUE))</f>
        <v>70</v>
      </c>
      <c r="I714">
        <f t="shared" si="11"/>
        <v>20</v>
      </c>
      <c r="J714" s="31">
        <f>Classes_finales!$W$30*C714^3+Classes_finales!$W$31*C714^2+Classes_finales!$W$32*C714+Classes_finales!$W$33</f>
        <v>7.3987437674444667</v>
      </c>
      <c r="K714">
        <f>IF(OR(C714&lt;10,C714&gt;450),0,IF(H714&gt;=MAX(Classes_finales!D:D),$M$1,Donnees_SIG!J714))</f>
        <v>7.3987437674444667</v>
      </c>
      <c r="P714" t="s">
        <v>39</v>
      </c>
    </row>
    <row r="715" spans="1:16">
      <c r="A715" t="s">
        <v>1465</v>
      </c>
      <c r="B715" t="s">
        <v>1466</v>
      </c>
      <c r="C715">
        <v>80.459602356000005</v>
      </c>
      <c r="D715" t="s">
        <v>37</v>
      </c>
      <c r="E715">
        <v>789743.24909624201</v>
      </c>
      <c r="F715">
        <v>9637535.2888066303</v>
      </c>
      <c r="G715">
        <f>IF(C715="","",VLOOKUP(C715,Classes_detaillees!B:D,Classes_detaillees!C$1,TRUE))</f>
        <v>85</v>
      </c>
      <c r="H715">
        <f>IF(C715="","",VLOOKUP(C715,Classes_finales!B:D,Classes_finales!C$1,TRUE))</f>
        <v>80</v>
      </c>
      <c r="I715">
        <f t="shared" si="11"/>
        <v>20</v>
      </c>
      <c r="J715" s="31">
        <f>Classes_finales!$W$30*C715^3+Classes_finales!$W$31*C715^2+Classes_finales!$W$32*C715+Classes_finales!$W$33</f>
        <v>7.9251929477418592</v>
      </c>
      <c r="K715">
        <f>IF(OR(C715&lt;10,C715&gt;450),0,IF(H715&gt;=MAX(Classes_finales!D:D),$M$1,Donnees_SIG!J715))</f>
        <v>7.914299999999999</v>
      </c>
      <c r="P715" t="s">
        <v>39</v>
      </c>
    </row>
    <row r="716" spans="1:16">
      <c r="A716" t="s">
        <v>1467</v>
      </c>
      <c r="B716" s="31" t="s">
        <v>1468</v>
      </c>
      <c r="C716">
        <v>96.165298461999996</v>
      </c>
      <c r="D716" t="s">
        <v>37</v>
      </c>
      <c r="E716">
        <v>791632.90161407599</v>
      </c>
      <c r="F716">
        <v>9638323.1431722101</v>
      </c>
      <c r="G716">
        <f>IF(C716="","",VLOOKUP(C716,Classes_detaillees!B:D,Classes_detaillees!C$1,TRUE))</f>
        <v>100</v>
      </c>
      <c r="H716">
        <f>IF(C716="","",VLOOKUP(C716,Classes_finales!B:D,Classes_finales!C$1,TRUE))</f>
        <v>80</v>
      </c>
      <c r="I716">
        <f t="shared" si="11"/>
        <v>20</v>
      </c>
      <c r="J716" s="31">
        <f>Classes_finales!$W$30*C716^3+Classes_finales!$W$31*C716^2+Classes_finales!$W$32*C716+Classes_finales!$W$33</f>
        <v>7.5529067530078802</v>
      </c>
      <c r="K716">
        <f>IF(OR(C716&lt;10,C716&gt;450),0,IF(H716&gt;=MAX(Classes_finales!D:D),$M$1,Donnees_SIG!J716))</f>
        <v>7.914299999999999</v>
      </c>
      <c r="P716" t="s">
        <v>39</v>
      </c>
    </row>
    <row r="717" spans="1:16">
      <c r="A717" t="s">
        <v>1469</v>
      </c>
      <c r="B717" s="31" t="s">
        <v>1470</v>
      </c>
      <c r="C717">
        <v>25.556999207</v>
      </c>
      <c r="D717" t="s">
        <v>37</v>
      </c>
      <c r="E717">
        <v>783076.03354007797</v>
      </c>
      <c r="F717">
        <v>9635811.2968721502</v>
      </c>
      <c r="G717">
        <f>IF(C717="","",VLOOKUP(C717,Classes_detaillees!B:D,Classes_detaillees!C$1,TRUE))</f>
        <v>30</v>
      </c>
      <c r="H717">
        <f>IF(C717="","",VLOOKUP(C717,Classes_finales!B:D,Classes_finales!C$1,TRUE))</f>
        <v>30</v>
      </c>
      <c r="I717">
        <f t="shared" si="11"/>
        <v>20</v>
      </c>
      <c r="J717" s="31">
        <f>Classes_finales!$W$30*C717^3+Classes_finales!$W$31*C717^2+Classes_finales!$W$32*C717+Classes_finales!$W$33</f>
        <v>2.0795894149083209</v>
      </c>
      <c r="K717">
        <f>IF(OR(C717&lt;10,C717&gt;450),0,IF(H717&gt;=MAX(Classes_finales!D:D),$M$1,Donnees_SIG!J717))</f>
        <v>2.0795894149083209</v>
      </c>
      <c r="P717" t="s">
        <v>39</v>
      </c>
    </row>
    <row r="718" spans="1:16">
      <c r="A718" t="s">
        <v>1471</v>
      </c>
      <c r="B718" t="s">
        <v>1472</v>
      </c>
      <c r="C718">
        <v>126.53900145999999</v>
      </c>
      <c r="D718" t="s">
        <v>37</v>
      </c>
      <c r="E718">
        <v>790749.47854901606</v>
      </c>
      <c r="F718">
        <v>9637597.93649593</v>
      </c>
      <c r="G718">
        <f>IF(C718="","",VLOOKUP(C718,Classes_detaillees!B:D,Classes_detaillees!C$1,TRUE))</f>
        <v>130</v>
      </c>
      <c r="H718">
        <f>IF(C718="","",VLOOKUP(C718,Classes_finales!B:D,Classes_finales!C$1,TRUE))</f>
        <v>80</v>
      </c>
      <c r="I718">
        <f t="shared" si="11"/>
        <v>20</v>
      </c>
      <c r="J718" s="31">
        <f>Classes_finales!$W$30*C718^3+Classes_finales!$W$31*C718^2+Classes_finales!$W$32*C718+Classes_finales!$W$33</f>
        <v>1.4258800289225548</v>
      </c>
      <c r="K718">
        <f>IF(OR(C718&lt;10,C718&gt;450),0,IF(H718&gt;=MAX(Classes_finales!D:D),$M$1,Donnees_SIG!J718))</f>
        <v>7.914299999999999</v>
      </c>
      <c r="P718" t="s">
        <v>39</v>
      </c>
    </row>
    <row r="719" spans="1:16">
      <c r="A719" t="s">
        <v>1473</v>
      </c>
      <c r="B719" s="31" t="s">
        <v>1474</v>
      </c>
      <c r="C719">
        <v>74.288497925000001</v>
      </c>
      <c r="D719" t="s">
        <v>37</v>
      </c>
      <c r="E719">
        <v>790579.02537537995</v>
      </c>
      <c r="F719">
        <v>9637207.1565145701</v>
      </c>
      <c r="G719">
        <f>IF(C719="","",VLOOKUP(C719,Classes_detaillees!B:D,Classes_detaillees!C$1,TRUE))</f>
        <v>75</v>
      </c>
      <c r="H719">
        <f>IF(C719="","",VLOOKUP(C719,Classes_finales!B:D,Classes_finales!C$1,TRUE))</f>
        <v>80</v>
      </c>
      <c r="I719">
        <f t="shared" si="11"/>
        <v>20</v>
      </c>
      <c r="J719" s="31">
        <f>Classes_finales!$W$30*C719^3+Classes_finales!$W$31*C719^2+Classes_finales!$W$32*C719+Classes_finales!$W$33</f>
        <v>7.690994660276667</v>
      </c>
      <c r="K719">
        <f>IF(OR(C719&lt;10,C719&gt;450),0,IF(H719&gt;=MAX(Classes_finales!D:D),$M$1,Donnees_SIG!J719))</f>
        <v>7.914299999999999</v>
      </c>
      <c r="P719" t="s">
        <v>39</v>
      </c>
    </row>
    <row r="720" spans="1:16">
      <c r="A720" t="s">
        <v>1475</v>
      </c>
      <c r="B720" t="s">
        <v>1476</v>
      </c>
      <c r="C720">
        <v>105.24569701999999</v>
      </c>
      <c r="D720" t="s">
        <v>37</v>
      </c>
      <c r="E720">
        <v>790661.01310341805</v>
      </c>
      <c r="F720">
        <v>9638301.3729814999</v>
      </c>
      <c r="G720">
        <f>IF(C720="","",VLOOKUP(C720,Classes_detaillees!B:D,Classes_detaillees!C$1,TRUE))</f>
        <v>110</v>
      </c>
      <c r="H720">
        <f>IF(C720="","",VLOOKUP(C720,Classes_finales!B:D,Classes_finales!C$1,TRUE))</f>
        <v>80</v>
      </c>
      <c r="I720">
        <f t="shared" si="11"/>
        <v>20</v>
      </c>
      <c r="J720" s="31">
        <f>Classes_finales!$W$30*C720^3+Classes_finales!$W$31*C720^2+Classes_finales!$W$32*C720+Classes_finales!$W$33</f>
        <v>6.5640158035029259</v>
      </c>
      <c r="K720">
        <f>IF(OR(C720&lt;10,C720&gt;450),0,IF(H720&gt;=MAX(Classes_finales!D:D),$M$1,Donnees_SIG!J720))</f>
        <v>7.914299999999999</v>
      </c>
      <c r="P720" t="s">
        <v>39</v>
      </c>
    </row>
    <row r="721" spans="1:16">
      <c r="A721" t="s">
        <v>1477</v>
      </c>
      <c r="B721" t="s">
        <v>1478</v>
      </c>
      <c r="C721">
        <v>113.55709838999999</v>
      </c>
      <c r="D721" t="s">
        <v>37</v>
      </c>
      <c r="E721">
        <v>792052.46054930997</v>
      </c>
      <c r="F721">
        <v>9638648.4859880209</v>
      </c>
      <c r="G721">
        <f>IF(C721="","",VLOOKUP(C721,Classes_detaillees!B:D,Classes_detaillees!C$1,TRUE))</f>
        <v>115</v>
      </c>
      <c r="H721">
        <f>IF(C721="","",VLOOKUP(C721,Classes_finales!B:D,Classes_finales!C$1,TRUE))</f>
        <v>80</v>
      </c>
      <c r="I721">
        <f t="shared" si="11"/>
        <v>20</v>
      </c>
      <c r="J721" s="31">
        <f>Classes_finales!$W$30*C721^3+Classes_finales!$W$31*C721^2+Classes_finales!$W$32*C721+Classes_finales!$W$33</f>
        <v>5.0663079569167682</v>
      </c>
      <c r="K721">
        <f>IF(OR(C721&lt;10,C721&gt;450),0,IF(H721&gt;=MAX(Classes_finales!D:D),$M$1,Donnees_SIG!J721))</f>
        <v>7.914299999999999</v>
      </c>
      <c r="P721" t="s">
        <v>39</v>
      </c>
    </row>
    <row r="722" spans="1:16">
      <c r="A722" t="s">
        <v>1479</v>
      </c>
      <c r="B722" t="s">
        <v>1480</v>
      </c>
      <c r="C722">
        <v>22.841699599999998</v>
      </c>
      <c r="D722" t="s">
        <v>37</v>
      </c>
      <c r="E722">
        <v>782799.91763940803</v>
      </c>
      <c r="F722">
        <v>9635898.4806394298</v>
      </c>
      <c r="G722">
        <f>IF(C722="","",VLOOKUP(C722,Classes_detaillees!B:D,Classes_detaillees!C$1,TRUE))</f>
        <v>25</v>
      </c>
      <c r="H722">
        <f>IF(C722="","",VLOOKUP(C722,Classes_finales!B:D,Classes_finales!C$1,TRUE))</f>
        <v>30</v>
      </c>
      <c r="I722">
        <f t="shared" si="11"/>
        <v>20</v>
      </c>
      <c r="J722" s="31">
        <f>Classes_finales!$W$30*C722^3+Classes_finales!$W$31*C722^2+Classes_finales!$W$32*C722+Classes_finales!$W$33</f>
        <v>1.7314777891866919</v>
      </c>
      <c r="K722">
        <f>IF(OR(C722&lt;10,C722&gt;450),0,IF(H722&gt;=MAX(Classes_finales!D:D),$M$1,Donnees_SIG!J722))</f>
        <v>1.7314777891866919</v>
      </c>
      <c r="P722" t="s">
        <v>39</v>
      </c>
    </row>
    <row r="723" spans="1:16">
      <c r="A723" t="s">
        <v>1481</v>
      </c>
      <c r="B723" t="s">
        <v>1482</v>
      </c>
      <c r="C723">
        <v>34.977600098000003</v>
      </c>
      <c r="D723" t="s">
        <v>37</v>
      </c>
      <c r="E723">
        <v>783014.83234687999</v>
      </c>
      <c r="F723">
        <v>9636355.0243515801</v>
      </c>
      <c r="G723">
        <f>IF(C723="","",VLOOKUP(C723,Classes_detaillees!B:D,Classes_detaillees!C$1,TRUE))</f>
        <v>35</v>
      </c>
      <c r="H723">
        <f>IF(C723="","",VLOOKUP(C723,Classes_finales!B:D,Classes_finales!C$1,TRUE))</f>
        <v>35</v>
      </c>
      <c r="I723">
        <f t="shared" si="11"/>
        <v>20</v>
      </c>
      <c r="J723" s="31">
        <f>Classes_finales!$W$30*C723^3+Classes_finales!$W$31*C723^2+Classes_finales!$W$32*C723+Classes_finales!$W$33</f>
        <v>3.3482223038655468</v>
      </c>
      <c r="K723">
        <f>IF(OR(C723&lt;10,C723&gt;450),0,IF(H723&gt;=MAX(Classes_finales!D:D),$M$1,Donnees_SIG!J723))</f>
        <v>3.3482223038655468</v>
      </c>
      <c r="P723" t="s">
        <v>39</v>
      </c>
    </row>
    <row r="724" spans="1:16">
      <c r="A724" t="s">
        <v>1483</v>
      </c>
      <c r="B724" t="s">
        <v>1484</v>
      </c>
      <c r="C724">
        <v>60.742599487</v>
      </c>
      <c r="D724" t="s">
        <v>37</v>
      </c>
      <c r="E724">
        <v>790429.03302890796</v>
      </c>
      <c r="F724">
        <v>9637984.0135132503</v>
      </c>
      <c r="G724">
        <f>IF(C724="","",VLOOKUP(C724,Classes_detaillees!B:D,Classes_detaillees!C$1,TRUE))</f>
        <v>65</v>
      </c>
      <c r="H724">
        <f>IF(C724="","",VLOOKUP(C724,Classes_finales!B:D,Classes_finales!C$1,TRUE))</f>
        <v>70</v>
      </c>
      <c r="I724">
        <f t="shared" si="11"/>
        <v>20</v>
      </c>
      <c r="J724" s="31">
        <f>Classes_finales!$W$30*C724^3+Classes_finales!$W$31*C724^2+Classes_finales!$W$32*C724+Classes_finales!$W$33</f>
        <v>6.6134184603998492</v>
      </c>
      <c r="K724">
        <f>IF(OR(C724&lt;10,C724&gt;450),0,IF(H724&gt;=MAX(Classes_finales!D:D),$M$1,Donnees_SIG!J724))</f>
        <v>6.6134184603998492</v>
      </c>
      <c r="P724" t="s">
        <v>39</v>
      </c>
    </row>
    <row r="725" spans="1:16">
      <c r="A725" t="s">
        <v>1485</v>
      </c>
      <c r="B725" s="31" t="s">
        <v>1486</v>
      </c>
      <c r="C725">
        <v>18.056900024000001</v>
      </c>
      <c r="D725" t="s">
        <v>37</v>
      </c>
      <c r="E725">
        <v>789777.999344146</v>
      </c>
      <c r="F725">
        <v>9638908.4997982904</v>
      </c>
      <c r="G725">
        <f>IF(C725="","",VLOOKUP(C725,Classes_detaillees!B:D,Classes_detaillees!C$1,TRUE))</f>
        <v>20</v>
      </c>
      <c r="H725">
        <f>IF(C725="","",VLOOKUP(C725,Classes_finales!B:D,Classes_finales!C$1,TRUE))</f>
        <v>30</v>
      </c>
      <c r="I725">
        <f t="shared" si="11"/>
        <v>20</v>
      </c>
      <c r="J725" s="31">
        <f>Classes_finales!$W$30*C725^3+Classes_finales!$W$31*C725^2+Classes_finales!$W$32*C725+Classes_finales!$W$33</f>
        <v>1.1493015792416943</v>
      </c>
      <c r="K725">
        <f>IF(OR(C725&lt;10,C725&gt;450),0,IF(H725&gt;=MAX(Classes_finales!D:D),$M$1,Donnees_SIG!J725))</f>
        <v>1.1493015792416943</v>
      </c>
      <c r="P725" t="s">
        <v>39</v>
      </c>
    </row>
    <row r="726" spans="1:16">
      <c r="A726" t="s">
        <v>1487</v>
      </c>
      <c r="B726" s="31" t="s">
        <v>1488</v>
      </c>
      <c r="C726">
        <v>52.251701355000002</v>
      </c>
      <c r="D726" t="s">
        <v>37</v>
      </c>
      <c r="E726">
        <v>791595.51465428201</v>
      </c>
      <c r="F726">
        <v>9638322.7606308293</v>
      </c>
      <c r="G726">
        <f>IF(C726="","",VLOOKUP(C726,Classes_detaillees!B:D,Classes_detaillees!C$1,TRUE))</f>
        <v>55</v>
      </c>
      <c r="H726">
        <f>IF(C726="","",VLOOKUP(C726,Classes_finales!B:D,Classes_finales!C$1,TRUE))</f>
        <v>60</v>
      </c>
      <c r="I726">
        <f t="shared" si="11"/>
        <v>20</v>
      </c>
      <c r="J726" s="31">
        <f>Classes_finales!$W$30*C726^3+Classes_finales!$W$31*C726^2+Classes_finales!$W$32*C726+Classes_finales!$W$33</f>
        <v>5.6487564450783605</v>
      </c>
      <c r="K726">
        <f>IF(OR(C726&lt;10,C726&gt;450),0,IF(H726&gt;=MAX(Classes_finales!D:D),$M$1,Donnees_SIG!J726))</f>
        <v>5.6487564450783605</v>
      </c>
      <c r="P726" t="s">
        <v>39</v>
      </c>
    </row>
    <row r="727" spans="1:16">
      <c r="A727" t="s">
        <v>1489</v>
      </c>
      <c r="B727" s="31" t="s">
        <v>1490</v>
      </c>
      <c r="C727">
        <v>60.407299041999998</v>
      </c>
      <c r="D727" t="s">
        <v>37</v>
      </c>
      <c r="E727">
        <v>790407.906882526</v>
      </c>
      <c r="F727">
        <v>9637462.1473115198</v>
      </c>
      <c r="G727">
        <f>IF(C727="","",VLOOKUP(C727,Classes_detaillees!B:D,Classes_detaillees!C$1,TRUE))</f>
        <v>65</v>
      </c>
      <c r="H727">
        <f>IF(C727="","",VLOOKUP(C727,Classes_finales!B:D,Classes_finales!C$1,TRUE))</f>
        <v>70</v>
      </c>
      <c r="I727">
        <f t="shared" si="11"/>
        <v>20</v>
      </c>
      <c r="J727" s="31">
        <f>Classes_finales!$W$30*C727^3+Classes_finales!$W$31*C727^2+Classes_finales!$W$32*C727+Classes_finales!$W$33</f>
        <v>6.5787920686351349</v>
      </c>
      <c r="K727">
        <f>IF(OR(C727&lt;10,C727&gt;450),0,IF(H727&gt;=MAX(Classes_finales!D:D),$M$1,Donnees_SIG!J727))</f>
        <v>6.5787920686351349</v>
      </c>
      <c r="P727" t="s">
        <v>39</v>
      </c>
    </row>
    <row r="728" spans="1:16">
      <c r="A728" t="s">
        <v>1491</v>
      </c>
      <c r="B728" t="s">
        <v>1492</v>
      </c>
      <c r="C728">
        <v>47.381099700999997</v>
      </c>
      <c r="D728" t="s">
        <v>37</v>
      </c>
      <c r="E728">
        <v>783535.33296202496</v>
      </c>
      <c r="F728">
        <v>9636894.1090210993</v>
      </c>
      <c r="G728">
        <f>IF(C728="","",VLOOKUP(C728,Classes_detaillees!B:D,Classes_detaillees!C$1,TRUE))</f>
        <v>50</v>
      </c>
      <c r="H728">
        <f>IF(C728="","",VLOOKUP(C728,Classes_finales!B:D,Classes_finales!C$1,TRUE))</f>
        <v>50</v>
      </c>
      <c r="I728">
        <f t="shared" si="11"/>
        <v>20</v>
      </c>
      <c r="J728" s="31">
        <f>Classes_finales!$W$30*C728^3+Classes_finales!$W$31*C728^2+Classes_finales!$W$32*C728+Classes_finales!$W$33</f>
        <v>5.0298338828588456</v>
      </c>
      <c r="K728">
        <f>IF(OR(C728&lt;10,C728&gt;450),0,IF(H728&gt;=MAX(Classes_finales!D:D),$M$1,Donnees_SIG!J728))</f>
        <v>5.0298338828588456</v>
      </c>
      <c r="P728" t="s">
        <v>39</v>
      </c>
    </row>
    <row r="729" spans="1:16">
      <c r="A729" t="s">
        <v>1493</v>
      </c>
      <c r="B729" t="s">
        <v>1494</v>
      </c>
      <c r="C729">
        <v>93.786598205999994</v>
      </c>
      <c r="D729" t="s">
        <v>37</v>
      </c>
      <c r="E729">
        <v>791548.78769299795</v>
      </c>
      <c r="F729">
        <v>9637542.9781314898</v>
      </c>
      <c r="G729">
        <f>IF(C729="","",VLOOKUP(C729,Classes_detaillees!B:D,Classes_detaillees!C$1,TRUE))</f>
        <v>95</v>
      </c>
      <c r="H729">
        <f>IF(C729="","",VLOOKUP(C729,Classes_finales!B:D,Classes_finales!C$1,TRUE))</f>
        <v>80</v>
      </c>
      <c r="I729">
        <f t="shared" si="11"/>
        <v>20</v>
      </c>
      <c r="J729" s="31">
        <f>Classes_finales!$W$30*C729^3+Classes_finales!$W$31*C729^2+Classes_finales!$W$32*C729+Classes_finales!$W$33</f>
        <v>7.7109950866774373</v>
      </c>
      <c r="K729">
        <f>IF(OR(C729&lt;10,C729&gt;450),0,IF(H729&gt;=MAX(Classes_finales!D:D),$M$1,Donnees_SIG!J729))</f>
        <v>7.914299999999999</v>
      </c>
      <c r="P729" t="s">
        <v>39</v>
      </c>
    </row>
    <row r="730" spans="1:16">
      <c r="A730" t="s">
        <v>1495</v>
      </c>
      <c r="B730" t="s">
        <v>1496</v>
      </c>
      <c r="C730">
        <v>110.17030334</v>
      </c>
      <c r="D730" t="s">
        <v>37</v>
      </c>
      <c r="E730">
        <v>789940.24834620499</v>
      </c>
      <c r="F730">
        <v>9637354.2074114196</v>
      </c>
      <c r="G730">
        <f>IF(C730="","",VLOOKUP(C730,Classes_detaillees!B:D,Classes_detaillees!C$1,TRUE))</f>
        <v>115</v>
      </c>
      <c r="H730">
        <f>IF(C730="","",VLOOKUP(C730,Classes_finales!B:D,Classes_finales!C$1,TRUE))</f>
        <v>80</v>
      </c>
      <c r="I730">
        <f t="shared" si="11"/>
        <v>20</v>
      </c>
      <c r="J730" s="31">
        <f>Classes_finales!$W$30*C730^3+Classes_finales!$W$31*C730^2+Classes_finales!$W$32*C730+Classes_finales!$W$33</f>
        <v>5.7496491387775581</v>
      </c>
      <c r="K730">
        <f>IF(OR(C730&lt;10,C730&gt;450),0,IF(H730&gt;=MAX(Classes_finales!D:D),$M$1,Donnees_SIG!J730))</f>
        <v>7.914299999999999</v>
      </c>
      <c r="P730" t="s">
        <v>39</v>
      </c>
    </row>
    <row r="731" spans="1:16">
      <c r="A731" t="s">
        <v>1497</v>
      </c>
      <c r="B731" t="s">
        <v>1498</v>
      </c>
      <c r="C731">
        <v>56.410598755000002</v>
      </c>
      <c r="D731" t="s">
        <v>37</v>
      </c>
      <c r="E731">
        <v>791541.35415010701</v>
      </c>
      <c r="F731">
        <v>9638352.9284672309</v>
      </c>
      <c r="G731">
        <f>IF(C731="","",VLOOKUP(C731,Classes_detaillees!B:D,Classes_detaillees!C$1,TRUE))</f>
        <v>60</v>
      </c>
      <c r="H731">
        <f>IF(C731="","",VLOOKUP(C731,Classes_finales!B:D,Classes_finales!C$1,TRUE))</f>
        <v>60</v>
      </c>
      <c r="I731">
        <f t="shared" si="11"/>
        <v>20</v>
      </c>
      <c r="J731" s="31">
        <f>Classes_finales!$W$30*C731^3+Classes_finales!$W$31*C731^2+Classes_finales!$W$32*C731+Classes_finales!$W$33</f>
        <v>6.1426593902312092</v>
      </c>
      <c r="K731">
        <f>IF(OR(C731&lt;10,C731&gt;450),0,IF(H731&gt;=MAX(Classes_finales!D:D),$M$1,Donnees_SIG!J731))</f>
        <v>6.1426593902312092</v>
      </c>
      <c r="P731" t="s">
        <v>39</v>
      </c>
    </row>
    <row r="732" spans="1:16">
      <c r="A732" t="s">
        <v>1499</v>
      </c>
      <c r="B732" t="s">
        <v>1500</v>
      </c>
      <c r="C732">
        <v>42.144199370999999</v>
      </c>
      <c r="D732" t="s">
        <v>37</v>
      </c>
      <c r="E732">
        <v>783637.49830767105</v>
      </c>
      <c r="F732">
        <v>9635549.2493992094</v>
      </c>
      <c r="G732">
        <f>IF(C732="","",VLOOKUP(C732,Classes_detaillees!B:D,Classes_detaillees!C$1,TRUE))</f>
        <v>45</v>
      </c>
      <c r="H732">
        <f>IF(C732="","",VLOOKUP(C732,Classes_finales!B:D,Classes_finales!C$1,TRUE))</f>
        <v>50</v>
      </c>
      <c r="I732">
        <f t="shared" si="11"/>
        <v>20</v>
      </c>
      <c r="J732" s="31">
        <f>Classes_finales!$W$30*C732^3+Classes_finales!$W$31*C732^2+Classes_finales!$W$32*C732+Classes_finales!$W$33</f>
        <v>4.3307242126692351</v>
      </c>
      <c r="K732">
        <f>IF(OR(C732&lt;10,C732&gt;450),0,IF(H732&gt;=MAX(Classes_finales!D:D),$M$1,Donnees_SIG!J732))</f>
        <v>4.3307242126692351</v>
      </c>
      <c r="P732" t="s">
        <v>39</v>
      </c>
    </row>
    <row r="733" spans="1:16">
      <c r="A733" t="s">
        <v>1501</v>
      </c>
      <c r="B733" s="31" t="s">
        <v>1502</v>
      </c>
      <c r="C733">
        <v>44.527000426999997</v>
      </c>
      <c r="D733" t="s">
        <v>37</v>
      </c>
      <c r="E733">
        <v>783549.00393852696</v>
      </c>
      <c r="F733">
        <v>9637107.9993710909</v>
      </c>
      <c r="G733">
        <f>IF(C733="","",VLOOKUP(C733,Classes_detaillees!B:D,Classes_detaillees!C$1,TRUE))</f>
        <v>45</v>
      </c>
      <c r="H733">
        <f>IF(C733="","",VLOOKUP(C733,Classes_finales!B:D,Classes_finales!C$1,TRUE))</f>
        <v>50</v>
      </c>
      <c r="I733">
        <f t="shared" si="11"/>
        <v>20</v>
      </c>
      <c r="J733" s="31">
        <f>Classes_finales!$W$30*C733^3+Classes_finales!$W$31*C733^2+Classes_finales!$W$32*C733+Classes_finales!$W$33</f>
        <v>4.6520921091343794</v>
      </c>
      <c r="K733">
        <f>IF(OR(C733&lt;10,C733&gt;450),0,IF(H733&gt;=MAX(Classes_finales!D:D),$M$1,Donnees_SIG!J733))</f>
        <v>4.6520921091343794</v>
      </c>
      <c r="P733" t="s">
        <v>39</v>
      </c>
    </row>
    <row r="734" spans="1:16">
      <c r="A734" t="s">
        <v>1503</v>
      </c>
      <c r="B734" t="s">
        <v>1504</v>
      </c>
      <c r="C734">
        <v>89.787696838000002</v>
      </c>
      <c r="D734" t="s">
        <v>37</v>
      </c>
      <c r="E734">
        <v>790610.40757385304</v>
      </c>
      <c r="F734">
        <v>9638921.48236336</v>
      </c>
      <c r="G734">
        <f>IF(C734="","",VLOOKUP(C734,Classes_detaillees!B:D,Classes_detaillees!C$1,TRUE))</f>
        <v>90</v>
      </c>
      <c r="H734">
        <f>IF(C734="","",VLOOKUP(C734,Classes_finales!B:D,Classes_finales!C$1,TRUE))</f>
        <v>80</v>
      </c>
      <c r="I734">
        <f t="shared" si="11"/>
        <v>20</v>
      </c>
      <c r="J734" s="31">
        <f>Classes_finales!$W$30*C734^3+Classes_finales!$W$31*C734^2+Classes_finales!$W$32*C734+Classes_finales!$W$33</f>
        <v>7.8901831936191424</v>
      </c>
      <c r="K734">
        <f>IF(OR(C734&lt;10,C734&gt;450),0,IF(H734&gt;=MAX(Classes_finales!D:D),$M$1,Donnees_SIG!J734))</f>
        <v>7.914299999999999</v>
      </c>
      <c r="P734" t="s">
        <v>39</v>
      </c>
    </row>
    <row r="735" spans="1:16">
      <c r="A735" t="s">
        <v>1505</v>
      </c>
      <c r="B735" t="s">
        <v>1506</v>
      </c>
      <c r="C735">
        <v>199.60890198000001</v>
      </c>
      <c r="D735" t="s">
        <v>37</v>
      </c>
      <c r="E735">
        <v>790003.51401104801</v>
      </c>
      <c r="F735">
        <v>9637428.0575868096</v>
      </c>
      <c r="G735">
        <f>IF(C735="","",VLOOKUP(C735,Classes_detaillees!B:D,Classes_detaillees!C$1,TRUE))</f>
        <v>200</v>
      </c>
      <c r="H735">
        <f>IF(C735="","",VLOOKUP(C735,Classes_finales!B:D,Classes_finales!C$1,TRUE))</f>
        <v>80</v>
      </c>
      <c r="I735">
        <f t="shared" si="11"/>
        <v>20</v>
      </c>
      <c r="J735" s="31">
        <f>Classes_finales!$W$30*C735^3+Classes_finales!$W$31*C735^2+Classes_finales!$W$32*C735+Classes_finales!$W$33</f>
        <v>-60.526982275589489</v>
      </c>
      <c r="K735">
        <f>IF(OR(C735&lt;10,C735&gt;450),0,IF(H735&gt;=MAX(Classes_finales!D:D),$M$1,Donnees_SIG!J735))</f>
        <v>7.914299999999999</v>
      </c>
      <c r="P735" t="s">
        <v>39</v>
      </c>
    </row>
    <row r="736" spans="1:16">
      <c r="A736" t="s">
        <v>1507</v>
      </c>
      <c r="B736" t="s">
        <v>1508</v>
      </c>
      <c r="C736">
        <v>92.690803528000004</v>
      </c>
      <c r="D736" t="s">
        <v>37</v>
      </c>
      <c r="E736">
        <v>792033.96940154803</v>
      </c>
      <c r="F736">
        <v>9639587.0694679599</v>
      </c>
      <c r="G736">
        <f>IF(C736="","",VLOOKUP(C736,Classes_detaillees!B:D,Classes_detaillees!C$1,TRUE))</f>
        <v>95</v>
      </c>
      <c r="H736">
        <f>IF(C736="","",VLOOKUP(C736,Classes_finales!B:D,Classes_finales!C$1,TRUE))</f>
        <v>80</v>
      </c>
      <c r="I736">
        <f t="shared" si="11"/>
        <v>20</v>
      </c>
      <c r="J736" s="31">
        <f>Classes_finales!$W$30*C736^3+Classes_finales!$W$31*C736^2+Classes_finales!$W$32*C736+Classes_finales!$W$33</f>
        <v>7.7706753964702884</v>
      </c>
      <c r="K736">
        <f>IF(OR(C736&lt;10,C736&gt;450),0,IF(H736&gt;=MAX(Classes_finales!D:D),$M$1,Donnees_SIG!J736))</f>
        <v>7.914299999999999</v>
      </c>
      <c r="P736" t="s">
        <v>39</v>
      </c>
    </row>
    <row r="737" spans="1:16">
      <c r="A737" t="s">
        <v>1509</v>
      </c>
      <c r="B737" t="s">
        <v>1510</v>
      </c>
      <c r="C737">
        <v>167.77250670999999</v>
      </c>
      <c r="D737" t="s">
        <v>37</v>
      </c>
      <c r="E737">
        <v>783057.09014385706</v>
      </c>
      <c r="F737">
        <v>9636349.7711385898</v>
      </c>
      <c r="G737">
        <f>IF(C737="","",VLOOKUP(C737,Classes_detaillees!B:D,Classes_detaillees!C$1,TRUE))</f>
        <v>170</v>
      </c>
      <c r="H737">
        <f>IF(C737="","",VLOOKUP(C737,Classes_finales!B:D,Classes_finales!C$1,TRUE))</f>
        <v>80</v>
      </c>
      <c r="I737">
        <f t="shared" si="11"/>
        <v>20</v>
      </c>
      <c r="J737" s="31">
        <f>Classes_finales!$W$30*C737^3+Classes_finales!$W$31*C737^2+Classes_finales!$W$32*C737+Classes_finales!$W$33</f>
        <v>-23.454608750873625</v>
      </c>
      <c r="K737">
        <f>IF(OR(C737&lt;10,C737&gt;450),0,IF(H737&gt;=MAX(Classes_finales!D:D),$M$1,Donnees_SIG!J737))</f>
        <v>7.914299999999999</v>
      </c>
      <c r="P737" t="s">
        <v>39</v>
      </c>
    </row>
    <row r="738" spans="1:16">
      <c r="A738" t="s">
        <v>1511</v>
      </c>
      <c r="B738" s="31" t="s">
        <v>1512</v>
      </c>
      <c r="C738">
        <v>25.557899474999999</v>
      </c>
      <c r="D738" t="s">
        <v>37</v>
      </c>
      <c r="E738">
        <v>790771.08093403606</v>
      </c>
      <c r="F738">
        <v>9638664.5122481193</v>
      </c>
      <c r="G738">
        <f>IF(C738="","",VLOOKUP(C738,Classes_detaillees!B:D,Classes_detaillees!C$1,TRUE))</f>
        <v>30</v>
      </c>
      <c r="H738">
        <f>IF(C738="","",VLOOKUP(C738,Classes_finales!B:D,Classes_finales!C$1,TRUE))</f>
        <v>30</v>
      </c>
      <c r="I738">
        <f t="shared" si="11"/>
        <v>20</v>
      </c>
      <c r="J738" s="31">
        <f>Classes_finales!$W$30*C738^3+Classes_finales!$W$31*C738^2+Classes_finales!$W$32*C738+Classes_finales!$W$33</f>
        <v>2.0797065953973575</v>
      </c>
      <c r="K738">
        <f>IF(OR(C738&lt;10,C738&gt;450),0,IF(H738&gt;=MAX(Classes_finales!D:D),$M$1,Donnees_SIG!J738))</f>
        <v>2.0797065953973575</v>
      </c>
      <c r="P738" t="s">
        <v>39</v>
      </c>
    </row>
    <row r="739" spans="1:16">
      <c r="A739" t="s">
        <v>1513</v>
      </c>
      <c r="B739" t="s">
        <v>1514</v>
      </c>
      <c r="C739">
        <v>55.674098968999999</v>
      </c>
      <c r="D739" t="s">
        <v>37</v>
      </c>
      <c r="E739">
        <v>793871.61056763295</v>
      </c>
      <c r="F739">
        <v>9639320.9606713299</v>
      </c>
      <c r="G739">
        <f>IF(C739="","",VLOOKUP(C739,Classes_detaillees!B:D,Classes_detaillees!C$1,TRUE))</f>
        <v>60</v>
      </c>
      <c r="H739">
        <f>IF(C739="","",VLOOKUP(C739,Classes_finales!B:D,Classes_finales!C$1,TRUE))</f>
        <v>60</v>
      </c>
      <c r="I739">
        <f t="shared" si="11"/>
        <v>20</v>
      </c>
      <c r="J739" s="31">
        <f>Classes_finales!$W$30*C739^3+Classes_finales!$W$31*C739^2+Classes_finales!$W$32*C739+Classes_finales!$W$33</f>
        <v>6.0579332422601624</v>
      </c>
      <c r="K739">
        <f>IF(OR(C739&lt;10,C739&gt;450),0,IF(H739&gt;=MAX(Classes_finales!D:D),$M$1,Donnees_SIG!J739))</f>
        <v>6.0579332422601624</v>
      </c>
      <c r="P739" t="s">
        <v>39</v>
      </c>
    </row>
    <row r="740" spans="1:16">
      <c r="A740" t="s">
        <v>1515</v>
      </c>
      <c r="B740" s="31" t="s">
        <v>1516</v>
      </c>
      <c r="C740">
        <v>61.351299286</v>
      </c>
      <c r="D740" t="s">
        <v>37</v>
      </c>
      <c r="E740">
        <v>790580.385361313</v>
      </c>
      <c r="F740">
        <v>9638332.8359480593</v>
      </c>
      <c r="G740">
        <f>IF(C740="","",VLOOKUP(C740,Classes_detaillees!B:D,Classes_detaillees!C$1,TRUE))</f>
        <v>65</v>
      </c>
      <c r="H740">
        <f>IF(C740="","",VLOOKUP(C740,Classes_finales!B:D,Classes_finales!C$1,TRUE))</f>
        <v>70</v>
      </c>
      <c r="I740">
        <f t="shared" si="11"/>
        <v>20</v>
      </c>
      <c r="J740" s="31">
        <f>Classes_finales!$W$30*C740^3+Classes_finales!$W$31*C740^2+Classes_finales!$W$32*C740+Classes_finales!$W$33</f>
        <v>6.6754455317232093</v>
      </c>
      <c r="K740">
        <f>IF(OR(C740&lt;10,C740&gt;450),0,IF(H740&gt;=MAX(Classes_finales!D:D),$M$1,Donnees_SIG!J740))</f>
        <v>6.6754455317232093</v>
      </c>
      <c r="P740" t="s">
        <v>39</v>
      </c>
    </row>
    <row r="741" spans="1:16">
      <c r="A741" t="s">
        <v>1517</v>
      </c>
      <c r="B741" t="s">
        <v>1518</v>
      </c>
      <c r="C741">
        <v>72.468399047999995</v>
      </c>
      <c r="D741" t="s">
        <v>37</v>
      </c>
      <c r="E741">
        <v>790504.81991686299</v>
      </c>
      <c r="F741">
        <v>9637057.0641817693</v>
      </c>
      <c r="G741">
        <f>IF(C741="","",VLOOKUP(C741,Classes_detaillees!B:D,Classes_detaillees!C$1,TRUE))</f>
        <v>75</v>
      </c>
      <c r="H741">
        <f>IF(C741="","",VLOOKUP(C741,Classes_finales!B:D,Classes_finales!C$1,TRUE))</f>
        <v>80</v>
      </c>
      <c r="I741">
        <f t="shared" si="11"/>
        <v>20</v>
      </c>
      <c r="J741" s="31">
        <f>Classes_finales!$W$30*C741^3+Classes_finales!$W$31*C741^2+Classes_finales!$W$32*C741+Classes_finales!$W$33</f>
        <v>7.5878227059779864</v>
      </c>
      <c r="K741">
        <f>IF(OR(C741&lt;10,C741&gt;450),0,IF(H741&gt;=MAX(Classes_finales!D:D),$M$1,Donnees_SIG!J741))</f>
        <v>7.914299999999999</v>
      </c>
      <c r="P741" t="s">
        <v>39</v>
      </c>
    </row>
    <row r="742" spans="1:16">
      <c r="A742" t="s">
        <v>1519</v>
      </c>
      <c r="B742" s="31" t="s">
        <v>1520</v>
      </c>
      <c r="C742">
        <v>15.436599730999999</v>
      </c>
      <c r="D742" t="s">
        <v>37</v>
      </c>
      <c r="E742">
        <v>791297.06304272101</v>
      </c>
      <c r="F742">
        <v>9638980.1915484201</v>
      </c>
      <c r="G742">
        <f>IF(C742="","",VLOOKUP(C742,Classes_detaillees!B:D,Classes_detaillees!C$1,TRUE))</f>
        <v>20</v>
      </c>
      <c r="H742">
        <f>IF(C742="","",VLOOKUP(C742,Classes_finales!B:D,Classes_finales!C$1,TRUE))</f>
        <v>30</v>
      </c>
      <c r="I742">
        <f t="shared" si="11"/>
        <v>20</v>
      </c>
      <c r="J742" s="31">
        <f>Classes_finales!$W$30*C742^3+Classes_finales!$W$31*C742^2+Classes_finales!$W$32*C742+Classes_finales!$W$33</f>
        <v>0.85131015120712084</v>
      </c>
      <c r="K742">
        <f>IF(OR(C742&lt;10,C742&gt;450),0,IF(H742&gt;=MAX(Classes_finales!D:D),$M$1,Donnees_SIG!J742))</f>
        <v>0.85131015120712084</v>
      </c>
      <c r="P742" t="s">
        <v>39</v>
      </c>
    </row>
    <row r="743" spans="1:16">
      <c r="A743" t="s">
        <v>1521</v>
      </c>
      <c r="B743" t="s">
        <v>1522</v>
      </c>
      <c r="C743">
        <v>71.361503600999995</v>
      </c>
      <c r="D743" t="s">
        <v>37</v>
      </c>
      <c r="E743">
        <v>791041.39393531298</v>
      </c>
      <c r="F743">
        <v>9638250.0806617606</v>
      </c>
      <c r="G743">
        <f>IF(C743="","",VLOOKUP(C743,Classes_detaillees!B:D,Classes_detaillees!C$1,TRUE))</f>
        <v>75</v>
      </c>
      <c r="H743">
        <f>IF(C743="","",VLOOKUP(C743,Classes_finales!B:D,Classes_finales!C$1,TRUE))</f>
        <v>80</v>
      </c>
      <c r="I743">
        <f t="shared" si="11"/>
        <v>20</v>
      </c>
      <c r="J743" s="31">
        <f>Classes_finales!$W$30*C743^3+Classes_finales!$W$31*C743^2+Classes_finales!$W$32*C743+Classes_finales!$W$33</f>
        <v>7.5180727450316507</v>
      </c>
      <c r="K743">
        <f>IF(OR(C743&lt;10,C743&gt;450),0,IF(H743&gt;=MAX(Classes_finales!D:D),$M$1,Donnees_SIG!J743))</f>
        <v>7.914299999999999</v>
      </c>
      <c r="P743" t="s">
        <v>39</v>
      </c>
    </row>
    <row r="744" spans="1:16">
      <c r="A744" t="s">
        <v>1523</v>
      </c>
      <c r="B744" t="s">
        <v>1524</v>
      </c>
      <c r="C744">
        <v>13.868200302</v>
      </c>
      <c r="D744" t="s">
        <v>37</v>
      </c>
      <c r="E744">
        <v>782970.36267611396</v>
      </c>
      <c r="F744">
        <v>9636290.3572718296</v>
      </c>
      <c r="G744">
        <f>IF(C744="","",VLOOKUP(C744,Classes_detaillees!B:D,Classes_detaillees!C$1,TRUE))</f>
        <v>15</v>
      </c>
      <c r="H744">
        <f>IF(C744="","",VLOOKUP(C744,Classes_finales!B:D,Classes_finales!C$1,TRUE))</f>
        <v>15</v>
      </c>
      <c r="I744">
        <f t="shared" si="11"/>
        <v>20</v>
      </c>
      <c r="J744" s="31">
        <f>Classes_finales!$W$30*C744^3+Classes_finales!$W$31*C744^2+Classes_finales!$W$32*C744+Classes_finales!$W$33</f>
        <v>0.68117537080388812</v>
      </c>
      <c r="K744">
        <f>IF(OR(C744&lt;10,C744&gt;450),0,IF(H744&gt;=MAX(Classes_finales!D:D),$M$1,Donnees_SIG!J744))</f>
        <v>0.68117537080388812</v>
      </c>
      <c r="P744" t="s">
        <v>39</v>
      </c>
    </row>
    <row r="745" spans="1:16">
      <c r="A745" t="s">
        <v>1525</v>
      </c>
      <c r="B745" s="31" t="s">
        <v>1526</v>
      </c>
      <c r="C745">
        <v>27.689100266000001</v>
      </c>
      <c r="D745" t="s">
        <v>37</v>
      </c>
      <c r="E745">
        <v>784456.57681149803</v>
      </c>
      <c r="F745">
        <v>9636414.3121656608</v>
      </c>
      <c r="G745">
        <f>IF(C745="","",VLOOKUP(C745,Classes_detaillees!B:D,Classes_detaillees!C$1,TRUE))</f>
        <v>30</v>
      </c>
      <c r="H745">
        <f>IF(C745="","",VLOOKUP(C745,Classes_finales!B:D,Classes_finales!C$1,TRUE))</f>
        <v>30</v>
      </c>
      <c r="I745">
        <f t="shared" si="11"/>
        <v>20</v>
      </c>
      <c r="J745" s="31">
        <f>Classes_finales!$W$30*C745^3+Classes_finales!$W$31*C745^2+Classes_finales!$W$32*C745+Classes_finales!$W$33</f>
        <v>2.3599425449120903</v>
      </c>
      <c r="K745">
        <f>IF(OR(C745&lt;10,C745&gt;450),0,IF(H745&gt;=MAX(Classes_finales!D:D),$M$1,Donnees_SIG!J745))</f>
        <v>2.3599425449120903</v>
      </c>
      <c r="P745" t="s">
        <v>39</v>
      </c>
    </row>
    <row r="746" spans="1:16">
      <c r="A746" t="s">
        <v>1527</v>
      </c>
      <c r="B746" t="s">
        <v>1528</v>
      </c>
      <c r="C746">
        <v>99.935997009000005</v>
      </c>
      <c r="D746" t="s">
        <v>37</v>
      </c>
      <c r="E746">
        <v>783530.14968491602</v>
      </c>
      <c r="F746">
        <v>9636929.7410627697</v>
      </c>
      <c r="G746">
        <f>IF(C746="","",VLOOKUP(C746,Classes_detaillees!B:D,Classes_detaillees!C$1,TRUE))</f>
        <v>100</v>
      </c>
      <c r="H746">
        <f>IF(C746="","",VLOOKUP(C746,Classes_finales!B:D,Classes_finales!C$1,TRUE))</f>
        <v>80</v>
      </c>
      <c r="I746">
        <f t="shared" si="11"/>
        <v>20</v>
      </c>
      <c r="J746" s="31">
        <f>Classes_finales!$W$30*C746^3+Classes_finales!$W$31*C746^2+Classes_finales!$W$32*C746+Classes_finales!$W$33</f>
        <v>7.2188831473608577</v>
      </c>
      <c r="K746">
        <f>IF(OR(C746&lt;10,C746&gt;450),0,IF(H746&gt;=MAX(Classes_finales!D:D),$M$1,Donnees_SIG!J746))</f>
        <v>7.914299999999999</v>
      </c>
      <c r="P746" t="s">
        <v>39</v>
      </c>
    </row>
    <row r="747" spans="1:16">
      <c r="A747" t="s">
        <v>1529</v>
      </c>
      <c r="B747" t="s">
        <v>1530</v>
      </c>
      <c r="C747">
        <v>66.844902039000004</v>
      </c>
      <c r="D747" t="s">
        <v>37</v>
      </c>
      <c r="E747">
        <v>784616.40822596697</v>
      </c>
      <c r="F747">
        <v>9635418.7379318699</v>
      </c>
      <c r="G747">
        <f>IF(C747="","",VLOOKUP(C747,Classes_detaillees!B:D,Classes_detaillees!C$1,TRUE))</f>
        <v>70</v>
      </c>
      <c r="H747">
        <f>IF(C747="","",VLOOKUP(C747,Classes_finales!B:D,Classes_finales!C$1,TRUE))</f>
        <v>70</v>
      </c>
      <c r="I747">
        <f t="shared" si="11"/>
        <v>20</v>
      </c>
      <c r="J747" s="31">
        <f>Classes_finales!$W$30*C747^3+Classes_finales!$W$31*C747^2+Classes_finales!$W$32*C747+Classes_finales!$W$33</f>
        <v>7.1823224257637808</v>
      </c>
      <c r="K747">
        <f>IF(OR(C747&lt;10,C747&gt;450),0,IF(H747&gt;=MAX(Classes_finales!D:D),$M$1,Donnees_SIG!J747))</f>
        <v>7.1823224257637808</v>
      </c>
      <c r="P747" t="s">
        <v>39</v>
      </c>
    </row>
    <row r="748" spans="1:16">
      <c r="A748" t="s">
        <v>1531</v>
      </c>
      <c r="B748" s="31" t="s">
        <v>1532</v>
      </c>
      <c r="C748">
        <v>34.969200133999998</v>
      </c>
      <c r="D748" t="s">
        <v>37</v>
      </c>
      <c r="E748">
        <v>792588.98955348402</v>
      </c>
      <c r="F748">
        <v>9638797.7044231091</v>
      </c>
      <c r="G748">
        <f>IF(C748="","",VLOOKUP(C748,Classes_detaillees!B:D,Classes_detaillees!C$1,TRUE))</f>
        <v>35</v>
      </c>
      <c r="H748">
        <f>IF(C748="","",VLOOKUP(C748,Classes_finales!B:D,Classes_finales!C$1,TRUE))</f>
        <v>35</v>
      </c>
      <c r="I748">
        <f t="shared" si="11"/>
        <v>20</v>
      </c>
      <c r="J748" s="31">
        <f>Classes_finales!$W$30*C748^3+Classes_finales!$W$31*C748^2+Classes_finales!$W$32*C748+Classes_finales!$W$33</f>
        <v>3.3470681938591285</v>
      </c>
      <c r="K748">
        <f>IF(OR(C748&lt;10,C748&gt;450),0,IF(H748&gt;=MAX(Classes_finales!D:D),$M$1,Donnees_SIG!J748))</f>
        <v>3.3470681938591285</v>
      </c>
      <c r="P748" t="s">
        <v>39</v>
      </c>
    </row>
    <row r="749" spans="1:16">
      <c r="A749" t="s">
        <v>1533</v>
      </c>
      <c r="B749" s="31" t="s">
        <v>1534</v>
      </c>
      <c r="C749">
        <v>20.106000900000002</v>
      </c>
      <c r="D749" t="s">
        <v>37</v>
      </c>
      <c r="E749">
        <v>785160.63534269796</v>
      </c>
      <c r="F749">
        <v>9635219.5618169997</v>
      </c>
      <c r="G749">
        <f>IF(C749="","",VLOOKUP(C749,Classes_detaillees!B:D,Classes_detaillees!C$1,TRUE))</f>
        <v>25</v>
      </c>
      <c r="H749">
        <f>IF(C749="","",VLOOKUP(C749,Classes_finales!B:D,Classes_finales!C$1,TRUE))</f>
        <v>30</v>
      </c>
      <c r="I749">
        <f t="shared" si="11"/>
        <v>20</v>
      </c>
      <c r="J749" s="31">
        <f>Classes_finales!$W$30*C749^3+Classes_finales!$W$31*C749^2+Classes_finales!$W$32*C749+Classes_finales!$W$33</f>
        <v>1.3931267211798741</v>
      </c>
      <c r="K749">
        <f>IF(OR(C749&lt;10,C749&gt;450),0,IF(H749&gt;=MAX(Classes_finales!D:D),$M$1,Donnees_SIG!J749))</f>
        <v>1.3931267211798741</v>
      </c>
      <c r="P749" t="s">
        <v>39</v>
      </c>
    </row>
    <row r="750" spans="1:16">
      <c r="A750" t="s">
        <v>1535</v>
      </c>
      <c r="B750" t="s">
        <v>1536</v>
      </c>
      <c r="C750">
        <v>101.9598999</v>
      </c>
      <c r="D750" t="s">
        <v>37</v>
      </c>
      <c r="E750">
        <v>782914.57395261503</v>
      </c>
      <c r="F750">
        <v>9635905.4968638103</v>
      </c>
      <c r="G750">
        <f>IF(C750="","",VLOOKUP(C750,Classes_detaillees!B:D,Classes_detaillees!C$1,TRUE))</f>
        <v>105</v>
      </c>
      <c r="H750">
        <f>IF(C750="","",VLOOKUP(C750,Classes_finales!B:D,Classes_finales!C$1,TRUE))</f>
        <v>80</v>
      </c>
      <c r="I750">
        <f t="shared" si="11"/>
        <v>20</v>
      </c>
      <c r="J750" s="31">
        <f>Classes_finales!$W$30*C750^3+Classes_finales!$W$31*C750^2+Classes_finales!$W$32*C750+Classes_finales!$W$33</f>
        <v>6.9954871637129923</v>
      </c>
      <c r="K750">
        <f>IF(OR(C750&lt;10,C750&gt;450),0,IF(H750&gt;=MAX(Classes_finales!D:D),$M$1,Donnees_SIG!J750))</f>
        <v>7.914299999999999</v>
      </c>
      <c r="P750" t="s">
        <v>39</v>
      </c>
    </row>
    <row r="751" spans="1:16">
      <c r="A751" t="s">
        <v>1537</v>
      </c>
      <c r="B751" t="s">
        <v>1538</v>
      </c>
      <c r="C751">
        <v>117.4280014</v>
      </c>
      <c r="D751" t="s">
        <v>37</v>
      </c>
      <c r="E751">
        <v>790078.20318264398</v>
      </c>
      <c r="F751">
        <v>9638997.6273745</v>
      </c>
      <c r="G751">
        <f>IF(C751="","",VLOOKUP(C751,Classes_detaillees!B:D,Classes_detaillees!C$1,TRUE))</f>
        <v>120</v>
      </c>
      <c r="H751">
        <f>IF(C751="","",VLOOKUP(C751,Classes_finales!B:D,Classes_finales!C$1,TRUE))</f>
        <v>80</v>
      </c>
      <c r="I751">
        <f t="shared" si="11"/>
        <v>20</v>
      </c>
      <c r="J751" s="31">
        <f>Classes_finales!$W$30*C751^3+Classes_finales!$W$31*C751^2+Classes_finales!$W$32*C751+Classes_finales!$W$33</f>
        <v>4.1554092097772699</v>
      </c>
      <c r="K751">
        <f>IF(OR(C751&lt;10,C751&gt;450),0,IF(H751&gt;=MAX(Classes_finales!D:D),$M$1,Donnees_SIG!J751))</f>
        <v>7.914299999999999</v>
      </c>
      <c r="P751" t="s">
        <v>39</v>
      </c>
    </row>
    <row r="752" spans="1:16">
      <c r="A752" t="s">
        <v>1539</v>
      </c>
      <c r="B752" s="31" t="s">
        <v>1540</v>
      </c>
      <c r="C752">
        <v>84.366096497000001</v>
      </c>
      <c r="D752" t="s">
        <v>37</v>
      </c>
      <c r="E752">
        <v>792058.19541089097</v>
      </c>
      <c r="F752">
        <v>9638446.2782891002</v>
      </c>
      <c r="G752">
        <f>IF(C752="","",VLOOKUP(C752,Classes_detaillees!B:D,Classes_detaillees!C$1,TRUE))</f>
        <v>85</v>
      </c>
      <c r="H752">
        <f>IF(C752="","",VLOOKUP(C752,Classes_finales!B:D,Classes_finales!C$1,TRUE))</f>
        <v>80</v>
      </c>
      <c r="I752">
        <f t="shared" si="11"/>
        <v>20</v>
      </c>
      <c r="J752" s="31">
        <f>Classes_finales!$W$30*C752^3+Classes_finales!$W$31*C752^2+Classes_finales!$W$32*C752+Classes_finales!$W$33</f>
        <v>7.9717879259947431</v>
      </c>
      <c r="K752">
        <f>IF(OR(C752&lt;10,C752&gt;450),0,IF(H752&gt;=MAX(Classes_finales!D:D),$M$1,Donnees_SIG!J752))</f>
        <v>7.914299999999999</v>
      </c>
      <c r="P752" t="s">
        <v>39</v>
      </c>
    </row>
    <row r="753" spans="1:16">
      <c r="A753" t="s">
        <v>1541</v>
      </c>
      <c r="B753" t="s">
        <v>1542</v>
      </c>
      <c r="C753">
        <v>280.25338744999999</v>
      </c>
      <c r="D753" t="s">
        <v>37</v>
      </c>
      <c r="E753">
        <v>791570.589414238</v>
      </c>
      <c r="F753">
        <v>9638991.76963594</v>
      </c>
      <c r="G753">
        <f>IF(C753="","",VLOOKUP(C753,Classes_detaillees!B:D,Classes_detaillees!C$1,TRUE))</f>
        <v>285</v>
      </c>
      <c r="H753">
        <f>IF(C753="","",VLOOKUP(C753,Classes_finales!B:D,Classes_finales!C$1,TRUE))</f>
        <v>80</v>
      </c>
      <c r="I753">
        <f t="shared" si="11"/>
        <v>20</v>
      </c>
      <c r="J753" s="31">
        <f>Classes_finales!$W$30*C753^3+Classes_finales!$W$31*C753^2+Classes_finales!$W$32*C753+Classes_finales!$W$33</f>
        <v>-251.97198120178814</v>
      </c>
      <c r="K753">
        <f>IF(OR(C753&lt;10,C753&gt;450),0,IF(H753&gt;=MAX(Classes_finales!D:D),$M$1,Donnees_SIG!J753))</f>
        <v>7.914299999999999</v>
      </c>
      <c r="P753" t="s">
        <v>39</v>
      </c>
    </row>
    <row r="754" spans="1:16">
      <c r="A754" t="s">
        <v>1543</v>
      </c>
      <c r="B754" t="s">
        <v>1544</v>
      </c>
      <c r="C754">
        <v>101.34829712</v>
      </c>
      <c r="D754" t="s">
        <v>37</v>
      </c>
      <c r="E754">
        <v>783333.23056582303</v>
      </c>
      <c r="F754">
        <v>9635550.5419679806</v>
      </c>
      <c r="G754">
        <f>IF(C754="","",VLOOKUP(C754,Classes_detaillees!B:D,Classes_detaillees!C$1,TRUE))</f>
        <v>105</v>
      </c>
      <c r="H754">
        <f>IF(C754="","",VLOOKUP(C754,Classes_finales!B:D,Classes_finales!C$1,TRUE))</f>
        <v>80</v>
      </c>
      <c r="I754">
        <f t="shared" si="11"/>
        <v>20</v>
      </c>
      <c r="J754" s="31">
        <f>Classes_finales!$W$30*C754^3+Classes_finales!$W$31*C754^2+Classes_finales!$W$32*C754+Classes_finales!$W$33</f>
        <v>7.0663335059326986</v>
      </c>
      <c r="K754">
        <f>IF(OR(C754&lt;10,C754&gt;450),0,IF(H754&gt;=MAX(Classes_finales!D:D),$M$1,Donnees_SIG!J754))</f>
        <v>7.914299999999999</v>
      </c>
      <c r="P754" t="s">
        <v>39</v>
      </c>
    </row>
    <row r="755" spans="1:16">
      <c r="A755" t="s">
        <v>1545</v>
      </c>
      <c r="B755" s="31" t="s">
        <v>1546</v>
      </c>
      <c r="C755">
        <v>392.34149170000001</v>
      </c>
      <c r="D755" t="s">
        <v>37</v>
      </c>
      <c r="E755">
        <v>783311.06276798097</v>
      </c>
      <c r="F755">
        <v>9635648.0451757498</v>
      </c>
      <c r="G755">
        <f>IF(C755="","",VLOOKUP(C755,Classes_detaillees!B:D,Classes_detaillees!C$1,TRUE))</f>
        <v>395</v>
      </c>
      <c r="H755">
        <f>IF(C755="","",VLOOKUP(C755,Classes_finales!B:D,Classes_finales!C$1,TRUE))</f>
        <v>80</v>
      </c>
      <c r="I755">
        <f t="shared" si="11"/>
        <v>20</v>
      </c>
      <c r="J755" s="31">
        <f>Classes_finales!$W$30*C755^3+Classes_finales!$W$31*C755^2+Classes_finales!$W$32*C755+Classes_finales!$W$33</f>
        <v>-847.38041013542056</v>
      </c>
      <c r="K755">
        <f>IF(OR(C755&lt;10,C755&gt;450),0,IF(H755&gt;=MAX(Classes_finales!D:D),$M$1,Donnees_SIG!J755))</f>
        <v>7.914299999999999</v>
      </c>
      <c r="P755" t="s">
        <v>39</v>
      </c>
    </row>
    <row r="756" spans="1:16">
      <c r="A756" t="s">
        <v>1547</v>
      </c>
      <c r="B756" s="31" t="s">
        <v>1548</v>
      </c>
      <c r="C756">
        <v>146.17070007000001</v>
      </c>
      <c r="D756" t="s">
        <v>37</v>
      </c>
      <c r="E756">
        <v>793034.69688162603</v>
      </c>
      <c r="F756">
        <v>9639314.9622685593</v>
      </c>
      <c r="G756">
        <f>IF(C756="","",VLOOKUP(C756,Classes_detaillees!B:D,Classes_detaillees!C$1,TRUE))</f>
        <v>150</v>
      </c>
      <c r="H756">
        <f>IF(C756="","",VLOOKUP(C756,Classes_finales!B:D,Classes_finales!C$1,TRUE))</f>
        <v>80</v>
      </c>
      <c r="I756">
        <f t="shared" si="11"/>
        <v>20</v>
      </c>
      <c r="J756" s="31">
        <f>Classes_finales!$W$30*C756^3+Classes_finales!$W$31*C756^2+Classes_finales!$W$32*C756+Classes_finales!$W$33</f>
        <v>-7.6169592507062998</v>
      </c>
      <c r="K756">
        <f>IF(OR(C756&lt;10,C756&gt;450),0,IF(H756&gt;=MAX(Classes_finales!D:D),$M$1,Donnees_SIG!J756))</f>
        <v>7.914299999999999</v>
      </c>
      <c r="P756" t="s">
        <v>39</v>
      </c>
    </row>
    <row r="757" spans="1:16">
      <c r="A757" t="s">
        <v>1549</v>
      </c>
      <c r="B757" t="s">
        <v>1550</v>
      </c>
      <c r="C757">
        <v>206.75979613999999</v>
      </c>
      <c r="D757" t="s">
        <v>37</v>
      </c>
      <c r="E757">
        <v>790830.37821768597</v>
      </c>
      <c r="F757">
        <v>9638655.6582116894</v>
      </c>
      <c r="G757">
        <f>IF(C757="","",VLOOKUP(C757,Classes_detaillees!B:D,Classes_detaillees!C$1,TRUE))</f>
        <v>210</v>
      </c>
      <c r="H757">
        <f>IF(C757="","",VLOOKUP(C757,Classes_finales!B:D,Classes_finales!C$1,TRUE))</f>
        <v>80</v>
      </c>
      <c r="I757">
        <f t="shared" si="11"/>
        <v>20</v>
      </c>
      <c r="J757" s="31">
        <f>Classes_finales!$W$30*C757^3+Classes_finales!$W$31*C757^2+Classes_finales!$W$32*C757+Classes_finales!$W$33</f>
        <v>-71.44194495878881</v>
      </c>
      <c r="K757">
        <f>IF(OR(C757&lt;10,C757&gt;450),0,IF(H757&gt;=MAX(Classes_finales!D:D),$M$1,Donnees_SIG!J757))</f>
        <v>7.914299999999999</v>
      </c>
      <c r="P757" t="s">
        <v>39</v>
      </c>
    </row>
    <row r="758" spans="1:16">
      <c r="A758" t="s">
        <v>1551</v>
      </c>
      <c r="B758" s="31" t="s">
        <v>1552</v>
      </c>
      <c r="C758">
        <v>23.051000595000001</v>
      </c>
      <c r="D758" t="s">
        <v>37</v>
      </c>
      <c r="E758">
        <v>783303.24898196501</v>
      </c>
      <c r="F758">
        <v>9635407.5017594397</v>
      </c>
      <c r="G758">
        <f>IF(C758="","",VLOOKUP(C758,Classes_detaillees!B:D,Classes_detaillees!C$1,TRUE))</f>
        <v>25</v>
      </c>
      <c r="H758">
        <f>IF(C758="","",VLOOKUP(C758,Classes_finales!B:D,Classes_finales!C$1,TRUE))</f>
        <v>30</v>
      </c>
      <c r="I758">
        <f t="shared" si="11"/>
        <v>20</v>
      </c>
      <c r="J758" s="31">
        <f>Classes_finales!$W$30*C758^3+Classes_finales!$W$31*C758^2+Classes_finales!$W$32*C758+Classes_finales!$W$33</f>
        <v>1.7579065654008534</v>
      </c>
      <c r="K758">
        <f>IF(OR(C758&lt;10,C758&gt;450),0,IF(H758&gt;=MAX(Classes_finales!D:D),$M$1,Donnees_SIG!J758))</f>
        <v>1.7579065654008534</v>
      </c>
      <c r="P758" t="s">
        <v>39</v>
      </c>
    </row>
    <row r="759" spans="1:16">
      <c r="A759" t="s">
        <v>1553</v>
      </c>
      <c r="B759" t="s">
        <v>1554</v>
      </c>
      <c r="C759">
        <v>226.32060242</v>
      </c>
      <c r="D759" t="s">
        <v>37</v>
      </c>
      <c r="E759">
        <v>791829.09646662697</v>
      </c>
      <c r="F759">
        <v>9638466.1462767106</v>
      </c>
      <c r="G759">
        <f>IF(C759="","",VLOOKUP(C759,Classes_detaillees!B:D,Classes_detaillees!C$1,TRUE))</f>
        <v>230</v>
      </c>
      <c r="H759">
        <f>IF(C759="","",VLOOKUP(C759,Classes_finales!B:D,Classes_finales!C$1,TRUE))</f>
        <v>80</v>
      </c>
      <c r="I759">
        <f t="shared" si="11"/>
        <v>20</v>
      </c>
      <c r="J759" s="31">
        <f>Classes_finales!$W$30*C759^3+Classes_finales!$W$31*C759^2+Classes_finales!$W$32*C759+Classes_finales!$W$33</f>
        <v>-106.76124433511447</v>
      </c>
      <c r="K759">
        <f>IF(OR(C759&lt;10,C759&gt;450),0,IF(H759&gt;=MAX(Classes_finales!D:D),$M$1,Donnees_SIG!J759))</f>
        <v>7.914299999999999</v>
      </c>
      <c r="P759" t="s">
        <v>39</v>
      </c>
    </row>
    <row r="760" spans="1:16">
      <c r="A760" t="s">
        <v>1555</v>
      </c>
      <c r="B760" s="31" t="s">
        <v>1556</v>
      </c>
      <c r="C760">
        <v>81.910598754999995</v>
      </c>
      <c r="D760" t="s">
        <v>37</v>
      </c>
      <c r="E760">
        <v>790177.86931220302</v>
      </c>
      <c r="F760">
        <v>9637477.8119033296</v>
      </c>
      <c r="G760">
        <f>IF(C760="","",VLOOKUP(C760,Classes_detaillees!B:D,Classes_detaillees!C$1,TRUE))</f>
        <v>85</v>
      </c>
      <c r="H760">
        <f>IF(C760="","",VLOOKUP(C760,Classes_finales!B:D,Classes_finales!C$1,TRUE))</f>
        <v>80</v>
      </c>
      <c r="I760">
        <f t="shared" si="11"/>
        <v>20</v>
      </c>
      <c r="J760" s="31">
        <f>Classes_finales!$W$30*C760^3+Classes_finales!$W$31*C760^2+Classes_finales!$W$32*C760+Classes_finales!$W$33</f>
        <v>7.9522434127125425</v>
      </c>
      <c r="K760">
        <f>IF(OR(C760&lt;10,C760&gt;450),0,IF(H760&gt;=MAX(Classes_finales!D:D),$M$1,Donnees_SIG!J760))</f>
        <v>7.914299999999999</v>
      </c>
      <c r="P760" t="s">
        <v>39</v>
      </c>
    </row>
    <row r="761" spans="1:16">
      <c r="A761" t="s">
        <v>1557</v>
      </c>
      <c r="B761" t="s">
        <v>1558</v>
      </c>
      <c r="C761">
        <v>41.103500365999999</v>
      </c>
      <c r="D761" t="s">
        <v>37</v>
      </c>
      <c r="E761">
        <v>790587.41924855299</v>
      </c>
      <c r="F761">
        <v>9638065.1299414001</v>
      </c>
      <c r="G761">
        <f>IF(C761="","",VLOOKUP(C761,Classes_detaillees!B:D,Classes_detaillees!C$1,TRUE))</f>
        <v>45</v>
      </c>
      <c r="H761">
        <f>IF(C761="","",VLOOKUP(C761,Classes_finales!B:D,Classes_finales!C$1,TRUE))</f>
        <v>50</v>
      </c>
      <c r="I761">
        <f t="shared" si="11"/>
        <v>20</v>
      </c>
      <c r="J761" s="31">
        <f>Classes_finales!$W$30*C761^3+Classes_finales!$W$31*C761^2+Classes_finales!$W$32*C761+Classes_finales!$W$33</f>
        <v>4.1890987825577479</v>
      </c>
      <c r="K761">
        <f>IF(OR(C761&lt;10,C761&gt;450),0,IF(H761&gt;=MAX(Classes_finales!D:D),$M$1,Donnees_SIG!J761))</f>
        <v>4.1890987825577479</v>
      </c>
      <c r="P761" t="s">
        <v>39</v>
      </c>
    </row>
    <row r="762" spans="1:16">
      <c r="A762" t="s">
        <v>1559</v>
      </c>
      <c r="B762" t="s">
        <v>1560</v>
      </c>
      <c r="C762">
        <v>58.875999450999998</v>
      </c>
      <c r="D762" t="s">
        <v>37</v>
      </c>
      <c r="E762">
        <v>786390.13113163901</v>
      </c>
      <c r="F762">
        <v>9635939.5387453604</v>
      </c>
      <c r="G762">
        <f>IF(C762="","",VLOOKUP(C762,Classes_detaillees!B:D,Classes_detaillees!C$1,TRUE))</f>
        <v>60</v>
      </c>
      <c r="H762">
        <f>IF(C762="","",VLOOKUP(C762,Classes_finales!B:D,Classes_finales!C$1,TRUE))</f>
        <v>60</v>
      </c>
      <c r="I762">
        <f t="shared" si="11"/>
        <v>20</v>
      </c>
      <c r="J762" s="31">
        <f>Classes_finales!$W$30*C762^3+Classes_finales!$W$31*C762^2+Classes_finales!$W$32*C762+Classes_finales!$W$33</f>
        <v>6.416652015016183</v>
      </c>
      <c r="K762">
        <f>IF(OR(C762&lt;10,C762&gt;450),0,IF(H762&gt;=MAX(Classes_finales!D:D),$M$1,Donnees_SIG!J762))</f>
        <v>6.416652015016183</v>
      </c>
      <c r="P762" t="s">
        <v>39</v>
      </c>
    </row>
    <row r="763" spans="1:16">
      <c r="A763" t="s">
        <v>1561</v>
      </c>
      <c r="B763" s="31" t="s">
        <v>1562</v>
      </c>
      <c r="C763">
        <v>145.55850219999999</v>
      </c>
      <c r="D763" t="s">
        <v>37</v>
      </c>
      <c r="E763">
        <v>783078.60318042396</v>
      </c>
      <c r="F763">
        <v>9635695.6590062696</v>
      </c>
      <c r="G763">
        <f>IF(C763="","",VLOOKUP(C763,Classes_detaillees!B:D,Classes_detaillees!C$1,TRUE))</f>
        <v>150</v>
      </c>
      <c r="H763">
        <f>IF(C763="","",VLOOKUP(C763,Classes_finales!B:D,Classes_finales!C$1,TRUE))</f>
        <v>80</v>
      </c>
      <c r="I763">
        <f t="shared" si="11"/>
        <v>20</v>
      </c>
      <c r="J763" s="31">
        <f>Classes_finales!$W$30*C763^3+Classes_finales!$W$31*C763^2+Classes_finales!$W$32*C763+Classes_finales!$W$33</f>
        <v>-7.2631783413308337</v>
      </c>
      <c r="K763">
        <f>IF(OR(C763&lt;10,C763&gt;450),0,IF(H763&gt;=MAX(Classes_finales!D:D),$M$1,Donnees_SIG!J763))</f>
        <v>7.914299999999999</v>
      </c>
      <c r="P763" t="s">
        <v>39</v>
      </c>
    </row>
    <row r="764" spans="1:16">
      <c r="A764" t="s">
        <v>1563</v>
      </c>
      <c r="B764" s="31" t="s">
        <v>1564</v>
      </c>
      <c r="C764">
        <v>155.72650146000001</v>
      </c>
      <c r="D764" t="s">
        <v>37</v>
      </c>
      <c r="E764">
        <v>790194.80563856603</v>
      </c>
      <c r="F764">
        <v>9638749.8985610995</v>
      </c>
      <c r="G764">
        <f>IF(C764="","",VLOOKUP(C764,Classes_detaillees!B:D,Classes_detaillees!C$1,TRUE))</f>
        <v>160</v>
      </c>
      <c r="H764">
        <f>IF(C764="","",VLOOKUP(C764,Classes_finales!B:D,Classes_finales!C$1,TRUE))</f>
        <v>80</v>
      </c>
      <c r="I764">
        <f t="shared" si="11"/>
        <v>20</v>
      </c>
      <c r="J764" s="31">
        <f>Classes_finales!$W$30*C764^3+Classes_finales!$W$31*C764^2+Classes_finales!$W$32*C764+Classes_finales!$W$33</f>
        <v>-13.794895005845763</v>
      </c>
      <c r="K764">
        <f>IF(OR(C764&lt;10,C764&gt;450),0,IF(H764&gt;=MAX(Classes_finales!D:D),$M$1,Donnees_SIG!J764))</f>
        <v>7.914299999999999</v>
      </c>
      <c r="P764" t="s">
        <v>39</v>
      </c>
    </row>
    <row r="765" spans="1:16">
      <c r="A765" t="s">
        <v>1565</v>
      </c>
      <c r="B765" t="s">
        <v>1566</v>
      </c>
      <c r="C765">
        <v>84.473701477000006</v>
      </c>
      <c r="D765" t="s">
        <v>37</v>
      </c>
      <c r="E765">
        <v>791357.66640020302</v>
      </c>
      <c r="F765">
        <v>9637387.9348005801</v>
      </c>
      <c r="G765">
        <f>IF(C765="","",VLOOKUP(C765,Classes_detaillees!B:D,Classes_detaillees!C$1,TRUE))</f>
        <v>85</v>
      </c>
      <c r="H765">
        <f>IF(C765="","",VLOOKUP(C765,Classes_finales!B:D,Classes_finales!C$1,TRUE))</f>
        <v>80</v>
      </c>
      <c r="I765">
        <f t="shared" si="11"/>
        <v>20</v>
      </c>
      <c r="J765" s="31">
        <f>Classes_finales!$W$30*C765^3+Classes_finales!$W$31*C765^2+Classes_finales!$W$32*C765+Classes_finales!$W$33</f>
        <v>7.9718680203573768</v>
      </c>
      <c r="K765">
        <f>IF(OR(C765&lt;10,C765&gt;450),0,IF(H765&gt;=MAX(Classes_finales!D:D),$M$1,Donnees_SIG!J765))</f>
        <v>7.914299999999999</v>
      </c>
      <c r="P765" t="s">
        <v>39</v>
      </c>
    </row>
    <row r="766" spans="1:16">
      <c r="A766" t="s">
        <v>1567</v>
      </c>
      <c r="B766" t="s">
        <v>1568</v>
      </c>
      <c r="C766">
        <v>55.651199341000002</v>
      </c>
      <c r="D766" t="s">
        <v>37</v>
      </c>
      <c r="E766">
        <v>782232.09459598199</v>
      </c>
      <c r="F766">
        <v>9636103.4216320496</v>
      </c>
      <c r="G766">
        <f>IF(C766="","",VLOOKUP(C766,Classes_detaillees!B:D,Classes_detaillees!C$1,TRUE))</f>
        <v>60</v>
      </c>
      <c r="H766">
        <f>IF(C766="","",VLOOKUP(C766,Classes_finales!B:D,Classes_finales!C$1,TRUE))</f>
        <v>60</v>
      </c>
      <c r="I766">
        <f t="shared" si="11"/>
        <v>20</v>
      </c>
      <c r="J766" s="31">
        <f>Classes_finales!$W$30*C766^3+Classes_finales!$W$31*C766^2+Classes_finales!$W$32*C766+Classes_finales!$W$33</f>
        <v>6.0552788130340822</v>
      </c>
      <c r="K766">
        <f>IF(OR(C766&lt;10,C766&gt;450),0,IF(H766&gt;=MAX(Classes_finales!D:D),$M$1,Donnees_SIG!J766))</f>
        <v>6.0552788130340822</v>
      </c>
      <c r="P766" t="s">
        <v>39</v>
      </c>
    </row>
    <row r="767" spans="1:16">
      <c r="A767" t="s">
        <v>1569</v>
      </c>
      <c r="B767" s="31" t="s">
        <v>1570</v>
      </c>
      <c r="C767">
        <v>11.736900329999999</v>
      </c>
      <c r="D767" t="s">
        <v>37</v>
      </c>
      <c r="E767">
        <v>783783.11678652198</v>
      </c>
      <c r="F767">
        <v>9636093.6134318393</v>
      </c>
      <c r="G767">
        <f>IF(C767="","",VLOOKUP(C767,Classes_detaillees!B:D,Classes_detaillees!C$1,TRUE))</f>
        <v>15</v>
      </c>
      <c r="H767">
        <f>IF(C767="","",VLOOKUP(C767,Classes_finales!B:D,Classes_finales!C$1,TRUE))</f>
        <v>15</v>
      </c>
      <c r="I767">
        <f t="shared" si="11"/>
        <v>20</v>
      </c>
      <c r="J767" s="31">
        <f>Classes_finales!$W$30*C767^3+Classes_finales!$W$31*C767^2+Classes_finales!$W$32*C767+Classes_finales!$W$33</f>
        <v>0.46085395931834516</v>
      </c>
      <c r="K767">
        <f>IF(OR(C767&lt;10,C767&gt;450),0,IF(H767&gt;=MAX(Classes_finales!D:D),$M$1,Donnees_SIG!J767))</f>
        <v>0.46085395931834516</v>
      </c>
      <c r="P767" t="s">
        <v>39</v>
      </c>
    </row>
    <row r="768" spans="1:16">
      <c r="A768" t="s">
        <v>1571</v>
      </c>
      <c r="B768" t="s">
        <v>1572</v>
      </c>
      <c r="C768">
        <v>81.222900390999996</v>
      </c>
      <c r="D768" t="s">
        <v>37</v>
      </c>
      <c r="E768">
        <v>792839.51551737101</v>
      </c>
      <c r="F768">
        <v>9639153.1355725005</v>
      </c>
      <c r="G768">
        <f>IF(C768="","",VLOOKUP(C768,Classes_detaillees!B:D,Classes_detaillees!C$1,TRUE))</f>
        <v>85</v>
      </c>
      <c r="H768">
        <f>IF(C768="","",VLOOKUP(C768,Classes_finales!B:D,Classes_finales!C$1,TRUE))</f>
        <v>80</v>
      </c>
      <c r="I768">
        <f t="shared" si="11"/>
        <v>20</v>
      </c>
      <c r="J768" s="31">
        <f>Classes_finales!$W$30*C768^3+Classes_finales!$W$31*C768^2+Classes_finales!$W$32*C768+Classes_finales!$W$33</f>
        <v>7.9408253811907148</v>
      </c>
      <c r="K768">
        <f>IF(OR(C768&lt;10,C768&gt;450),0,IF(H768&gt;=MAX(Classes_finales!D:D),$M$1,Donnees_SIG!J768))</f>
        <v>7.914299999999999</v>
      </c>
      <c r="P768" t="s">
        <v>39</v>
      </c>
    </row>
    <row r="769" spans="1:16">
      <c r="A769" t="s">
        <v>1573</v>
      </c>
      <c r="B769" s="31" t="s">
        <v>1574</v>
      </c>
      <c r="C769">
        <v>53.488998412999997</v>
      </c>
      <c r="D769" t="s">
        <v>37</v>
      </c>
      <c r="E769">
        <v>784508.42710093095</v>
      </c>
      <c r="F769">
        <v>9636534.0043517202</v>
      </c>
      <c r="G769">
        <f>IF(C769="","",VLOOKUP(C769,Classes_detaillees!B:D,Classes_detaillees!C$1,TRUE))</f>
        <v>55</v>
      </c>
      <c r="H769">
        <f>IF(C769="","",VLOOKUP(C769,Classes_finales!B:D,Classes_finales!C$1,TRUE))</f>
        <v>60</v>
      </c>
      <c r="I769">
        <f t="shared" si="11"/>
        <v>20</v>
      </c>
      <c r="J769" s="31">
        <f>Classes_finales!$W$30*C769^3+Classes_finales!$W$31*C769^2+Classes_finales!$W$32*C769+Classes_finales!$W$33</f>
        <v>5.799465971444711</v>
      </c>
      <c r="K769">
        <f>IF(OR(C769&lt;10,C769&gt;450),0,IF(H769&gt;=MAX(Classes_finales!D:D),$M$1,Donnees_SIG!J769))</f>
        <v>5.799465971444711</v>
      </c>
      <c r="P769" t="s">
        <v>39</v>
      </c>
    </row>
    <row r="770" spans="1:16">
      <c r="A770" t="s">
        <v>1575</v>
      </c>
      <c r="B770" s="31" t="s">
        <v>1576</v>
      </c>
      <c r="C770">
        <v>12.114800453000001</v>
      </c>
      <c r="D770" t="s">
        <v>37</v>
      </c>
      <c r="E770">
        <v>792491.56793417304</v>
      </c>
      <c r="F770">
        <v>9639672.02478984</v>
      </c>
      <c r="G770">
        <f>IF(C770="","",VLOOKUP(C770,Classes_detaillees!B:D,Classes_detaillees!C$1,TRUE))</f>
        <v>15</v>
      </c>
      <c r="H770">
        <f>IF(C770="","",VLOOKUP(C770,Classes_finales!B:D,Classes_finales!C$1,TRUE))</f>
        <v>15</v>
      </c>
      <c r="I770">
        <f t="shared" si="11"/>
        <v>20</v>
      </c>
      <c r="J770" s="31">
        <f>Classes_finales!$W$30*C770^3+Classes_finales!$W$31*C770^2+Classes_finales!$W$32*C770+Classes_finales!$W$33</f>
        <v>0.49896120865387927</v>
      </c>
      <c r="K770">
        <f>IF(OR(C770&lt;10,C770&gt;450),0,IF(H770&gt;=MAX(Classes_finales!D:D),$M$1,Donnees_SIG!J770))</f>
        <v>0.49896120865387927</v>
      </c>
      <c r="P770" t="s">
        <v>39</v>
      </c>
    </row>
    <row r="771" spans="1:16">
      <c r="A771" t="s">
        <v>1577</v>
      </c>
      <c r="B771" t="s">
        <v>1578</v>
      </c>
      <c r="C771">
        <v>52.540401459000002</v>
      </c>
      <c r="D771" t="s">
        <v>37</v>
      </c>
      <c r="E771">
        <v>790577.28096113401</v>
      </c>
      <c r="F771">
        <v>9638077.5389608908</v>
      </c>
      <c r="G771">
        <f>IF(C771="","",VLOOKUP(C771,Classes_detaillees!B:D,Classes_detaillees!C$1,TRUE))</f>
        <v>55</v>
      </c>
      <c r="H771">
        <f>IF(C771="","",VLOOKUP(C771,Classes_finales!B:D,Classes_finales!C$1,TRUE))</f>
        <v>60</v>
      </c>
      <c r="I771">
        <f t="shared" ref="I771:I834" si="12">IF(E771="","",20)</f>
        <v>20</v>
      </c>
      <c r="J771" s="31">
        <f>Classes_finales!$W$30*C771^3+Classes_finales!$W$31*C771^2+Classes_finales!$W$32*C771+Classes_finales!$W$33</f>
        <v>5.6841861367810527</v>
      </c>
      <c r="K771">
        <f>IF(OR(C771&lt;10,C771&gt;450),0,IF(H771&gt;=MAX(Classes_finales!D:D),$M$1,Donnees_SIG!J771))</f>
        <v>5.6841861367810527</v>
      </c>
      <c r="P771" t="s">
        <v>39</v>
      </c>
    </row>
    <row r="772" spans="1:16">
      <c r="A772" t="s">
        <v>1579</v>
      </c>
      <c r="B772" s="31" t="s">
        <v>1580</v>
      </c>
      <c r="C772">
        <v>68.025001525999997</v>
      </c>
      <c r="D772" t="s">
        <v>37</v>
      </c>
      <c r="E772">
        <v>792526.90565955895</v>
      </c>
      <c r="F772">
        <v>9638671.1954706404</v>
      </c>
      <c r="G772">
        <f>IF(C772="","",VLOOKUP(C772,Classes_detaillees!B:D,Classes_detaillees!C$1,TRUE))</f>
        <v>70</v>
      </c>
      <c r="H772">
        <f>IF(C772="","",VLOOKUP(C772,Classes_finales!B:D,Classes_finales!C$1,TRUE))</f>
        <v>70</v>
      </c>
      <c r="I772">
        <f t="shared" si="12"/>
        <v>20</v>
      </c>
      <c r="J772" s="31">
        <f>Classes_finales!$W$30*C772^3+Classes_finales!$W$31*C772^2+Classes_finales!$W$32*C772+Classes_finales!$W$33</f>
        <v>7.2776254445791544</v>
      </c>
      <c r="K772">
        <f>IF(OR(C772&lt;10,C772&gt;450),0,IF(H772&gt;=MAX(Classes_finales!D:D),$M$1,Donnees_SIG!J772))</f>
        <v>7.2776254445791544</v>
      </c>
      <c r="P772" t="s">
        <v>39</v>
      </c>
    </row>
    <row r="773" spans="1:16">
      <c r="A773" t="s">
        <v>1581</v>
      </c>
      <c r="B773" t="s">
        <v>1582</v>
      </c>
      <c r="C773">
        <v>71.027397156000006</v>
      </c>
      <c r="D773" t="s">
        <v>37</v>
      </c>
      <c r="E773">
        <v>782754.17212642601</v>
      </c>
      <c r="F773">
        <v>9635855.7255640198</v>
      </c>
      <c r="G773">
        <f>IF(C773="","",VLOOKUP(C773,Classes_detaillees!B:D,Classes_detaillees!C$1,TRUE))</f>
        <v>75</v>
      </c>
      <c r="H773">
        <f>IF(C773="","",VLOOKUP(C773,Classes_finales!B:D,Classes_finales!C$1,TRUE))</f>
        <v>80</v>
      </c>
      <c r="I773">
        <f t="shared" si="12"/>
        <v>20</v>
      </c>
      <c r="J773" s="31">
        <f>Classes_finales!$W$30*C773^3+Classes_finales!$W$31*C773^2+Classes_finales!$W$32*C773+Classes_finales!$W$33</f>
        <v>7.4960096792511877</v>
      </c>
      <c r="K773">
        <f>IF(OR(C773&lt;10,C773&gt;450),0,IF(H773&gt;=MAX(Classes_finales!D:D),$M$1,Donnees_SIG!J773))</f>
        <v>7.914299999999999</v>
      </c>
      <c r="P773" t="s">
        <v>39</v>
      </c>
    </row>
    <row r="774" spans="1:16">
      <c r="A774" t="s">
        <v>1583</v>
      </c>
      <c r="B774" s="31" t="s">
        <v>1584</v>
      </c>
      <c r="C774">
        <v>64.224197387999993</v>
      </c>
      <c r="D774" t="s">
        <v>37</v>
      </c>
      <c r="E774">
        <v>783076.84854737704</v>
      </c>
      <c r="F774">
        <v>9635725.4504351392</v>
      </c>
      <c r="G774">
        <f>IF(C774="","",VLOOKUP(C774,Classes_detaillees!B:D,Classes_detaillees!C$1,TRUE))</f>
        <v>65</v>
      </c>
      <c r="H774">
        <f>IF(C774="","",VLOOKUP(C774,Classes_finales!B:D,Classes_finales!C$1,TRUE))</f>
        <v>70</v>
      </c>
      <c r="I774">
        <f t="shared" si="12"/>
        <v>20</v>
      </c>
      <c r="J774" s="31">
        <f>Classes_finales!$W$30*C774^3+Classes_finales!$W$31*C774^2+Classes_finales!$W$32*C774+Classes_finales!$W$33</f>
        <v>6.952929406651057</v>
      </c>
      <c r="K774">
        <f>IF(OR(C774&lt;10,C774&gt;450),0,IF(H774&gt;=MAX(Classes_finales!D:D),$M$1,Donnees_SIG!J774))</f>
        <v>6.952929406651057</v>
      </c>
      <c r="P774" t="s">
        <v>39</v>
      </c>
    </row>
    <row r="775" spans="1:16">
      <c r="A775" t="s">
        <v>1585</v>
      </c>
      <c r="B775" t="s">
        <v>1586</v>
      </c>
      <c r="C775">
        <v>75.007003784000005</v>
      </c>
      <c r="D775" t="s">
        <v>37</v>
      </c>
      <c r="E775">
        <v>791001.14508978894</v>
      </c>
      <c r="F775">
        <v>9637649.9234695695</v>
      </c>
      <c r="G775">
        <f>IF(C775="","",VLOOKUP(C775,Classes_detaillees!B:D,Classes_detaillees!C$1,TRUE))</f>
        <v>80</v>
      </c>
      <c r="H775">
        <f>IF(C775="","",VLOOKUP(C775,Classes_finales!B:D,Classes_finales!C$1,TRUE))</f>
        <v>80</v>
      </c>
      <c r="I775">
        <f t="shared" si="12"/>
        <v>20</v>
      </c>
      <c r="J775" s="31">
        <f>Classes_finales!$W$30*C775^3+Classes_finales!$W$31*C775^2+Classes_finales!$W$32*C775+Classes_finales!$W$33</f>
        <v>7.7276458741008511</v>
      </c>
      <c r="K775">
        <f>IF(OR(C775&lt;10,C775&gt;450),0,IF(H775&gt;=MAX(Classes_finales!D:D),$M$1,Donnees_SIG!J775))</f>
        <v>7.914299999999999</v>
      </c>
      <c r="P775" t="s">
        <v>39</v>
      </c>
    </row>
    <row r="776" spans="1:16">
      <c r="A776" t="s">
        <v>1587</v>
      </c>
      <c r="B776" t="s">
        <v>1588</v>
      </c>
      <c r="C776">
        <v>120.21859741</v>
      </c>
      <c r="D776" t="s">
        <v>37</v>
      </c>
      <c r="E776">
        <v>791657.48603441403</v>
      </c>
      <c r="F776">
        <v>9639519.3216258995</v>
      </c>
      <c r="G776">
        <f>IF(C776="","",VLOOKUP(C776,Classes_detaillees!B:D,Classes_detaillees!C$1,TRUE))</f>
        <v>125</v>
      </c>
      <c r="H776">
        <f>IF(C776="","",VLOOKUP(C776,Classes_finales!B:D,Classes_finales!C$1,TRUE))</f>
        <v>80</v>
      </c>
      <c r="I776">
        <f t="shared" si="12"/>
        <v>20</v>
      </c>
      <c r="J776" s="31">
        <f>Classes_finales!$W$30*C776^3+Classes_finales!$W$31*C776^2+Classes_finales!$W$32*C776+Classes_finales!$W$33</f>
        <v>3.4090503298179162</v>
      </c>
      <c r="K776">
        <f>IF(OR(C776&lt;10,C776&gt;450),0,IF(H776&gt;=MAX(Classes_finales!D:D),$M$1,Donnees_SIG!J776))</f>
        <v>7.914299999999999</v>
      </c>
      <c r="P776" t="s">
        <v>39</v>
      </c>
    </row>
    <row r="777" spans="1:16">
      <c r="A777" t="s">
        <v>1589</v>
      </c>
      <c r="B777" t="s">
        <v>1590</v>
      </c>
      <c r="C777">
        <v>458.93530272999999</v>
      </c>
      <c r="D777" t="s">
        <v>37</v>
      </c>
      <c r="E777">
        <v>783085.091544013</v>
      </c>
      <c r="F777">
        <v>9635254.7170993704</v>
      </c>
      <c r="G777">
        <f>IF(C777="","",VLOOKUP(C777,Classes_detaillees!B:D,Classes_detaillees!C$1,TRUE))</f>
        <v>460</v>
      </c>
      <c r="H777">
        <f>IF(C777="","",VLOOKUP(C777,Classes_finales!B:D,Classes_finales!C$1,TRUE))</f>
        <v>80</v>
      </c>
      <c r="I777">
        <f t="shared" si="12"/>
        <v>20</v>
      </c>
      <c r="J777" s="31">
        <f>Classes_finales!$W$30*C777^3+Classes_finales!$W$31*C777^2+Classes_finales!$W$32*C777+Classes_finales!$W$33</f>
        <v>-1444.2306008098558</v>
      </c>
      <c r="K777">
        <f>IF(OR(C777&lt;10,C777&gt;450),0,IF(H777&gt;=MAX(Classes_finales!D:D),$M$1,Donnees_SIG!J777))</f>
        <v>0</v>
      </c>
      <c r="P777" t="s">
        <v>39</v>
      </c>
    </row>
    <row r="778" spans="1:16">
      <c r="A778" t="s">
        <v>1591</v>
      </c>
      <c r="B778" t="s">
        <v>1592</v>
      </c>
      <c r="C778">
        <v>22.517000198000002</v>
      </c>
      <c r="D778" t="s">
        <v>37</v>
      </c>
      <c r="E778">
        <v>783951.819570316</v>
      </c>
      <c r="F778">
        <v>9635901.6401931997</v>
      </c>
      <c r="G778">
        <f>IF(C778="","",VLOOKUP(C778,Classes_detaillees!B:D,Classes_detaillees!C$1,TRUE))</f>
        <v>25</v>
      </c>
      <c r="H778">
        <f>IF(C778="","",VLOOKUP(C778,Classes_finales!B:D,Classes_finales!C$1,TRUE))</f>
        <v>30</v>
      </c>
      <c r="I778">
        <f t="shared" si="12"/>
        <v>20</v>
      </c>
      <c r="J778" s="31">
        <f>Classes_finales!$W$30*C778^3+Classes_finales!$W$31*C778^2+Classes_finales!$W$32*C778+Classes_finales!$W$33</f>
        <v>1.6906216954114091</v>
      </c>
      <c r="K778">
        <f>IF(OR(C778&lt;10,C778&gt;450),0,IF(H778&gt;=MAX(Classes_finales!D:D),$M$1,Donnees_SIG!J778))</f>
        <v>1.6906216954114091</v>
      </c>
      <c r="P778" t="s">
        <v>39</v>
      </c>
    </row>
    <row r="779" spans="1:16">
      <c r="A779" t="s">
        <v>1593</v>
      </c>
      <c r="B779" s="31" t="s">
        <v>1594</v>
      </c>
      <c r="C779">
        <v>105.58959960999999</v>
      </c>
      <c r="D779" t="s">
        <v>37</v>
      </c>
      <c r="E779">
        <v>790093.33342578297</v>
      </c>
      <c r="F779">
        <v>9637640.9881506208</v>
      </c>
      <c r="G779">
        <f>IF(C779="","",VLOOKUP(C779,Classes_detaillees!B:D,Classes_detaillees!C$1,TRUE))</f>
        <v>110</v>
      </c>
      <c r="H779">
        <f>IF(C779="","",VLOOKUP(C779,Classes_finales!B:D,Classes_finales!C$1,TRUE))</f>
        <v>80</v>
      </c>
      <c r="I779">
        <f t="shared" si="12"/>
        <v>20</v>
      </c>
      <c r="J779" s="31">
        <f>Classes_finales!$W$30*C779^3+Classes_finales!$W$31*C779^2+Classes_finales!$W$32*C779+Classes_finales!$W$33</f>
        <v>6.513793722820413</v>
      </c>
      <c r="K779">
        <f>IF(OR(C779&lt;10,C779&gt;450),0,IF(H779&gt;=MAX(Classes_finales!D:D),$M$1,Donnees_SIG!J779))</f>
        <v>7.914299999999999</v>
      </c>
      <c r="P779" t="s">
        <v>39</v>
      </c>
    </row>
    <row r="780" spans="1:16">
      <c r="A780" t="s">
        <v>1595</v>
      </c>
      <c r="B780" s="31" t="s">
        <v>1596</v>
      </c>
      <c r="C780">
        <v>49.346298218000001</v>
      </c>
      <c r="D780" t="s">
        <v>37</v>
      </c>
      <c r="E780">
        <v>791466.87574392895</v>
      </c>
      <c r="F780">
        <v>9638533.7746381406</v>
      </c>
      <c r="G780">
        <f>IF(C780="","",VLOOKUP(C780,Classes_detaillees!B:D,Classes_detaillees!C$1,TRUE))</f>
        <v>50</v>
      </c>
      <c r="H780">
        <f>IF(C780="","",VLOOKUP(C780,Classes_finales!B:D,Classes_finales!C$1,TRUE))</f>
        <v>50</v>
      </c>
      <c r="I780">
        <f t="shared" si="12"/>
        <v>20</v>
      </c>
      <c r="J780" s="31">
        <f>Classes_finales!$W$30*C780^3+Classes_finales!$W$31*C780^2+Classes_finales!$W$32*C780+Classes_finales!$W$33</f>
        <v>5.2840089699239812</v>
      </c>
      <c r="K780">
        <f>IF(OR(C780&lt;10,C780&gt;450),0,IF(H780&gt;=MAX(Classes_finales!D:D),$M$1,Donnees_SIG!J780))</f>
        <v>5.2840089699239812</v>
      </c>
      <c r="P780" t="s">
        <v>39</v>
      </c>
    </row>
    <row r="781" spans="1:16">
      <c r="A781" t="s">
        <v>1597</v>
      </c>
      <c r="B781" s="31" t="s">
        <v>1598</v>
      </c>
      <c r="C781">
        <v>72.360298157000003</v>
      </c>
      <c r="D781" t="s">
        <v>37</v>
      </c>
      <c r="E781">
        <v>790234.904367554</v>
      </c>
      <c r="F781">
        <v>9638726.7351355497</v>
      </c>
      <c r="G781">
        <f>IF(C781="","",VLOOKUP(C781,Classes_detaillees!B:D,Classes_detaillees!C$1,TRUE))</f>
        <v>75</v>
      </c>
      <c r="H781">
        <f>IF(C781="","",VLOOKUP(C781,Classes_finales!B:D,Classes_finales!C$1,TRUE))</f>
        <v>80</v>
      </c>
      <c r="I781">
        <f t="shared" si="12"/>
        <v>20</v>
      </c>
      <c r="J781" s="31">
        <f>Classes_finales!$W$30*C781^3+Classes_finales!$W$31*C781^2+Classes_finales!$W$32*C781+Classes_finales!$W$33</f>
        <v>7.581240139781924</v>
      </c>
      <c r="K781">
        <f>IF(OR(C781&lt;10,C781&gt;450),0,IF(H781&gt;=MAX(Classes_finales!D:D),$M$1,Donnees_SIG!J781))</f>
        <v>7.914299999999999</v>
      </c>
      <c r="P781" t="s">
        <v>39</v>
      </c>
    </row>
    <row r="782" spans="1:16">
      <c r="A782" t="s">
        <v>1599</v>
      </c>
      <c r="B782" t="s">
        <v>1600</v>
      </c>
      <c r="C782">
        <v>149.31210326999999</v>
      </c>
      <c r="D782" t="s">
        <v>37</v>
      </c>
      <c r="E782">
        <v>790637.191327721</v>
      </c>
      <c r="F782">
        <v>9638439.5808554292</v>
      </c>
      <c r="G782">
        <f>IF(C782="","",VLOOKUP(C782,Classes_detaillees!B:D,Classes_detaillees!C$1,TRUE))</f>
        <v>150</v>
      </c>
      <c r="H782">
        <f>IF(C782="","",VLOOKUP(C782,Classes_finales!B:D,Classes_finales!C$1,TRUE))</f>
        <v>80</v>
      </c>
      <c r="I782">
        <f t="shared" si="12"/>
        <v>20</v>
      </c>
      <c r="J782" s="31">
        <f>Classes_finales!$W$30*C782^3+Classes_finales!$W$31*C782^2+Classes_finales!$W$32*C782+Classes_finales!$W$33</f>
        <v>-9.5104038429518418</v>
      </c>
      <c r="K782">
        <f>IF(OR(C782&lt;10,C782&gt;450),0,IF(H782&gt;=MAX(Classes_finales!D:D),$M$1,Donnees_SIG!J782))</f>
        <v>7.914299999999999</v>
      </c>
      <c r="P782" t="s">
        <v>39</v>
      </c>
    </row>
    <row r="783" spans="1:16">
      <c r="A783" t="s">
        <v>1601</v>
      </c>
      <c r="B783" t="s">
        <v>1602</v>
      </c>
      <c r="C783">
        <v>34.672901154000002</v>
      </c>
      <c r="D783" t="s">
        <v>37</v>
      </c>
      <c r="E783">
        <v>790081.51992478804</v>
      </c>
      <c r="F783">
        <v>9637351.9760673996</v>
      </c>
      <c r="G783">
        <f>IF(C783="","",VLOOKUP(C783,Classes_detaillees!B:D,Classes_detaillees!C$1,TRUE))</f>
        <v>35</v>
      </c>
      <c r="H783">
        <f>IF(C783="","",VLOOKUP(C783,Classes_finales!B:D,Classes_finales!C$1,TRUE))</f>
        <v>35</v>
      </c>
      <c r="I783">
        <f t="shared" si="12"/>
        <v>20</v>
      </c>
      <c r="J783" s="31">
        <f>Classes_finales!$W$30*C783^3+Classes_finales!$W$31*C783^2+Classes_finales!$W$32*C783+Classes_finales!$W$33</f>
        <v>3.3063680178751276</v>
      </c>
      <c r="K783">
        <f>IF(OR(C783&lt;10,C783&gt;450),0,IF(H783&gt;=MAX(Classes_finales!D:D),$M$1,Donnees_SIG!J783))</f>
        <v>3.3063680178751276</v>
      </c>
      <c r="P783" t="s">
        <v>39</v>
      </c>
    </row>
    <row r="784" spans="1:16">
      <c r="A784" t="s">
        <v>1603</v>
      </c>
      <c r="B784" t="s">
        <v>1604</v>
      </c>
      <c r="C784">
        <v>146.57049560999999</v>
      </c>
      <c r="D784" t="s">
        <v>37</v>
      </c>
      <c r="E784">
        <v>790585.53460344695</v>
      </c>
      <c r="F784">
        <v>9637814.4674946405</v>
      </c>
      <c r="G784">
        <f>IF(C784="","",VLOOKUP(C784,Classes_detaillees!B:D,Classes_detaillees!C$1,TRUE))</f>
        <v>150</v>
      </c>
      <c r="H784">
        <f>IF(C784="","",VLOOKUP(C784,Classes_finales!B:D,Classes_finales!C$1,TRUE))</f>
        <v>80</v>
      </c>
      <c r="I784">
        <f t="shared" si="12"/>
        <v>20</v>
      </c>
      <c r="J784" s="31">
        <f>Classes_finales!$W$30*C784^3+Classes_finales!$W$31*C784^2+Classes_finales!$W$32*C784+Classes_finales!$W$33</f>
        <v>-7.850652250803579</v>
      </c>
      <c r="K784">
        <f>IF(OR(C784&lt;10,C784&gt;450),0,IF(H784&gt;=MAX(Classes_finales!D:D),$M$1,Donnees_SIG!J784))</f>
        <v>7.914299999999999</v>
      </c>
      <c r="P784" t="s">
        <v>39</v>
      </c>
    </row>
    <row r="785" spans="1:16">
      <c r="A785" t="s">
        <v>1605</v>
      </c>
      <c r="B785" t="s">
        <v>1606</v>
      </c>
      <c r="C785">
        <v>110.30999756</v>
      </c>
      <c r="D785" t="s">
        <v>37</v>
      </c>
      <c r="E785">
        <v>790077.76636062399</v>
      </c>
      <c r="F785">
        <v>9637384.6907968596</v>
      </c>
      <c r="G785">
        <f>IF(C785="","",VLOOKUP(C785,Classes_detaillees!B:D,Classes_detaillees!C$1,TRUE))</f>
        <v>115</v>
      </c>
      <c r="H785">
        <f>IF(C785="","",VLOOKUP(C785,Classes_finales!B:D,Classes_finales!C$1,TRUE))</f>
        <v>80</v>
      </c>
      <c r="I785">
        <f t="shared" si="12"/>
        <v>20</v>
      </c>
      <c r="J785" s="31">
        <f>Classes_finales!$W$30*C785^3+Classes_finales!$W$31*C785^2+Classes_finales!$W$32*C785+Classes_finales!$W$33</f>
        <v>5.7234960224943627</v>
      </c>
      <c r="K785">
        <f>IF(OR(C785&lt;10,C785&gt;450),0,IF(H785&gt;=MAX(Classes_finales!D:D),$M$1,Donnees_SIG!J785))</f>
        <v>7.914299999999999</v>
      </c>
      <c r="P785" t="s">
        <v>39</v>
      </c>
    </row>
    <row r="786" spans="1:16">
      <c r="A786" t="s">
        <v>1607</v>
      </c>
      <c r="B786" t="s">
        <v>1608</v>
      </c>
      <c r="C786">
        <v>21.117399215999999</v>
      </c>
      <c r="D786" t="s">
        <v>37</v>
      </c>
      <c r="E786">
        <v>791587.50941134896</v>
      </c>
      <c r="F786">
        <v>9638421.3600640893</v>
      </c>
      <c r="G786">
        <f>IF(C786="","",VLOOKUP(C786,Classes_detaillees!B:D,Classes_detaillees!C$1,TRUE))</f>
        <v>25</v>
      </c>
      <c r="H786">
        <f>IF(C786="","",VLOOKUP(C786,Classes_finales!B:D,Classes_finales!C$1,TRUE))</f>
        <v>30</v>
      </c>
      <c r="I786">
        <f t="shared" si="12"/>
        <v>20</v>
      </c>
      <c r="J786" s="31">
        <f>Classes_finales!$W$30*C786^3+Classes_finales!$W$31*C786^2+Classes_finales!$W$32*C786+Classes_finales!$W$33</f>
        <v>1.5166142429535303</v>
      </c>
      <c r="K786">
        <f>IF(OR(C786&lt;10,C786&gt;450),0,IF(H786&gt;=MAX(Classes_finales!D:D),$M$1,Donnees_SIG!J786))</f>
        <v>1.5166142429535303</v>
      </c>
      <c r="P786" t="s">
        <v>39</v>
      </c>
    </row>
    <row r="787" spans="1:16">
      <c r="A787" t="s">
        <v>1609</v>
      </c>
      <c r="B787" s="31" t="s">
        <v>1610</v>
      </c>
      <c r="C787">
        <v>37.339599608999997</v>
      </c>
      <c r="D787" t="s">
        <v>37</v>
      </c>
      <c r="E787">
        <v>784387.86209805205</v>
      </c>
      <c r="F787">
        <v>9636014.0989286695</v>
      </c>
      <c r="G787">
        <f>IF(C787="","",VLOOKUP(C787,Classes_detaillees!B:D,Classes_detaillees!C$1,TRUE))</f>
        <v>40</v>
      </c>
      <c r="H787">
        <f>IF(C787="","",VLOOKUP(C787,Classes_finales!B:D,Classes_finales!C$1,TRUE))</f>
        <v>40</v>
      </c>
      <c r="I787">
        <f t="shared" si="12"/>
        <v>20</v>
      </c>
      <c r="J787" s="31">
        <f>Classes_finales!$W$30*C787^3+Classes_finales!$W$31*C787^2+Classes_finales!$W$32*C787+Classes_finales!$W$33</f>
        <v>3.6730522323499932</v>
      </c>
      <c r="K787">
        <f>IF(OR(C787&lt;10,C787&gt;450),0,IF(H787&gt;=MAX(Classes_finales!D:D),$M$1,Donnees_SIG!J787))</f>
        <v>3.6730522323499932</v>
      </c>
      <c r="P787" t="s">
        <v>39</v>
      </c>
    </row>
    <row r="788" spans="1:16">
      <c r="A788" t="s">
        <v>1611</v>
      </c>
      <c r="B788" t="s">
        <v>1612</v>
      </c>
      <c r="C788">
        <v>205.5677948</v>
      </c>
      <c r="D788" t="s">
        <v>37</v>
      </c>
      <c r="E788">
        <v>783055.37575068499</v>
      </c>
      <c r="F788">
        <v>9636170.2696722504</v>
      </c>
      <c r="G788">
        <f>IF(C788="","",VLOOKUP(C788,Classes_detaillees!B:D,Classes_detaillees!C$1,TRUE))</f>
        <v>210</v>
      </c>
      <c r="H788">
        <f>IF(C788="","",VLOOKUP(C788,Classes_finales!B:D,Classes_finales!C$1,TRUE))</f>
        <v>80</v>
      </c>
      <c r="I788">
        <f t="shared" si="12"/>
        <v>20</v>
      </c>
      <c r="J788" s="31">
        <f>Classes_finales!$W$30*C788^3+Classes_finales!$W$31*C788^2+Classes_finales!$W$32*C788+Classes_finales!$W$33</f>
        <v>-69.551195963960481</v>
      </c>
      <c r="K788">
        <f>IF(OR(C788&lt;10,C788&gt;450),0,IF(H788&gt;=MAX(Classes_finales!D:D),$M$1,Donnees_SIG!J788))</f>
        <v>7.914299999999999</v>
      </c>
      <c r="P788" t="s">
        <v>39</v>
      </c>
    </row>
    <row r="789" spans="1:16">
      <c r="A789" t="s">
        <v>1613</v>
      </c>
      <c r="B789" t="s">
        <v>1614</v>
      </c>
      <c r="C789">
        <v>49.859199523999997</v>
      </c>
      <c r="D789" t="s">
        <v>37</v>
      </c>
      <c r="E789">
        <v>790436.852664495</v>
      </c>
      <c r="F789">
        <v>9638322.0575405695</v>
      </c>
      <c r="G789">
        <f>IF(C789="","",VLOOKUP(C789,Classes_detaillees!B:D,Classes_detaillees!C$1,TRUE))</f>
        <v>50</v>
      </c>
      <c r="H789">
        <f>IF(C789="","",VLOOKUP(C789,Classes_finales!B:D,Classes_finales!C$1,TRUE))</f>
        <v>50</v>
      </c>
      <c r="I789">
        <f t="shared" si="12"/>
        <v>20</v>
      </c>
      <c r="J789" s="31">
        <f>Classes_finales!$W$30*C789^3+Classes_finales!$W$31*C789^2+Classes_finales!$W$32*C789+Classes_finales!$W$33</f>
        <v>5.3494166156031184</v>
      </c>
      <c r="K789">
        <f>IF(OR(C789&lt;10,C789&gt;450),0,IF(H789&gt;=MAX(Classes_finales!D:D),$M$1,Donnees_SIG!J789))</f>
        <v>5.3494166156031184</v>
      </c>
      <c r="P789" t="s">
        <v>39</v>
      </c>
    </row>
    <row r="790" spans="1:16">
      <c r="A790" t="s">
        <v>1615</v>
      </c>
      <c r="B790" t="s">
        <v>1616</v>
      </c>
      <c r="C790">
        <v>100.01580048</v>
      </c>
      <c r="D790" t="s">
        <v>37</v>
      </c>
      <c r="E790">
        <v>790523.95793616003</v>
      </c>
      <c r="F790">
        <v>9637726.01441494</v>
      </c>
      <c r="G790">
        <f>IF(C790="","",VLOOKUP(C790,Classes_detaillees!B:D,Classes_detaillees!C$1,TRUE))</f>
        <v>105</v>
      </c>
      <c r="H790">
        <f>IF(C790="","",VLOOKUP(C790,Classes_finales!B:D,Classes_finales!C$1,TRUE))</f>
        <v>80</v>
      </c>
      <c r="I790">
        <f t="shared" si="12"/>
        <v>20</v>
      </c>
      <c r="J790" s="31">
        <f>Classes_finales!$W$30*C790^3+Classes_finales!$W$31*C790^2+Classes_finales!$W$32*C790+Classes_finales!$W$33</f>
        <v>7.2106700217434678</v>
      </c>
      <c r="K790">
        <f>IF(OR(C790&lt;10,C790&gt;450),0,IF(H790&gt;=MAX(Classes_finales!D:D),$M$1,Donnees_SIG!J790))</f>
        <v>7.914299999999999</v>
      </c>
      <c r="P790" t="s">
        <v>39</v>
      </c>
    </row>
    <row r="791" spans="1:16">
      <c r="A791" t="s">
        <v>1617</v>
      </c>
      <c r="B791" s="31" t="s">
        <v>1618</v>
      </c>
      <c r="C791">
        <v>37.905200958000002</v>
      </c>
      <c r="D791" t="s">
        <v>37</v>
      </c>
      <c r="E791">
        <v>783876.92845485697</v>
      </c>
      <c r="F791">
        <v>9635511.7898797505</v>
      </c>
      <c r="G791">
        <f>IF(C791="","",VLOOKUP(C791,Classes_detaillees!B:D,Classes_detaillees!C$1,TRUE))</f>
        <v>40</v>
      </c>
      <c r="H791">
        <f>IF(C791="","",VLOOKUP(C791,Classes_finales!B:D,Classes_finales!C$1,TRUE))</f>
        <v>40</v>
      </c>
      <c r="I791">
        <f t="shared" si="12"/>
        <v>20</v>
      </c>
      <c r="J791" s="31">
        <f>Classes_finales!$W$30*C791^3+Classes_finales!$W$31*C791^2+Classes_finales!$W$32*C791+Classes_finales!$W$33</f>
        <v>3.7508282217769229</v>
      </c>
      <c r="K791">
        <f>IF(OR(C791&lt;10,C791&gt;450),0,IF(H791&gt;=MAX(Classes_finales!D:D),$M$1,Donnees_SIG!J791))</f>
        <v>3.7508282217769229</v>
      </c>
      <c r="P791" t="s">
        <v>39</v>
      </c>
    </row>
    <row r="792" spans="1:16">
      <c r="A792" t="s">
        <v>1619</v>
      </c>
      <c r="B792" t="s">
        <v>1620</v>
      </c>
      <c r="C792">
        <v>36.485801696999999</v>
      </c>
      <c r="D792" t="s">
        <v>37</v>
      </c>
      <c r="E792">
        <v>790736.42161609104</v>
      </c>
      <c r="F792">
        <v>9639310.8034194</v>
      </c>
      <c r="G792">
        <f>IF(C792="","",VLOOKUP(C792,Classes_detaillees!B:D,Classes_detaillees!C$1,TRUE))</f>
        <v>40</v>
      </c>
      <c r="H792">
        <f>IF(C792="","",VLOOKUP(C792,Classes_finales!B:D,Classes_finales!C$1,TRUE))</f>
        <v>40</v>
      </c>
      <c r="I792">
        <f t="shared" si="12"/>
        <v>20</v>
      </c>
      <c r="J792" s="31">
        <f>Classes_finales!$W$30*C792^3+Classes_finales!$W$31*C792^2+Classes_finales!$W$32*C792+Classes_finales!$W$33</f>
        <v>3.5556043125209684</v>
      </c>
      <c r="K792">
        <f>IF(OR(C792&lt;10,C792&gt;450),0,IF(H792&gt;=MAX(Classes_finales!D:D),$M$1,Donnees_SIG!J792))</f>
        <v>3.5556043125209684</v>
      </c>
      <c r="P792" t="s">
        <v>39</v>
      </c>
    </row>
    <row r="793" spans="1:16">
      <c r="A793" t="s">
        <v>1621</v>
      </c>
      <c r="B793" s="31" t="s">
        <v>1622</v>
      </c>
      <c r="C793">
        <v>36.613300322999997</v>
      </c>
      <c r="D793" t="s">
        <v>37</v>
      </c>
      <c r="E793">
        <v>793595.05157164298</v>
      </c>
      <c r="F793">
        <v>9639313.2762411293</v>
      </c>
      <c r="G793">
        <f>IF(C793="","",VLOOKUP(C793,Classes_detaillees!B:D,Classes_detaillees!C$1,TRUE))</f>
        <v>40</v>
      </c>
      <c r="H793">
        <f>IF(C793="","",VLOOKUP(C793,Classes_finales!B:D,Classes_finales!C$1,TRUE))</f>
        <v>40</v>
      </c>
      <c r="I793">
        <f t="shared" si="12"/>
        <v>20</v>
      </c>
      <c r="J793" s="31">
        <f>Classes_finales!$W$30*C793^3+Classes_finales!$W$31*C793^2+Classes_finales!$W$32*C793+Classes_finales!$W$33</f>
        <v>3.5731437582144854</v>
      </c>
      <c r="K793">
        <f>IF(OR(C793&lt;10,C793&gt;450),0,IF(H793&gt;=MAX(Classes_finales!D:D),$M$1,Donnees_SIG!J793))</f>
        <v>3.5731437582144854</v>
      </c>
      <c r="P793" t="s">
        <v>39</v>
      </c>
    </row>
    <row r="794" spans="1:16">
      <c r="A794" t="s">
        <v>1623</v>
      </c>
      <c r="B794" s="31" t="s">
        <v>1624</v>
      </c>
      <c r="C794">
        <v>23.583000182999999</v>
      </c>
      <c r="D794" t="s">
        <v>37</v>
      </c>
      <c r="E794">
        <v>783280.22615651903</v>
      </c>
      <c r="F794">
        <v>9636906.6902481299</v>
      </c>
      <c r="G794">
        <f>IF(C794="","",VLOOKUP(C794,Classes_detaillees!B:D,Classes_detaillees!C$1,TRUE))</f>
        <v>25</v>
      </c>
      <c r="H794">
        <f>IF(C794="","",VLOOKUP(C794,Classes_finales!B:D,Classes_finales!C$1,TRUE))</f>
        <v>30</v>
      </c>
      <c r="I794">
        <f t="shared" si="12"/>
        <v>20</v>
      </c>
      <c r="J794" s="31">
        <f>Classes_finales!$W$30*C794^3+Classes_finales!$W$31*C794^2+Classes_finales!$W$32*C794+Classes_finales!$W$33</f>
        <v>1.8254026491693778</v>
      </c>
      <c r="K794">
        <f>IF(OR(C794&lt;10,C794&gt;450),0,IF(H794&gt;=MAX(Classes_finales!D:D),$M$1,Donnees_SIG!J794))</f>
        <v>1.8254026491693778</v>
      </c>
      <c r="P794" t="s">
        <v>39</v>
      </c>
    </row>
    <row r="795" spans="1:16">
      <c r="A795" t="s">
        <v>1625</v>
      </c>
      <c r="B795" t="s">
        <v>1626</v>
      </c>
      <c r="C795">
        <v>44.515701294000003</v>
      </c>
      <c r="D795" t="s">
        <v>37</v>
      </c>
      <c r="E795">
        <v>782951.01743546897</v>
      </c>
      <c r="F795">
        <v>9635800.2546314597</v>
      </c>
      <c r="G795">
        <f>IF(C795="","",VLOOKUP(C795,Classes_detaillees!B:D,Classes_detaillees!C$1,TRUE))</f>
        <v>45</v>
      </c>
      <c r="H795">
        <f>IF(C795="","",VLOOKUP(C795,Classes_finales!B:D,Classes_finales!C$1,TRUE))</f>
        <v>50</v>
      </c>
      <c r="I795">
        <f t="shared" si="12"/>
        <v>20</v>
      </c>
      <c r="J795" s="31">
        <f>Classes_finales!$W$30*C795^3+Classes_finales!$W$31*C795^2+Classes_finales!$W$32*C795+Classes_finales!$W$33</f>
        <v>4.6505795518003765</v>
      </c>
      <c r="K795">
        <f>IF(OR(C795&lt;10,C795&gt;450),0,IF(H795&gt;=MAX(Classes_finales!D:D),$M$1,Donnees_SIG!J795))</f>
        <v>4.6505795518003765</v>
      </c>
      <c r="P795" t="s">
        <v>39</v>
      </c>
    </row>
    <row r="796" spans="1:16">
      <c r="A796" t="s">
        <v>1627</v>
      </c>
      <c r="B796" t="s">
        <v>1628</v>
      </c>
      <c r="C796">
        <v>55.677101135000001</v>
      </c>
      <c r="D796" t="s">
        <v>37</v>
      </c>
      <c r="E796">
        <v>786487.98586484103</v>
      </c>
      <c r="F796">
        <v>9636210.8825674001</v>
      </c>
      <c r="G796">
        <f>IF(C796="","",VLOOKUP(C796,Classes_detaillees!B:D,Classes_detaillees!C$1,TRUE))</f>
        <v>60</v>
      </c>
      <c r="H796">
        <f>IF(C796="","",VLOOKUP(C796,Classes_finales!B:D,Classes_finales!C$1,TRUE))</f>
        <v>60</v>
      </c>
      <c r="I796">
        <f t="shared" si="12"/>
        <v>20</v>
      </c>
      <c r="J796" s="31">
        <f>Classes_finales!$W$30*C796^3+Classes_finales!$W$31*C796^2+Classes_finales!$W$32*C796+Classes_finales!$W$33</f>
        <v>6.058281152151018</v>
      </c>
      <c r="K796">
        <f>IF(OR(C796&lt;10,C796&gt;450),0,IF(H796&gt;=MAX(Classes_finales!D:D),$M$1,Donnees_SIG!J796))</f>
        <v>6.058281152151018</v>
      </c>
      <c r="P796" t="s">
        <v>39</v>
      </c>
    </row>
    <row r="797" spans="1:16">
      <c r="A797" t="s">
        <v>1629</v>
      </c>
      <c r="B797" t="s">
        <v>1630</v>
      </c>
      <c r="C797">
        <v>67.118202209000003</v>
      </c>
      <c r="D797" t="s">
        <v>37</v>
      </c>
      <c r="E797">
        <v>786443.732964947</v>
      </c>
      <c r="F797">
        <v>9636132.4979734402</v>
      </c>
      <c r="G797">
        <f>IF(C797="","",VLOOKUP(C797,Classes_detaillees!B:D,Classes_detaillees!C$1,TRUE))</f>
        <v>70</v>
      </c>
      <c r="H797">
        <f>IF(C797="","",VLOOKUP(C797,Classes_finales!B:D,Classes_finales!C$1,TRUE))</f>
        <v>70</v>
      </c>
      <c r="I797">
        <f t="shared" si="12"/>
        <v>20</v>
      </c>
      <c r="J797" s="31">
        <f>Classes_finales!$W$30*C797^3+Classes_finales!$W$31*C797^2+Classes_finales!$W$32*C797+Classes_finales!$W$33</f>
        <v>7.2048496722961506</v>
      </c>
      <c r="K797">
        <f>IF(OR(C797&lt;10,C797&gt;450),0,IF(H797&gt;=MAX(Classes_finales!D:D),$M$1,Donnees_SIG!J797))</f>
        <v>7.2048496722961506</v>
      </c>
      <c r="P797" t="s">
        <v>39</v>
      </c>
    </row>
    <row r="798" spans="1:16">
      <c r="A798" t="s">
        <v>1631</v>
      </c>
      <c r="B798" s="31" t="s">
        <v>1632</v>
      </c>
      <c r="C798">
        <v>96.990997313999998</v>
      </c>
      <c r="D798" t="s">
        <v>37</v>
      </c>
      <c r="E798">
        <v>790909.05065325706</v>
      </c>
      <c r="F798">
        <v>9638179.9771276098</v>
      </c>
      <c r="G798">
        <f>IF(C798="","",VLOOKUP(C798,Classes_detaillees!B:D,Classes_detaillees!C$1,TRUE))</f>
        <v>100</v>
      </c>
      <c r="H798">
        <f>IF(C798="","",VLOOKUP(C798,Classes_finales!B:D,Classes_finales!C$1,TRUE))</f>
        <v>80</v>
      </c>
      <c r="I798">
        <f t="shared" si="12"/>
        <v>20</v>
      </c>
      <c r="J798" s="31">
        <f>Classes_finales!$W$30*C798^3+Classes_finales!$W$31*C798^2+Classes_finales!$W$32*C798+Classes_finales!$W$33</f>
        <v>7.4886674837557905</v>
      </c>
      <c r="K798">
        <f>IF(OR(C798&lt;10,C798&gt;450),0,IF(H798&gt;=MAX(Classes_finales!D:D),$M$1,Donnees_SIG!J798))</f>
        <v>7.914299999999999</v>
      </c>
      <c r="P798" t="s">
        <v>39</v>
      </c>
    </row>
    <row r="799" spans="1:16">
      <c r="A799" t="s">
        <v>1633</v>
      </c>
      <c r="B799" t="s">
        <v>1634</v>
      </c>
      <c r="C799">
        <v>147.46789551000001</v>
      </c>
      <c r="D799" t="s">
        <v>37</v>
      </c>
      <c r="E799">
        <v>783075.59093861701</v>
      </c>
      <c r="F799">
        <v>9636200.0113399792</v>
      </c>
      <c r="G799">
        <f>IF(C799="","",VLOOKUP(C799,Classes_detaillees!B:D,Classes_detaillees!C$1,TRUE))</f>
        <v>150</v>
      </c>
      <c r="H799">
        <f>IF(C799="","",VLOOKUP(C799,Classes_finales!B:D,Classes_finales!C$1,TRUE))</f>
        <v>80</v>
      </c>
      <c r="I799">
        <f t="shared" si="12"/>
        <v>20</v>
      </c>
      <c r="J799" s="31">
        <f>Classes_finales!$W$30*C799^3+Classes_finales!$W$31*C799^2+Classes_finales!$W$32*C799+Classes_finales!$W$33</f>
        <v>-8.3828985143390078</v>
      </c>
      <c r="K799">
        <f>IF(OR(C799&lt;10,C799&gt;450),0,IF(H799&gt;=MAX(Classes_finales!D:D),$M$1,Donnees_SIG!J799))</f>
        <v>7.914299999999999</v>
      </c>
      <c r="P799" t="s">
        <v>39</v>
      </c>
    </row>
    <row r="800" spans="1:16">
      <c r="A800" t="s">
        <v>1635</v>
      </c>
      <c r="B800" s="31" t="s">
        <v>1636</v>
      </c>
      <c r="C800">
        <v>81.746200561999999</v>
      </c>
      <c r="D800" t="s">
        <v>37</v>
      </c>
      <c r="E800">
        <v>793980.00084401702</v>
      </c>
      <c r="F800">
        <v>9639373.3176474608</v>
      </c>
      <c r="G800">
        <f>IF(C800="","",VLOOKUP(C800,Classes_detaillees!B:D,Classes_detaillees!C$1,TRUE))</f>
        <v>85</v>
      </c>
      <c r="H800">
        <f>IF(C800="","",VLOOKUP(C800,Classes_finales!B:D,Classes_finales!C$1,TRUE))</f>
        <v>80</v>
      </c>
      <c r="I800">
        <f t="shared" si="12"/>
        <v>20</v>
      </c>
      <c r="J800" s="31">
        <f>Classes_finales!$W$30*C800^3+Classes_finales!$W$31*C800^2+Classes_finales!$W$32*C800+Classes_finales!$W$33</f>
        <v>7.9497459404787829</v>
      </c>
      <c r="K800">
        <f>IF(OR(C800&lt;10,C800&gt;450),0,IF(H800&gt;=MAX(Classes_finales!D:D),$M$1,Donnees_SIG!J800))</f>
        <v>7.914299999999999</v>
      </c>
      <c r="P800" t="s">
        <v>39</v>
      </c>
    </row>
    <row r="801" spans="1:16">
      <c r="A801" t="s">
        <v>1637</v>
      </c>
      <c r="B801" t="s">
        <v>1638</v>
      </c>
      <c r="C801">
        <v>130.42959594999999</v>
      </c>
      <c r="D801" t="s">
        <v>37</v>
      </c>
      <c r="E801">
        <v>790821.37325145397</v>
      </c>
      <c r="F801">
        <v>9638159.1911779791</v>
      </c>
      <c r="G801">
        <f>IF(C801="","",VLOOKUP(C801,Classes_detaillees!B:D,Classes_detaillees!C$1,TRUE))</f>
        <v>135</v>
      </c>
      <c r="H801">
        <f>IF(C801="","",VLOOKUP(C801,Classes_finales!B:D,Classes_finales!C$1,TRUE))</f>
        <v>80</v>
      </c>
      <c r="I801">
        <f t="shared" si="12"/>
        <v>20</v>
      </c>
      <c r="J801" s="31">
        <f>Classes_finales!$W$30*C801^3+Classes_finales!$W$31*C801^2+Classes_finales!$W$32*C801+Classes_finales!$W$33</f>
        <v>-7.1724810161177821E-3</v>
      </c>
      <c r="K801">
        <f>IF(OR(C801&lt;10,C801&gt;450),0,IF(H801&gt;=MAX(Classes_finales!D:D),$M$1,Donnees_SIG!J801))</f>
        <v>7.914299999999999</v>
      </c>
      <c r="P801" t="s">
        <v>39</v>
      </c>
    </row>
    <row r="802" spans="1:16">
      <c r="A802" t="s">
        <v>1639</v>
      </c>
      <c r="B802" t="s">
        <v>1640</v>
      </c>
      <c r="C802">
        <v>115.24079895</v>
      </c>
      <c r="D802" t="s">
        <v>37</v>
      </c>
      <c r="E802">
        <v>782745.25465691998</v>
      </c>
      <c r="F802">
        <v>9635794.4540545493</v>
      </c>
      <c r="G802">
        <f>IF(C802="","",VLOOKUP(C802,Classes_detaillees!B:D,Classes_detaillees!C$1,TRUE))</f>
        <v>120</v>
      </c>
      <c r="H802">
        <f>IF(C802="","",VLOOKUP(C802,Classes_finales!B:D,Classes_finales!C$1,TRUE))</f>
        <v>80</v>
      </c>
      <c r="I802">
        <f t="shared" si="12"/>
        <v>20</v>
      </c>
      <c r="J802" s="31">
        <f>Classes_finales!$W$30*C802^3+Classes_finales!$W$31*C802^2+Classes_finales!$W$32*C802+Classes_finales!$W$33</f>
        <v>4.6874989574483159</v>
      </c>
      <c r="K802">
        <f>IF(OR(C802&lt;10,C802&gt;450),0,IF(H802&gt;=MAX(Classes_finales!D:D),$M$1,Donnees_SIG!J802))</f>
        <v>7.914299999999999</v>
      </c>
      <c r="P802" t="s">
        <v>39</v>
      </c>
    </row>
    <row r="803" spans="1:16">
      <c r="A803" t="s">
        <v>1641</v>
      </c>
      <c r="B803" s="31" t="s">
        <v>1642</v>
      </c>
      <c r="C803">
        <v>22.382400513</v>
      </c>
      <c r="D803" t="s">
        <v>37</v>
      </c>
      <c r="E803">
        <v>790858.81980242103</v>
      </c>
      <c r="F803">
        <v>9638425.6246162094</v>
      </c>
      <c r="G803">
        <f>IF(C803="","",VLOOKUP(C803,Classes_detaillees!B:D,Classes_detaillees!C$1,TRUE))</f>
        <v>25</v>
      </c>
      <c r="H803">
        <f>IF(C803="","",VLOOKUP(C803,Classes_finales!B:D,Classes_finales!C$1,TRUE))</f>
        <v>30</v>
      </c>
      <c r="I803">
        <f t="shared" si="12"/>
        <v>20</v>
      </c>
      <c r="J803" s="31">
        <f>Classes_finales!$W$30*C803^3+Classes_finales!$W$31*C803^2+Classes_finales!$W$32*C803+Classes_finales!$W$33</f>
        <v>1.6737376121149361</v>
      </c>
      <c r="K803">
        <f>IF(OR(C803&lt;10,C803&gt;450),0,IF(H803&gt;=MAX(Classes_finales!D:D),$M$1,Donnees_SIG!J803))</f>
        <v>1.6737376121149361</v>
      </c>
      <c r="P803" t="s">
        <v>39</v>
      </c>
    </row>
    <row r="804" spans="1:16">
      <c r="A804" t="s">
        <v>1643</v>
      </c>
      <c r="B804" s="31" t="s">
        <v>1644</v>
      </c>
      <c r="C804">
        <v>52.987400055000002</v>
      </c>
      <c r="D804" t="s">
        <v>37</v>
      </c>
      <c r="E804">
        <v>791534.16612336703</v>
      </c>
      <c r="F804">
        <v>9638939.8478022795</v>
      </c>
      <c r="G804">
        <f>IF(C804="","",VLOOKUP(C804,Classes_detaillees!B:D,Classes_detaillees!C$1,TRUE))</f>
        <v>55</v>
      </c>
      <c r="H804">
        <f>IF(C804="","",VLOOKUP(C804,Classes_finales!B:D,Classes_finales!C$1,TRUE))</f>
        <v>60</v>
      </c>
      <c r="I804">
        <f t="shared" si="12"/>
        <v>20</v>
      </c>
      <c r="J804" s="31">
        <f>Classes_finales!$W$30*C804^3+Classes_finales!$W$31*C804^2+Classes_finales!$W$32*C804+Classes_finales!$W$33</f>
        <v>5.7387281951423645</v>
      </c>
      <c r="K804">
        <f>IF(OR(C804&lt;10,C804&gt;450),0,IF(H804&gt;=MAX(Classes_finales!D:D),$M$1,Donnees_SIG!J804))</f>
        <v>5.7387281951423645</v>
      </c>
      <c r="P804" t="s">
        <v>39</v>
      </c>
    </row>
    <row r="805" spans="1:16">
      <c r="A805" t="s">
        <v>1645</v>
      </c>
      <c r="B805" t="s">
        <v>1646</v>
      </c>
      <c r="C805">
        <v>68.450401306000003</v>
      </c>
      <c r="D805" t="s">
        <v>37</v>
      </c>
      <c r="E805">
        <v>790340.71306554705</v>
      </c>
      <c r="F805">
        <v>9637949.8426850196</v>
      </c>
      <c r="G805">
        <f>IF(C805="","",VLOOKUP(C805,Classes_detaillees!B:D,Classes_detaillees!C$1,TRUE))</f>
        <v>70</v>
      </c>
      <c r="H805">
        <f>IF(C805="","",VLOOKUP(C805,Classes_finales!B:D,Classes_finales!C$1,TRUE))</f>
        <v>70</v>
      </c>
      <c r="I805">
        <f t="shared" si="12"/>
        <v>20</v>
      </c>
      <c r="J805" s="31">
        <f>Classes_finales!$W$30*C805^3+Classes_finales!$W$31*C805^2+Classes_finales!$W$32*C805+Classes_finales!$W$33</f>
        <v>7.3107053600372236</v>
      </c>
      <c r="K805">
        <f>IF(OR(C805&lt;10,C805&gt;450),0,IF(H805&gt;=MAX(Classes_finales!D:D),$M$1,Donnees_SIG!J805))</f>
        <v>7.3107053600372236</v>
      </c>
      <c r="P805" t="s">
        <v>39</v>
      </c>
    </row>
    <row r="806" spans="1:16">
      <c r="A806" t="s">
        <v>1647</v>
      </c>
      <c r="B806" t="s">
        <v>1648</v>
      </c>
      <c r="C806">
        <v>44.082099915000001</v>
      </c>
      <c r="D806" t="s">
        <v>37</v>
      </c>
      <c r="E806">
        <v>793076.88700506405</v>
      </c>
      <c r="F806">
        <v>9639489.0150460601</v>
      </c>
      <c r="G806">
        <f>IF(C806="","",VLOOKUP(C806,Classes_detaillees!B:D,Classes_detaillees!C$1,TRUE))</f>
        <v>45</v>
      </c>
      <c r="H806">
        <f>IF(C806="","",VLOOKUP(C806,Classes_finales!B:D,Classes_finales!C$1,TRUE))</f>
        <v>50</v>
      </c>
      <c r="I806">
        <f t="shared" si="12"/>
        <v>20</v>
      </c>
      <c r="J806" s="31">
        <f>Classes_finales!$W$30*C806^3+Classes_finales!$W$31*C806^2+Classes_finales!$W$32*C806+Classes_finales!$W$33</f>
        <v>4.5924463257391217</v>
      </c>
      <c r="K806">
        <f>IF(OR(C806&lt;10,C806&gt;450),0,IF(H806&gt;=MAX(Classes_finales!D:D),$M$1,Donnees_SIG!J806))</f>
        <v>4.5924463257391217</v>
      </c>
      <c r="P806" t="s">
        <v>39</v>
      </c>
    </row>
    <row r="807" spans="1:16">
      <c r="A807" t="s">
        <v>1649</v>
      </c>
      <c r="B807" s="31" t="s">
        <v>1650</v>
      </c>
      <c r="C807">
        <v>79.658500670999999</v>
      </c>
      <c r="D807" t="s">
        <v>37</v>
      </c>
      <c r="E807">
        <v>790449.19659694005</v>
      </c>
      <c r="F807">
        <v>9637716.4426561799</v>
      </c>
      <c r="G807">
        <f>IF(C807="","",VLOOKUP(C807,Classes_detaillees!B:D,Classes_detaillees!C$1,TRUE))</f>
        <v>80</v>
      </c>
      <c r="H807">
        <f>IF(C807="","",VLOOKUP(C807,Classes_finales!B:D,Classes_finales!C$1,TRUE))</f>
        <v>80</v>
      </c>
      <c r="I807">
        <f t="shared" si="12"/>
        <v>20</v>
      </c>
      <c r="J807" s="31">
        <f>Classes_finales!$W$30*C807^3+Classes_finales!$W$31*C807^2+Classes_finales!$W$32*C807+Classes_finales!$W$33</f>
        <v>7.9054942465747331</v>
      </c>
      <c r="K807">
        <f>IF(OR(C807&lt;10,C807&gt;450),0,IF(H807&gt;=MAX(Classes_finales!D:D),$M$1,Donnees_SIG!J807))</f>
        <v>7.914299999999999</v>
      </c>
      <c r="P807" t="s">
        <v>39</v>
      </c>
    </row>
    <row r="808" spans="1:16">
      <c r="A808" t="s">
        <v>1651</v>
      </c>
      <c r="B808" s="31" t="s">
        <v>1652</v>
      </c>
      <c r="C808">
        <v>72.384597778</v>
      </c>
      <c r="D808" t="s">
        <v>37</v>
      </c>
      <c r="E808">
        <v>790270.77088924905</v>
      </c>
      <c r="F808">
        <v>9638591.8487616107</v>
      </c>
      <c r="G808">
        <f>IF(C808="","",VLOOKUP(C808,Classes_detaillees!B:D,Classes_detaillees!C$1,TRUE))</f>
        <v>75</v>
      </c>
      <c r="H808">
        <f>IF(C808="","",VLOOKUP(C808,Classes_finales!B:D,Classes_finales!C$1,TRUE))</f>
        <v>80</v>
      </c>
      <c r="I808">
        <f t="shared" si="12"/>
        <v>20</v>
      </c>
      <c r="J808" s="31">
        <f>Classes_finales!$W$30*C808^3+Classes_finales!$W$31*C808^2+Classes_finales!$W$32*C808+Classes_finales!$W$33</f>
        <v>7.5827241782546171</v>
      </c>
      <c r="K808">
        <f>IF(OR(C808&lt;10,C808&gt;450),0,IF(H808&gt;=MAX(Classes_finales!D:D),$M$1,Donnees_SIG!J808))</f>
        <v>7.914299999999999</v>
      </c>
      <c r="P808" t="s">
        <v>39</v>
      </c>
    </row>
    <row r="809" spans="1:16">
      <c r="A809" t="s">
        <v>1653</v>
      </c>
      <c r="B809" t="s">
        <v>1654</v>
      </c>
      <c r="C809">
        <v>104.21089935000001</v>
      </c>
      <c r="D809" t="s">
        <v>37</v>
      </c>
      <c r="E809">
        <v>791452.15310241503</v>
      </c>
      <c r="F809">
        <v>9638349.29777289</v>
      </c>
      <c r="G809">
        <f>IF(C809="","",VLOOKUP(C809,Classes_detaillees!B:D,Classes_detaillees!C$1,TRUE))</f>
        <v>105</v>
      </c>
      <c r="H809">
        <f>IF(C809="","",VLOOKUP(C809,Classes_finales!B:D,Classes_finales!C$1,TRUE))</f>
        <v>80</v>
      </c>
      <c r="I809">
        <f t="shared" si="12"/>
        <v>20</v>
      </c>
      <c r="J809" s="31">
        <f>Classes_finales!$W$30*C809^3+Classes_finales!$W$31*C809^2+Classes_finales!$W$32*C809+Classes_finales!$W$33</f>
        <v>6.7092825925043531</v>
      </c>
      <c r="K809">
        <f>IF(OR(C809&lt;10,C809&gt;450),0,IF(H809&gt;=MAX(Classes_finales!D:D),$M$1,Donnees_SIG!J809))</f>
        <v>7.914299999999999</v>
      </c>
      <c r="P809" t="s">
        <v>39</v>
      </c>
    </row>
    <row r="810" spans="1:16">
      <c r="A810" t="s">
        <v>1655</v>
      </c>
      <c r="B810" s="31" t="s">
        <v>1656</v>
      </c>
      <c r="C810">
        <v>41.888401031000001</v>
      </c>
      <c r="D810" t="s">
        <v>37</v>
      </c>
      <c r="E810">
        <v>791782.69510319305</v>
      </c>
      <c r="F810">
        <v>9638387.02495756</v>
      </c>
      <c r="G810">
        <f>IF(C810="","",VLOOKUP(C810,Classes_detaillees!B:D,Classes_detaillees!C$1,TRUE))</f>
        <v>45</v>
      </c>
      <c r="H810">
        <f>IF(C810="","",VLOOKUP(C810,Classes_finales!B:D,Classes_finales!C$1,TRUE))</f>
        <v>50</v>
      </c>
      <c r="I810">
        <f t="shared" si="12"/>
        <v>20</v>
      </c>
      <c r="J810" s="31">
        <f>Classes_finales!$W$30*C810^3+Classes_finales!$W$31*C810^2+Classes_finales!$W$32*C810+Classes_finales!$W$33</f>
        <v>4.2959742064839048</v>
      </c>
      <c r="K810">
        <f>IF(OR(C810&lt;10,C810&gt;450),0,IF(H810&gt;=MAX(Classes_finales!D:D),$M$1,Donnees_SIG!J810))</f>
        <v>4.2959742064839048</v>
      </c>
      <c r="P810" t="s">
        <v>39</v>
      </c>
    </row>
    <row r="811" spans="1:16">
      <c r="A811" t="s">
        <v>1657</v>
      </c>
      <c r="B811" t="s">
        <v>1658</v>
      </c>
      <c r="C811">
        <v>49.955898285000004</v>
      </c>
      <c r="D811" t="s">
        <v>37</v>
      </c>
      <c r="E811">
        <v>790999.82320809702</v>
      </c>
      <c r="F811">
        <v>9639296.5048918203</v>
      </c>
      <c r="G811">
        <f>IF(C811="","",VLOOKUP(C811,Classes_detaillees!B:D,Classes_detaillees!C$1,TRUE))</f>
        <v>50</v>
      </c>
      <c r="H811">
        <f>IF(C811="","",VLOOKUP(C811,Classes_finales!B:D,Classes_finales!C$1,TRUE))</f>
        <v>50</v>
      </c>
      <c r="I811">
        <f t="shared" si="12"/>
        <v>20</v>
      </c>
      <c r="J811" s="31">
        <f>Classes_finales!$W$30*C811^3+Classes_finales!$W$31*C811^2+Classes_finales!$W$32*C811+Classes_finales!$W$33</f>
        <v>5.3617019381130095</v>
      </c>
      <c r="K811">
        <f>IF(OR(C811&lt;10,C811&gt;450),0,IF(H811&gt;=MAX(Classes_finales!D:D),$M$1,Donnees_SIG!J811))</f>
        <v>5.3617019381130095</v>
      </c>
      <c r="P811" t="s">
        <v>39</v>
      </c>
    </row>
    <row r="812" spans="1:16">
      <c r="A812" t="s">
        <v>1659</v>
      </c>
      <c r="B812" s="31" t="s">
        <v>1660</v>
      </c>
      <c r="C812">
        <v>70.227996825999995</v>
      </c>
      <c r="D812" t="s">
        <v>37</v>
      </c>
      <c r="E812">
        <v>790021.20305259398</v>
      </c>
      <c r="F812">
        <v>9637612.47374052</v>
      </c>
      <c r="G812">
        <f>IF(C812="","",VLOOKUP(C812,Classes_detaillees!B:D,Classes_detaillees!C$1,TRUE))</f>
        <v>75</v>
      </c>
      <c r="H812">
        <f>IF(C812="","",VLOOKUP(C812,Classes_finales!B:D,Classes_finales!C$1,TRUE))</f>
        <v>80</v>
      </c>
      <c r="I812">
        <f t="shared" si="12"/>
        <v>20</v>
      </c>
      <c r="J812" s="31">
        <f>Classes_finales!$W$30*C812^3+Classes_finales!$W$31*C812^2+Classes_finales!$W$32*C812+Classes_finales!$W$33</f>
        <v>7.4413607728209268</v>
      </c>
      <c r="K812">
        <f>IF(OR(C812&lt;10,C812&gt;450),0,IF(H812&gt;=MAX(Classes_finales!D:D),$M$1,Donnees_SIG!J812))</f>
        <v>7.914299999999999</v>
      </c>
      <c r="P812" t="s">
        <v>39</v>
      </c>
    </row>
    <row r="813" spans="1:16">
      <c r="A813" t="s">
        <v>1661</v>
      </c>
      <c r="B813" s="31" t="s">
        <v>1662</v>
      </c>
      <c r="C813">
        <v>146.19619750999999</v>
      </c>
      <c r="D813" t="s">
        <v>37</v>
      </c>
      <c r="E813">
        <v>791458.82114853605</v>
      </c>
      <c r="F813">
        <v>9638556.5597732496</v>
      </c>
      <c r="G813">
        <f>IF(C813="","",VLOOKUP(C813,Classes_detaillees!B:D,Classes_detaillees!C$1,TRUE))</f>
        <v>150</v>
      </c>
      <c r="H813">
        <f>IF(C813="","",VLOOKUP(C813,Classes_finales!B:D,Classes_finales!C$1,TRUE))</f>
        <v>80</v>
      </c>
      <c r="I813">
        <f t="shared" si="12"/>
        <v>20</v>
      </c>
      <c r="J813" s="31">
        <f>Classes_finales!$W$30*C813^3+Classes_finales!$W$31*C813^2+Classes_finales!$W$32*C813+Classes_finales!$W$33</f>
        <v>-7.6318005168098484</v>
      </c>
      <c r="K813">
        <f>IF(OR(C813&lt;10,C813&gt;450),0,IF(H813&gt;=MAX(Classes_finales!D:D),$M$1,Donnees_SIG!J813))</f>
        <v>7.914299999999999</v>
      </c>
      <c r="P813" t="s">
        <v>39</v>
      </c>
    </row>
    <row r="814" spans="1:16">
      <c r="A814" t="s">
        <v>1663</v>
      </c>
      <c r="B814" t="s">
        <v>1664</v>
      </c>
      <c r="C814">
        <v>68.584098815999994</v>
      </c>
      <c r="D814" t="s">
        <v>37</v>
      </c>
      <c r="E814">
        <v>784271.606410407</v>
      </c>
      <c r="F814">
        <v>9635466.3052659798</v>
      </c>
      <c r="G814">
        <f>IF(C814="","",VLOOKUP(C814,Classes_detaillees!B:D,Classes_detaillees!C$1,TRUE))</f>
        <v>70</v>
      </c>
      <c r="H814">
        <f>IF(C814="","",VLOOKUP(C814,Classes_finales!B:D,Classes_finales!C$1,TRUE))</f>
        <v>70</v>
      </c>
      <c r="I814">
        <f t="shared" si="12"/>
        <v>20</v>
      </c>
      <c r="J814" s="31">
        <f>Classes_finales!$W$30*C814^3+Classes_finales!$W$31*C814^2+Classes_finales!$W$32*C814+Classes_finales!$W$33</f>
        <v>7.3209598250275469</v>
      </c>
      <c r="K814">
        <f>IF(OR(C814&lt;10,C814&gt;450),0,IF(H814&gt;=MAX(Classes_finales!D:D),$M$1,Donnees_SIG!J814))</f>
        <v>7.3209598250275469</v>
      </c>
      <c r="P814" t="s">
        <v>39</v>
      </c>
    </row>
    <row r="815" spans="1:16">
      <c r="A815" t="s">
        <v>1665</v>
      </c>
      <c r="B815" t="s">
        <v>1666</v>
      </c>
      <c r="C815">
        <v>80.806098938000005</v>
      </c>
      <c r="D815" t="s">
        <v>37</v>
      </c>
      <c r="E815">
        <v>790118.37192917499</v>
      </c>
      <c r="F815">
        <v>9637362.7790087201</v>
      </c>
      <c r="G815">
        <f>IF(C815="","",VLOOKUP(C815,Classes_detaillees!B:D,Classes_detaillees!C$1,TRUE))</f>
        <v>85</v>
      </c>
      <c r="H815">
        <f>IF(C815="","",VLOOKUP(C815,Classes_finales!B:D,Classes_finales!C$1,TRUE))</f>
        <v>80</v>
      </c>
      <c r="I815">
        <f t="shared" si="12"/>
        <v>20</v>
      </c>
      <c r="J815" s="31">
        <f>Classes_finales!$W$30*C815^3+Classes_finales!$W$31*C815^2+Classes_finales!$W$32*C815+Classes_finales!$W$33</f>
        <v>7.9326719192725914</v>
      </c>
      <c r="K815">
        <f>IF(OR(C815&lt;10,C815&gt;450),0,IF(H815&gt;=MAX(Classes_finales!D:D),$M$1,Donnees_SIG!J815))</f>
        <v>7.914299999999999</v>
      </c>
      <c r="P815" t="s">
        <v>39</v>
      </c>
    </row>
    <row r="816" spans="1:16">
      <c r="A816" t="s">
        <v>1667</v>
      </c>
      <c r="B816" t="s">
        <v>1668</v>
      </c>
      <c r="C816">
        <v>44.001098632999998</v>
      </c>
      <c r="D816" t="s">
        <v>37</v>
      </c>
      <c r="E816">
        <v>790791.13353602996</v>
      </c>
      <c r="F816">
        <v>9638010.8829035908</v>
      </c>
      <c r="G816">
        <f>IF(C816="","",VLOOKUP(C816,Classes_detaillees!B:D,Classes_detaillees!C$1,TRUE))</f>
        <v>45</v>
      </c>
      <c r="H816">
        <f>IF(C816="","",VLOOKUP(C816,Classes_finales!B:D,Classes_finales!C$1,TRUE))</f>
        <v>50</v>
      </c>
      <c r="I816">
        <f t="shared" si="12"/>
        <v>20</v>
      </c>
      <c r="J816" s="31">
        <f>Classes_finales!$W$30*C816^3+Classes_finales!$W$31*C816^2+Classes_finales!$W$32*C816+Classes_finales!$W$33</f>
        <v>4.5815675898261148</v>
      </c>
      <c r="K816">
        <f>IF(OR(C816&lt;10,C816&gt;450),0,IF(H816&gt;=MAX(Classes_finales!D:D),$M$1,Donnees_SIG!J816))</f>
        <v>4.5815675898261148</v>
      </c>
      <c r="P816" t="s">
        <v>39</v>
      </c>
    </row>
    <row r="817" spans="1:16">
      <c r="A817" t="s">
        <v>1669</v>
      </c>
      <c r="B817" t="s">
        <v>1670</v>
      </c>
      <c r="C817">
        <v>15.621100426</v>
      </c>
      <c r="D817" t="s">
        <v>37</v>
      </c>
      <c r="E817">
        <v>790900.32838601002</v>
      </c>
      <c r="F817">
        <v>9638551.6978383195</v>
      </c>
      <c r="G817">
        <f>IF(C817="","",VLOOKUP(C817,Classes_detaillees!B:D,Classes_detaillees!C$1,TRUE))</f>
        <v>20</v>
      </c>
      <c r="H817">
        <f>IF(C817="","",VLOOKUP(C817,Classes_finales!B:D,Classes_finales!C$1,TRUE))</f>
        <v>30</v>
      </c>
      <c r="I817">
        <f t="shared" si="12"/>
        <v>20</v>
      </c>
      <c r="J817" s="31">
        <f>Classes_finales!$W$30*C817^3+Classes_finales!$W$31*C817^2+Classes_finales!$W$32*C817+Classes_finales!$W$33</f>
        <v>0.87174509008003187</v>
      </c>
      <c r="K817">
        <f>IF(OR(C817&lt;10,C817&gt;450),0,IF(H817&gt;=MAX(Classes_finales!D:D),$M$1,Donnees_SIG!J817))</f>
        <v>0.87174509008003187</v>
      </c>
      <c r="P817" t="s">
        <v>39</v>
      </c>
    </row>
    <row r="818" spans="1:16">
      <c r="A818" t="s">
        <v>1671</v>
      </c>
      <c r="B818" s="31" t="s">
        <v>1672</v>
      </c>
      <c r="C818">
        <v>39.041400908999996</v>
      </c>
      <c r="D818" t="s">
        <v>37</v>
      </c>
      <c r="E818">
        <v>792953.90260864596</v>
      </c>
      <c r="F818">
        <v>9638998.1594801806</v>
      </c>
      <c r="G818">
        <f>IF(C818="","",VLOOKUP(C818,Classes_detaillees!B:D,Classes_detaillees!C$1,TRUE))</f>
        <v>40</v>
      </c>
      <c r="H818">
        <f>IF(C818="","",VLOOKUP(C818,Classes_finales!B:D,Classes_finales!C$1,TRUE))</f>
        <v>40</v>
      </c>
      <c r="I818">
        <f t="shared" si="12"/>
        <v>20</v>
      </c>
      <c r="J818" s="31">
        <f>Classes_finales!$W$30*C818^3+Classes_finales!$W$31*C818^2+Classes_finales!$W$32*C818+Classes_finales!$W$33</f>
        <v>3.9069016193669701</v>
      </c>
      <c r="K818">
        <f>IF(OR(C818&lt;10,C818&gt;450),0,IF(H818&gt;=MAX(Classes_finales!D:D),$M$1,Donnees_SIG!J818))</f>
        <v>3.9069016193669701</v>
      </c>
      <c r="P818" t="s">
        <v>39</v>
      </c>
    </row>
    <row r="819" spans="1:16">
      <c r="A819" t="s">
        <v>1673</v>
      </c>
      <c r="B819" s="31" t="s">
        <v>1674</v>
      </c>
      <c r="C819">
        <v>56.504699707</v>
      </c>
      <c r="D819" t="s">
        <v>37</v>
      </c>
      <c r="E819">
        <v>790258.93975069199</v>
      </c>
      <c r="F819">
        <v>9637633.9724953808</v>
      </c>
      <c r="G819">
        <f>IF(C819="","",VLOOKUP(C819,Classes_detaillees!B:D,Classes_detaillees!C$1,TRUE))</f>
        <v>60</v>
      </c>
      <c r="H819">
        <f>IF(C819="","",VLOOKUP(C819,Classes_finales!B:D,Classes_finales!C$1,TRUE))</f>
        <v>60</v>
      </c>
      <c r="I819">
        <f t="shared" si="12"/>
        <v>20</v>
      </c>
      <c r="J819" s="31">
        <f>Classes_finales!$W$30*C819^3+Classes_finales!$W$31*C819^2+Classes_finales!$W$32*C819+Classes_finales!$W$33</f>
        <v>6.1533930758223558</v>
      </c>
      <c r="K819">
        <f>IF(OR(C819&lt;10,C819&gt;450),0,IF(H819&gt;=MAX(Classes_finales!D:D),$M$1,Donnees_SIG!J819))</f>
        <v>6.1533930758223558</v>
      </c>
      <c r="P819" t="s">
        <v>39</v>
      </c>
    </row>
    <row r="820" spans="1:16">
      <c r="A820" t="s">
        <v>1675</v>
      </c>
      <c r="B820" s="31" t="s">
        <v>1676</v>
      </c>
      <c r="C820">
        <v>89.240898131999998</v>
      </c>
      <c r="D820" t="s">
        <v>37</v>
      </c>
      <c r="E820">
        <v>783063.46248805604</v>
      </c>
      <c r="F820">
        <v>9635993.5198478401</v>
      </c>
      <c r="G820">
        <f>IF(C820="","",VLOOKUP(C820,Classes_detaillees!B:D,Classes_detaillees!C$1,TRUE))</f>
        <v>90</v>
      </c>
      <c r="H820">
        <f>IF(C820="","",VLOOKUP(C820,Classes_finales!B:D,Classes_finales!C$1,TRUE))</f>
        <v>80</v>
      </c>
      <c r="I820">
        <f t="shared" si="12"/>
        <v>20</v>
      </c>
      <c r="J820" s="31">
        <f>Classes_finales!$W$30*C820^3+Classes_finales!$W$31*C820^2+Classes_finales!$W$32*C820+Classes_finales!$W$33</f>
        <v>7.9065910661947036</v>
      </c>
      <c r="K820">
        <f>IF(OR(C820&lt;10,C820&gt;450),0,IF(H820&gt;=MAX(Classes_finales!D:D),$M$1,Donnees_SIG!J820))</f>
        <v>7.914299999999999</v>
      </c>
      <c r="P820" t="s">
        <v>39</v>
      </c>
    </row>
    <row r="821" spans="1:16">
      <c r="A821" t="s">
        <v>1677</v>
      </c>
      <c r="B821" t="s">
        <v>1678</v>
      </c>
      <c r="C821">
        <v>133.12840270999999</v>
      </c>
      <c r="D821" t="s">
        <v>37</v>
      </c>
      <c r="E821">
        <v>790388.41136026406</v>
      </c>
      <c r="F821">
        <v>9637638.0895236302</v>
      </c>
      <c r="G821">
        <f>IF(C821="","",VLOOKUP(C821,Classes_detaillees!B:D,Classes_detaillees!C$1,TRUE))</f>
        <v>135</v>
      </c>
      <c r="H821">
        <f>IF(C821="","",VLOOKUP(C821,Classes_finales!B:D,Classes_finales!C$1,TRUE))</f>
        <v>80</v>
      </c>
      <c r="I821">
        <f t="shared" si="12"/>
        <v>20</v>
      </c>
      <c r="J821" s="31">
        <f>Classes_finales!$W$30*C821^3+Classes_finales!$W$31*C821^2+Classes_finales!$W$32*C821+Classes_finales!$W$33</f>
        <v>-1.1008668908198671</v>
      </c>
      <c r="K821">
        <f>IF(OR(C821&lt;10,C821&gt;450),0,IF(H821&gt;=MAX(Classes_finales!D:D),$M$1,Donnees_SIG!J821))</f>
        <v>7.914299999999999</v>
      </c>
      <c r="P821" t="s">
        <v>39</v>
      </c>
    </row>
    <row r="822" spans="1:16">
      <c r="A822" t="s">
        <v>1679</v>
      </c>
      <c r="B822" t="s">
        <v>1680</v>
      </c>
      <c r="C822">
        <v>27.250900268999999</v>
      </c>
      <c r="D822" t="s">
        <v>37</v>
      </c>
      <c r="E822">
        <v>782940.96153479</v>
      </c>
      <c r="F822">
        <v>9635811.3751053996</v>
      </c>
      <c r="G822">
        <f>IF(C822="","",VLOOKUP(C822,Classes_detaillees!B:D,Classes_detaillees!C$1,TRUE))</f>
        <v>30</v>
      </c>
      <c r="H822">
        <f>IF(C822="","",VLOOKUP(C822,Classes_finales!B:D,Classes_finales!C$1,TRUE))</f>
        <v>30</v>
      </c>
      <c r="I822">
        <f t="shared" si="12"/>
        <v>20</v>
      </c>
      <c r="J822" s="31">
        <f>Classes_finales!$W$30*C822^3+Classes_finales!$W$31*C822^2+Classes_finales!$W$32*C822+Classes_finales!$W$33</f>
        <v>2.3018849951571503</v>
      </c>
      <c r="K822">
        <f>IF(OR(C822&lt;10,C822&gt;450),0,IF(H822&gt;=MAX(Classes_finales!D:D),$M$1,Donnees_SIG!J822))</f>
        <v>2.3018849951571503</v>
      </c>
      <c r="P822" t="s">
        <v>39</v>
      </c>
    </row>
    <row r="823" spans="1:16">
      <c r="A823" t="s">
        <v>1681</v>
      </c>
      <c r="B823" t="s">
        <v>1682</v>
      </c>
      <c r="C823">
        <v>100.82620239000001</v>
      </c>
      <c r="D823" t="s">
        <v>37</v>
      </c>
      <c r="E823">
        <v>783088.16586168797</v>
      </c>
      <c r="F823">
        <v>9635712.2840773799</v>
      </c>
      <c r="G823">
        <f>IF(C823="","",VLOOKUP(C823,Classes_detaillees!B:D,Classes_detaillees!C$1,TRUE))</f>
        <v>105</v>
      </c>
      <c r="H823">
        <f>IF(C823="","",VLOOKUP(C823,Classes_finales!B:D,Classes_finales!C$1,TRUE))</f>
        <v>80</v>
      </c>
      <c r="I823">
        <f t="shared" si="12"/>
        <v>20</v>
      </c>
      <c r="J823" s="31">
        <f>Classes_finales!$W$30*C823^3+Classes_finales!$W$31*C823^2+Classes_finales!$W$32*C823+Classes_finales!$W$33</f>
        <v>7.124513334625183</v>
      </c>
      <c r="K823">
        <f>IF(OR(C823&lt;10,C823&gt;450),0,IF(H823&gt;=MAX(Classes_finales!D:D),$M$1,Donnees_SIG!J823))</f>
        <v>7.914299999999999</v>
      </c>
      <c r="P823" t="s">
        <v>39</v>
      </c>
    </row>
    <row r="824" spans="1:16">
      <c r="A824" t="s">
        <v>1683</v>
      </c>
      <c r="B824" t="s">
        <v>1684</v>
      </c>
      <c r="C824">
        <v>18.682699202999999</v>
      </c>
      <c r="D824" t="s">
        <v>37</v>
      </c>
      <c r="E824">
        <v>791418.78761116206</v>
      </c>
      <c r="F824">
        <v>9638048.0635593105</v>
      </c>
      <c r="G824">
        <f>IF(C824="","",VLOOKUP(C824,Classes_detaillees!B:D,Classes_detaillees!C$1,TRUE))</f>
        <v>20</v>
      </c>
      <c r="H824">
        <f>IF(C824="","",VLOOKUP(C824,Classes_finales!B:D,Classes_finales!C$1,TRUE))</f>
        <v>30</v>
      </c>
      <c r="I824">
        <f t="shared" si="12"/>
        <v>20</v>
      </c>
      <c r="J824" s="31">
        <f>Classes_finales!$W$30*C824^3+Classes_finales!$W$31*C824^2+Classes_finales!$W$32*C824+Classes_finales!$W$33</f>
        <v>1.2228193327836321</v>
      </c>
      <c r="K824">
        <f>IF(OR(C824&lt;10,C824&gt;450),0,IF(H824&gt;=MAX(Classes_finales!D:D),$M$1,Donnees_SIG!J824))</f>
        <v>1.2228193327836321</v>
      </c>
      <c r="P824" t="s">
        <v>39</v>
      </c>
    </row>
    <row r="825" spans="1:16">
      <c r="A825" t="s">
        <v>1685</v>
      </c>
      <c r="B825" s="31" t="s">
        <v>1686</v>
      </c>
      <c r="C825">
        <v>54.080101012999997</v>
      </c>
      <c r="D825" t="s">
        <v>37</v>
      </c>
      <c r="E825">
        <v>792127.54138507997</v>
      </c>
      <c r="F825">
        <v>9638660.6989387106</v>
      </c>
      <c r="G825">
        <f>IF(C825="","",VLOOKUP(C825,Classes_detaillees!B:D,Classes_detaillees!C$1,TRUE))</f>
        <v>55</v>
      </c>
      <c r="H825">
        <f>IF(C825="","",VLOOKUP(C825,Classes_finales!B:D,Classes_finales!C$1,TRUE))</f>
        <v>60</v>
      </c>
      <c r="I825">
        <f t="shared" si="12"/>
        <v>20</v>
      </c>
      <c r="J825" s="31">
        <f>Classes_finales!$W$30*C825^3+Classes_finales!$W$31*C825^2+Classes_finales!$W$32*C825+Classes_finales!$W$33</f>
        <v>5.8703885919960062</v>
      </c>
      <c r="K825">
        <f>IF(OR(C825&lt;10,C825&gt;450),0,IF(H825&gt;=MAX(Classes_finales!D:D),$M$1,Donnees_SIG!J825))</f>
        <v>5.8703885919960062</v>
      </c>
      <c r="P825" t="s">
        <v>39</v>
      </c>
    </row>
    <row r="826" spans="1:16">
      <c r="A826" t="s">
        <v>1687</v>
      </c>
      <c r="B826" t="s">
        <v>1688</v>
      </c>
      <c r="C826">
        <v>38.118099213000001</v>
      </c>
      <c r="D826" t="s">
        <v>37</v>
      </c>
      <c r="E826">
        <v>790455.21159702202</v>
      </c>
      <c r="F826">
        <v>9639563.7849188298</v>
      </c>
      <c r="G826">
        <f>IF(C826="","",VLOOKUP(C826,Classes_detaillees!B:D,Classes_detaillees!C$1,TRUE))</f>
        <v>40</v>
      </c>
      <c r="H826">
        <f>IF(C826="","",VLOOKUP(C826,Classes_finales!B:D,Classes_finales!C$1,TRUE))</f>
        <v>40</v>
      </c>
      <c r="I826">
        <f t="shared" si="12"/>
        <v>20</v>
      </c>
      <c r="J826" s="31">
        <f>Classes_finales!$W$30*C826^3+Classes_finales!$W$31*C826^2+Classes_finales!$W$32*C826+Classes_finales!$W$33</f>
        <v>3.7800927690814548</v>
      </c>
      <c r="K826">
        <f>IF(OR(C826&lt;10,C826&gt;450),0,IF(H826&gt;=MAX(Classes_finales!D:D),$M$1,Donnees_SIG!J826))</f>
        <v>3.7800927690814548</v>
      </c>
      <c r="P826" t="s">
        <v>39</v>
      </c>
    </row>
    <row r="827" spans="1:16">
      <c r="A827" t="s">
        <v>1689</v>
      </c>
      <c r="B827" s="31" t="s">
        <v>1690</v>
      </c>
      <c r="C827">
        <v>92.105499268000003</v>
      </c>
      <c r="D827" t="s">
        <v>37</v>
      </c>
      <c r="E827">
        <v>790589.67448737298</v>
      </c>
      <c r="F827">
        <v>9638032.2657630704</v>
      </c>
      <c r="G827">
        <f>IF(C827="","",VLOOKUP(C827,Classes_detaillees!B:D,Classes_detaillees!C$1,TRUE))</f>
        <v>95</v>
      </c>
      <c r="H827">
        <f>IF(C827="","",VLOOKUP(C827,Classes_finales!B:D,Classes_finales!C$1,TRUE))</f>
        <v>80</v>
      </c>
      <c r="I827">
        <f t="shared" si="12"/>
        <v>20</v>
      </c>
      <c r="J827" s="31">
        <f>Classes_finales!$W$30*C827^3+Classes_finales!$W$31*C827^2+Classes_finales!$W$32*C827+Classes_finales!$W$33</f>
        <v>7.7992352883729179</v>
      </c>
      <c r="K827">
        <f>IF(OR(C827&lt;10,C827&gt;450),0,IF(H827&gt;=MAX(Classes_finales!D:D),$M$1,Donnees_SIG!J827))</f>
        <v>7.914299999999999</v>
      </c>
      <c r="P827" t="s">
        <v>39</v>
      </c>
    </row>
    <row r="828" spans="1:16">
      <c r="A828" t="s">
        <v>1691</v>
      </c>
      <c r="B828" s="31" t="s">
        <v>1692</v>
      </c>
      <c r="C828">
        <v>29.86000061</v>
      </c>
      <c r="D828" t="s">
        <v>37</v>
      </c>
      <c r="E828">
        <v>790428.87360171694</v>
      </c>
      <c r="F828">
        <v>9636942.5961387604</v>
      </c>
      <c r="G828">
        <f>IF(C828="","",VLOOKUP(C828,Classes_detaillees!B:D,Classes_detaillees!C$1,TRUE))</f>
        <v>30</v>
      </c>
      <c r="H828">
        <f>IF(C828="","",VLOOKUP(C828,Classes_finales!B:D,Classes_finales!C$1,TRUE))</f>
        <v>30</v>
      </c>
      <c r="I828">
        <f t="shared" si="12"/>
        <v>20</v>
      </c>
      <c r="J828" s="31">
        <f>Classes_finales!$W$30*C828^3+Classes_finales!$W$31*C828^2+Classes_finales!$W$32*C828+Classes_finales!$W$33</f>
        <v>2.6504219770999629</v>
      </c>
      <c r="K828">
        <f>IF(OR(C828&lt;10,C828&gt;450),0,IF(H828&gt;=MAX(Classes_finales!D:D),$M$1,Donnees_SIG!J828))</f>
        <v>2.6504219770999629</v>
      </c>
      <c r="P828" t="s">
        <v>39</v>
      </c>
    </row>
    <row r="829" spans="1:16">
      <c r="A829" t="s">
        <v>1693</v>
      </c>
      <c r="B829" s="31" t="s">
        <v>1694</v>
      </c>
      <c r="C829">
        <v>38.048698424999998</v>
      </c>
      <c r="D829" t="s">
        <v>37</v>
      </c>
      <c r="E829">
        <v>783008.68722218799</v>
      </c>
      <c r="F829">
        <v>9635749.8450566009</v>
      </c>
      <c r="G829">
        <f>IF(C829="","",VLOOKUP(C829,Classes_detaillees!B:D,Classes_detaillees!C$1,TRUE))</f>
        <v>40</v>
      </c>
      <c r="H829">
        <f>IF(C829="","",VLOOKUP(C829,Classes_finales!B:D,Classes_finales!C$1,TRUE))</f>
        <v>40</v>
      </c>
      <c r="I829">
        <f t="shared" si="12"/>
        <v>20</v>
      </c>
      <c r="J829" s="31">
        <f>Classes_finales!$W$30*C829^3+Classes_finales!$W$31*C829^2+Classes_finales!$W$32*C829+Classes_finales!$W$33</f>
        <v>3.7705538934677691</v>
      </c>
      <c r="K829">
        <f>IF(OR(C829&lt;10,C829&gt;450),0,IF(H829&gt;=MAX(Classes_finales!D:D),$M$1,Donnees_SIG!J829))</f>
        <v>3.7705538934677691</v>
      </c>
      <c r="P829" t="s">
        <v>39</v>
      </c>
    </row>
    <row r="830" spans="1:16">
      <c r="A830" t="s">
        <v>1695</v>
      </c>
      <c r="B830" s="31" t="s">
        <v>1696</v>
      </c>
      <c r="C830">
        <v>70.500900268999999</v>
      </c>
      <c r="D830" t="s">
        <v>37</v>
      </c>
      <c r="E830">
        <v>790408.01314739499</v>
      </c>
      <c r="F830">
        <v>9637195.6730256602</v>
      </c>
      <c r="G830">
        <f>IF(C830="","",VLOOKUP(C830,Classes_detaillees!B:D,Classes_detaillees!C$1,TRUE))</f>
        <v>75</v>
      </c>
      <c r="H830">
        <f>IF(C830="","",VLOOKUP(C830,Classes_finales!B:D,Classes_finales!C$1,TRUE))</f>
        <v>80</v>
      </c>
      <c r="I830">
        <f t="shared" si="12"/>
        <v>20</v>
      </c>
      <c r="J830" s="31">
        <f>Classes_finales!$W$30*C830^3+Classes_finales!$W$31*C830^2+Classes_finales!$W$32*C830+Classes_finales!$W$33</f>
        <v>7.4603095133847663</v>
      </c>
      <c r="K830">
        <f>IF(OR(C830&lt;10,C830&gt;450),0,IF(H830&gt;=MAX(Classes_finales!D:D),$M$1,Donnees_SIG!J830))</f>
        <v>7.914299999999999</v>
      </c>
      <c r="P830" t="s">
        <v>39</v>
      </c>
    </row>
    <row r="831" spans="1:16">
      <c r="A831" t="s">
        <v>1697</v>
      </c>
      <c r="B831" t="s">
        <v>1698</v>
      </c>
      <c r="C831">
        <v>58.937999724999997</v>
      </c>
      <c r="D831" t="s">
        <v>37</v>
      </c>
      <c r="E831">
        <v>791836.63625176495</v>
      </c>
      <c r="F831">
        <v>9638374.9367140103</v>
      </c>
      <c r="G831">
        <f>IF(C831="","",VLOOKUP(C831,Classes_detaillees!B:D,Classes_detaillees!C$1,TRUE))</f>
        <v>60</v>
      </c>
      <c r="H831">
        <f>IF(C831="","",VLOOKUP(C831,Classes_finales!B:D,Classes_finales!C$1,TRUE))</f>
        <v>60</v>
      </c>
      <c r="I831">
        <f t="shared" si="12"/>
        <v>20</v>
      </c>
      <c r="J831" s="31">
        <f>Classes_finales!$W$30*C831^3+Classes_finales!$W$31*C831^2+Classes_finales!$W$32*C831+Classes_finales!$W$33</f>
        <v>6.4233411441599291</v>
      </c>
      <c r="K831">
        <f>IF(OR(C831&lt;10,C831&gt;450),0,IF(H831&gt;=MAX(Classes_finales!D:D),$M$1,Donnees_SIG!J831))</f>
        <v>6.4233411441599291</v>
      </c>
      <c r="P831" t="s">
        <v>39</v>
      </c>
    </row>
    <row r="832" spans="1:16">
      <c r="A832" t="s">
        <v>1699</v>
      </c>
      <c r="B832" t="s">
        <v>1700</v>
      </c>
      <c r="C832">
        <v>85.144096375000004</v>
      </c>
      <c r="D832" t="s">
        <v>37</v>
      </c>
      <c r="E832">
        <v>783013.04330395302</v>
      </c>
      <c r="F832">
        <v>9635361.4694906697</v>
      </c>
      <c r="G832">
        <f>IF(C832="","",VLOOKUP(C832,Classes_detaillees!B:D,Classes_detaillees!C$1,TRUE))</f>
        <v>90</v>
      </c>
      <c r="H832">
        <f>IF(C832="","",VLOOKUP(C832,Classes_finales!B:D,Classes_finales!C$1,TRUE))</f>
        <v>80</v>
      </c>
      <c r="I832">
        <f t="shared" si="12"/>
        <v>20</v>
      </c>
      <c r="J832" s="31">
        <f>Classes_finales!$W$30*C832^3+Classes_finales!$W$31*C832^2+Classes_finales!$W$32*C832+Classes_finales!$W$33</f>
        <v>7.9708650746659959</v>
      </c>
      <c r="K832">
        <f>IF(OR(C832&lt;10,C832&gt;450),0,IF(H832&gt;=MAX(Classes_finales!D:D),$M$1,Donnees_SIG!J832))</f>
        <v>7.914299999999999</v>
      </c>
      <c r="P832" t="s">
        <v>39</v>
      </c>
    </row>
    <row r="833" spans="1:16">
      <c r="A833" t="s">
        <v>1701</v>
      </c>
      <c r="B833" t="s">
        <v>1702</v>
      </c>
      <c r="C833">
        <v>65.210098267000006</v>
      </c>
      <c r="D833" t="s">
        <v>37</v>
      </c>
      <c r="E833">
        <v>793849.21497356403</v>
      </c>
      <c r="F833">
        <v>9639299.96946216</v>
      </c>
      <c r="G833">
        <f>IF(C833="","",VLOOKUP(C833,Classes_detaillees!B:D,Classes_detaillees!C$1,TRUE))</f>
        <v>70</v>
      </c>
      <c r="H833">
        <f>IF(C833="","",VLOOKUP(C833,Classes_finales!B:D,Classes_finales!C$1,TRUE))</f>
        <v>70</v>
      </c>
      <c r="I833">
        <f t="shared" si="12"/>
        <v>20</v>
      </c>
      <c r="J833" s="31">
        <f>Classes_finales!$W$30*C833^3+Classes_finales!$W$31*C833^2+Classes_finales!$W$32*C833+Classes_finales!$W$33</f>
        <v>7.042007559410612</v>
      </c>
      <c r="K833">
        <f>IF(OR(C833&lt;10,C833&gt;450),0,IF(H833&gt;=MAX(Classes_finales!D:D),$M$1,Donnees_SIG!J833))</f>
        <v>7.042007559410612</v>
      </c>
      <c r="P833" t="s">
        <v>39</v>
      </c>
    </row>
    <row r="834" spans="1:16">
      <c r="A834" t="s">
        <v>1703</v>
      </c>
      <c r="B834" t="s">
        <v>1704</v>
      </c>
      <c r="C834">
        <v>362.74438477000001</v>
      </c>
      <c r="D834" t="s">
        <v>37</v>
      </c>
      <c r="E834">
        <v>790317.07573580195</v>
      </c>
      <c r="F834">
        <v>9638559.1377412397</v>
      </c>
      <c r="G834">
        <f>IF(C834="","",VLOOKUP(C834,Classes_detaillees!B:D,Classes_detaillees!C$1,TRUE))</f>
        <v>365</v>
      </c>
      <c r="H834">
        <f>IF(C834="","",VLOOKUP(C834,Classes_finales!B:D,Classes_finales!C$1,TRUE))</f>
        <v>80</v>
      </c>
      <c r="I834">
        <f t="shared" si="12"/>
        <v>20</v>
      </c>
      <c r="J834" s="31">
        <f>Classes_finales!$W$30*C834^3+Classes_finales!$W$31*C834^2+Classes_finales!$W$32*C834+Classes_finales!$W$33</f>
        <v>-644.97730236387235</v>
      </c>
      <c r="K834">
        <f>IF(OR(C834&lt;10,C834&gt;450),0,IF(H834&gt;=MAX(Classes_finales!D:D),$M$1,Donnees_SIG!J834))</f>
        <v>7.914299999999999</v>
      </c>
      <c r="P834" t="s">
        <v>39</v>
      </c>
    </row>
    <row r="835" spans="1:16">
      <c r="A835" t="s">
        <v>1705</v>
      </c>
      <c r="B835" t="s">
        <v>1706</v>
      </c>
      <c r="C835">
        <v>362.21609496999997</v>
      </c>
      <c r="D835" t="s">
        <v>37</v>
      </c>
      <c r="E835">
        <v>790779.03781195101</v>
      </c>
      <c r="F835">
        <v>9638475.6751841791</v>
      </c>
      <c r="G835">
        <f>IF(C835="","",VLOOKUP(C835,Classes_detaillees!B:D,Classes_detaillees!C$1,TRUE))</f>
        <v>365</v>
      </c>
      <c r="H835">
        <f>IF(C835="","",VLOOKUP(C835,Classes_finales!B:D,Classes_finales!C$1,TRUE))</f>
        <v>80</v>
      </c>
      <c r="I835">
        <f t="shared" ref="I835:I898" si="13">IF(E835="","",20)</f>
        <v>20</v>
      </c>
      <c r="J835" s="31">
        <f>Classes_finales!$W$30*C835^3+Classes_finales!$W$31*C835^2+Classes_finales!$W$32*C835+Classes_finales!$W$33</f>
        <v>-641.68515681087547</v>
      </c>
      <c r="K835">
        <f>IF(OR(C835&lt;10,C835&gt;450),0,IF(H835&gt;=MAX(Classes_finales!D:D),$M$1,Donnees_SIG!J835))</f>
        <v>7.914299999999999</v>
      </c>
      <c r="P835" t="s">
        <v>39</v>
      </c>
    </row>
    <row r="836" spans="1:16">
      <c r="A836" t="s">
        <v>1707</v>
      </c>
      <c r="B836" t="s">
        <v>1708</v>
      </c>
      <c r="C836">
        <v>40.798801421999997</v>
      </c>
      <c r="D836" t="s">
        <v>37</v>
      </c>
      <c r="E836">
        <v>791463.53670297598</v>
      </c>
      <c r="F836">
        <v>9638435.6976044402</v>
      </c>
      <c r="G836">
        <f>IF(C836="","",VLOOKUP(C836,Classes_detaillees!B:D,Classes_detaillees!C$1,TRUE))</f>
        <v>45</v>
      </c>
      <c r="H836">
        <f>IF(C836="","",VLOOKUP(C836,Classes_finales!B:D,Classes_finales!C$1,TRUE))</f>
        <v>50</v>
      </c>
      <c r="I836">
        <f t="shared" si="13"/>
        <v>20</v>
      </c>
      <c r="J836" s="31">
        <f>Classes_finales!$W$30*C836^3+Classes_finales!$W$31*C836^2+Classes_finales!$W$32*C836+Classes_finales!$W$33</f>
        <v>4.1475181038859148</v>
      </c>
      <c r="K836">
        <f>IF(OR(C836&lt;10,C836&gt;450),0,IF(H836&gt;=MAX(Classes_finales!D:D),$M$1,Donnees_SIG!J836))</f>
        <v>4.1475181038859148</v>
      </c>
      <c r="P836" t="s">
        <v>39</v>
      </c>
    </row>
    <row r="837" spans="1:16">
      <c r="A837" t="s">
        <v>1709</v>
      </c>
      <c r="B837" t="s">
        <v>1710</v>
      </c>
      <c r="C837">
        <v>13.300000191000001</v>
      </c>
      <c r="D837" t="s">
        <v>37</v>
      </c>
      <c r="E837">
        <v>789853.19608815794</v>
      </c>
      <c r="F837">
        <v>9638911.7280795891</v>
      </c>
      <c r="G837">
        <f>IF(C837="","",VLOOKUP(C837,Classes_detaillees!B:D,Classes_detaillees!C$1,TRUE))</f>
        <v>15</v>
      </c>
      <c r="H837">
        <f>IF(C837="","",VLOOKUP(C837,Classes_finales!B:D,Classes_finales!C$1,TRUE))</f>
        <v>15</v>
      </c>
      <c r="I837">
        <f t="shared" si="13"/>
        <v>20</v>
      </c>
      <c r="J837" s="31">
        <f>Classes_finales!$W$30*C837^3+Classes_finales!$W$31*C837^2+Classes_finales!$W$32*C837+Classes_finales!$W$33</f>
        <v>0.62117528001806077</v>
      </c>
      <c r="K837">
        <f>IF(OR(C837&lt;10,C837&gt;450),0,IF(H837&gt;=MAX(Classes_finales!D:D),$M$1,Donnees_SIG!J837))</f>
        <v>0.62117528001806077</v>
      </c>
      <c r="P837" t="s">
        <v>39</v>
      </c>
    </row>
    <row r="838" spans="1:16">
      <c r="A838" t="s">
        <v>1711</v>
      </c>
      <c r="B838" s="31" t="s">
        <v>1712</v>
      </c>
      <c r="C838">
        <v>101.64610291</v>
      </c>
      <c r="D838" t="s">
        <v>37</v>
      </c>
      <c r="E838">
        <v>791848.14945713303</v>
      </c>
      <c r="F838">
        <v>9638386.6819931995</v>
      </c>
      <c r="G838">
        <f>IF(C838="","",VLOOKUP(C838,Classes_detaillees!B:D,Classes_detaillees!C$1,TRUE))</f>
        <v>105</v>
      </c>
      <c r="H838">
        <f>IF(C838="","",VLOOKUP(C838,Classes_finales!B:D,Classes_finales!C$1,TRUE))</f>
        <v>80</v>
      </c>
      <c r="I838">
        <f t="shared" si="13"/>
        <v>20</v>
      </c>
      <c r="J838" s="31">
        <f>Classes_finales!$W$30*C838^3+Classes_finales!$W$31*C838^2+Classes_finales!$W$32*C838+Classes_finales!$W$33</f>
        <v>7.0322008943631129</v>
      </c>
      <c r="K838">
        <f>IF(OR(C838&lt;10,C838&gt;450),0,IF(H838&gt;=MAX(Classes_finales!D:D),$M$1,Donnees_SIG!J838))</f>
        <v>7.914299999999999</v>
      </c>
      <c r="P838" t="s">
        <v>39</v>
      </c>
    </row>
    <row r="839" spans="1:16">
      <c r="A839" t="s">
        <v>1713</v>
      </c>
      <c r="B839" t="s">
        <v>1714</v>
      </c>
      <c r="C839">
        <v>201.43989563</v>
      </c>
      <c r="D839" t="s">
        <v>37</v>
      </c>
      <c r="E839">
        <v>790765.30331365403</v>
      </c>
      <c r="F839">
        <v>9638168.6555333491</v>
      </c>
      <c r="G839">
        <f>IF(C839="","",VLOOKUP(C839,Classes_detaillees!B:D,Classes_detaillees!C$1,TRUE))</f>
        <v>205</v>
      </c>
      <c r="H839">
        <f>IF(C839="","",VLOOKUP(C839,Classes_finales!B:D,Classes_finales!C$1,TRUE))</f>
        <v>80</v>
      </c>
      <c r="I839">
        <f t="shared" si="13"/>
        <v>20</v>
      </c>
      <c r="J839" s="31">
        <f>Classes_finales!$W$30*C839^3+Classes_finales!$W$31*C839^2+Classes_finales!$W$32*C839+Classes_finales!$W$33</f>
        <v>-63.22478933731653</v>
      </c>
      <c r="K839">
        <f>IF(OR(C839&lt;10,C839&gt;450),0,IF(H839&gt;=MAX(Classes_finales!D:D),$M$1,Donnees_SIG!J839))</f>
        <v>7.914299999999999</v>
      </c>
      <c r="P839" t="s">
        <v>39</v>
      </c>
    </row>
    <row r="840" spans="1:16">
      <c r="A840" t="s">
        <v>1715</v>
      </c>
      <c r="B840" s="31" t="s">
        <v>1716</v>
      </c>
      <c r="C840">
        <v>86.277603149000001</v>
      </c>
      <c r="D840" t="s">
        <v>37</v>
      </c>
      <c r="E840">
        <v>783201.37124299898</v>
      </c>
      <c r="F840">
        <v>9636110.6373101901</v>
      </c>
      <c r="G840">
        <f>IF(C840="","",VLOOKUP(C840,Classes_detaillees!B:D,Classes_detaillees!C$1,TRUE))</f>
        <v>90</v>
      </c>
      <c r="H840">
        <f>IF(C840="","",VLOOKUP(C840,Classes_finales!B:D,Classes_finales!C$1,TRUE))</f>
        <v>80</v>
      </c>
      <c r="I840">
        <f t="shared" si="13"/>
        <v>20</v>
      </c>
      <c r="J840" s="31">
        <f>Classes_finales!$W$30*C840^3+Classes_finales!$W$31*C840^2+Classes_finales!$W$32*C840+Classes_finales!$W$33</f>
        <v>7.9632029415133356</v>
      </c>
      <c r="K840">
        <f>IF(OR(C840&lt;10,C840&gt;450),0,IF(H840&gt;=MAX(Classes_finales!D:D),$M$1,Donnees_SIG!J840))</f>
        <v>7.914299999999999</v>
      </c>
      <c r="P840" t="s">
        <v>39</v>
      </c>
    </row>
    <row r="841" spans="1:16">
      <c r="A841" t="s">
        <v>1717</v>
      </c>
      <c r="B841" t="s">
        <v>1718</v>
      </c>
      <c r="C841">
        <v>64.885200499999996</v>
      </c>
      <c r="D841" t="s">
        <v>37</v>
      </c>
      <c r="E841">
        <v>783612.90735337103</v>
      </c>
      <c r="F841">
        <v>9635762.8710631505</v>
      </c>
      <c r="G841">
        <f>IF(C841="","",VLOOKUP(C841,Classes_detaillees!B:D,Classes_detaillees!C$1,TRUE))</f>
        <v>65</v>
      </c>
      <c r="H841">
        <f>IF(C841="","",VLOOKUP(C841,Classes_finales!B:D,Classes_finales!C$1,TRUE))</f>
        <v>70</v>
      </c>
      <c r="I841">
        <f t="shared" si="13"/>
        <v>20</v>
      </c>
      <c r="J841" s="31">
        <f>Classes_finales!$W$30*C841^3+Classes_finales!$W$31*C841^2+Classes_finales!$W$32*C841+Classes_finales!$W$33</f>
        <v>7.0130145507858401</v>
      </c>
      <c r="K841">
        <f>IF(OR(C841&lt;10,C841&gt;450),0,IF(H841&gt;=MAX(Classes_finales!D:D),$M$1,Donnees_SIG!J841))</f>
        <v>7.0130145507858401</v>
      </c>
      <c r="P841" t="s">
        <v>39</v>
      </c>
    </row>
    <row r="842" spans="1:16">
      <c r="A842" t="s">
        <v>1719</v>
      </c>
      <c r="B842" t="s">
        <v>1720</v>
      </c>
      <c r="C842">
        <v>111.02429961999999</v>
      </c>
      <c r="D842" t="s">
        <v>37</v>
      </c>
      <c r="E842">
        <v>789590.18223421497</v>
      </c>
      <c r="F842">
        <v>9637756.95059889</v>
      </c>
      <c r="G842">
        <f>IF(C842="","",VLOOKUP(C842,Classes_detaillees!B:D,Classes_detaillees!C$1,TRUE))</f>
        <v>115</v>
      </c>
      <c r="H842">
        <f>IF(C842="","",VLOOKUP(C842,Classes_finales!B:D,Classes_finales!C$1,TRUE))</f>
        <v>80</v>
      </c>
      <c r="I842">
        <f t="shared" si="13"/>
        <v>20</v>
      </c>
      <c r="J842" s="31">
        <f>Classes_finales!$W$30*C842^3+Classes_finales!$W$31*C842^2+Classes_finales!$W$32*C842+Classes_finales!$W$33</f>
        <v>5.587064211914802</v>
      </c>
      <c r="K842">
        <f>IF(OR(C842&lt;10,C842&gt;450),0,IF(H842&gt;=MAX(Classes_finales!D:D),$M$1,Donnees_SIG!J842))</f>
        <v>7.914299999999999</v>
      </c>
      <c r="P842" t="s">
        <v>39</v>
      </c>
    </row>
    <row r="843" spans="1:16">
      <c r="A843" t="s">
        <v>1721</v>
      </c>
      <c r="B843" t="s">
        <v>1722</v>
      </c>
      <c r="C843">
        <v>46.840000152999998</v>
      </c>
      <c r="D843" t="s">
        <v>37</v>
      </c>
      <c r="E843">
        <v>790740.12481105095</v>
      </c>
      <c r="F843">
        <v>9638000.6670335308</v>
      </c>
      <c r="G843">
        <f>IF(C843="","",VLOOKUP(C843,Classes_detaillees!B:D,Classes_detaillees!C$1,TRUE))</f>
        <v>50</v>
      </c>
      <c r="H843">
        <f>IF(C843="","",VLOOKUP(C843,Classes_finales!B:D,Classes_finales!C$1,TRUE))</f>
        <v>50</v>
      </c>
      <c r="I843">
        <f t="shared" si="13"/>
        <v>20</v>
      </c>
      <c r="J843" s="31">
        <f>Classes_finales!$W$30*C843^3+Classes_finales!$W$31*C843^2+Classes_finales!$W$32*C843+Classes_finales!$W$33</f>
        <v>4.9589386300176006</v>
      </c>
      <c r="K843">
        <f>IF(OR(C843&lt;10,C843&gt;450),0,IF(H843&gt;=MAX(Classes_finales!D:D),$M$1,Donnees_SIG!J843))</f>
        <v>4.9589386300176006</v>
      </c>
      <c r="P843" t="s">
        <v>39</v>
      </c>
    </row>
    <row r="844" spans="1:16">
      <c r="A844" t="s">
        <v>1723</v>
      </c>
      <c r="B844" t="s">
        <v>1724</v>
      </c>
      <c r="C844">
        <v>93.890800475999995</v>
      </c>
      <c r="D844" t="s">
        <v>37</v>
      </c>
      <c r="E844">
        <v>792524.55936862295</v>
      </c>
      <c r="F844">
        <v>9638534.4004111495</v>
      </c>
      <c r="G844">
        <f>IF(C844="","",VLOOKUP(C844,Classes_detaillees!B:D,Classes_detaillees!C$1,TRUE))</f>
        <v>95</v>
      </c>
      <c r="H844">
        <f>IF(C844="","",VLOOKUP(C844,Classes_finales!B:D,Classes_finales!C$1,TRUE))</f>
        <v>80</v>
      </c>
      <c r="I844">
        <f t="shared" si="13"/>
        <v>20</v>
      </c>
      <c r="J844" s="31">
        <f>Classes_finales!$W$30*C844^3+Classes_finales!$W$31*C844^2+Classes_finales!$W$32*C844+Classes_finales!$W$33</f>
        <v>7.7048938492409302</v>
      </c>
      <c r="K844">
        <f>IF(OR(C844&lt;10,C844&gt;450),0,IF(H844&gt;=MAX(Classes_finales!D:D),$M$1,Donnees_SIG!J844))</f>
        <v>7.914299999999999</v>
      </c>
      <c r="P844" t="s">
        <v>39</v>
      </c>
    </row>
    <row r="845" spans="1:16">
      <c r="A845" t="s">
        <v>1725</v>
      </c>
      <c r="B845" s="31" t="s">
        <v>1726</v>
      </c>
      <c r="C845">
        <v>75.247596740999995</v>
      </c>
      <c r="D845" t="s">
        <v>37</v>
      </c>
      <c r="E845">
        <v>790860.56808196101</v>
      </c>
      <c r="F845">
        <v>9638166.1765504498</v>
      </c>
      <c r="G845">
        <f>IF(C845="","",VLOOKUP(C845,Classes_detaillees!B:D,Classes_detaillees!C$1,TRUE))</f>
        <v>80</v>
      </c>
      <c r="H845">
        <f>IF(C845="","",VLOOKUP(C845,Classes_finales!B:D,Classes_finales!C$1,TRUE))</f>
        <v>80</v>
      </c>
      <c r="I845">
        <f t="shared" si="13"/>
        <v>20</v>
      </c>
      <c r="J845" s="31">
        <f>Classes_finales!$W$30*C845^3+Classes_finales!$W$31*C845^2+Classes_finales!$W$32*C845+Classes_finales!$W$33</f>
        <v>7.7393899758951097</v>
      </c>
      <c r="K845">
        <f>IF(OR(C845&lt;10,C845&gt;450),0,IF(H845&gt;=MAX(Classes_finales!D:D),$M$1,Donnees_SIG!J845))</f>
        <v>7.914299999999999</v>
      </c>
      <c r="P845" t="s">
        <v>39</v>
      </c>
    </row>
    <row r="846" spans="1:16">
      <c r="A846" t="s">
        <v>1727</v>
      </c>
      <c r="B846" t="s">
        <v>1728</v>
      </c>
      <c r="C846">
        <v>6.9942002295999997</v>
      </c>
      <c r="D846" t="s">
        <v>37</v>
      </c>
      <c r="E846">
        <v>790546.44258028804</v>
      </c>
      <c r="F846">
        <v>9638520.5643110797</v>
      </c>
      <c r="G846">
        <f>IF(C846="","",VLOOKUP(C846,Classes_detaillees!B:D,Classes_detaillees!C$1,TRUE))</f>
        <v>10</v>
      </c>
      <c r="H846">
        <f>IF(C846="","",VLOOKUP(C846,Classes_finales!B:D,Classes_finales!C$1,TRUE))</f>
        <v>10</v>
      </c>
      <c r="I846">
        <f t="shared" si="13"/>
        <v>20</v>
      </c>
      <c r="J846" s="31">
        <f>Classes_finales!$W$30*C846^3+Classes_finales!$W$31*C846^2+Classes_finales!$W$32*C846+Classes_finales!$W$33</f>
        <v>2.1048471339257024E-2</v>
      </c>
      <c r="K846">
        <f>IF(OR(C846&lt;10,C846&gt;450),0,IF(H846&gt;=MAX(Classes_finales!D:D),$M$1,Donnees_SIG!J846))</f>
        <v>0</v>
      </c>
      <c r="P846" t="s">
        <v>39</v>
      </c>
    </row>
    <row r="847" spans="1:16">
      <c r="A847" t="s">
        <v>1729</v>
      </c>
      <c r="B847" t="s">
        <v>1730</v>
      </c>
      <c r="C847">
        <v>45.446300506999997</v>
      </c>
      <c r="D847" t="s">
        <v>37</v>
      </c>
      <c r="E847">
        <v>791314.91394106101</v>
      </c>
      <c r="F847">
        <v>9638103.5414480492</v>
      </c>
      <c r="G847">
        <f>IF(C847="","",VLOOKUP(C847,Classes_detaillees!B:D,Classes_detaillees!C$1,TRUE))</f>
        <v>50</v>
      </c>
      <c r="H847">
        <f>IF(C847="","",VLOOKUP(C847,Classes_finales!B:D,Classes_finales!C$1,TRUE))</f>
        <v>50</v>
      </c>
      <c r="I847">
        <f t="shared" si="13"/>
        <v>20</v>
      </c>
      <c r="J847" s="31">
        <f>Classes_finales!$W$30*C847^3+Classes_finales!$W$31*C847^2+Classes_finales!$W$32*C847+Classes_finales!$W$33</f>
        <v>4.7747351176428481</v>
      </c>
      <c r="K847">
        <f>IF(OR(C847&lt;10,C847&gt;450),0,IF(H847&gt;=MAX(Classes_finales!D:D),$M$1,Donnees_SIG!J847))</f>
        <v>4.7747351176428481</v>
      </c>
      <c r="P847" t="s">
        <v>39</v>
      </c>
    </row>
    <row r="848" spans="1:16">
      <c r="A848" t="s">
        <v>1731</v>
      </c>
      <c r="B848" t="s">
        <v>1732</v>
      </c>
      <c r="C848">
        <v>88.466796875</v>
      </c>
      <c r="D848" t="s">
        <v>37</v>
      </c>
      <c r="E848">
        <v>790754.24593284098</v>
      </c>
      <c r="F848">
        <v>9638164.8538939003</v>
      </c>
      <c r="G848">
        <f>IF(C848="","",VLOOKUP(C848,Classes_detaillees!B:D,Classes_detaillees!C$1,TRUE))</f>
        <v>90</v>
      </c>
      <c r="H848">
        <f>IF(C848="","",VLOOKUP(C848,Classes_finales!B:D,Classes_finales!C$1,TRUE))</f>
        <v>80</v>
      </c>
      <c r="I848">
        <f t="shared" si="13"/>
        <v>20</v>
      </c>
      <c r="J848" s="31">
        <f>Classes_finales!$W$30*C848^3+Classes_finales!$W$31*C848^2+Classes_finales!$W$32*C848+Classes_finales!$W$33</f>
        <v>7.9265988279797117</v>
      </c>
      <c r="K848">
        <f>IF(OR(C848&lt;10,C848&gt;450),0,IF(H848&gt;=MAX(Classes_finales!D:D),$M$1,Donnees_SIG!J848))</f>
        <v>7.914299999999999</v>
      </c>
      <c r="P848" t="s">
        <v>39</v>
      </c>
    </row>
    <row r="849" spans="1:16">
      <c r="A849" t="s">
        <v>1733</v>
      </c>
      <c r="B849" t="s">
        <v>1734</v>
      </c>
      <c r="C849">
        <v>39.878799438000001</v>
      </c>
      <c r="D849" t="s">
        <v>37</v>
      </c>
      <c r="E849">
        <v>790539.91475552495</v>
      </c>
      <c r="F849">
        <v>9637495.8279096093</v>
      </c>
      <c r="G849">
        <f>IF(C849="","",VLOOKUP(C849,Classes_detaillees!B:D,Classes_detaillees!C$1,TRUE))</f>
        <v>40</v>
      </c>
      <c r="H849">
        <f>IF(C849="","",VLOOKUP(C849,Classes_finales!B:D,Classes_finales!C$1,TRUE))</f>
        <v>40</v>
      </c>
      <c r="I849">
        <f t="shared" si="13"/>
        <v>20</v>
      </c>
      <c r="J849" s="31">
        <f>Classes_finales!$W$30*C849^3+Classes_finales!$W$31*C849^2+Classes_finales!$W$32*C849+Classes_finales!$W$33</f>
        <v>4.021704740754652</v>
      </c>
      <c r="K849">
        <f>IF(OR(C849&lt;10,C849&gt;450),0,IF(H849&gt;=MAX(Classes_finales!D:D),$M$1,Donnees_SIG!J849))</f>
        <v>4.021704740754652</v>
      </c>
      <c r="P849" t="s">
        <v>39</v>
      </c>
    </row>
    <row r="850" spans="1:16">
      <c r="A850" t="s">
        <v>1735</v>
      </c>
      <c r="B850" t="s">
        <v>1736</v>
      </c>
      <c r="C850">
        <v>132.53089904999999</v>
      </c>
      <c r="D850" t="s">
        <v>37</v>
      </c>
      <c r="E850">
        <v>790186.79686049395</v>
      </c>
      <c r="F850">
        <v>9638807.72382099</v>
      </c>
      <c r="G850">
        <f>IF(C850="","",VLOOKUP(C850,Classes_detaillees!B:D,Classes_detaillees!C$1,TRUE))</f>
        <v>135</v>
      </c>
      <c r="H850">
        <f>IF(C850="","",VLOOKUP(C850,Classes_finales!B:D,Classes_finales!C$1,TRUE))</f>
        <v>80</v>
      </c>
      <c r="I850">
        <f t="shared" si="13"/>
        <v>20</v>
      </c>
      <c r="J850" s="31">
        <f>Classes_finales!$W$30*C850^3+Classes_finales!$W$31*C850^2+Classes_finales!$W$32*C850+Classes_finales!$W$33</f>
        <v>-0.85154397510868618</v>
      </c>
      <c r="K850">
        <f>IF(OR(C850&lt;10,C850&gt;450),0,IF(H850&gt;=MAX(Classes_finales!D:D),$M$1,Donnees_SIG!J850))</f>
        <v>7.914299999999999</v>
      </c>
      <c r="P850" t="s">
        <v>39</v>
      </c>
    </row>
    <row r="851" spans="1:16">
      <c r="A851" t="s">
        <v>1737</v>
      </c>
      <c r="B851" s="31" t="s">
        <v>1738</v>
      </c>
      <c r="C851">
        <v>38.493400573999999</v>
      </c>
      <c r="D851" t="s">
        <v>37</v>
      </c>
      <c r="E851">
        <v>783304.04444597894</v>
      </c>
      <c r="F851">
        <v>9635585.3844825309</v>
      </c>
      <c r="G851">
        <f>IF(C851="","",VLOOKUP(C851,Classes_detaillees!B:D,Classes_detaillees!C$1,TRUE))</f>
        <v>40</v>
      </c>
      <c r="H851">
        <f>IF(C851="","",VLOOKUP(C851,Classes_finales!B:D,Classes_finales!C$1,TRUE))</f>
        <v>40</v>
      </c>
      <c r="I851">
        <f t="shared" si="13"/>
        <v>20</v>
      </c>
      <c r="J851" s="31">
        <f>Classes_finales!$W$30*C851^3+Classes_finales!$W$31*C851^2+Classes_finales!$W$32*C851+Classes_finales!$W$33</f>
        <v>3.831660965062492</v>
      </c>
      <c r="K851">
        <f>IF(OR(C851&lt;10,C851&gt;450),0,IF(H851&gt;=MAX(Classes_finales!D:D),$M$1,Donnees_SIG!J851))</f>
        <v>3.831660965062492</v>
      </c>
      <c r="P851" t="s">
        <v>39</v>
      </c>
    </row>
    <row r="852" spans="1:16">
      <c r="A852" t="s">
        <v>1739</v>
      </c>
      <c r="B852" t="s">
        <v>1740</v>
      </c>
      <c r="C852">
        <v>52.217800140000001</v>
      </c>
      <c r="D852" t="s">
        <v>37</v>
      </c>
      <c r="E852">
        <v>790892.79773574905</v>
      </c>
      <c r="F852">
        <v>9638301.6547864005</v>
      </c>
      <c r="G852">
        <f>IF(C852="","",VLOOKUP(C852,Classes_detaillees!B:D,Classes_detaillees!C$1,TRUE))</f>
        <v>55</v>
      </c>
      <c r="H852">
        <f>IF(C852="","",VLOOKUP(C852,Classes_finales!B:D,Classes_finales!C$1,TRUE))</f>
        <v>60</v>
      </c>
      <c r="I852">
        <f t="shared" si="13"/>
        <v>20</v>
      </c>
      <c r="J852" s="31">
        <f>Classes_finales!$W$30*C852^3+Classes_finales!$W$31*C852^2+Classes_finales!$W$32*C852+Classes_finales!$W$33</f>
        <v>5.6445857567002218</v>
      </c>
      <c r="K852">
        <f>IF(OR(C852&lt;10,C852&gt;450),0,IF(H852&gt;=MAX(Classes_finales!D:D),$M$1,Donnees_SIG!J852))</f>
        <v>5.6445857567002218</v>
      </c>
      <c r="P852" t="s">
        <v>39</v>
      </c>
    </row>
    <row r="853" spans="1:16">
      <c r="A853" t="s">
        <v>1741</v>
      </c>
      <c r="B853" t="s">
        <v>1742</v>
      </c>
      <c r="C853">
        <v>97.443496703999998</v>
      </c>
      <c r="D853" t="s">
        <v>37</v>
      </c>
      <c r="E853">
        <v>792040.31550544302</v>
      </c>
      <c r="F853">
        <v>9639641.4532166496</v>
      </c>
      <c r="G853">
        <f>IF(C853="","",VLOOKUP(C853,Classes_detaillees!B:D,Classes_detaillees!C$1,TRUE))</f>
        <v>100</v>
      </c>
      <c r="H853">
        <f>IF(C853="","",VLOOKUP(C853,Classes_finales!B:D,Classes_finales!C$1,TRUE))</f>
        <v>80</v>
      </c>
      <c r="I853">
        <f t="shared" si="13"/>
        <v>20</v>
      </c>
      <c r="J853" s="31">
        <f>Classes_finales!$W$30*C853^3+Classes_finales!$W$31*C853^2+Classes_finales!$W$32*C853+Classes_finales!$W$33</f>
        <v>7.4513739664654981</v>
      </c>
      <c r="K853">
        <f>IF(OR(C853&lt;10,C853&gt;450),0,IF(H853&gt;=MAX(Classes_finales!D:D),$M$1,Donnees_SIG!J853))</f>
        <v>7.914299999999999</v>
      </c>
      <c r="P853" t="s">
        <v>39</v>
      </c>
    </row>
    <row r="854" spans="1:16">
      <c r="A854" t="s">
        <v>1743</v>
      </c>
      <c r="B854" t="s">
        <v>1744</v>
      </c>
      <c r="C854">
        <v>59.713100433000001</v>
      </c>
      <c r="D854" t="s">
        <v>37</v>
      </c>
      <c r="E854">
        <v>784240.31779289397</v>
      </c>
      <c r="F854">
        <v>9635217.4622259494</v>
      </c>
      <c r="G854">
        <f>IF(C854="","",VLOOKUP(C854,Classes_detaillees!B:D,Classes_detaillees!C$1,TRUE))</f>
        <v>60</v>
      </c>
      <c r="H854">
        <f>IF(C854="","",VLOOKUP(C854,Classes_finales!B:D,Classes_finales!C$1,TRUE))</f>
        <v>60</v>
      </c>
      <c r="I854">
        <f t="shared" si="13"/>
        <v>20</v>
      </c>
      <c r="J854" s="31">
        <f>Classes_finales!$W$30*C854^3+Classes_finales!$W$31*C854^2+Classes_finales!$W$32*C854+Classes_finales!$W$33</f>
        <v>6.5060894718174165</v>
      </c>
      <c r="K854">
        <f>IF(OR(C854&lt;10,C854&gt;450),0,IF(H854&gt;=MAX(Classes_finales!D:D),$M$1,Donnees_SIG!J854))</f>
        <v>6.5060894718174165</v>
      </c>
      <c r="P854" t="s">
        <v>39</v>
      </c>
    </row>
    <row r="855" spans="1:16">
      <c r="A855" t="s">
        <v>1745</v>
      </c>
      <c r="B855" s="31" t="s">
        <v>1746</v>
      </c>
      <c r="C855">
        <v>78.345901488999999</v>
      </c>
      <c r="D855" t="s">
        <v>37</v>
      </c>
      <c r="E855">
        <v>784515.91464795405</v>
      </c>
      <c r="F855">
        <v>9635673.9660780206</v>
      </c>
      <c r="G855">
        <f>IF(C855="","",VLOOKUP(C855,Classes_detaillees!B:D,Classes_detaillees!C$1,TRUE))</f>
        <v>80</v>
      </c>
      <c r="H855">
        <f>IF(C855="","",VLOOKUP(C855,Classes_finales!B:D,Classes_finales!C$1,TRUE))</f>
        <v>80</v>
      </c>
      <c r="I855">
        <f t="shared" si="13"/>
        <v>20</v>
      </c>
      <c r="J855" s="31">
        <f>Classes_finales!$W$30*C855^3+Classes_finales!$W$31*C855^2+Classes_finales!$W$32*C855+Classes_finales!$W$33</f>
        <v>7.8660897518335897</v>
      </c>
      <c r="K855">
        <f>IF(OR(C855&lt;10,C855&gt;450),0,IF(H855&gt;=MAX(Classes_finales!D:D),$M$1,Donnees_SIG!J855))</f>
        <v>7.914299999999999</v>
      </c>
      <c r="P855" t="s">
        <v>39</v>
      </c>
    </row>
    <row r="856" spans="1:16">
      <c r="A856" t="s">
        <v>1747</v>
      </c>
      <c r="B856" t="s">
        <v>1748</v>
      </c>
      <c r="C856">
        <v>84.696701050000001</v>
      </c>
      <c r="D856" t="s">
        <v>37</v>
      </c>
      <c r="E856">
        <v>790654.549530674</v>
      </c>
      <c r="F856">
        <v>9638725.7308415398</v>
      </c>
      <c r="G856">
        <f>IF(C856="","",VLOOKUP(C856,Classes_detaillees!B:D,Classes_detaillees!C$1,TRUE))</f>
        <v>85</v>
      </c>
      <c r="H856">
        <f>IF(C856="","",VLOOKUP(C856,Classes_finales!B:D,Classes_finales!C$1,TRUE))</f>
        <v>80</v>
      </c>
      <c r="I856">
        <f t="shared" si="13"/>
        <v>20</v>
      </c>
      <c r="J856" s="31">
        <f>Classes_finales!$W$30*C856^3+Classes_finales!$W$31*C856^2+Classes_finales!$W$32*C856+Classes_finales!$W$33</f>
        <v>7.9718223635470356</v>
      </c>
      <c r="K856">
        <f>IF(OR(C856&lt;10,C856&gt;450),0,IF(H856&gt;=MAX(Classes_finales!D:D),$M$1,Donnees_SIG!J856))</f>
        <v>7.914299999999999</v>
      </c>
      <c r="P856" t="s">
        <v>39</v>
      </c>
    </row>
    <row r="857" spans="1:16">
      <c r="A857" t="s">
        <v>1749</v>
      </c>
      <c r="B857" t="s">
        <v>1750</v>
      </c>
      <c r="C857">
        <v>79.034301757999998</v>
      </c>
      <c r="D857" t="s">
        <v>37</v>
      </c>
      <c r="E857">
        <v>783268.417218594</v>
      </c>
      <c r="F857">
        <v>9635405.7777029295</v>
      </c>
      <c r="G857">
        <f>IF(C857="","",VLOOKUP(C857,Classes_detaillees!B:D,Classes_detaillees!C$1,TRUE))</f>
        <v>80</v>
      </c>
      <c r="H857">
        <f>IF(C857="","",VLOOKUP(C857,Classes_finales!B:D,Classes_finales!C$1,TRUE))</f>
        <v>80</v>
      </c>
      <c r="I857">
        <f t="shared" si="13"/>
        <v>20</v>
      </c>
      <c r="J857" s="31">
        <f>Classes_finales!$W$30*C857^3+Classes_finales!$W$31*C857^2+Classes_finales!$W$32*C857+Classes_finales!$W$33</f>
        <v>7.8878474354121959</v>
      </c>
      <c r="K857">
        <f>IF(OR(C857&lt;10,C857&gt;450),0,IF(H857&gt;=MAX(Classes_finales!D:D),$M$1,Donnees_SIG!J857))</f>
        <v>7.914299999999999</v>
      </c>
      <c r="P857" t="s">
        <v>39</v>
      </c>
    </row>
    <row r="858" spans="1:16">
      <c r="A858" t="s">
        <v>1751</v>
      </c>
      <c r="B858" s="31" t="s">
        <v>1752</v>
      </c>
      <c r="C858">
        <v>127.30319977000001</v>
      </c>
      <c r="D858" t="s">
        <v>37</v>
      </c>
      <c r="E858">
        <v>790166.65490317205</v>
      </c>
      <c r="F858">
        <v>9637429.4272559304</v>
      </c>
      <c r="G858">
        <f>IF(C858="","",VLOOKUP(C858,Classes_detaillees!B:D,Classes_detaillees!C$1,TRUE))</f>
        <v>130</v>
      </c>
      <c r="H858">
        <f>IF(C858="","",VLOOKUP(C858,Classes_finales!B:D,Classes_finales!C$1,TRUE))</f>
        <v>80</v>
      </c>
      <c r="I858">
        <f t="shared" si="13"/>
        <v>20</v>
      </c>
      <c r="J858" s="31">
        <f>Classes_finales!$W$30*C858^3+Classes_finales!$W$31*C858^2+Classes_finales!$W$32*C858+Classes_finales!$W$33</f>
        <v>1.1575027343606288</v>
      </c>
      <c r="K858">
        <f>IF(OR(C858&lt;10,C858&gt;450),0,IF(H858&gt;=MAX(Classes_finales!D:D),$M$1,Donnees_SIG!J858))</f>
        <v>7.914299999999999</v>
      </c>
      <c r="P858" t="s">
        <v>39</v>
      </c>
    </row>
    <row r="859" spans="1:16">
      <c r="A859" t="s">
        <v>1753</v>
      </c>
      <c r="B859" s="31" t="s">
        <v>1754</v>
      </c>
      <c r="C859">
        <v>207.60200499999999</v>
      </c>
      <c r="D859" t="s">
        <v>37</v>
      </c>
      <c r="E859">
        <v>790483.43229368899</v>
      </c>
      <c r="F859">
        <v>9638607.6140082292</v>
      </c>
      <c r="G859">
        <f>IF(C859="","",VLOOKUP(C859,Classes_detaillees!B:D,Classes_detaillees!C$1,TRUE))</f>
        <v>210</v>
      </c>
      <c r="H859">
        <f>IF(C859="","",VLOOKUP(C859,Classes_finales!B:D,Classes_finales!C$1,TRUE))</f>
        <v>80</v>
      </c>
      <c r="I859">
        <f t="shared" si="13"/>
        <v>20</v>
      </c>
      <c r="J859" s="31">
        <f>Classes_finales!$W$30*C859^3+Classes_finales!$W$31*C859^2+Classes_finales!$W$32*C859+Classes_finales!$W$33</f>
        <v>-72.795326690057522</v>
      </c>
      <c r="K859">
        <f>IF(OR(C859&lt;10,C859&gt;450),0,IF(H859&gt;=MAX(Classes_finales!D:D),$M$1,Donnees_SIG!J859))</f>
        <v>7.914299999999999</v>
      </c>
      <c r="P859" t="s">
        <v>39</v>
      </c>
    </row>
    <row r="860" spans="1:16">
      <c r="A860" t="s">
        <v>1755</v>
      </c>
      <c r="B860" t="s">
        <v>1756</v>
      </c>
      <c r="C860">
        <v>37.491001128999997</v>
      </c>
      <c r="D860" t="s">
        <v>37</v>
      </c>
      <c r="E860">
        <v>790428.09019390796</v>
      </c>
      <c r="F860">
        <v>9638314.2783041503</v>
      </c>
      <c r="G860">
        <f>IF(C860="","",VLOOKUP(C860,Classes_detaillees!B:D,Classes_detaillees!C$1,TRUE))</f>
        <v>40</v>
      </c>
      <c r="H860">
        <f>IF(C860="","",VLOOKUP(C860,Classes_finales!B:D,Classes_finales!C$1,TRUE))</f>
        <v>40</v>
      </c>
      <c r="I860">
        <f t="shared" si="13"/>
        <v>20</v>
      </c>
      <c r="J860" s="31">
        <f>Classes_finales!$W$30*C860^3+Classes_finales!$W$31*C860^2+Classes_finales!$W$32*C860+Classes_finales!$W$33</f>
        <v>3.6938749262313153</v>
      </c>
      <c r="K860">
        <f>IF(OR(C860&lt;10,C860&gt;450),0,IF(H860&gt;=MAX(Classes_finales!D:D),$M$1,Donnees_SIG!J860))</f>
        <v>3.6938749262313153</v>
      </c>
      <c r="P860" t="s">
        <v>39</v>
      </c>
    </row>
    <row r="861" spans="1:16">
      <c r="A861" t="s">
        <v>1757</v>
      </c>
      <c r="B861" t="s">
        <v>1758</v>
      </c>
      <c r="C861">
        <v>105.49770355</v>
      </c>
      <c r="D861" t="s">
        <v>37</v>
      </c>
      <c r="E861">
        <v>786542.02917064202</v>
      </c>
      <c r="F861">
        <v>9636575.0353014506</v>
      </c>
      <c r="G861">
        <f>IF(C861="","",VLOOKUP(C861,Classes_detaillees!B:D,Classes_detaillees!C$1,TRUE))</f>
        <v>110</v>
      </c>
      <c r="H861">
        <f>IF(C861="","",VLOOKUP(C861,Classes_finales!B:D,Classes_finales!C$1,TRUE))</f>
        <v>80</v>
      </c>
      <c r="I861">
        <f t="shared" si="13"/>
        <v>20</v>
      </c>
      <c r="J861" s="31">
        <f>Classes_finales!$W$30*C861^3+Classes_finales!$W$31*C861^2+Classes_finales!$W$32*C861+Classes_finales!$W$33</f>
        <v>6.5273094018816806</v>
      </c>
      <c r="K861">
        <f>IF(OR(C861&lt;10,C861&gt;450),0,IF(H861&gt;=MAX(Classes_finales!D:D),$M$1,Donnees_SIG!J861))</f>
        <v>7.914299999999999</v>
      </c>
      <c r="P861" t="s">
        <v>39</v>
      </c>
    </row>
    <row r="862" spans="1:16">
      <c r="A862" t="s">
        <v>1759</v>
      </c>
      <c r="B862" t="s">
        <v>1760</v>
      </c>
      <c r="C862">
        <v>83.227500915999997</v>
      </c>
      <c r="D862" t="s">
        <v>37</v>
      </c>
      <c r="E862">
        <v>791738.57336776797</v>
      </c>
      <c r="F862">
        <v>9638313.3245342895</v>
      </c>
      <c r="G862">
        <f>IF(C862="","",VLOOKUP(C862,Classes_detaillees!B:D,Classes_detaillees!C$1,TRUE))</f>
        <v>85</v>
      </c>
      <c r="H862">
        <f>IF(C862="","",VLOOKUP(C862,Classes_finales!B:D,Classes_finales!C$1,TRUE))</f>
        <v>80</v>
      </c>
      <c r="I862">
        <f t="shared" si="13"/>
        <v>20</v>
      </c>
      <c r="J862" s="31">
        <f>Classes_finales!$W$30*C862^3+Classes_finales!$W$31*C862^2+Classes_finales!$W$32*C862+Classes_finales!$W$33</f>
        <v>7.9669087889967276</v>
      </c>
      <c r="K862">
        <f>IF(OR(C862&lt;10,C862&gt;450),0,IF(H862&gt;=MAX(Classes_finales!D:D),$M$1,Donnees_SIG!J862))</f>
        <v>7.914299999999999</v>
      </c>
      <c r="P862" t="s">
        <v>39</v>
      </c>
    </row>
    <row r="863" spans="1:16">
      <c r="A863" t="s">
        <v>1761</v>
      </c>
      <c r="B863" s="31" t="s">
        <v>1762</v>
      </c>
      <c r="C863">
        <v>93.471199036000002</v>
      </c>
      <c r="D863" t="s">
        <v>37</v>
      </c>
      <c r="E863">
        <v>791977.49886171496</v>
      </c>
      <c r="F863">
        <v>9637801.3499425203</v>
      </c>
      <c r="G863">
        <f>IF(C863="","",VLOOKUP(C863,Classes_detaillees!B:D,Classes_detaillees!C$1,TRUE))</f>
        <v>95</v>
      </c>
      <c r="H863">
        <f>IF(C863="","",VLOOKUP(C863,Classes_finales!B:D,Classes_finales!C$1,TRUE))</f>
        <v>80</v>
      </c>
      <c r="I863">
        <f t="shared" si="13"/>
        <v>20</v>
      </c>
      <c r="J863" s="31">
        <f>Classes_finales!$W$30*C863^3+Classes_finales!$W$31*C863^2+Classes_finales!$W$32*C863+Classes_finales!$W$33</f>
        <v>7.7290092941085966</v>
      </c>
      <c r="K863">
        <f>IF(OR(C863&lt;10,C863&gt;450),0,IF(H863&gt;=MAX(Classes_finales!D:D),$M$1,Donnees_SIG!J863))</f>
        <v>7.914299999999999</v>
      </c>
      <c r="P863" t="s">
        <v>39</v>
      </c>
    </row>
    <row r="864" spans="1:16">
      <c r="A864" t="s">
        <v>1763</v>
      </c>
      <c r="B864" t="s">
        <v>1764</v>
      </c>
      <c r="C864">
        <v>42.473400116000001</v>
      </c>
      <c r="D864" t="s">
        <v>37</v>
      </c>
      <c r="E864">
        <v>790665.81186660496</v>
      </c>
      <c r="F864">
        <v>9639340.69660208</v>
      </c>
      <c r="G864">
        <f>IF(C864="","",VLOOKUP(C864,Classes_detaillees!B:D,Classes_detaillees!C$1,TRUE))</f>
        <v>45</v>
      </c>
      <c r="H864">
        <f>IF(C864="","",VLOOKUP(C864,Classes_finales!B:D,Classes_finales!C$1,TRUE))</f>
        <v>50</v>
      </c>
      <c r="I864">
        <f t="shared" si="13"/>
        <v>20</v>
      </c>
      <c r="J864" s="31">
        <f>Classes_finales!$W$30*C864^3+Classes_finales!$W$31*C864^2+Classes_finales!$W$32*C864+Classes_finales!$W$33</f>
        <v>4.3753823034534758</v>
      </c>
      <c r="K864">
        <f>IF(OR(C864&lt;10,C864&gt;450),0,IF(H864&gt;=MAX(Classes_finales!D:D),$M$1,Donnees_SIG!J864))</f>
        <v>4.3753823034534758</v>
      </c>
      <c r="P864" t="s">
        <v>39</v>
      </c>
    </row>
    <row r="865" spans="1:16">
      <c r="A865" t="s">
        <v>1765</v>
      </c>
      <c r="B865" s="31" t="s">
        <v>1766</v>
      </c>
      <c r="C865">
        <v>680.52032470999995</v>
      </c>
      <c r="D865" t="s">
        <v>37</v>
      </c>
      <c r="E865">
        <v>782995.00141310599</v>
      </c>
      <c r="F865">
        <v>9636432.8061019704</v>
      </c>
      <c r="G865">
        <f>IF(C865="","",VLOOKUP(C865,Classes_detaillees!B:D,Classes_detaillees!C$1,TRUE))</f>
        <v>685</v>
      </c>
      <c r="H865">
        <f>IF(C865="","",VLOOKUP(C865,Classes_finales!B:D,Classes_finales!C$1,TRUE))</f>
        <v>80</v>
      </c>
      <c r="I865">
        <f t="shared" si="13"/>
        <v>20</v>
      </c>
      <c r="J865" s="31">
        <f>Classes_finales!$W$30*C865^3+Classes_finales!$W$31*C865^2+Classes_finales!$W$32*C865+Classes_finales!$W$33</f>
        <v>-5246.0056240425811</v>
      </c>
      <c r="K865">
        <f>IF(OR(C865&lt;10,C865&gt;450),0,IF(H865&gt;=MAX(Classes_finales!D:D),$M$1,Donnees_SIG!J865))</f>
        <v>0</v>
      </c>
      <c r="P865" t="s">
        <v>39</v>
      </c>
    </row>
    <row r="866" spans="1:16">
      <c r="A866" t="s">
        <v>1767</v>
      </c>
      <c r="B866" t="s">
        <v>1768</v>
      </c>
      <c r="C866">
        <v>85.730003357000001</v>
      </c>
      <c r="D866" t="s">
        <v>37</v>
      </c>
      <c r="E866">
        <v>783082.642042035</v>
      </c>
      <c r="F866">
        <v>9636048.0017080903</v>
      </c>
      <c r="G866">
        <f>IF(C866="","",VLOOKUP(C866,Classes_detaillees!B:D,Classes_detaillees!C$1,TRUE))</f>
        <v>90</v>
      </c>
      <c r="H866">
        <f>IF(C866="","",VLOOKUP(C866,Classes_finales!B:D,Classes_finales!C$1,TRUE))</f>
        <v>80</v>
      </c>
      <c r="I866">
        <f t="shared" si="13"/>
        <v>20</v>
      </c>
      <c r="J866" s="31">
        <f>Classes_finales!$W$30*C866^3+Classes_finales!$W$31*C866^2+Classes_finales!$W$32*C866+Classes_finales!$W$33</f>
        <v>7.9678487866108902</v>
      </c>
      <c r="K866">
        <f>IF(OR(C866&lt;10,C866&gt;450),0,IF(H866&gt;=MAX(Classes_finales!D:D),$M$1,Donnees_SIG!J866))</f>
        <v>7.914299999999999</v>
      </c>
      <c r="P866" t="s">
        <v>39</v>
      </c>
    </row>
    <row r="867" spans="1:16">
      <c r="A867" t="s">
        <v>1769</v>
      </c>
      <c r="B867" s="31" t="s">
        <v>1770</v>
      </c>
      <c r="C867">
        <v>156.49090576</v>
      </c>
      <c r="D867" t="s">
        <v>37</v>
      </c>
      <c r="E867">
        <v>790527.200661771</v>
      </c>
      <c r="F867">
        <v>9637455.2087689191</v>
      </c>
      <c r="G867">
        <f>IF(C867="","",VLOOKUP(C867,Classes_detaillees!B:D,Classes_detaillees!C$1,TRUE))</f>
        <v>160</v>
      </c>
      <c r="H867">
        <f>IF(C867="","",VLOOKUP(C867,Classes_finales!B:D,Classes_finales!C$1,TRUE))</f>
        <v>80</v>
      </c>
      <c r="I867">
        <f t="shared" si="13"/>
        <v>20</v>
      </c>
      <c r="J867" s="31">
        <f>Classes_finales!$W$30*C867^3+Classes_finales!$W$31*C867^2+Classes_finales!$W$32*C867+Classes_finales!$W$33</f>
        <v>-14.344058546576958</v>
      </c>
      <c r="K867">
        <f>IF(OR(C867&lt;10,C867&gt;450),0,IF(H867&gt;=MAX(Classes_finales!D:D),$M$1,Donnees_SIG!J867))</f>
        <v>7.914299999999999</v>
      </c>
      <c r="P867" t="s">
        <v>39</v>
      </c>
    </row>
    <row r="868" spans="1:16">
      <c r="A868" t="s">
        <v>1771</v>
      </c>
      <c r="B868" t="s">
        <v>1772</v>
      </c>
      <c r="C868">
        <v>158.20339966</v>
      </c>
      <c r="D868" t="s">
        <v>37</v>
      </c>
      <c r="E868">
        <v>791986.74666106701</v>
      </c>
      <c r="F868">
        <v>9638573.6954033207</v>
      </c>
      <c r="G868">
        <f>IF(C868="","",VLOOKUP(C868,Classes_detaillees!B:D,Classes_detaillees!C$1,TRUE))</f>
        <v>160</v>
      </c>
      <c r="H868">
        <f>IF(C868="","",VLOOKUP(C868,Classes_finales!B:D,Classes_finales!C$1,TRUE))</f>
        <v>80</v>
      </c>
      <c r="I868">
        <f t="shared" si="13"/>
        <v>20</v>
      </c>
      <c r="J868" s="31">
        <f>Classes_finales!$W$30*C868^3+Classes_finales!$W$31*C868^2+Classes_finales!$W$32*C868+Classes_finales!$W$33</f>
        <v>-15.604924614696962</v>
      </c>
      <c r="K868">
        <f>IF(OR(C868&lt;10,C868&gt;450),0,IF(H868&gt;=MAX(Classes_finales!D:D),$M$1,Donnees_SIG!J868))</f>
        <v>7.914299999999999</v>
      </c>
      <c r="P868" t="s">
        <v>39</v>
      </c>
    </row>
    <row r="869" spans="1:16">
      <c r="A869" t="s">
        <v>1773</v>
      </c>
      <c r="B869" t="s">
        <v>1774</v>
      </c>
      <c r="C869">
        <v>8.6142997741999991</v>
      </c>
      <c r="D869" t="s">
        <v>37</v>
      </c>
      <c r="E869">
        <v>784520.41860124096</v>
      </c>
      <c r="F869">
        <v>9634941.7378299199</v>
      </c>
      <c r="G869">
        <f>IF(C869="","",VLOOKUP(C869,Classes_detaillees!B:D,Classes_detaillees!C$1,TRUE))</f>
        <v>10</v>
      </c>
      <c r="H869">
        <f>IF(C869="","",VLOOKUP(C869,Classes_finales!B:D,Classes_finales!C$1,TRUE))</f>
        <v>10</v>
      </c>
      <c r="I869">
        <f t="shared" si="13"/>
        <v>20</v>
      </c>
      <c r="J869" s="31">
        <f>Classes_finales!$W$30*C869^3+Classes_finales!$W$31*C869^2+Classes_finales!$W$32*C869+Classes_finales!$W$33</f>
        <v>0.16292252822152165</v>
      </c>
      <c r="K869">
        <f>IF(OR(C869&lt;10,C869&gt;450),0,IF(H869&gt;=MAX(Classes_finales!D:D),$M$1,Donnees_SIG!J869))</f>
        <v>0</v>
      </c>
      <c r="P869" t="s">
        <v>39</v>
      </c>
    </row>
    <row r="870" spans="1:16">
      <c r="A870" t="s">
        <v>1775</v>
      </c>
      <c r="B870" t="s">
        <v>1776</v>
      </c>
      <c r="C870">
        <v>46.298301696999999</v>
      </c>
      <c r="D870" t="s">
        <v>37</v>
      </c>
      <c r="E870">
        <v>790164.11248898995</v>
      </c>
      <c r="F870">
        <v>9637436.4655552804</v>
      </c>
      <c r="G870">
        <f>IF(C870="","",VLOOKUP(C870,Classes_detaillees!B:D,Classes_detaillees!C$1,TRUE))</f>
        <v>50</v>
      </c>
      <c r="H870">
        <f>IF(C870="","",VLOOKUP(C870,Classes_finales!B:D,Classes_finales!C$1,TRUE))</f>
        <v>50</v>
      </c>
      <c r="I870">
        <f t="shared" si="13"/>
        <v>20</v>
      </c>
      <c r="J870" s="31">
        <f>Classes_finales!$W$30*C870^3+Classes_finales!$W$31*C870^2+Classes_finales!$W$32*C870+Classes_finales!$W$33</f>
        <v>4.8876068847146357</v>
      </c>
      <c r="K870">
        <f>IF(OR(C870&lt;10,C870&gt;450),0,IF(H870&gt;=MAX(Classes_finales!D:D),$M$1,Donnees_SIG!J870))</f>
        <v>4.8876068847146357</v>
      </c>
      <c r="P870" t="s">
        <v>39</v>
      </c>
    </row>
    <row r="871" spans="1:16">
      <c r="A871" t="s">
        <v>1777</v>
      </c>
      <c r="B871" s="31" t="s">
        <v>1778</v>
      </c>
      <c r="C871">
        <v>26.684600830000001</v>
      </c>
      <c r="D871" t="s">
        <v>37</v>
      </c>
      <c r="E871">
        <v>790020.94299135904</v>
      </c>
      <c r="F871">
        <v>9637378.4488225095</v>
      </c>
      <c r="G871">
        <f>IF(C871="","",VLOOKUP(C871,Classes_detaillees!B:D,Classes_detaillees!C$1,TRUE))</f>
        <v>30</v>
      </c>
      <c r="H871">
        <f>IF(C871="","",VLOOKUP(C871,Classes_finales!B:D,Classes_finales!C$1,TRUE))</f>
        <v>30</v>
      </c>
      <c r="I871">
        <f t="shared" si="13"/>
        <v>20</v>
      </c>
      <c r="J871" s="31">
        <f>Classes_finales!$W$30*C871^3+Classes_finales!$W$31*C871^2+Classes_finales!$W$32*C871+Classes_finales!$W$33</f>
        <v>2.2271782494729049</v>
      </c>
      <c r="K871">
        <f>IF(OR(C871&lt;10,C871&gt;450),0,IF(H871&gt;=MAX(Classes_finales!D:D),$M$1,Donnees_SIG!J871))</f>
        <v>2.2271782494729049</v>
      </c>
      <c r="P871" t="s">
        <v>39</v>
      </c>
    </row>
    <row r="872" spans="1:16">
      <c r="A872" t="s">
        <v>1779</v>
      </c>
      <c r="B872" t="s">
        <v>1780</v>
      </c>
      <c r="C872">
        <v>43.964801788000003</v>
      </c>
      <c r="D872" t="s">
        <v>37</v>
      </c>
      <c r="E872">
        <v>790548.79114898294</v>
      </c>
      <c r="F872">
        <v>9637841.0806257706</v>
      </c>
      <c r="G872">
        <f>IF(C872="","",VLOOKUP(C872,Classes_detaillees!B:D,Classes_detaillees!C$1,TRUE))</f>
        <v>45</v>
      </c>
      <c r="H872">
        <f>IF(C872="","",VLOOKUP(C872,Classes_finales!B:D,Classes_finales!C$1,TRUE))</f>
        <v>50</v>
      </c>
      <c r="I872">
        <f t="shared" si="13"/>
        <v>20</v>
      </c>
      <c r="J872" s="31">
        <f>Classes_finales!$W$30*C872^3+Classes_finales!$W$31*C872^2+Classes_finales!$W$32*C872+Classes_finales!$W$33</f>
        <v>4.5766909279498549</v>
      </c>
      <c r="K872">
        <f>IF(OR(C872&lt;10,C872&gt;450),0,IF(H872&gt;=MAX(Classes_finales!D:D),$M$1,Donnees_SIG!J872))</f>
        <v>4.5766909279498549</v>
      </c>
      <c r="P872" t="s">
        <v>39</v>
      </c>
    </row>
    <row r="873" spans="1:16">
      <c r="A873" t="s">
        <v>1781</v>
      </c>
      <c r="B873" s="31" t="s">
        <v>1782</v>
      </c>
      <c r="C873">
        <v>363.92498778999999</v>
      </c>
      <c r="D873" t="s">
        <v>37</v>
      </c>
      <c r="E873">
        <v>790554.912316242</v>
      </c>
      <c r="F873">
        <v>9637859.4022890497</v>
      </c>
      <c r="G873">
        <f>IF(C873="","",VLOOKUP(C873,Classes_detaillees!B:D,Classes_detaillees!C$1,TRUE))</f>
        <v>365</v>
      </c>
      <c r="H873">
        <f>IF(C873="","",VLOOKUP(C873,Classes_finales!B:D,Classes_finales!C$1,TRUE))</f>
        <v>80</v>
      </c>
      <c r="I873">
        <f t="shared" si="13"/>
        <v>20</v>
      </c>
      <c r="J873" s="31">
        <f>Classes_finales!$W$30*C873^3+Classes_finales!$W$31*C873^2+Classes_finales!$W$32*C873+Classes_finales!$W$33</f>
        <v>-652.37396918624734</v>
      </c>
      <c r="K873">
        <f>IF(OR(C873&lt;10,C873&gt;450),0,IF(H873&gt;=MAX(Classes_finales!D:D),$M$1,Donnees_SIG!J873))</f>
        <v>7.914299999999999</v>
      </c>
      <c r="P873" t="s">
        <v>39</v>
      </c>
    </row>
    <row r="874" spans="1:16">
      <c r="A874" t="s">
        <v>1783</v>
      </c>
      <c r="B874" s="31" t="s">
        <v>1784</v>
      </c>
      <c r="C874">
        <v>153.36050415</v>
      </c>
      <c r="D874" t="s">
        <v>37</v>
      </c>
      <c r="E874">
        <v>792031.72980666801</v>
      </c>
      <c r="F874">
        <v>9638539.3794307001</v>
      </c>
      <c r="G874">
        <f>IF(C874="","",VLOOKUP(C874,Classes_detaillees!B:D,Classes_detaillees!C$1,TRUE))</f>
        <v>155</v>
      </c>
      <c r="H874">
        <f>IF(C874="","",VLOOKUP(C874,Classes_finales!B:D,Classes_finales!C$1,TRUE))</f>
        <v>80</v>
      </c>
      <c r="I874">
        <f t="shared" si="13"/>
        <v>20</v>
      </c>
      <c r="J874" s="31">
        <f>Classes_finales!$W$30*C874^3+Classes_finales!$W$31*C874^2+Classes_finales!$W$32*C874+Classes_finales!$W$33</f>
        <v>-12.147786499402097</v>
      </c>
      <c r="K874">
        <f>IF(OR(C874&lt;10,C874&gt;450),0,IF(H874&gt;=MAX(Classes_finales!D:D),$M$1,Donnees_SIG!J874))</f>
        <v>7.914299999999999</v>
      </c>
      <c r="P874" t="s">
        <v>39</v>
      </c>
    </row>
    <row r="875" spans="1:16">
      <c r="A875" t="s">
        <v>1785</v>
      </c>
      <c r="B875" t="s">
        <v>1786</v>
      </c>
      <c r="C875">
        <v>241.48379517000001</v>
      </c>
      <c r="D875" t="s">
        <v>37</v>
      </c>
      <c r="E875">
        <v>782839.90635064698</v>
      </c>
      <c r="F875">
        <v>9635835.9660988208</v>
      </c>
      <c r="G875">
        <f>IF(C875="","",VLOOKUP(C875,Classes_detaillees!B:D,Classes_detaillees!C$1,TRUE))</f>
        <v>245</v>
      </c>
      <c r="H875">
        <f>IF(C875="","",VLOOKUP(C875,Classes_finales!B:D,Classes_finales!C$1,TRUE))</f>
        <v>80</v>
      </c>
      <c r="I875">
        <f t="shared" si="13"/>
        <v>20</v>
      </c>
      <c r="J875" s="31">
        <f>Classes_finales!$W$30*C875^3+Classes_finales!$W$31*C875^2+Classes_finales!$W$32*C875+Classes_finales!$W$33</f>
        <v>-140.08530590562307</v>
      </c>
      <c r="K875">
        <f>IF(OR(C875&lt;10,C875&gt;450),0,IF(H875&gt;=MAX(Classes_finales!D:D),$M$1,Donnees_SIG!J875))</f>
        <v>7.914299999999999</v>
      </c>
      <c r="P875" t="s">
        <v>39</v>
      </c>
    </row>
    <row r="876" spans="1:16">
      <c r="A876" t="s">
        <v>1787</v>
      </c>
      <c r="B876" t="s">
        <v>1788</v>
      </c>
      <c r="C876">
        <v>31.061800002999998</v>
      </c>
      <c r="D876" t="s">
        <v>37</v>
      </c>
      <c r="E876">
        <v>793456.87010482198</v>
      </c>
      <c r="F876">
        <v>9639222.4166511502</v>
      </c>
      <c r="G876">
        <f>IF(C876="","",VLOOKUP(C876,Classes_detaillees!B:D,Classes_detaillees!C$1,TRUE))</f>
        <v>35</v>
      </c>
      <c r="H876">
        <f>IF(C876="","",VLOOKUP(C876,Classes_finales!B:D,Classes_finales!C$1,TRUE))</f>
        <v>35</v>
      </c>
      <c r="I876">
        <f t="shared" si="13"/>
        <v>20</v>
      </c>
      <c r="J876" s="31">
        <f>Classes_finales!$W$30*C876^3+Classes_finales!$W$31*C876^2+Classes_finales!$W$32*C876+Classes_finales!$W$33</f>
        <v>2.8129638462280644</v>
      </c>
      <c r="K876">
        <f>IF(OR(C876&lt;10,C876&gt;450),0,IF(H876&gt;=MAX(Classes_finales!D:D),$M$1,Donnees_SIG!J876))</f>
        <v>2.8129638462280644</v>
      </c>
      <c r="P876" t="s">
        <v>39</v>
      </c>
    </row>
    <row r="877" spans="1:16">
      <c r="A877" t="s">
        <v>1789</v>
      </c>
      <c r="B877" t="s">
        <v>1790</v>
      </c>
      <c r="C877">
        <v>46.355998993</v>
      </c>
      <c r="D877" t="s">
        <v>37</v>
      </c>
      <c r="E877">
        <v>790401.81987647398</v>
      </c>
      <c r="F877">
        <v>9636925.8127278108</v>
      </c>
      <c r="G877">
        <f>IF(C877="","",VLOOKUP(C877,Classes_detaillees!B:D,Classes_detaillees!C$1,TRUE))</f>
        <v>50</v>
      </c>
      <c r="H877">
        <f>IF(C877="","",VLOOKUP(C877,Classes_finales!B:D,Classes_finales!C$1,TRUE))</f>
        <v>50</v>
      </c>
      <c r="I877">
        <f t="shared" si="13"/>
        <v>20</v>
      </c>
      <c r="J877" s="31">
        <f>Classes_finales!$W$30*C877^3+Classes_finales!$W$31*C877^2+Classes_finales!$W$32*C877+Classes_finales!$W$33</f>
        <v>4.8952210326224677</v>
      </c>
      <c r="K877">
        <f>IF(OR(C877&lt;10,C877&gt;450),0,IF(H877&gt;=MAX(Classes_finales!D:D),$M$1,Donnees_SIG!J877))</f>
        <v>4.8952210326224677</v>
      </c>
      <c r="P877" t="s">
        <v>39</v>
      </c>
    </row>
    <row r="878" spans="1:16">
      <c r="A878" t="s">
        <v>1791</v>
      </c>
      <c r="B878" t="s">
        <v>1792</v>
      </c>
      <c r="C878">
        <v>56.525001525999997</v>
      </c>
      <c r="D878" t="s">
        <v>37</v>
      </c>
      <c r="E878">
        <v>792219.36966073501</v>
      </c>
      <c r="F878">
        <v>9638638.64440169</v>
      </c>
      <c r="G878">
        <f>IF(C878="","",VLOOKUP(C878,Classes_detaillees!B:D,Classes_detaillees!C$1,TRUE))</f>
        <v>60</v>
      </c>
      <c r="H878">
        <f>IF(C878="","",VLOOKUP(C878,Classes_finales!B:D,Classes_finales!C$1,TRUE))</f>
        <v>60</v>
      </c>
      <c r="I878">
        <f t="shared" si="13"/>
        <v>20</v>
      </c>
      <c r="J878" s="31">
        <f>Classes_finales!$W$30*C878^3+Classes_finales!$W$31*C878^2+Classes_finales!$W$32*C878+Classes_finales!$W$33</f>
        <v>6.155706054757232</v>
      </c>
      <c r="K878">
        <f>IF(OR(C878&lt;10,C878&gt;450),0,IF(H878&gt;=MAX(Classes_finales!D:D),$M$1,Donnees_SIG!J878))</f>
        <v>6.155706054757232</v>
      </c>
      <c r="P878" t="s">
        <v>39</v>
      </c>
    </row>
    <row r="879" spans="1:16">
      <c r="A879" t="s">
        <v>1793</v>
      </c>
      <c r="B879" s="31" t="s">
        <v>1794</v>
      </c>
      <c r="C879">
        <v>171.47579956000001</v>
      </c>
      <c r="D879" t="s">
        <v>37</v>
      </c>
      <c r="E879">
        <v>790622.59413498302</v>
      </c>
      <c r="F879">
        <v>9638830.6616750192</v>
      </c>
      <c r="G879">
        <f>IF(C879="","",VLOOKUP(C879,Classes_detaillees!B:D,Classes_detaillees!C$1,TRUE))</f>
        <v>175</v>
      </c>
      <c r="H879">
        <f>IF(C879="","",VLOOKUP(C879,Classes_finales!B:D,Classes_finales!C$1,TRUE))</f>
        <v>80</v>
      </c>
      <c r="I879">
        <f t="shared" si="13"/>
        <v>20</v>
      </c>
      <c r="J879" s="31">
        <f>Classes_finales!$W$30*C879^3+Classes_finales!$W$31*C879^2+Classes_finales!$W$32*C879+Classes_finales!$W$33</f>
        <v>-26.873353531293034</v>
      </c>
      <c r="K879">
        <f>IF(OR(C879&lt;10,C879&gt;450),0,IF(H879&gt;=MAX(Classes_finales!D:D),$M$1,Donnees_SIG!J879))</f>
        <v>7.914299999999999</v>
      </c>
      <c r="P879" t="s">
        <v>39</v>
      </c>
    </row>
    <row r="880" spans="1:16">
      <c r="A880" t="s">
        <v>1795</v>
      </c>
      <c r="B880" t="s">
        <v>1796</v>
      </c>
      <c r="C880">
        <v>415.8046875</v>
      </c>
      <c r="D880" t="s">
        <v>37</v>
      </c>
      <c r="E880">
        <v>792377.13425824395</v>
      </c>
      <c r="F880">
        <v>9638600.6726607792</v>
      </c>
      <c r="G880">
        <f>IF(C880="","",VLOOKUP(C880,Classes_detaillees!B:D,Classes_detaillees!C$1,TRUE))</f>
        <v>420</v>
      </c>
      <c r="H880">
        <f>IF(C880="","",VLOOKUP(C880,Classes_finales!B:D,Classes_finales!C$1,TRUE))</f>
        <v>80</v>
      </c>
      <c r="I880">
        <f t="shared" si="13"/>
        <v>20</v>
      </c>
      <c r="J880" s="31">
        <f>Classes_finales!$W$30*C880^3+Classes_finales!$W$31*C880^2+Classes_finales!$W$32*C880+Classes_finales!$W$33</f>
        <v>-1034.2515013573359</v>
      </c>
      <c r="K880">
        <f>IF(OR(C880&lt;10,C880&gt;450),0,IF(H880&gt;=MAX(Classes_finales!D:D),$M$1,Donnees_SIG!J880))</f>
        <v>7.914299999999999</v>
      </c>
      <c r="P880" t="s">
        <v>39</v>
      </c>
    </row>
    <row r="881" spans="1:16">
      <c r="A881" t="s">
        <v>1797</v>
      </c>
      <c r="B881" t="s">
        <v>1798</v>
      </c>
      <c r="C881">
        <v>73.195800781000003</v>
      </c>
      <c r="D881" t="s">
        <v>37</v>
      </c>
      <c r="E881">
        <v>790118.85913222202</v>
      </c>
      <c r="F881">
        <v>9637522.5164244808</v>
      </c>
      <c r="G881">
        <f>IF(C881="","",VLOOKUP(C881,Classes_detaillees!B:D,Classes_detaillees!C$1,TRUE))</f>
        <v>75</v>
      </c>
      <c r="H881">
        <f>IF(C881="","",VLOOKUP(C881,Classes_finales!B:D,Classes_finales!C$1,TRUE))</f>
        <v>80</v>
      </c>
      <c r="I881">
        <f t="shared" si="13"/>
        <v>20</v>
      </c>
      <c r="J881" s="31">
        <f>Classes_finales!$W$30*C881^3+Classes_finales!$W$31*C881^2+Classes_finales!$W$32*C881+Classes_finales!$W$33</f>
        <v>7.6308032067252345</v>
      </c>
      <c r="K881">
        <f>IF(OR(C881&lt;10,C881&gt;450),0,IF(H881&gt;=MAX(Classes_finales!D:D),$M$1,Donnees_SIG!J881))</f>
        <v>7.914299999999999</v>
      </c>
      <c r="P881" t="s">
        <v>39</v>
      </c>
    </row>
    <row r="882" spans="1:16">
      <c r="A882" t="s">
        <v>1799</v>
      </c>
      <c r="B882" s="31" t="s">
        <v>1800</v>
      </c>
      <c r="C882">
        <v>73.866302489999995</v>
      </c>
      <c r="D882" t="s">
        <v>37</v>
      </c>
      <c r="E882">
        <v>790599.91252898099</v>
      </c>
      <c r="F882">
        <v>9638471.71095955</v>
      </c>
      <c r="G882">
        <f>IF(C882="","",VLOOKUP(C882,Classes_detaillees!B:D,Classes_detaillees!C$1,TRUE))</f>
        <v>75</v>
      </c>
      <c r="H882">
        <f>IF(C882="","",VLOOKUP(C882,Classes_finales!B:D,Classes_finales!C$1,TRUE))</f>
        <v>80</v>
      </c>
      <c r="I882">
        <f t="shared" si="13"/>
        <v>20</v>
      </c>
      <c r="J882" s="31">
        <f>Classes_finales!$W$30*C882^3+Classes_finales!$W$31*C882^2+Classes_finales!$W$32*C882+Classes_finales!$W$33</f>
        <v>7.6683683640533591</v>
      </c>
      <c r="K882">
        <f>IF(OR(C882&lt;10,C882&gt;450),0,IF(H882&gt;=MAX(Classes_finales!D:D),$M$1,Donnees_SIG!J882))</f>
        <v>7.914299999999999</v>
      </c>
      <c r="P882" t="s">
        <v>39</v>
      </c>
    </row>
    <row r="883" spans="1:16">
      <c r="A883" t="s">
        <v>1801</v>
      </c>
      <c r="B883" s="31" t="s">
        <v>1802</v>
      </c>
      <c r="C883">
        <v>46.231498717999997</v>
      </c>
      <c r="D883" t="s">
        <v>37</v>
      </c>
      <c r="E883">
        <v>790735.836148959</v>
      </c>
      <c r="F883">
        <v>9639288.0058501493</v>
      </c>
      <c r="G883">
        <f>IF(C883="","",VLOOKUP(C883,Classes_detaillees!B:D,Classes_detaillees!C$1,TRUE))</f>
        <v>50</v>
      </c>
      <c r="H883">
        <f>IF(C883="","",VLOOKUP(C883,Classes_finales!B:D,Classes_finales!C$1,TRUE))</f>
        <v>50</v>
      </c>
      <c r="I883">
        <f t="shared" si="13"/>
        <v>20</v>
      </c>
      <c r="J883" s="31">
        <f>Classes_finales!$W$30*C883^3+Classes_finales!$W$31*C883^2+Classes_finales!$W$32*C883+Classes_finales!$W$33</f>
        <v>4.8787862808845208</v>
      </c>
      <c r="K883">
        <f>IF(OR(C883&lt;10,C883&gt;450),0,IF(H883&gt;=MAX(Classes_finales!D:D),$M$1,Donnees_SIG!J883))</f>
        <v>4.8787862808845208</v>
      </c>
      <c r="P883" t="s">
        <v>39</v>
      </c>
    </row>
    <row r="884" spans="1:16">
      <c r="A884" t="s">
        <v>1803</v>
      </c>
      <c r="B884" s="31" t="s">
        <v>1804</v>
      </c>
      <c r="C884">
        <v>57.873199462999999</v>
      </c>
      <c r="D884" t="s">
        <v>37</v>
      </c>
      <c r="E884">
        <v>790475.58817651402</v>
      </c>
      <c r="F884">
        <v>9637914.4183521997</v>
      </c>
      <c r="G884">
        <f>IF(C884="","",VLOOKUP(C884,Classes_detaillees!B:D,Classes_detaillees!C$1,TRUE))</f>
        <v>60</v>
      </c>
      <c r="H884">
        <f>IF(C884="","",VLOOKUP(C884,Classes_finales!B:D,Classes_finales!C$1,TRUE))</f>
        <v>60</v>
      </c>
      <c r="I884">
        <f t="shared" si="13"/>
        <v>20</v>
      </c>
      <c r="J884" s="31">
        <f>Classes_finales!$W$30*C884^3+Classes_finales!$W$31*C884^2+Classes_finales!$W$32*C884+Classes_finales!$W$33</f>
        <v>6.3070584332437996</v>
      </c>
      <c r="K884">
        <f>IF(OR(C884&lt;10,C884&gt;450),0,IF(H884&gt;=MAX(Classes_finales!D:D),$M$1,Donnees_SIG!J884))</f>
        <v>6.3070584332437996</v>
      </c>
      <c r="P884" t="s">
        <v>39</v>
      </c>
    </row>
    <row r="885" spans="1:16">
      <c r="A885" t="s">
        <v>1805</v>
      </c>
      <c r="B885" s="31" t="s">
        <v>1806</v>
      </c>
      <c r="C885">
        <v>450.05950927999999</v>
      </c>
      <c r="D885" t="s">
        <v>37</v>
      </c>
      <c r="E885">
        <v>790738.375334132</v>
      </c>
      <c r="F885">
        <v>9638482.54328686</v>
      </c>
      <c r="G885">
        <f>IF(C885="","",VLOOKUP(C885,Classes_detaillees!B:D,Classes_detaillees!C$1,TRUE))</f>
        <v>455</v>
      </c>
      <c r="H885">
        <f>IF(C885="","",VLOOKUP(C885,Classes_finales!B:D,Classes_finales!C$1,TRUE))</f>
        <v>80</v>
      </c>
      <c r="I885">
        <f t="shared" si="13"/>
        <v>20</v>
      </c>
      <c r="J885" s="31">
        <f>Classes_finales!$W$30*C885^3+Classes_finales!$W$31*C885^2+Classes_finales!$W$32*C885+Classes_finales!$W$33</f>
        <v>-1352.4746111293721</v>
      </c>
      <c r="K885">
        <f>IF(OR(C885&lt;10,C885&gt;450),0,IF(H885&gt;=MAX(Classes_finales!D:D),$M$1,Donnees_SIG!J885))</f>
        <v>0</v>
      </c>
      <c r="P885" t="s">
        <v>39</v>
      </c>
    </row>
    <row r="886" spans="1:16">
      <c r="A886" t="s">
        <v>1807</v>
      </c>
      <c r="B886" t="s">
        <v>1808</v>
      </c>
      <c r="C886">
        <v>25.842500687000001</v>
      </c>
      <c r="D886" t="s">
        <v>37</v>
      </c>
      <c r="E886">
        <v>792339.64562590502</v>
      </c>
      <c r="F886">
        <v>9638145.3239200599</v>
      </c>
      <c r="G886">
        <f>IF(C886="","",VLOOKUP(C886,Classes_detaillees!B:D,Classes_detaillees!C$1,TRUE))</f>
        <v>30</v>
      </c>
      <c r="H886">
        <f>IF(C886="","",VLOOKUP(C886,Classes_finales!B:D,Classes_finales!C$1,TRUE))</f>
        <v>30</v>
      </c>
      <c r="I886">
        <f t="shared" si="13"/>
        <v>20</v>
      </c>
      <c r="J886" s="31">
        <f>Classes_finales!$W$30*C886^3+Classes_finales!$W$31*C886^2+Classes_finales!$W$32*C886+Classes_finales!$W$33</f>
        <v>2.1168044938185466</v>
      </c>
      <c r="K886">
        <f>IF(OR(C886&lt;10,C886&gt;450),0,IF(H886&gt;=MAX(Classes_finales!D:D),$M$1,Donnees_SIG!J886))</f>
        <v>2.1168044938185466</v>
      </c>
      <c r="P886" t="s">
        <v>39</v>
      </c>
    </row>
    <row r="887" spans="1:16">
      <c r="A887" t="s">
        <v>1809</v>
      </c>
      <c r="B887" s="31" t="s">
        <v>1810</v>
      </c>
      <c r="C887">
        <v>32.640701294000003</v>
      </c>
      <c r="D887" t="s">
        <v>37</v>
      </c>
      <c r="E887">
        <v>785380.14856914303</v>
      </c>
      <c r="F887">
        <v>9636633.9122932199</v>
      </c>
      <c r="G887">
        <f>IF(C887="","",VLOOKUP(C887,Classes_detaillees!B:D,Classes_detaillees!C$1,TRUE))</f>
        <v>35</v>
      </c>
      <c r="H887">
        <f>IF(C887="","",VLOOKUP(C887,Classes_finales!B:D,Classes_finales!C$1,TRUE))</f>
        <v>35</v>
      </c>
      <c r="I887">
        <f t="shared" si="13"/>
        <v>20</v>
      </c>
      <c r="J887" s="31">
        <f>Classes_finales!$W$30*C887^3+Classes_finales!$W$31*C887^2+Classes_finales!$W$32*C887+Classes_finales!$W$33</f>
        <v>3.0279516376680236</v>
      </c>
      <c r="K887">
        <f>IF(OR(C887&lt;10,C887&gt;450),0,IF(H887&gt;=MAX(Classes_finales!D:D),$M$1,Donnees_SIG!J887))</f>
        <v>3.0279516376680236</v>
      </c>
      <c r="P887" t="s">
        <v>39</v>
      </c>
    </row>
    <row r="888" spans="1:16">
      <c r="A888" t="s">
        <v>1811</v>
      </c>
      <c r="B888" s="31" t="s">
        <v>1812</v>
      </c>
      <c r="C888">
        <v>31.154300689999999</v>
      </c>
      <c r="D888" t="s">
        <v>37</v>
      </c>
      <c r="E888">
        <v>792007.169698335</v>
      </c>
      <c r="F888">
        <v>9638598.6631552503</v>
      </c>
      <c r="G888">
        <f>IF(C888="","",VLOOKUP(C888,Classes_detaillees!B:D,Classes_detaillees!C$1,TRUE))</f>
        <v>35</v>
      </c>
      <c r="H888">
        <f>IF(C888="","",VLOOKUP(C888,Classes_finales!B:D,Classes_finales!C$1,TRUE))</f>
        <v>35</v>
      </c>
      <c r="I888">
        <f t="shared" si="13"/>
        <v>20</v>
      </c>
      <c r="J888" s="31">
        <f>Classes_finales!$W$30*C888^3+Classes_finales!$W$31*C888^2+Classes_finales!$W$32*C888+Classes_finales!$W$33</f>
        <v>2.8255173670766118</v>
      </c>
      <c r="K888">
        <f>IF(OR(C888&lt;10,C888&gt;450),0,IF(H888&gt;=MAX(Classes_finales!D:D),$M$1,Donnees_SIG!J888))</f>
        <v>2.8255173670766118</v>
      </c>
      <c r="P888" t="s">
        <v>39</v>
      </c>
    </row>
    <row r="889" spans="1:16">
      <c r="A889" t="s">
        <v>1813</v>
      </c>
      <c r="B889" t="s">
        <v>1814</v>
      </c>
      <c r="C889">
        <v>93.293197632000002</v>
      </c>
      <c r="D889" t="s">
        <v>37</v>
      </c>
      <c r="E889">
        <v>790385.80798547098</v>
      </c>
      <c r="F889">
        <v>9637900.6276190002</v>
      </c>
      <c r="G889">
        <f>IF(C889="","",VLOOKUP(C889,Classes_detaillees!B:D,Classes_detaillees!C$1,TRUE))</f>
        <v>95</v>
      </c>
      <c r="H889">
        <f>IF(C889="","",VLOOKUP(C889,Classes_finales!B:D,Classes_finales!C$1,TRUE))</f>
        <v>80</v>
      </c>
      <c r="I889">
        <f t="shared" si="13"/>
        <v>20</v>
      </c>
      <c r="J889" s="31">
        <f>Classes_finales!$W$30*C889^3+Classes_finales!$W$31*C889^2+Classes_finales!$W$32*C889+Classes_finales!$W$33</f>
        <v>7.7388763718335358</v>
      </c>
      <c r="K889">
        <f>IF(OR(C889&lt;10,C889&gt;450),0,IF(H889&gt;=MAX(Classes_finales!D:D),$M$1,Donnees_SIG!J889))</f>
        <v>7.914299999999999</v>
      </c>
      <c r="P889" t="s">
        <v>39</v>
      </c>
    </row>
    <row r="890" spans="1:16">
      <c r="A890" t="s">
        <v>1815</v>
      </c>
      <c r="B890" t="s">
        <v>1816</v>
      </c>
      <c r="C890">
        <v>56.154800414999997</v>
      </c>
      <c r="D890" t="s">
        <v>37</v>
      </c>
      <c r="E890">
        <v>791431.41540655098</v>
      </c>
      <c r="F890">
        <v>9638389.3987765796</v>
      </c>
      <c r="G890">
        <f>IF(C890="","",VLOOKUP(C890,Classes_detaillees!B:D,Classes_detaillees!C$1,TRUE))</f>
        <v>60</v>
      </c>
      <c r="H890">
        <f>IF(C890="","",VLOOKUP(C890,Classes_finales!B:D,Classes_finales!C$1,TRUE))</f>
        <v>60</v>
      </c>
      <c r="I890">
        <f t="shared" si="13"/>
        <v>20</v>
      </c>
      <c r="J890" s="31">
        <f>Classes_finales!$W$30*C890^3+Classes_finales!$W$31*C890^2+Classes_finales!$W$32*C890+Classes_finales!$W$33</f>
        <v>6.1133758483174887</v>
      </c>
      <c r="K890">
        <f>IF(OR(C890&lt;10,C890&gt;450),0,IF(H890&gt;=MAX(Classes_finales!D:D),$M$1,Donnees_SIG!J890))</f>
        <v>6.1133758483174887</v>
      </c>
      <c r="P890" t="s">
        <v>39</v>
      </c>
    </row>
    <row r="891" spans="1:16">
      <c r="A891" t="s">
        <v>1817</v>
      </c>
      <c r="B891" t="s">
        <v>1818</v>
      </c>
      <c r="C891">
        <v>70.021499633999994</v>
      </c>
      <c r="D891" t="s">
        <v>37</v>
      </c>
      <c r="E891">
        <v>784067.01157644298</v>
      </c>
      <c r="F891">
        <v>9637531.0094337706</v>
      </c>
      <c r="G891">
        <f>IF(C891="","",VLOOKUP(C891,Classes_detaillees!B:D,Classes_detaillees!C$1,TRUE))</f>
        <v>75</v>
      </c>
      <c r="H891">
        <f>IF(C891="","",VLOOKUP(C891,Classes_finales!B:D,Classes_finales!C$1,TRUE))</f>
        <v>80</v>
      </c>
      <c r="I891">
        <f t="shared" si="13"/>
        <v>20</v>
      </c>
      <c r="J891" s="31">
        <f>Classes_finales!$W$30*C891^3+Classes_finales!$W$31*C891^2+Classes_finales!$W$32*C891+Classes_finales!$W$33</f>
        <v>7.4268233993833164</v>
      </c>
      <c r="K891">
        <f>IF(OR(C891&lt;10,C891&gt;450),0,IF(H891&gt;=MAX(Classes_finales!D:D),$M$1,Donnees_SIG!J891))</f>
        <v>7.914299999999999</v>
      </c>
      <c r="P891" t="s">
        <v>39</v>
      </c>
    </row>
    <row r="892" spans="1:16">
      <c r="A892" t="s">
        <v>1819</v>
      </c>
      <c r="B892" t="s">
        <v>1820</v>
      </c>
      <c r="C892">
        <v>72.803497313999998</v>
      </c>
      <c r="D892" t="s">
        <v>37</v>
      </c>
      <c r="E892">
        <v>790498.71436411096</v>
      </c>
      <c r="F892">
        <v>9638349.2704125103</v>
      </c>
      <c r="G892">
        <f>IF(C892="","",VLOOKUP(C892,Classes_detaillees!B:D,Classes_detaillees!C$1,TRUE))</f>
        <v>75</v>
      </c>
      <c r="H892">
        <f>IF(C892="","",VLOOKUP(C892,Classes_finales!B:D,Classes_finales!C$1,TRUE))</f>
        <v>80</v>
      </c>
      <c r="I892">
        <f t="shared" si="13"/>
        <v>20</v>
      </c>
      <c r="J892" s="31">
        <f>Classes_finales!$W$30*C892^3+Classes_finales!$W$31*C892^2+Classes_finales!$W$32*C892+Classes_finales!$W$33</f>
        <v>7.6079080779911852</v>
      </c>
      <c r="K892">
        <f>IF(OR(C892&lt;10,C892&gt;450),0,IF(H892&gt;=MAX(Classes_finales!D:D),$M$1,Donnees_SIG!J892))</f>
        <v>7.914299999999999</v>
      </c>
      <c r="P892" t="s">
        <v>39</v>
      </c>
    </row>
    <row r="893" spans="1:16">
      <c r="A893" t="s">
        <v>1821</v>
      </c>
      <c r="B893" t="s">
        <v>1822</v>
      </c>
      <c r="C893">
        <v>44.635398864999999</v>
      </c>
      <c r="D893" t="s">
        <v>37</v>
      </c>
      <c r="E893">
        <v>792933.22666220099</v>
      </c>
      <c r="F893">
        <v>9638786.8535791896</v>
      </c>
      <c r="G893">
        <f>IF(C893="","",VLOOKUP(C893,Classes_detaillees!B:D,Classes_detaillees!C$1,TRUE))</f>
        <v>45</v>
      </c>
      <c r="H893">
        <f>IF(C893="","",VLOOKUP(C893,Classes_finales!B:D,Classes_finales!C$1,TRUE))</f>
        <v>50</v>
      </c>
      <c r="I893">
        <f t="shared" si="13"/>
        <v>20</v>
      </c>
      <c r="J893" s="31">
        <f>Classes_finales!$W$30*C893^3+Classes_finales!$W$31*C893^2+Classes_finales!$W$32*C893+Classes_finales!$W$33</f>
        <v>4.666596710954833</v>
      </c>
      <c r="K893">
        <f>IF(OR(C893&lt;10,C893&gt;450),0,IF(H893&gt;=MAX(Classes_finales!D:D),$M$1,Donnees_SIG!J893))</f>
        <v>4.666596710954833</v>
      </c>
      <c r="P893" t="s">
        <v>39</v>
      </c>
    </row>
    <row r="894" spans="1:16">
      <c r="A894" t="s">
        <v>1823</v>
      </c>
      <c r="B894" t="s">
        <v>1824</v>
      </c>
      <c r="C894">
        <v>363.77880858999998</v>
      </c>
      <c r="D894" t="s">
        <v>37</v>
      </c>
      <c r="E894">
        <v>790458.77306252602</v>
      </c>
      <c r="F894">
        <v>9639133.7479621395</v>
      </c>
      <c r="G894">
        <f>IF(C894="","",VLOOKUP(C894,Classes_detaillees!B:D,Classes_detaillees!C$1,TRUE))</f>
        <v>365</v>
      </c>
      <c r="H894">
        <f>IF(C894="","",VLOOKUP(C894,Classes_finales!B:D,Classes_finales!C$1,TRUE))</f>
        <v>80</v>
      </c>
      <c r="I894">
        <f t="shared" si="13"/>
        <v>20</v>
      </c>
      <c r="J894" s="31">
        <f>Classes_finales!$W$30*C894^3+Classes_finales!$W$31*C894^2+Classes_finales!$W$32*C894+Classes_finales!$W$33</f>
        <v>-651.45516801305143</v>
      </c>
      <c r="K894">
        <f>IF(OR(C894&lt;10,C894&gt;450),0,IF(H894&gt;=MAX(Classes_finales!D:D),$M$1,Donnees_SIG!J894))</f>
        <v>7.914299999999999</v>
      </c>
      <c r="P894" t="s">
        <v>39</v>
      </c>
    </row>
    <row r="895" spans="1:16">
      <c r="A895" t="s">
        <v>1825</v>
      </c>
      <c r="B895" t="s">
        <v>1826</v>
      </c>
      <c r="C895">
        <v>43.024299622000001</v>
      </c>
      <c r="D895" t="s">
        <v>37</v>
      </c>
      <c r="E895">
        <v>791440.92833674804</v>
      </c>
      <c r="F895">
        <v>9637459.0323767997</v>
      </c>
      <c r="G895">
        <f>IF(C895="","",VLOOKUP(C895,Classes_detaillees!B:D,Classes_detaillees!C$1,TRUE))</f>
        <v>45</v>
      </c>
      <c r="H895">
        <f>IF(C895="","",VLOOKUP(C895,Classes_finales!B:D,Classes_finales!C$1,TRUE))</f>
        <v>50</v>
      </c>
      <c r="I895">
        <f t="shared" si="13"/>
        <v>20</v>
      </c>
      <c r="J895" s="31">
        <f>Classes_finales!$W$30*C895^3+Classes_finales!$W$31*C895^2+Classes_finales!$W$32*C895+Classes_finales!$W$33</f>
        <v>4.4499441122433367</v>
      </c>
      <c r="K895">
        <f>IF(OR(C895&lt;10,C895&gt;450),0,IF(H895&gt;=MAX(Classes_finales!D:D),$M$1,Donnees_SIG!J895))</f>
        <v>4.4499441122433367</v>
      </c>
      <c r="P895" t="s">
        <v>39</v>
      </c>
    </row>
    <row r="896" spans="1:16">
      <c r="A896" t="s">
        <v>1827</v>
      </c>
      <c r="B896" t="s">
        <v>1828</v>
      </c>
      <c r="C896">
        <v>45.090900421000001</v>
      </c>
      <c r="D896" t="s">
        <v>37</v>
      </c>
      <c r="E896">
        <v>791859.065533004</v>
      </c>
      <c r="F896">
        <v>9638407.5994574502</v>
      </c>
      <c r="G896">
        <f>IF(C896="","",VLOOKUP(C896,Classes_detaillees!B:D,Classes_detaillees!C$1,TRUE))</f>
        <v>50</v>
      </c>
      <c r="H896">
        <f>IF(C896="","",VLOOKUP(C896,Classes_finales!B:D,Classes_finales!C$1,TRUE))</f>
        <v>50</v>
      </c>
      <c r="I896">
        <f t="shared" si="13"/>
        <v>20</v>
      </c>
      <c r="J896" s="31">
        <f>Classes_finales!$W$30*C896^3+Classes_finales!$W$31*C896^2+Classes_finales!$W$32*C896+Classes_finales!$W$33</f>
        <v>4.7274219696961346</v>
      </c>
      <c r="K896">
        <f>IF(OR(C896&lt;10,C896&gt;450),0,IF(H896&gt;=MAX(Classes_finales!D:D),$M$1,Donnees_SIG!J896))</f>
        <v>4.7274219696961346</v>
      </c>
      <c r="P896" t="s">
        <v>39</v>
      </c>
    </row>
    <row r="897" spans="1:16">
      <c r="A897" t="s">
        <v>1829</v>
      </c>
      <c r="B897" t="s">
        <v>1830</v>
      </c>
      <c r="C897">
        <v>80.467300414999997</v>
      </c>
      <c r="D897" t="s">
        <v>37</v>
      </c>
      <c r="E897">
        <v>782877.40513510897</v>
      </c>
      <c r="F897">
        <v>9635906.3741357196</v>
      </c>
      <c r="G897">
        <f>IF(C897="","",VLOOKUP(C897,Classes_detaillees!B:D,Classes_detaillees!C$1,TRUE))</f>
        <v>85</v>
      </c>
      <c r="H897">
        <f>IF(C897="","",VLOOKUP(C897,Classes_finales!B:D,Classes_finales!C$1,TRUE))</f>
        <v>80</v>
      </c>
      <c r="I897">
        <f t="shared" si="13"/>
        <v>20</v>
      </c>
      <c r="J897" s="31">
        <f>Classes_finales!$W$30*C897^3+Classes_finales!$W$31*C897^2+Classes_finales!$W$32*C897+Classes_finales!$W$33</f>
        <v>7.9253659782862442</v>
      </c>
      <c r="K897">
        <f>IF(OR(C897&lt;10,C897&gt;450),0,IF(H897&gt;=MAX(Classes_finales!D:D),$M$1,Donnees_SIG!J897))</f>
        <v>7.914299999999999</v>
      </c>
      <c r="P897" t="s">
        <v>39</v>
      </c>
    </row>
    <row r="898" spans="1:16">
      <c r="A898" t="s">
        <v>1831</v>
      </c>
      <c r="B898" t="s">
        <v>1832</v>
      </c>
      <c r="C898">
        <v>77.044403075999995</v>
      </c>
      <c r="D898" t="s">
        <v>37</v>
      </c>
      <c r="E898">
        <v>791736.84762741695</v>
      </c>
      <c r="F898">
        <v>9638245.8397755194</v>
      </c>
      <c r="G898">
        <f>IF(C898="","",VLOOKUP(C898,Classes_detaillees!B:D,Classes_detaillees!C$1,TRUE))</f>
        <v>80</v>
      </c>
      <c r="H898">
        <f>IF(C898="","",VLOOKUP(C898,Classes_finales!B:D,Classes_finales!C$1,TRUE))</f>
        <v>80</v>
      </c>
      <c r="I898">
        <f t="shared" si="13"/>
        <v>20</v>
      </c>
      <c r="J898" s="31">
        <f>Classes_finales!$W$30*C898^3+Classes_finales!$W$31*C898^2+Classes_finales!$W$32*C898+Classes_finales!$W$33</f>
        <v>7.8185095738137864</v>
      </c>
      <c r="K898">
        <f>IF(OR(C898&lt;10,C898&gt;450),0,IF(H898&gt;=MAX(Classes_finales!D:D),$M$1,Donnees_SIG!J898))</f>
        <v>7.914299999999999</v>
      </c>
      <c r="P898" t="s">
        <v>39</v>
      </c>
    </row>
    <row r="899" spans="1:16">
      <c r="A899" t="s">
        <v>1833</v>
      </c>
      <c r="B899" t="s">
        <v>1834</v>
      </c>
      <c r="C899">
        <v>81.933197020999998</v>
      </c>
      <c r="D899" t="s">
        <v>37</v>
      </c>
      <c r="E899">
        <v>790436.879738644</v>
      </c>
      <c r="F899">
        <v>9637034.6843791902</v>
      </c>
      <c r="G899">
        <f>IF(C899="","",VLOOKUP(C899,Classes_detaillees!B:D,Classes_detaillees!C$1,TRUE))</f>
        <v>85</v>
      </c>
      <c r="H899">
        <f>IF(C899="","",VLOOKUP(C899,Classes_finales!B:D,Classes_finales!C$1,TRUE))</f>
        <v>80</v>
      </c>
      <c r="I899">
        <f t="shared" ref="I899:I962" si="14">IF(E899="","",20)</f>
        <v>20</v>
      </c>
      <c r="J899" s="31">
        <f>Classes_finales!$W$30*C899^3+Classes_finales!$W$31*C899^2+Classes_finales!$W$32*C899+Classes_finales!$W$33</f>
        <v>7.9525752571064388</v>
      </c>
      <c r="K899">
        <f>IF(OR(C899&lt;10,C899&gt;450),0,IF(H899&gt;=MAX(Classes_finales!D:D),$M$1,Donnees_SIG!J899))</f>
        <v>7.914299999999999</v>
      </c>
      <c r="P899" t="s">
        <v>39</v>
      </c>
    </row>
    <row r="900" spans="1:16">
      <c r="A900" t="s">
        <v>1835</v>
      </c>
      <c r="B900" t="s">
        <v>1836</v>
      </c>
      <c r="C900">
        <v>127.05709838999999</v>
      </c>
      <c r="D900" t="s">
        <v>37</v>
      </c>
      <c r="E900">
        <v>790817.23911999096</v>
      </c>
      <c r="F900">
        <v>9639251.8501696791</v>
      </c>
      <c r="G900">
        <f>IF(C900="","",VLOOKUP(C900,Classes_detaillees!B:D,Classes_detaillees!C$1,TRUE))</f>
        <v>130</v>
      </c>
      <c r="H900">
        <f>IF(C900="","",VLOOKUP(C900,Classes_finales!B:D,Classes_finales!C$1,TRUE))</f>
        <v>80</v>
      </c>
      <c r="I900">
        <f t="shared" si="14"/>
        <v>20</v>
      </c>
      <c r="J900" s="31">
        <f>Classes_finales!$W$30*C900^3+Classes_finales!$W$31*C900^2+Classes_finales!$W$32*C900+Classes_finales!$W$33</f>
        <v>1.244621408635648</v>
      </c>
      <c r="K900">
        <f>IF(OR(C900&lt;10,C900&gt;450),0,IF(H900&gt;=MAX(Classes_finales!D:D),$M$1,Donnees_SIG!J900))</f>
        <v>7.914299999999999</v>
      </c>
      <c r="P900" t="s">
        <v>39</v>
      </c>
    </row>
    <row r="901" spans="1:16">
      <c r="A901" t="s">
        <v>1837</v>
      </c>
      <c r="B901" t="s">
        <v>1838</v>
      </c>
      <c r="C901">
        <v>96.871803283999995</v>
      </c>
      <c r="D901" t="s">
        <v>37</v>
      </c>
      <c r="E901">
        <v>792373.25915766705</v>
      </c>
      <c r="F901">
        <v>9639798.3756481502</v>
      </c>
      <c r="G901">
        <f>IF(C901="","",VLOOKUP(C901,Classes_detaillees!B:D,Classes_detaillees!C$1,TRUE))</f>
        <v>100</v>
      </c>
      <c r="H901">
        <f>IF(C901="","",VLOOKUP(C901,Classes_finales!B:D,Classes_finales!C$1,TRUE))</f>
        <v>80</v>
      </c>
      <c r="I901">
        <f t="shared" si="14"/>
        <v>20</v>
      </c>
      <c r="J901" s="31">
        <f>Classes_finales!$W$30*C901^3+Classes_finales!$W$31*C901^2+Classes_finales!$W$32*C901+Classes_finales!$W$33</f>
        <v>7.4982439721374217</v>
      </c>
      <c r="K901">
        <f>IF(OR(C901&lt;10,C901&gt;450),0,IF(H901&gt;=MAX(Classes_finales!D:D),$M$1,Donnees_SIG!J901))</f>
        <v>7.914299999999999</v>
      </c>
      <c r="P901" t="s">
        <v>39</v>
      </c>
    </row>
    <row r="902" spans="1:16">
      <c r="A902" t="s">
        <v>1839</v>
      </c>
      <c r="B902" t="s">
        <v>1840</v>
      </c>
      <c r="C902">
        <v>78.247001647999994</v>
      </c>
      <c r="D902" t="s">
        <v>37</v>
      </c>
      <c r="E902">
        <v>783145.10539728298</v>
      </c>
      <c r="F902">
        <v>9636414.3541141506</v>
      </c>
      <c r="G902">
        <f>IF(C902="","",VLOOKUP(C902,Classes_detaillees!B:D,Classes_detaillees!C$1,TRUE))</f>
        <v>80</v>
      </c>
      <c r="H902">
        <f>IF(C902="","",VLOOKUP(C902,Classes_finales!B:D,Classes_finales!C$1,TRUE))</f>
        <v>80</v>
      </c>
      <c r="I902">
        <f t="shared" si="14"/>
        <v>20</v>
      </c>
      <c r="J902" s="31">
        <f>Classes_finales!$W$30*C902^3+Classes_finales!$W$31*C902^2+Classes_finales!$W$32*C902+Classes_finales!$W$33</f>
        <v>7.8627682720493812</v>
      </c>
      <c r="K902">
        <f>IF(OR(C902&lt;10,C902&gt;450),0,IF(H902&gt;=MAX(Classes_finales!D:D),$M$1,Donnees_SIG!J902))</f>
        <v>7.914299999999999</v>
      </c>
      <c r="P902" t="s">
        <v>39</v>
      </c>
    </row>
    <row r="903" spans="1:16">
      <c r="A903" t="s">
        <v>1841</v>
      </c>
      <c r="B903" s="31" t="s">
        <v>1842</v>
      </c>
      <c r="C903">
        <v>49.500900268999999</v>
      </c>
      <c r="D903" t="s">
        <v>37</v>
      </c>
      <c r="E903">
        <v>789829.43448142696</v>
      </c>
      <c r="F903">
        <v>9638375.7435508594</v>
      </c>
      <c r="G903">
        <f>IF(C903="","",VLOOKUP(C903,Classes_detaillees!B:D,Classes_detaillees!C$1,TRUE))</f>
        <v>50</v>
      </c>
      <c r="H903">
        <f>IF(C903="","",VLOOKUP(C903,Classes_finales!B:D,Classes_finales!C$1,TRUE))</f>
        <v>50</v>
      </c>
      <c r="I903">
        <f t="shared" si="14"/>
        <v>20</v>
      </c>
      <c r="J903" s="31">
        <f>Classes_finales!$W$30*C903^3+Classes_finales!$W$31*C903^2+Classes_finales!$W$32*C903+Classes_finales!$W$33</f>
        <v>5.3037674502231784</v>
      </c>
      <c r="K903">
        <f>IF(OR(C903&lt;10,C903&gt;450),0,IF(H903&gt;=MAX(Classes_finales!D:D),$M$1,Donnees_SIG!J903))</f>
        <v>5.3037674502231784</v>
      </c>
      <c r="P903" t="s">
        <v>39</v>
      </c>
    </row>
    <row r="904" spans="1:16">
      <c r="A904" t="s">
        <v>1843</v>
      </c>
      <c r="B904" t="s">
        <v>1844</v>
      </c>
      <c r="C904">
        <v>58.726001740000001</v>
      </c>
      <c r="D904" t="s">
        <v>37</v>
      </c>
      <c r="E904">
        <v>790459.51689262502</v>
      </c>
      <c r="F904">
        <v>9637677.0610463507</v>
      </c>
      <c r="G904">
        <f>IF(C904="","",VLOOKUP(C904,Classes_detaillees!B:D,Classes_detaillees!C$1,TRUE))</f>
        <v>60</v>
      </c>
      <c r="H904">
        <f>IF(C904="","",VLOOKUP(C904,Classes_finales!B:D,Classes_finales!C$1,TRUE))</f>
        <v>60</v>
      </c>
      <c r="I904">
        <f t="shared" si="14"/>
        <v>20</v>
      </c>
      <c r="J904" s="31">
        <f>Classes_finales!$W$30*C904^3+Classes_finales!$W$31*C904^2+Classes_finales!$W$32*C904+Classes_finales!$W$33</f>
        <v>6.4004266381399546</v>
      </c>
      <c r="K904">
        <f>IF(OR(C904&lt;10,C904&gt;450),0,IF(H904&gt;=MAX(Classes_finales!D:D),$M$1,Donnees_SIG!J904))</f>
        <v>6.4004266381399546</v>
      </c>
      <c r="P904" t="s">
        <v>39</v>
      </c>
    </row>
    <row r="905" spans="1:16">
      <c r="A905" t="s">
        <v>1845</v>
      </c>
      <c r="B905" t="s">
        <v>1846</v>
      </c>
      <c r="C905">
        <v>34.695201873999999</v>
      </c>
      <c r="D905" t="s">
        <v>37</v>
      </c>
      <c r="E905">
        <v>792326.80037847103</v>
      </c>
      <c r="F905">
        <v>9638658.6031813491</v>
      </c>
      <c r="G905">
        <f>IF(C905="","",VLOOKUP(C905,Classes_detaillees!B:D,Classes_detaillees!C$1,TRUE))</f>
        <v>35</v>
      </c>
      <c r="H905">
        <f>IF(C905="","",VLOOKUP(C905,Classes_finales!B:D,Classes_finales!C$1,TRUE))</f>
        <v>35</v>
      </c>
      <c r="I905">
        <f t="shared" si="14"/>
        <v>20</v>
      </c>
      <c r="J905" s="31">
        <f>Classes_finales!$W$30*C905^3+Classes_finales!$W$31*C905^2+Classes_finales!$W$32*C905+Classes_finales!$W$33</f>
        <v>3.3094305940038473</v>
      </c>
      <c r="K905">
        <f>IF(OR(C905&lt;10,C905&gt;450),0,IF(H905&gt;=MAX(Classes_finales!D:D),$M$1,Donnees_SIG!J905))</f>
        <v>3.3094305940038473</v>
      </c>
      <c r="P905" t="s">
        <v>39</v>
      </c>
    </row>
    <row r="906" spans="1:16">
      <c r="A906" t="s">
        <v>1847</v>
      </c>
      <c r="B906" t="s">
        <v>1848</v>
      </c>
      <c r="C906">
        <v>13.116900444000001</v>
      </c>
      <c r="D906" t="s">
        <v>37</v>
      </c>
      <c r="E906">
        <v>783325.92759427801</v>
      </c>
      <c r="F906">
        <v>9636990.9443624392</v>
      </c>
      <c r="G906">
        <f>IF(C906="","",VLOOKUP(C906,Classes_detaillees!B:D,Classes_detaillees!C$1,TRUE))</f>
        <v>15</v>
      </c>
      <c r="H906">
        <f>IF(C906="","",VLOOKUP(C906,Classes_finales!B:D,Classes_finales!C$1,TRUE))</f>
        <v>15</v>
      </c>
      <c r="I906">
        <f t="shared" si="14"/>
        <v>20</v>
      </c>
      <c r="J906" s="31">
        <f>Classes_finales!$W$30*C906^3+Classes_finales!$W$31*C906^2+Classes_finales!$W$32*C906+Classes_finales!$W$33</f>
        <v>0.60203234352128643</v>
      </c>
      <c r="K906">
        <f>IF(OR(C906&lt;10,C906&gt;450),0,IF(H906&gt;=MAX(Classes_finales!D:D),$M$1,Donnees_SIG!J906))</f>
        <v>0.60203234352128643</v>
      </c>
      <c r="P906" t="s">
        <v>39</v>
      </c>
    </row>
    <row r="907" spans="1:16">
      <c r="A907" t="s">
        <v>1849</v>
      </c>
      <c r="B907" s="31" t="s">
        <v>1850</v>
      </c>
      <c r="C907">
        <v>26.053499221999999</v>
      </c>
      <c r="D907" t="s">
        <v>37</v>
      </c>
      <c r="E907">
        <v>791191.33966664702</v>
      </c>
      <c r="F907">
        <v>9637306.1428751107</v>
      </c>
      <c r="G907">
        <f>IF(C907="","",VLOOKUP(C907,Classes_detaillees!B:D,Classes_detaillees!C$1,TRUE))</f>
        <v>30</v>
      </c>
      <c r="H907">
        <f>IF(C907="","",VLOOKUP(C907,Classes_finales!B:D,Classes_finales!C$1,TRUE))</f>
        <v>30</v>
      </c>
      <c r="I907">
        <f t="shared" si="14"/>
        <v>20</v>
      </c>
      <c r="J907" s="31">
        <f>Classes_finales!$W$30*C907^3+Classes_finales!$W$31*C907^2+Classes_finales!$W$32*C907+Classes_finales!$W$33</f>
        <v>2.144376317008529</v>
      </c>
      <c r="K907">
        <f>IF(OR(C907&lt;10,C907&gt;450),0,IF(H907&gt;=MAX(Classes_finales!D:D),$M$1,Donnees_SIG!J907))</f>
        <v>2.144376317008529</v>
      </c>
      <c r="P907" t="s">
        <v>39</v>
      </c>
    </row>
    <row r="908" spans="1:16">
      <c r="A908" t="s">
        <v>1851</v>
      </c>
      <c r="B908" t="s">
        <v>1852</v>
      </c>
      <c r="C908">
        <v>60.939701079999999</v>
      </c>
      <c r="D908" t="s">
        <v>37</v>
      </c>
      <c r="E908">
        <v>793329.51307919796</v>
      </c>
      <c r="F908">
        <v>9639167.3571618106</v>
      </c>
      <c r="G908">
        <f>IF(C908="","",VLOOKUP(C908,Classes_detaillees!B:D,Classes_detaillees!C$1,TRUE))</f>
        <v>65</v>
      </c>
      <c r="H908">
        <f>IF(C908="","",VLOOKUP(C908,Classes_finales!B:D,Classes_finales!C$1,TRUE))</f>
        <v>70</v>
      </c>
      <c r="I908">
        <f t="shared" si="14"/>
        <v>20</v>
      </c>
      <c r="J908" s="31">
        <f>Classes_finales!$W$30*C908^3+Classes_finales!$W$31*C908^2+Classes_finales!$W$32*C908+Classes_finales!$W$33</f>
        <v>6.6336217940868494</v>
      </c>
      <c r="K908">
        <f>IF(OR(C908&lt;10,C908&gt;450),0,IF(H908&gt;=MAX(Classes_finales!D:D),$M$1,Donnees_SIG!J908))</f>
        <v>6.6336217940868494</v>
      </c>
      <c r="P908" t="s">
        <v>39</v>
      </c>
    </row>
    <row r="909" spans="1:16">
      <c r="A909" t="s">
        <v>1853</v>
      </c>
      <c r="B909" t="s">
        <v>1854</v>
      </c>
      <c r="C909">
        <v>31.403299332</v>
      </c>
      <c r="D909" t="s">
        <v>37</v>
      </c>
      <c r="E909">
        <v>792075.44146360201</v>
      </c>
      <c r="F909">
        <v>9638443.6068378799</v>
      </c>
      <c r="G909">
        <f>IF(C909="","",VLOOKUP(C909,Classes_detaillees!B:D,Classes_detaillees!C$1,TRUE))</f>
        <v>35</v>
      </c>
      <c r="H909">
        <f>IF(C909="","",VLOOKUP(C909,Classes_finales!B:D,Classes_finales!C$1,TRUE))</f>
        <v>35</v>
      </c>
      <c r="I909">
        <f t="shared" si="14"/>
        <v>20</v>
      </c>
      <c r="J909" s="31">
        <f>Classes_finales!$W$30*C909^3+Classes_finales!$W$31*C909^2+Classes_finales!$W$32*C909+Classes_finales!$W$33</f>
        <v>2.8593375105763257</v>
      </c>
      <c r="K909">
        <f>IF(OR(C909&lt;10,C909&gt;450),0,IF(H909&gt;=MAX(Classes_finales!D:D),$M$1,Donnees_SIG!J909))</f>
        <v>2.8593375105763257</v>
      </c>
      <c r="P909" t="s">
        <v>39</v>
      </c>
    </row>
    <row r="910" spans="1:16">
      <c r="A910" t="s">
        <v>1855</v>
      </c>
      <c r="B910" t="s">
        <v>1856</v>
      </c>
      <c r="C910">
        <v>56.854999542000002</v>
      </c>
      <c r="D910" t="s">
        <v>37</v>
      </c>
      <c r="E910">
        <v>790084.95991931099</v>
      </c>
      <c r="F910">
        <v>9637427.46159482</v>
      </c>
      <c r="G910">
        <f>IF(C910="","",VLOOKUP(C910,Classes_detaillees!B:D,Classes_detaillees!C$1,TRUE))</f>
        <v>60</v>
      </c>
      <c r="H910">
        <f>IF(C910="","",VLOOKUP(C910,Classes_finales!B:D,Classes_finales!C$1,TRUE))</f>
        <v>60</v>
      </c>
      <c r="I910">
        <f t="shared" si="14"/>
        <v>20</v>
      </c>
      <c r="J910" s="31">
        <f>Classes_finales!$W$30*C910^3+Classes_finales!$W$31*C910^2+Classes_finales!$W$32*C910+Classes_finales!$W$33</f>
        <v>6.1931641586669564</v>
      </c>
      <c r="K910">
        <f>IF(OR(C910&lt;10,C910&gt;450),0,IF(H910&gt;=MAX(Classes_finales!D:D),$M$1,Donnees_SIG!J910))</f>
        <v>6.1931641586669564</v>
      </c>
      <c r="P910" t="s">
        <v>39</v>
      </c>
    </row>
    <row r="911" spans="1:16">
      <c r="A911" t="s">
        <v>1857</v>
      </c>
      <c r="B911" t="s">
        <v>1858</v>
      </c>
      <c r="C911">
        <v>131.18539429</v>
      </c>
      <c r="D911" t="s">
        <v>37</v>
      </c>
      <c r="E911">
        <v>792349.87485696399</v>
      </c>
      <c r="F911">
        <v>9638634.9804919306</v>
      </c>
      <c r="G911">
        <f>IF(C911="","",VLOOKUP(C911,Classes_detaillees!B:D,Classes_detaillees!C$1,TRUE))</f>
        <v>135</v>
      </c>
      <c r="H911">
        <f>IF(C911="","",VLOOKUP(C911,Classes_finales!B:D,Classes_finales!C$1,TRUE))</f>
        <v>80</v>
      </c>
      <c r="I911">
        <f t="shared" si="14"/>
        <v>20</v>
      </c>
      <c r="J911" s="31">
        <f>Classes_finales!$W$30*C911^3+Classes_finales!$W$31*C911^2+Classes_finales!$W$32*C911+Classes_finales!$W$33</f>
        <v>-0.30509754833034952</v>
      </c>
      <c r="K911">
        <f>IF(OR(C911&lt;10,C911&gt;450),0,IF(H911&gt;=MAX(Classes_finales!D:D),$M$1,Donnees_SIG!J911))</f>
        <v>7.914299999999999</v>
      </c>
      <c r="P911" t="s">
        <v>39</v>
      </c>
    </row>
    <row r="912" spans="1:16">
      <c r="A912" t="s">
        <v>1859</v>
      </c>
      <c r="B912" t="s">
        <v>1860</v>
      </c>
      <c r="C912">
        <v>36.975700377999999</v>
      </c>
      <c r="D912" t="s">
        <v>37</v>
      </c>
      <c r="E912">
        <v>782872.75979800103</v>
      </c>
      <c r="F912">
        <v>9635784.3675195593</v>
      </c>
      <c r="G912">
        <f>IF(C912="","",VLOOKUP(C912,Classes_detaillees!B:D,Classes_detaillees!C$1,TRUE))</f>
        <v>40</v>
      </c>
      <c r="H912">
        <f>IF(C912="","",VLOOKUP(C912,Classes_finales!B:D,Classes_finales!C$1,TRUE))</f>
        <v>40</v>
      </c>
      <c r="I912">
        <f t="shared" si="14"/>
        <v>20</v>
      </c>
      <c r="J912" s="31">
        <f>Classes_finales!$W$30*C912^3+Classes_finales!$W$31*C912^2+Classes_finales!$W$32*C912+Classes_finales!$W$33</f>
        <v>3.6229973324752121</v>
      </c>
      <c r="K912">
        <f>IF(OR(C912&lt;10,C912&gt;450),0,IF(H912&gt;=MAX(Classes_finales!D:D),$M$1,Donnees_SIG!J912))</f>
        <v>3.6229973324752121</v>
      </c>
      <c r="P912" t="s">
        <v>39</v>
      </c>
    </row>
    <row r="913" spans="1:16">
      <c r="A913" t="s">
        <v>1861</v>
      </c>
      <c r="B913" t="s">
        <v>1862</v>
      </c>
      <c r="C913">
        <v>18.339300156</v>
      </c>
      <c r="D913" t="s">
        <v>37</v>
      </c>
      <c r="E913">
        <v>791897.49406704004</v>
      </c>
      <c r="F913">
        <v>9638361.47635681</v>
      </c>
      <c r="G913">
        <f>IF(C913="","",VLOOKUP(C913,Classes_detaillees!B:D,Classes_detaillees!C$1,TRUE))</f>
        <v>20</v>
      </c>
      <c r="H913">
        <f>IF(C913="","",VLOOKUP(C913,Classes_finales!B:D,Classes_finales!C$1,TRUE))</f>
        <v>30</v>
      </c>
      <c r="I913">
        <f t="shared" si="14"/>
        <v>20</v>
      </c>
      <c r="J913" s="31">
        <f>Classes_finales!$W$30*C913^3+Classes_finales!$W$31*C913^2+Classes_finales!$W$32*C913+Classes_finales!$W$33</f>
        <v>1.1823709145104582</v>
      </c>
      <c r="K913">
        <f>IF(OR(C913&lt;10,C913&gt;450),0,IF(H913&gt;=MAX(Classes_finales!D:D),$M$1,Donnees_SIG!J913))</f>
        <v>1.1823709145104582</v>
      </c>
      <c r="P913" t="s">
        <v>39</v>
      </c>
    </row>
    <row r="914" spans="1:16">
      <c r="A914" t="s">
        <v>1863</v>
      </c>
      <c r="B914" t="s">
        <v>1864</v>
      </c>
      <c r="C914">
        <v>28.256000519000001</v>
      </c>
      <c r="D914" t="s">
        <v>37</v>
      </c>
      <c r="E914">
        <v>790083.33487313904</v>
      </c>
      <c r="F914">
        <v>9637570.7473233808</v>
      </c>
      <c r="G914">
        <f>IF(C914="","",VLOOKUP(C914,Classes_detaillees!B:D,Classes_detaillees!C$1,TRUE))</f>
        <v>30</v>
      </c>
      <c r="H914">
        <f>IF(C914="","",VLOOKUP(C914,Classes_finales!B:D,Classes_finales!C$1,TRUE))</f>
        <v>30</v>
      </c>
      <c r="I914">
        <f t="shared" si="14"/>
        <v>20</v>
      </c>
      <c r="J914" s="31">
        <f>Classes_finales!$W$30*C914^3+Classes_finales!$W$31*C914^2+Classes_finales!$W$32*C914+Classes_finales!$W$33</f>
        <v>2.4353571723699581</v>
      </c>
      <c r="K914">
        <f>IF(OR(C914&lt;10,C914&gt;450),0,IF(H914&gt;=MAX(Classes_finales!D:D),$M$1,Donnees_SIG!J914))</f>
        <v>2.4353571723699581</v>
      </c>
      <c r="P914" t="s">
        <v>39</v>
      </c>
    </row>
    <row r="915" spans="1:16">
      <c r="A915" t="s">
        <v>1865</v>
      </c>
      <c r="B915" s="31" t="s">
        <v>1866</v>
      </c>
      <c r="C915">
        <v>14.410699844</v>
      </c>
      <c r="D915" t="s">
        <v>37</v>
      </c>
      <c r="E915">
        <v>789836.02893736504</v>
      </c>
      <c r="F915">
        <v>9638654.0989660695</v>
      </c>
      <c r="G915">
        <f>IF(C915="","",VLOOKUP(C915,Classes_detaillees!B:D,Classes_detaillees!C$1,TRUE))</f>
        <v>15</v>
      </c>
      <c r="H915">
        <f>IF(C915="","",VLOOKUP(C915,Classes_finales!B:D,Classes_finales!C$1,TRUE))</f>
        <v>15</v>
      </c>
      <c r="I915">
        <f t="shared" si="14"/>
        <v>20</v>
      </c>
      <c r="J915" s="31">
        <f>Classes_finales!$W$30*C915^3+Classes_finales!$W$31*C915^2+Classes_finales!$W$32*C915+Classes_finales!$W$33</f>
        <v>0.73928611299000968</v>
      </c>
      <c r="K915">
        <f>IF(OR(C915&lt;10,C915&gt;450),0,IF(H915&gt;=MAX(Classes_finales!D:D),$M$1,Donnees_SIG!J915))</f>
        <v>0.73928611299000968</v>
      </c>
      <c r="P915" t="s">
        <v>39</v>
      </c>
    </row>
    <row r="916" spans="1:16">
      <c r="A916" t="s">
        <v>1867</v>
      </c>
      <c r="B916" t="s">
        <v>1868</v>
      </c>
      <c r="C916">
        <v>75.164398192999997</v>
      </c>
      <c r="D916" t="s">
        <v>37</v>
      </c>
      <c r="E916">
        <v>790168.00864536699</v>
      </c>
      <c r="F916">
        <v>9638689.0620564595</v>
      </c>
      <c r="G916">
        <f>IF(C916="","",VLOOKUP(C916,Classes_detaillees!B:D,Classes_detaillees!C$1,TRUE))</f>
        <v>80</v>
      </c>
      <c r="H916">
        <f>IF(C916="","",VLOOKUP(C916,Classes_finales!B:D,Classes_finales!C$1,TRUE))</f>
        <v>80</v>
      </c>
      <c r="I916">
        <f t="shared" si="14"/>
        <v>20</v>
      </c>
      <c r="J916" s="31">
        <f>Classes_finales!$W$30*C916^3+Classes_finales!$W$31*C916^2+Classes_finales!$W$32*C916+Classes_finales!$W$33</f>
        <v>7.7353590203096889</v>
      </c>
      <c r="K916">
        <f>IF(OR(C916&lt;10,C916&gt;450),0,IF(H916&gt;=MAX(Classes_finales!D:D),$M$1,Donnees_SIG!J916))</f>
        <v>7.914299999999999</v>
      </c>
      <c r="P916" t="s">
        <v>39</v>
      </c>
    </row>
    <row r="917" spans="1:16">
      <c r="A917" t="s">
        <v>1869</v>
      </c>
      <c r="B917" s="31" t="s">
        <v>1870</v>
      </c>
      <c r="C917">
        <v>189.07099915000001</v>
      </c>
      <c r="D917" t="s">
        <v>37</v>
      </c>
      <c r="E917">
        <v>783155.54206821695</v>
      </c>
      <c r="F917">
        <v>9636358.39911367</v>
      </c>
      <c r="G917">
        <f>IF(C917="","",VLOOKUP(C917,Classes_detaillees!B:D,Classes_detaillees!C$1,TRUE))</f>
        <v>190</v>
      </c>
      <c r="H917">
        <f>IF(C917="","",VLOOKUP(C917,Classes_finales!B:D,Classes_finales!C$1,TRUE))</f>
        <v>80</v>
      </c>
      <c r="I917">
        <f t="shared" si="14"/>
        <v>20</v>
      </c>
      <c r="J917" s="31">
        <f>Classes_finales!$W$30*C917^3+Classes_finales!$W$31*C917^2+Classes_finales!$W$32*C917+Classes_finales!$W$33</f>
        <v>-46.251912974248803</v>
      </c>
      <c r="K917">
        <f>IF(OR(C917&lt;10,C917&gt;450),0,IF(H917&gt;=MAX(Classes_finales!D:D),$M$1,Donnees_SIG!J917))</f>
        <v>7.914299999999999</v>
      </c>
      <c r="P917" t="s">
        <v>39</v>
      </c>
    </row>
    <row r="918" spans="1:16">
      <c r="A918" t="s">
        <v>1871</v>
      </c>
      <c r="B918" t="s">
        <v>1872</v>
      </c>
      <c r="C918">
        <v>69.969299316000004</v>
      </c>
      <c r="D918" t="s">
        <v>37</v>
      </c>
      <c r="E918">
        <v>783336.39917088498</v>
      </c>
      <c r="F918">
        <v>9636992.4584314395</v>
      </c>
      <c r="G918">
        <f>IF(C918="","",VLOOKUP(C918,Classes_detaillees!B:D,Classes_detaillees!C$1,TRUE))</f>
        <v>70</v>
      </c>
      <c r="H918">
        <f>IF(C918="","",VLOOKUP(C918,Classes_finales!B:D,Classes_finales!C$1,TRUE))</f>
        <v>70</v>
      </c>
      <c r="I918">
        <f t="shared" si="14"/>
        <v>20</v>
      </c>
      <c r="J918" s="31">
        <f>Classes_finales!$W$30*C918^3+Classes_finales!$W$31*C918^2+Classes_finales!$W$32*C918+Classes_finales!$W$33</f>
        <v>7.4231214370191321</v>
      </c>
      <c r="K918">
        <f>IF(OR(C918&lt;10,C918&gt;450),0,IF(H918&gt;=MAX(Classes_finales!D:D),$M$1,Donnees_SIG!J918))</f>
        <v>7.4231214370191321</v>
      </c>
      <c r="P918" t="s">
        <v>39</v>
      </c>
    </row>
    <row r="919" spans="1:16">
      <c r="A919" t="s">
        <v>1873</v>
      </c>
      <c r="B919" t="s">
        <v>1874</v>
      </c>
      <c r="C919">
        <v>386.66198730000002</v>
      </c>
      <c r="D919" t="s">
        <v>37</v>
      </c>
      <c r="E919">
        <v>792742.16944692296</v>
      </c>
      <c r="F919">
        <v>9639807.7621238492</v>
      </c>
      <c r="G919">
        <f>IF(C919="","",VLOOKUP(C919,Classes_detaillees!B:D,Classes_detaillees!C$1,TRUE))</f>
        <v>390</v>
      </c>
      <c r="H919">
        <f>IF(C919="","",VLOOKUP(C919,Classes_finales!B:D,Classes_finales!C$1,TRUE))</f>
        <v>80</v>
      </c>
      <c r="I919">
        <f t="shared" si="14"/>
        <v>20</v>
      </c>
      <c r="J919" s="31">
        <f>Classes_finales!$W$30*C919^3+Classes_finales!$W$31*C919^2+Classes_finales!$W$32*C919+Classes_finales!$W$33</f>
        <v>-805.73743232118011</v>
      </c>
      <c r="K919">
        <f>IF(OR(C919&lt;10,C919&gt;450),0,IF(H919&gt;=MAX(Classes_finales!D:D),$M$1,Donnees_SIG!J919))</f>
        <v>7.914299999999999</v>
      </c>
      <c r="P919" t="s">
        <v>39</v>
      </c>
    </row>
    <row r="920" spans="1:16">
      <c r="A920" t="s">
        <v>1875</v>
      </c>
      <c r="B920" t="s">
        <v>1876</v>
      </c>
      <c r="C920">
        <v>24.186899185000001</v>
      </c>
      <c r="D920" t="s">
        <v>37</v>
      </c>
      <c r="E920">
        <v>793294.42756792798</v>
      </c>
      <c r="F920">
        <v>9639002.9685600493</v>
      </c>
      <c r="G920">
        <f>IF(C920="","",VLOOKUP(C920,Classes_detaillees!B:D,Classes_detaillees!C$1,TRUE))</f>
        <v>25</v>
      </c>
      <c r="H920">
        <f>IF(C920="","",VLOOKUP(C920,Classes_finales!B:D,Classes_finales!C$1,TRUE))</f>
        <v>30</v>
      </c>
      <c r="I920">
        <f t="shared" si="14"/>
        <v>20</v>
      </c>
      <c r="J920" s="31">
        <f>Classes_finales!$W$30*C920^3+Classes_finales!$W$31*C920^2+Classes_finales!$W$32*C920+Classes_finales!$W$33</f>
        <v>1.902558298948319</v>
      </c>
      <c r="K920">
        <f>IF(OR(C920&lt;10,C920&gt;450),0,IF(H920&gt;=MAX(Classes_finales!D:D),$M$1,Donnees_SIG!J920))</f>
        <v>1.902558298948319</v>
      </c>
      <c r="P920" t="s">
        <v>39</v>
      </c>
    </row>
    <row r="921" spans="1:16">
      <c r="A921" t="s">
        <v>1877</v>
      </c>
      <c r="B921" s="31" t="s">
        <v>1878</v>
      </c>
      <c r="C921">
        <v>53.520801544000001</v>
      </c>
      <c r="D921" t="s">
        <v>37</v>
      </c>
      <c r="E921">
        <v>791692.51753759198</v>
      </c>
      <c r="F921">
        <v>9637724.6094265394</v>
      </c>
      <c r="G921">
        <f>IF(C921="","",VLOOKUP(C921,Classes_detaillees!B:D,Classes_detaillees!C$1,TRUE))</f>
        <v>55</v>
      </c>
      <c r="H921">
        <f>IF(C921="","",VLOOKUP(C921,Classes_finales!B:D,Classes_finales!C$1,TRUE))</f>
        <v>60</v>
      </c>
      <c r="I921">
        <f t="shared" si="14"/>
        <v>20</v>
      </c>
      <c r="J921" s="31">
        <f>Classes_finales!$W$30*C921^3+Classes_finales!$W$31*C921^2+Classes_finales!$W$32*C921+Classes_finales!$W$33</f>
        <v>5.803300000941066</v>
      </c>
      <c r="K921">
        <f>IF(OR(C921&lt;10,C921&gt;450),0,IF(H921&gt;=MAX(Classes_finales!D:D),$M$1,Donnees_SIG!J921))</f>
        <v>5.803300000941066</v>
      </c>
      <c r="P921" t="s">
        <v>39</v>
      </c>
    </row>
    <row r="922" spans="1:16">
      <c r="A922" t="s">
        <v>1879</v>
      </c>
      <c r="B922" t="s">
        <v>1880</v>
      </c>
      <c r="C922">
        <v>76.716003418</v>
      </c>
      <c r="D922" t="s">
        <v>37</v>
      </c>
      <c r="E922">
        <v>791580.35631023999</v>
      </c>
      <c r="F922">
        <v>9639354.8641096</v>
      </c>
      <c r="G922">
        <f>IF(C922="","",VLOOKUP(C922,Classes_detaillees!B:D,Classes_detaillees!C$1,TRUE))</f>
        <v>80</v>
      </c>
      <c r="H922">
        <f>IF(C922="","",VLOOKUP(C922,Classes_finales!B:D,Classes_finales!C$1,TRUE))</f>
        <v>80</v>
      </c>
      <c r="I922">
        <f t="shared" si="14"/>
        <v>20</v>
      </c>
      <c r="J922" s="31">
        <f>Classes_finales!$W$30*C922^3+Classes_finales!$W$31*C922^2+Classes_finales!$W$32*C922+Classes_finales!$W$33</f>
        <v>7.8051967718710369</v>
      </c>
      <c r="K922">
        <f>IF(OR(C922&lt;10,C922&gt;450),0,IF(H922&gt;=MAX(Classes_finales!D:D),$M$1,Donnees_SIG!J922))</f>
        <v>7.914299999999999</v>
      </c>
      <c r="P922" t="s">
        <v>39</v>
      </c>
    </row>
    <row r="923" spans="1:16">
      <c r="A923" t="s">
        <v>1881</v>
      </c>
      <c r="B923" s="31" t="s">
        <v>1882</v>
      </c>
      <c r="C923">
        <v>33.930000305</v>
      </c>
      <c r="D923" t="s">
        <v>37</v>
      </c>
      <c r="E923">
        <v>789761.03554288298</v>
      </c>
      <c r="F923">
        <v>9637385.0900831502</v>
      </c>
      <c r="G923">
        <f>IF(C923="","",VLOOKUP(C923,Classes_detaillees!B:D,Classes_detaillees!C$1,TRUE))</f>
        <v>35</v>
      </c>
      <c r="H923">
        <f>IF(C923="","",VLOOKUP(C923,Classes_finales!B:D,Classes_finales!C$1,TRUE))</f>
        <v>35</v>
      </c>
      <c r="I923">
        <f t="shared" si="14"/>
        <v>20</v>
      </c>
      <c r="J923" s="31">
        <f>Classes_finales!$W$30*C923^3+Classes_finales!$W$31*C923^2+Classes_finales!$W$32*C923+Classes_finales!$W$33</f>
        <v>3.2044210326807785</v>
      </c>
      <c r="K923">
        <f>IF(OR(C923&lt;10,C923&gt;450),0,IF(H923&gt;=MAX(Classes_finales!D:D),$M$1,Donnees_SIG!J923))</f>
        <v>3.2044210326807785</v>
      </c>
      <c r="P923" t="s">
        <v>39</v>
      </c>
    </row>
    <row r="924" spans="1:16">
      <c r="A924" t="s">
        <v>1883</v>
      </c>
      <c r="B924" s="31" t="s">
        <v>1884</v>
      </c>
      <c r="C924">
        <v>59.458301544000001</v>
      </c>
      <c r="D924" t="s">
        <v>37</v>
      </c>
      <c r="E924">
        <v>790573.45994047099</v>
      </c>
      <c r="F924">
        <v>9638042.9883771706</v>
      </c>
      <c r="G924">
        <f>IF(C924="","",VLOOKUP(C924,Classes_detaillees!B:D,Classes_detaillees!C$1,TRUE))</f>
        <v>60</v>
      </c>
      <c r="H924">
        <f>IF(C924="","",VLOOKUP(C924,Classes_finales!B:D,Classes_finales!C$1,TRUE))</f>
        <v>60</v>
      </c>
      <c r="I924">
        <f t="shared" si="14"/>
        <v>20</v>
      </c>
      <c r="J924" s="31">
        <f>Classes_finales!$W$30*C924^3+Classes_finales!$W$31*C924^2+Classes_finales!$W$32*C924+Classes_finales!$W$33</f>
        <v>6.4790681989512251</v>
      </c>
      <c r="K924">
        <f>IF(OR(C924&lt;10,C924&gt;450),0,IF(H924&gt;=MAX(Classes_finales!D:D),$M$1,Donnees_SIG!J924))</f>
        <v>6.4790681989512251</v>
      </c>
      <c r="P924" t="s">
        <v>39</v>
      </c>
    </row>
    <row r="925" spans="1:16">
      <c r="A925" t="s">
        <v>1885</v>
      </c>
      <c r="B925" s="31" t="s">
        <v>1886</v>
      </c>
      <c r="C925">
        <v>141.54760741999999</v>
      </c>
      <c r="D925" t="s">
        <v>37</v>
      </c>
      <c r="E925">
        <v>791502.08912823896</v>
      </c>
      <c r="F925">
        <v>9638530.4019477908</v>
      </c>
      <c r="G925">
        <f>IF(C925="","",VLOOKUP(C925,Classes_detaillees!B:D,Classes_detaillees!C$1,TRUE))</f>
        <v>145</v>
      </c>
      <c r="H925">
        <f>IF(C925="","",VLOOKUP(C925,Classes_finales!B:D,Classes_finales!C$1,TRUE))</f>
        <v>80</v>
      </c>
      <c r="I925">
        <f t="shared" si="14"/>
        <v>20</v>
      </c>
      <c r="J925" s="31">
        <f>Classes_finales!$W$30*C925^3+Classes_finales!$W$31*C925^2+Classes_finales!$W$32*C925+Classes_finales!$W$33</f>
        <v>-5.0652249762476131</v>
      </c>
      <c r="K925">
        <f>IF(OR(C925&lt;10,C925&gt;450),0,IF(H925&gt;=MAX(Classes_finales!D:D),$M$1,Donnees_SIG!J925))</f>
        <v>7.914299999999999</v>
      </c>
      <c r="P925" t="s">
        <v>39</v>
      </c>
    </row>
    <row r="926" spans="1:16">
      <c r="A926" t="s">
        <v>1887</v>
      </c>
      <c r="B926" t="s">
        <v>1888</v>
      </c>
      <c r="C926">
        <v>32.990200043000002</v>
      </c>
      <c r="D926" t="s">
        <v>37</v>
      </c>
      <c r="E926">
        <v>790460.98632803105</v>
      </c>
      <c r="F926">
        <v>9639529.8027224001</v>
      </c>
      <c r="G926">
        <f>IF(C926="","",VLOOKUP(C926,Classes_detaillees!B:D,Classes_detaillees!C$1,TRUE))</f>
        <v>35</v>
      </c>
      <c r="H926">
        <f>IF(C926="","",VLOOKUP(C926,Classes_finales!B:D,Classes_finales!C$1,TRUE))</f>
        <v>35</v>
      </c>
      <c r="I926">
        <f t="shared" si="14"/>
        <v>20</v>
      </c>
      <c r="J926" s="31">
        <f>Classes_finales!$W$30*C926^3+Classes_finales!$W$31*C926^2+Classes_finales!$W$32*C926+Classes_finales!$W$33</f>
        <v>3.0757197790281183</v>
      </c>
      <c r="K926">
        <f>IF(OR(C926&lt;10,C926&gt;450),0,IF(H926&gt;=MAX(Classes_finales!D:D),$M$1,Donnees_SIG!J926))</f>
        <v>3.0757197790281183</v>
      </c>
      <c r="P926" t="s">
        <v>39</v>
      </c>
    </row>
    <row r="927" spans="1:16">
      <c r="A927" t="s">
        <v>1889</v>
      </c>
      <c r="B927" t="s">
        <v>1890</v>
      </c>
      <c r="C927">
        <v>116.79419708</v>
      </c>
      <c r="D927" t="s">
        <v>37</v>
      </c>
      <c r="E927">
        <v>789960.19886462099</v>
      </c>
      <c r="F927">
        <v>9637433.4465492405</v>
      </c>
      <c r="G927">
        <f>IF(C927="","",VLOOKUP(C927,Classes_detaillees!B:D,Classes_detaillees!C$1,TRUE))</f>
        <v>120</v>
      </c>
      <c r="H927">
        <f>IF(C927="","",VLOOKUP(C927,Classes_finales!B:D,Classes_finales!C$1,TRUE))</f>
        <v>80</v>
      </c>
      <c r="I927">
        <f t="shared" si="14"/>
        <v>20</v>
      </c>
      <c r="J927" s="31">
        <f>Classes_finales!$W$30*C927^3+Classes_finales!$W$31*C927^2+Classes_finales!$W$32*C927+Classes_finales!$W$33</f>
        <v>4.314312664945934</v>
      </c>
      <c r="K927">
        <f>IF(OR(C927&lt;10,C927&gt;450),0,IF(H927&gt;=MAX(Classes_finales!D:D),$M$1,Donnees_SIG!J927))</f>
        <v>7.914299999999999</v>
      </c>
      <c r="P927" t="s">
        <v>39</v>
      </c>
    </row>
    <row r="928" spans="1:16">
      <c r="A928" t="s">
        <v>1891</v>
      </c>
      <c r="B928" t="s">
        <v>1892</v>
      </c>
      <c r="C928">
        <v>27.457199097</v>
      </c>
      <c r="D928" t="s">
        <v>37</v>
      </c>
      <c r="E928">
        <v>790712.18889429001</v>
      </c>
      <c r="F928">
        <v>9639368.9414193407</v>
      </c>
      <c r="G928">
        <f>IF(C928="","",VLOOKUP(C928,Classes_detaillees!B:D,Classes_detaillees!C$1,TRUE))</f>
        <v>30</v>
      </c>
      <c r="H928">
        <f>IF(C928="","",VLOOKUP(C928,Classes_finales!B:D,Classes_finales!C$1,TRUE))</f>
        <v>30</v>
      </c>
      <c r="I928">
        <f t="shared" si="14"/>
        <v>20</v>
      </c>
      <c r="J928" s="31">
        <f>Classes_finales!$W$30*C928^3+Classes_finales!$W$31*C928^2+Classes_finales!$W$32*C928+Classes_finales!$W$33</f>
        <v>2.3291913194525926</v>
      </c>
      <c r="K928">
        <f>IF(OR(C928&lt;10,C928&gt;450),0,IF(H928&gt;=MAX(Classes_finales!D:D),$M$1,Donnees_SIG!J928))</f>
        <v>2.3291913194525926</v>
      </c>
      <c r="P928" t="s">
        <v>39</v>
      </c>
    </row>
    <row r="929" spans="1:16">
      <c r="A929" t="s">
        <v>1893</v>
      </c>
      <c r="B929" s="31" t="s">
        <v>1894</v>
      </c>
      <c r="C929">
        <v>112.67900084999999</v>
      </c>
      <c r="D929" t="s">
        <v>37</v>
      </c>
      <c r="E929">
        <v>792883.87788556505</v>
      </c>
      <c r="F929">
        <v>9638725.5099634603</v>
      </c>
      <c r="G929">
        <f>IF(C929="","",VLOOKUP(C929,Classes_detaillees!B:D,Classes_detaillees!C$1,TRUE))</f>
        <v>115</v>
      </c>
      <c r="H929">
        <f>IF(C929="","",VLOOKUP(C929,Classes_finales!B:D,Classes_finales!C$1,TRUE))</f>
        <v>80</v>
      </c>
      <c r="I929">
        <f t="shared" si="14"/>
        <v>20</v>
      </c>
      <c r="J929" s="31">
        <f>Classes_finales!$W$30*C929^3+Classes_finales!$W$31*C929^2+Classes_finales!$W$32*C929+Classes_finales!$W$33</f>
        <v>5.2534533960032661</v>
      </c>
      <c r="K929">
        <f>IF(OR(C929&lt;10,C929&gt;450),0,IF(H929&gt;=MAX(Classes_finales!D:D),$M$1,Donnees_SIG!J929))</f>
        <v>7.914299999999999</v>
      </c>
      <c r="P929" t="s">
        <v>39</v>
      </c>
    </row>
    <row r="930" spans="1:16">
      <c r="A930" t="s">
        <v>1895</v>
      </c>
      <c r="B930" t="s">
        <v>1896</v>
      </c>
      <c r="C930">
        <v>55.044601440000001</v>
      </c>
      <c r="D930" t="s">
        <v>37</v>
      </c>
      <c r="E930">
        <v>784485.881139062</v>
      </c>
      <c r="F930">
        <v>9634922.4495670609</v>
      </c>
      <c r="G930">
        <f>IF(C930="","",VLOOKUP(C930,Classes_detaillees!B:D,Classes_detaillees!C$1,TRUE))</f>
        <v>60</v>
      </c>
      <c r="H930">
        <f>IF(C930="","",VLOOKUP(C930,Classes_finales!B:D,Classes_finales!C$1,TRUE))</f>
        <v>60</v>
      </c>
      <c r="I930">
        <f t="shared" si="14"/>
        <v>20</v>
      </c>
      <c r="J930" s="31">
        <f>Classes_finales!$W$30*C930^3+Classes_finales!$W$31*C930^2+Classes_finales!$W$32*C930+Classes_finales!$W$33</f>
        <v>5.9845340190642027</v>
      </c>
      <c r="K930">
        <f>IF(OR(C930&lt;10,C930&gt;450),0,IF(H930&gt;=MAX(Classes_finales!D:D),$M$1,Donnees_SIG!J930))</f>
        <v>5.9845340190642027</v>
      </c>
      <c r="P930" t="s">
        <v>39</v>
      </c>
    </row>
    <row r="931" spans="1:16">
      <c r="A931" t="s">
        <v>1897</v>
      </c>
      <c r="B931" t="s">
        <v>1898</v>
      </c>
      <c r="C931">
        <v>420.13269043000003</v>
      </c>
      <c r="D931" t="s">
        <v>37</v>
      </c>
      <c r="E931">
        <v>790890.28189652099</v>
      </c>
      <c r="F931">
        <v>9638925.7083362397</v>
      </c>
      <c r="G931">
        <f>IF(C931="","",VLOOKUP(C931,Classes_detaillees!B:D,Classes_detaillees!C$1,TRUE))</f>
        <v>425</v>
      </c>
      <c r="H931">
        <f>IF(C931="","",VLOOKUP(C931,Classes_finales!B:D,Classes_finales!C$1,TRUE))</f>
        <v>80</v>
      </c>
      <c r="I931">
        <f t="shared" si="14"/>
        <v>20</v>
      </c>
      <c r="J931" s="31">
        <f>Classes_finales!$W$30*C931^3+Classes_finales!$W$31*C931^2+Classes_finales!$W$32*C931+Classes_finales!$W$33</f>
        <v>-1071.4117385129932</v>
      </c>
      <c r="K931">
        <f>IF(OR(C931&lt;10,C931&gt;450),0,IF(H931&gt;=MAX(Classes_finales!D:D),$M$1,Donnees_SIG!J931))</f>
        <v>7.914299999999999</v>
      </c>
      <c r="P931" t="s">
        <v>39</v>
      </c>
    </row>
    <row r="932" spans="1:16">
      <c r="A932" t="s">
        <v>1899</v>
      </c>
      <c r="B932" t="s">
        <v>1900</v>
      </c>
      <c r="C932">
        <v>86.475196838000002</v>
      </c>
      <c r="D932" t="s">
        <v>37</v>
      </c>
      <c r="E932">
        <v>790150.78897338605</v>
      </c>
      <c r="F932">
        <v>9637494.4023436308</v>
      </c>
      <c r="G932">
        <f>IF(C932="","",VLOOKUP(C932,Classes_detaillees!B:D,Classes_detaillees!C$1,TRUE))</f>
        <v>90</v>
      </c>
      <c r="H932">
        <f>IF(C932="","",VLOOKUP(C932,Classes_finales!B:D,Classes_finales!C$1,TRUE))</f>
        <v>80</v>
      </c>
      <c r="I932">
        <f t="shared" si="14"/>
        <v>20</v>
      </c>
      <c r="J932" s="31">
        <f>Classes_finales!$W$30*C932^3+Classes_finales!$W$31*C932^2+Classes_finales!$W$32*C932+Classes_finales!$W$33</f>
        <v>7.9610892850240784</v>
      </c>
      <c r="K932">
        <f>IF(OR(C932&lt;10,C932&gt;450),0,IF(H932&gt;=MAX(Classes_finales!D:D),$M$1,Donnees_SIG!J932))</f>
        <v>7.914299999999999</v>
      </c>
      <c r="P932" t="s">
        <v>39</v>
      </c>
    </row>
    <row r="933" spans="1:16">
      <c r="A933" t="s">
        <v>1901</v>
      </c>
      <c r="B933" s="31" t="s">
        <v>1902</v>
      </c>
      <c r="C933">
        <v>93.240600585999999</v>
      </c>
      <c r="D933" t="s">
        <v>37</v>
      </c>
      <c r="E933">
        <v>783717.845163772</v>
      </c>
      <c r="F933">
        <v>9637175.9448041208</v>
      </c>
      <c r="G933">
        <f>IF(C933="","",VLOOKUP(C933,Classes_detaillees!B:D,Classes_detaillees!C$1,TRUE))</f>
        <v>95</v>
      </c>
      <c r="H933">
        <f>IF(C933="","",VLOOKUP(C933,Classes_finales!B:D,Classes_finales!C$1,TRUE))</f>
        <v>80</v>
      </c>
      <c r="I933">
        <f t="shared" si="14"/>
        <v>20</v>
      </c>
      <c r="J933" s="31">
        <f>Classes_finales!$W$30*C933^3+Classes_finales!$W$31*C933^2+Classes_finales!$W$32*C933+Classes_finales!$W$33</f>
        <v>7.7417507228650333</v>
      </c>
      <c r="K933">
        <f>IF(OR(C933&lt;10,C933&gt;450),0,IF(H933&gt;=MAX(Classes_finales!D:D),$M$1,Donnees_SIG!J933))</f>
        <v>7.914299999999999</v>
      </c>
      <c r="P933" t="s">
        <v>39</v>
      </c>
    </row>
    <row r="934" spans="1:16">
      <c r="A934" t="s">
        <v>1903</v>
      </c>
      <c r="B934" t="s">
        <v>1904</v>
      </c>
      <c r="C934">
        <v>171.02450562000001</v>
      </c>
      <c r="D934" t="s">
        <v>37</v>
      </c>
      <c r="E934">
        <v>791786.565478815</v>
      </c>
      <c r="F934">
        <v>9638397.5170523506</v>
      </c>
      <c r="G934">
        <f>IF(C934="","",VLOOKUP(C934,Classes_detaillees!B:D,Classes_detaillees!C$1,TRUE))</f>
        <v>175</v>
      </c>
      <c r="H934">
        <f>IF(C934="","",VLOOKUP(C934,Classes_finales!B:D,Classes_finales!C$1,TRUE))</f>
        <v>80</v>
      </c>
      <c r="I934">
        <f t="shared" si="14"/>
        <v>20</v>
      </c>
      <c r="J934" s="31">
        <f>Classes_finales!$W$30*C934^3+Classes_finales!$W$31*C934^2+Classes_finales!$W$32*C934+Classes_finales!$W$33</f>
        <v>-26.444986572328375</v>
      </c>
      <c r="K934">
        <f>IF(OR(C934&lt;10,C934&gt;450),0,IF(H934&gt;=MAX(Classes_finales!D:D),$M$1,Donnees_SIG!J934))</f>
        <v>7.914299999999999</v>
      </c>
      <c r="P934" t="s">
        <v>39</v>
      </c>
    </row>
    <row r="935" spans="1:16">
      <c r="A935" t="s">
        <v>1905</v>
      </c>
      <c r="B935" s="31" t="s">
        <v>1906</v>
      </c>
      <c r="C935">
        <v>31.312200546</v>
      </c>
      <c r="D935" t="s">
        <v>37</v>
      </c>
      <c r="E935">
        <v>791016.64500401099</v>
      </c>
      <c r="F935">
        <v>9638583.3156661708</v>
      </c>
      <c r="G935">
        <f>IF(C935="","",VLOOKUP(C935,Classes_detaillees!B:D,Classes_detaillees!C$1,TRUE))</f>
        <v>35</v>
      </c>
      <c r="H935">
        <f>IF(C935="","",VLOOKUP(C935,Classes_finales!B:D,Classes_finales!C$1,TRUE))</f>
        <v>35</v>
      </c>
      <c r="I935">
        <f t="shared" si="14"/>
        <v>20</v>
      </c>
      <c r="J935" s="31">
        <f>Classes_finales!$W$30*C935^3+Classes_finales!$W$31*C935^2+Classes_finales!$W$32*C935+Classes_finales!$W$33</f>
        <v>2.8469594129823235</v>
      </c>
      <c r="K935">
        <f>IF(OR(C935&lt;10,C935&gt;450),0,IF(H935&gt;=MAX(Classes_finales!D:D),$M$1,Donnees_SIG!J935))</f>
        <v>2.8469594129823235</v>
      </c>
      <c r="P935" t="s">
        <v>39</v>
      </c>
    </row>
    <row r="936" spans="1:16">
      <c r="A936" t="s">
        <v>1907</v>
      </c>
      <c r="B936" t="s">
        <v>1908</v>
      </c>
      <c r="C936">
        <v>63.193801880000002</v>
      </c>
      <c r="D936" t="s">
        <v>37</v>
      </c>
      <c r="E936">
        <v>790040.53657252702</v>
      </c>
      <c r="F936">
        <v>9637702.6238977108</v>
      </c>
      <c r="G936">
        <f>IF(C936="","",VLOOKUP(C936,Classes_detaillees!B:D,Classes_detaillees!C$1,TRUE))</f>
        <v>65</v>
      </c>
      <c r="H936">
        <f>IF(C936="","",VLOOKUP(C936,Classes_finales!B:D,Classes_finales!C$1,TRUE))</f>
        <v>70</v>
      </c>
      <c r="I936">
        <f t="shared" si="14"/>
        <v>20</v>
      </c>
      <c r="J936" s="31">
        <f>Classes_finales!$W$30*C936^3+Classes_finales!$W$31*C936^2+Classes_finales!$W$32*C936+Classes_finales!$W$33</f>
        <v>6.8563977393375168</v>
      </c>
      <c r="K936">
        <f>IF(OR(C936&lt;10,C936&gt;450),0,IF(H936&gt;=MAX(Classes_finales!D:D),$M$1,Donnees_SIG!J936))</f>
        <v>6.8563977393375168</v>
      </c>
      <c r="P936" t="s">
        <v>39</v>
      </c>
    </row>
    <row r="937" spans="1:16">
      <c r="A937" t="s">
        <v>1909</v>
      </c>
      <c r="B937" t="s">
        <v>1910</v>
      </c>
      <c r="C937">
        <v>101.89230347</v>
      </c>
      <c r="D937" t="s">
        <v>37</v>
      </c>
      <c r="E937">
        <v>790207.92294883996</v>
      </c>
      <c r="F937">
        <v>9637376.1421600208</v>
      </c>
      <c r="G937">
        <f>IF(C937="","",VLOOKUP(C937,Classes_detaillees!B:D,Classes_detaillees!C$1,TRUE))</f>
        <v>105</v>
      </c>
      <c r="H937">
        <f>IF(C937="","",VLOOKUP(C937,Classes_finales!B:D,Classes_finales!C$1,TRUE))</f>
        <v>80</v>
      </c>
      <c r="I937">
        <f t="shared" si="14"/>
        <v>20</v>
      </c>
      <c r="J937" s="31">
        <f>Classes_finales!$W$30*C937^3+Classes_finales!$W$31*C937^2+Classes_finales!$W$32*C937+Classes_finales!$W$33</f>
        <v>7.0034609053617665</v>
      </c>
      <c r="K937">
        <f>IF(OR(C937&lt;10,C937&gt;450),0,IF(H937&gt;=MAX(Classes_finales!D:D),$M$1,Donnees_SIG!J937))</f>
        <v>7.914299999999999</v>
      </c>
      <c r="P937" t="s">
        <v>39</v>
      </c>
    </row>
    <row r="938" spans="1:16">
      <c r="A938" t="s">
        <v>1911</v>
      </c>
      <c r="B938" t="s">
        <v>1912</v>
      </c>
      <c r="C938">
        <v>42.746299743999998</v>
      </c>
      <c r="D938" t="s">
        <v>37</v>
      </c>
      <c r="E938">
        <v>792383.39073919901</v>
      </c>
      <c r="F938">
        <v>9638527.6570035592</v>
      </c>
      <c r="G938">
        <f>IF(C938="","",VLOOKUP(C938,Classes_detaillees!B:D,Classes_detaillees!C$1,TRUE))</f>
        <v>45</v>
      </c>
      <c r="H938">
        <f>IF(C938="","",VLOOKUP(C938,Classes_finales!B:D,Classes_finales!C$1,TRUE))</f>
        <v>50</v>
      </c>
      <c r="I938">
        <f t="shared" si="14"/>
        <v>20</v>
      </c>
      <c r="J938" s="31">
        <f>Classes_finales!$W$30*C938^3+Classes_finales!$W$31*C938^2+Classes_finales!$W$32*C938+Classes_finales!$W$33</f>
        <v>4.4123457417298315</v>
      </c>
      <c r="K938">
        <f>IF(OR(C938&lt;10,C938&gt;450),0,IF(H938&gt;=MAX(Classes_finales!D:D),$M$1,Donnees_SIG!J938))</f>
        <v>4.4123457417298315</v>
      </c>
      <c r="P938" t="s">
        <v>39</v>
      </c>
    </row>
    <row r="939" spans="1:16">
      <c r="A939" t="s">
        <v>1913</v>
      </c>
      <c r="B939" s="31" t="s">
        <v>1914</v>
      </c>
      <c r="C939">
        <v>160.40789795000001</v>
      </c>
      <c r="D939" t="s">
        <v>37</v>
      </c>
      <c r="E939">
        <v>790285.72319348203</v>
      </c>
      <c r="F939">
        <v>9637381.2236081399</v>
      </c>
      <c r="G939">
        <f>IF(C939="","",VLOOKUP(C939,Classes_detaillees!B:D,Classes_detaillees!C$1,TRUE))</f>
        <v>165</v>
      </c>
      <c r="H939">
        <f>IF(C939="","",VLOOKUP(C939,Classes_finales!B:D,Classes_finales!C$1,TRUE))</f>
        <v>80</v>
      </c>
      <c r="I939">
        <f t="shared" si="14"/>
        <v>20</v>
      </c>
      <c r="J939" s="31">
        <f>Classes_finales!$W$30*C939^3+Classes_finales!$W$31*C939^2+Classes_finales!$W$32*C939+Classes_finales!$W$33</f>
        <v>-17.291094275830588</v>
      </c>
      <c r="K939">
        <f>IF(OR(C939&lt;10,C939&gt;450),0,IF(H939&gt;=MAX(Classes_finales!D:D),$M$1,Donnees_SIG!J939))</f>
        <v>7.914299999999999</v>
      </c>
      <c r="P939" t="s">
        <v>39</v>
      </c>
    </row>
    <row r="940" spans="1:16">
      <c r="A940" t="s">
        <v>1915</v>
      </c>
      <c r="B940" t="s">
        <v>1916</v>
      </c>
      <c r="C940">
        <v>74.003402710000003</v>
      </c>
      <c r="D940" t="s">
        <v>37</v>
      </c>
      <c r="E940">
        <v>789751.54958185495</v>
      </c>
      <c r="F940">
        <v>9638858.3194482103</v>
      </c>
      <c r="G940">
        <f>IF(C940="","",VLOOKUP(C940,Classes_detaillees!B:D,Classes_detaillees!C$1,TRUE))</f>
        <v>75</v>
      </c>
      <c r="H940">
        <f>IF(C940="","",VLOOKUP(C940,Classes_finales!B:D,Classes_finales!C$1,TRUE))</f>
        <v>80</v>
      </c>
      <c r="I940">
        <f t="shared" si="14"/>
        <v>20</v>
      </c>
      <c r="J940" s="31">
        <f>Classes_finales!$W$30*C940^3+Classes_finales!$W$31*C940^2+Classes_finales!$W$32*C940+Classes_finales!$W$33</f>
        <v>7.6758035162409151</v>
      </c>
      <c r="K940">
        <f>IF(OR(C940&lt;10,C940&gt;450),0,IF(H940&gt;=MAX(Classes_finales!D:D),$M$1,Donnees_SIG!J940))</f>
        <v>7.914299999999999</v>
      </c>
      <c r="P940" t="s">
        <v>39</v>
      </c>
    </row>
    <row r="941" spans="1:16">
      <c r="A941" t="s">
        <v>1917</v>
      </c>
      <c r="B941" s="31" t="s">
        <v>1918</v>
      </c>
      <c r="C941">
        <v>161.230896</v>
      </c>
      <c r="D941" t="s">
        <v>37</v>
      </c>
      <c r="E941">
        <v>792125.18813776399</v>
      </c>
      <c r="F941">
        <v>9638607.5218878407</v>
      </c>
      <c r="G941">
        <f>IF(C941="","",VLOOKUP(C941,Classes_detaillees!B:D,Classes_detaillees!C$1,TRUE))</f>
        <v>165</v>
      </c>
      <c r="H941">
        <f>IF(C941="","",VLOOKUP(C941,Classes_finales!B:D,Classes_finales!C$1,TRUE))</f>
        <v>80</v>
      </c>
      <c r="I941">
        <f t="shared" si="14"/>
        <v>20</v>
      </c>
      <c r="J941" s="31">
        <f>Classes_finales!$W$30*C941^3+Classes_finales!$W$31*C941^2+Classes_finales!$W$32*C941+Classes_finales!$W$33</f>
        <v>-17.939016565057599</v>
      </c>
      <c r="K941">
        <f>IF(OR(C941&lt;10,C941&gt;450),0,IF(H941&gt;=MAX(Classes_finales!D:D),$M$1,Donnees_SIG!J941))</f>
        <v>7.914299999999999</v>
      </c>
      <c r="P941" t="s">
        <v>39</v>
      </c>
    </row>
    <row r="942" spans="1:16">
      <c r="A942" t="s">
        <v>1919</v>
      </c>
      <c r="B942" s="31" t="s">
        <v>1920</v>
      </c>
      <c r="C942">
        <v>81.335800171000002</v>
      </c>
      <c r="D942" t="s">
        <v>37</v>
      </c>
      <c r="E942">
        <v>792740.37020988495</v>
      </c>
      <c r="F942">
        <v>9639001.9902487993</v>
      </c>
      <c r="G942">
        <f>IF(C942="","",VLOOKUP(C942,Classes_detaillees!B:D,Classes_detaillees!C$1,TRUE))</f>
        <v>85</v>
      </c>
      <c r="H942">
        <f>IF(C942="","",VLOOKUP(C942,Classes_finales!B:D,Classes_finales!C$1,TRUE))</f>
        <v>80</v>
      </c>
      <c r="I942">
        <f t="shared" si="14"/>
        <v>20</v>
      </c>
      <c r="J942" s="31">
        <f>Classes_finales!$W$30*C942^3+Classes_finales!$W$31*C942^2+Classes_finales!$W$32*C942+Classes_finales!$W$33</f>
        <v>7.9428744117822259</v>
      </c>
      <c r="K942">
        <f>IF(OR(C942&lt;10,C942&gt;450),0,IF(H942&gt;=MAX(Classes_finales!D:D),$M$1,Donnees_SIG!J942))</f>
        <v>7.914299999999999</v>
      </c>
      <c r="P942" t="s">
        <v>39</v>
      </c>
    </row>
    <row r="943" spans="1:16">
      <c r="A943" t="s">
        <v>1921</v>
      </c>
      <c r="B943" s="31" t="s">
        <v>1922</v>
      </c>
      <c r="C943">
        <v>46.131301880000002</v>
      </c>
      <c r="D943" t="s">
        <v>37</v>
      </c>
      <c r="E943">
        <v>782986.67019919795</v>
      </c>
      <c r="F943">
        <v>9636155.0833284594</v>
      </c>
      <c r="G943">
        <f>IF(C943="","",VLOOKUP(C943,Classes_detaillees!B:D,Classes_detaillees!C$1,TRUE))</f>
        <v>50</v>
      </c>
      <c r="H943">
        <f>IF(C943="","",VLOOKUP(C943,Classes_finales!B:D,Classes_finales!C$1,TRUE))</f>
        <v>50</v>
      </c>
      <c r="I943">
        <f t="shared" si="14"/>
        <v>20</v>
      </c>
      <c r="J943" s="31">
        <f>Classes_finales!$W$30*C943^3+Classes_finales!$W$31*C943^2+Classes_finales!$W$32*C943+Classes_finales!$W$33</f>
        <v>4.8655467910229628</v>
      </c>
      <c r="K943">
        <f>IF(OR(C943&lt;10,C943&gt;450),0,IF(H943&gt;=MAX(Classes_finales!D:D),$M$1,Donnees_SIG!J943))</f>
        <v>4.8655467910229628</v>
      </c>
      <c r="P943" t="s">
        <v>39</v>
      </c>
    </row>
    <row r="944" spans="1:16">
      <c r="A944" t="s">
        <v>1923</v>
      </c>
      <c r="B944" s="31" t="s">
        <v>1924</v>
      </c>
      <c r="C944">
        <v>94.246902465999995</v>
      </c>
      <c r="D944" t="s">
        <v>37</v>
      </c>
      <c r="E944">
        <v>789852.41107179597</v>
      </c>
      <c r="F944">
        <v>9638099.7855990008</v>
      </c>
      <c r="G944">
        <f>IF(C944="","",VLOOKUP(C944,Classes_detaillees!B:D,Classes_detaillees!C$1,TRUE))</f>
        <v>95</v>
      </c>
      <c r="H944">
        <f>IF(C944="","",VLOOKUP(C944,Classes_finales!B:D,Classes_finales!C$1,TRUE))</f>
        <v>80</v>
      </c>
      <c r="I944">
        <f t="shared" si="14"/>
        <v>20</v>
      </c>
      <c r="J944" s="31">
        <f>Classes_finales!$W$30*C944^3+Classes_finales!$W$31*C944^2+Classes_finales!$W$32*C944+Classes_finales!$W$33</f>
        <v>7.6834797926035208</v>
      </c>
      <c r="K944">
        <f>IF(OR(C944&lt;10,C944&gt;450),0,IF(H944&gt;=MAX(Classes_finales!D:D),$M$1,Donnees_SIG!J944))</f>
        <v>7.914299999999999</v>
      </c>
      <c r="P944" t="s">
        <v>39</v>
      </c>
    </row>
    <row r="945" spans="1:16">
      <c r="A945" t="s">
        <v>1925</v>
      </c>
      <c r="B945" t="s">
        <v>1926</v>
      </c>
      <c r="C945">
        <v>9.5642995834000004</v>
      </c>
      <c r="D945" t="s">
        <v>37</v>
      </c>
      <c r="E945">
        <v>792149.96538166597</v>
      </c>
      <c r="F945">
        <v>9638561.7447242495</v>
      </c>
      <c r="G945">
        <f>IF(C945="","",VLOOKUP(C945,Classes_detaillees!B:D,Classes_detaillees!C$1,TRUE))</f>
        <v>10</v>
      </c>
      <c r="H945">
        <f>IF(C945="","",VLOOKUP(C945,Classes_finales!B:D,Classes_finales!C$1,TRUE))</f>
        <v>10</v>
      </c>
      <c r="I945">
        <f t="shared" si="14"/>
        <v>20</v>
      </c>
      <c r="J945" s="31">
        <f>Classes_finales!$W$30*C945^3+Classes_finales!$W$31*C945^2+Classes_finales!$W$32*C945+Classes_finales!$W$33</f>
        <v>0.25025742045199173</v>
      </c>
      <c r="K945">
        <f>IF(OR(C945&lt;10,C945&gt;450),0,IF(H945&gt;=MAX(Classes_finales!D:D),$M$1,Donnees_SIG!J945))</f>
        <v>0</v>
      </c>
      <c r="P945" t="s">
        <v>39</v>
      </c>
    </row>
    <row r="946" spans="1:16">
      <c r="A946" t="s">
        <v>1927</v>
      </c>
      <c r="B946" t="s">
        <v>1928</v>
      </c>
      <c r="C946">
        <v>65.776199340999995</v>
      </c>
      <c r="D946" t="s">
        <v>37</v>
      </c>
      <c r="E946">
        <v>783095.13397732505</v>
      </c>
      <c r="F946">
        <v>9636358.5842868108</v>
      </c>
      <c r="G946">
        <f>IF(C946="","",VLOOKUP(C946,Classes_detaillees!B:D,Classes_detaillees!C$1,TRUE))</f>
        <v>70</v>
      </c>
      <c r="H946">
        <f>IF(C946="","",VLOOKUP(C946,Classes_finales!B:D,Classes_finales!C$1,TRUE))</f>
        <v>70</v>
      </c>
      <c r="I946">
        <f t="shared" si="14"/>
        <v>20</v>
      </c>
      <c r="J946" s="31">
        <f>Classes_finales!$W$30*C946^3+Classes_finales!$W$31*C946^2+Classes_finales!$W$32*C946+Classes_finales!$W$33</f>
        <v>7.0916586429008799</v>
      </c>
      <c r="K946">
        <f>IF(OR(C946&lt;10,C946&gt;450),0,IF(H946&gt;=MAX(Classes_finales!D:D),$M$1,Donnees_SIG!J946))</f>
        <v>7.0916586429008799</v>
      </c>
      <c r="P946" t="s">
        <v>39</v>
      </c>
    </row>
    <row r="947" spans="1:16">
      <c r="A947" t="s">
        <v>1929</v>
      </c>
      <c r="B947" t="s">
        <v>1930</v>
      </c>
      <c r="C947">
        <v>66.025001525999997</v>
      </c>
      <c r="D947" t="s">
        <v>37</v>
      </c>
      <c r="E947">
        <v>791430.29267575894</v>
      </c>
      <c r="F947">
        <v>9638064.3404395804</v>
      </c>
      <c r="G947">
        <f>IF(C947="","",VLOOKUP(C947,Classes_detaillees!B:D,Classes_detaillees!C$1,TRUE))</f>
        <v>70</v>
      </c>
      <c r="H947">
        <f>IF(C947="","",VLOOKUP(C947,Classes_finales!B:D,Classes_finales!C$1,TRUE))</f>
        <v>70</v>
      </c>
      <c r="I947">
        <f t="shared" si="14"/>
        <v>20</v>
      </c>
      <c r="J947" s="31">
        <f>Classes_finales!$W$30*C947^3+Classes_finales!$W$31*C947^2+Classes_finales!$W$32*C947+Classes_finales!$W$33</f>
        <v>7.1131275306975894</v>
      </c>
      <c r="K947">
        <f>IF(OR(C947&lt;10,C947&gt;450),0,IF(H947&gt;=MAX(Classes_finales!D:D),$M$1,Donnees_SIG!J947))</f>
        <v>7.1131275306975894</v>
      </c>
      <c r="P947" t="s">
        <v>39</v>
      </c>
    </row>
    <row r="948" spans="1:16">
      <c r="A948" t="s">
        <v>1931</v>
      </c>
      <c r="B948" t="s">
        <v>1932</v>
      </c>
      <c r="C948">
        <v>172.96020508000001</v>
      </c>
      <c r="D948" t="s">
        <v>37</v>
      </c>
      <c r="E948">
        <v>782967.59592537396</v>
      </c>
      <c r="F948">
        <v>9636308.6784552597</v>
      </c>
      <c r="G948">
        <f>IF(C948="","",VLOOKUP(C948,Classes_detaillees!B:D,Classes_detaillees!C$1,TRUE))</f>
        <v>175</v>
      </c>
      <c r="H948">
        <f>IF(C948="","",VLOOKUP(C948,Classes_finales!B:D,Classes_finales!C$1,TRUE))</f>
        <v>80</v>
      </c>
      <c r="I948">
        <f t="shared" si="14"/>
        <v>20</v>
      </c>
      <c r="J948" s="31">
        <f>Classes_finales!$W$30*C948^3+Classes_finales!$W$31*C948^2+Classes_finales!$W$32*C948+Classes_finales!$W$33</f>
        <v>-28.305647847290476</v>
      </c>
      <c r="K948">
        <f>IF(OR(C948&lt;10,C948&gt;450),0,IF(H948&gt;=MAX(Classes_finales!D:D),$M$1,Donnees_SIG!J948))</f>
        <v>7.914299999999999</v>
      </c>
      <c r="P948" t="s">
        <v>39</v>
      </c>
    </row>
    <row r="949" spans="1:16">
      <c r="A949" t="s">
        <v>1933</v>
      </c>
      <c r="B949" t="s">
        <v>1934</v>
      </c>
      <c r="C949">
        <v>9.5447998047000002</v>
      </c>
      <c r="D949" t="s">
        <v>37</v>
      </c>
      <c r="E949">
        <v>789958.44603459095</v>
      </c>
      <c r="F949">
        <v>9637363.2215236295</v>
      </c>
      <c r="G949">
        <f>IF(C949="","",VLOOKUP(C949,Classes_detaillees!B:D,Classes_detaillees!C$1,TRUE))</f>
        <v>10</v>
      </c>
      <c r="H949">
        <f>IF(C949="","",VLOOKUP(C949,Classes_finales!B:D,Classes_finales!C$1,TRUE))</f>
        <v>10</v>
      </c>
      <c r="I949">
        <f t="shared" si="14"/>
        <v>20</v>
      </c>
      <c r="J949" s="31">
        <f>Classes_finales!$W$30*C949^3+Classes_finales!$W$31*C949^2+Classes_finales!$W$32*C949+Classes_finales!$W$33</f>
        <v>0.24843491942983209</v>
      </c>
      <c r="K949">
        <f>IF(OR(C949&lt;10,C949&gt;450),0,IF(H949&gt;=MAX(Classes_finales!D:D),$M$1,Donnees_SIG!J949))</f>
        <v>0</v>
      </c>
      <c r="P949" t="s">
        <v>39</v>
      </c>
    </row>
    <row r="950" spans="1:16">
      <c r="A950" t="s">
        <v>1935</v>
      </c>
      <c r="B950" t="s">
        <v>1936</v>
      </c>
      <c r="C950">
        <v>27.916999817000001</v>
      </c>
      <c r="D950" t="s">
        <v>37</v>
      </c>
      <c r="E950">
        <v>790897.52912118298</v>
      </c>
      <c r="F950">
        <v>9638496.3857924007</v>
      </c>
      <c r="G950">
        <f>IF(C950="","",VLOOKUP(C950,Classes_detaillees!B:D,Classes_detaillees!C$1,TRUE))</f>
        <v>30</v>
      </c>
      <c r="H950">
        <f>IF(C950="","",VLOOKUP(C950,Classes_finales!B:D,Classes_finales!C$1,TRUE))</f>
        <v>30</v>
      </c>
      <c r="I950">
        <f t="shared" si="14"/>
        <v>20</v>
      </c>
      <c r="J950" s="31">
        <f>Classes_finales!$W$30*C950^3+Classes_finales!$W$31*C950^2+Classes_finales!$W$32*C950+Classes_finales!$W$33</f>
        <v>2.390219589381632</v>
      </c>
      <c r="K950">
        <f>IF(OR(C950&lt;10,C950&gt;450),0,IF(H950&gt;=MAX(Classes_finales!D:D),$M$1,Donnees_SIG!J950))</f>
        <v>2.390219589381632</v>
      </c>
      <c r="P950" t="s">
        <v>39</v>
      </c>
    </row>
    <row r="951" spans="1:16">
      <c r="A951" t="s">
        <v>1937</v>
      </c>
      <c r="B951" t="s">
        <v>1938</v>
      </c>
      <c r="C951">
        <v>39.928398131999998</v>
      </c>
      <c r="D951" t="s">
        <v>37</v>
      </c>
      <c r="E951">
        <v>789681.05059147195</v>
      </c>
      <c r="F951">
        <v>9638954.5793712791</v>
      </c>
      <c r="G951">
        <f>IF(C951="","",VLOOKUP(C951,Classes_detaillees!B:D,Classes_detaillees!C$1,TRUE))</f>
        <v>40</v>
      </c>
      <c r="H951">
        <f>IF(C951="","",VLOOKUP(C951,Classes_finales!B:D,Classes_finales!C$1,TRUE))</f>
        <v>40</v>
      </c>
      <c r="I951">
        <f t="shared" si="14"/>
        <v>20</v>
      </c>
      <c r="J951" s="31">
        <f>Classes_finales!$W$30*C951^3+Classes_finales!$W$31*C951^2+Classes_finales!$W$32*C951+Classes_finales!$W$33</f>
        <v>4.0284966862471077</v>
      </c>
      <c r="K951">
        <f>IF(OR(C951&lt;10,C951&gt;450),0,IF(H951&gt;=MAX(Classes_finales!D:D),$M$1,Donnees_SIG!J951))</f>
        <v>4.0284966862471077</v>
      </c>
      <c r="P951" t="s">
        <v>39</v>
      </c>
    </row>
    <row r="952" spans="1:16">
      <c r="A952" t="s">
        <v>1939</v>
      </c>
      <c r="B952" s="31" t="s">
        <v>1940</v>
      </c>
      <c r="C952">
        <v>74.291603088000002</v>
      </c>
      <c r="D952" t="s">
        <v>37</v>
      </c>
      <c r="E952">
        <v>790321.564220106</v>
      </c>
      <c r="F952">
        <v>9637710.8349878192</v>
      </c>
      <c r="G952">
        <f>IF(C952="","",VLOOKUP(C952,Classes_detaillees!B:D,Classes_detaillees!C$1,TRUE))</f>
        <v>75</v>
      </c>
      <c r="H952">
        <f>IF(C952="","",VLOOKUP(C952,Classes_finales!B:D,Classes_finales!C$1,TRUE))</f>
        <v>80</v>
      </c>
      <c r="I952">
        <f t="shared" si="14"/>
        <v>20</v>
      </c>
      <c r="J952" s="31">
        <f>Classes_finales!$W$30*C952^3+Classes_finales!$W$31*C952^2+Classes_finales!$W$32*C952+Classes_finales!$W$33</f>
        <v>7.6911581021642519</v>
      </c>
      <c r="K952">
        <f>IF(OR(C952&lt;10,C952&gt;450),0,IF(H952&gt;=MAX(Classes_finales!D:D),$M$1,Donnees_SIG!J952))</f>
        <v>7.914299999999999</v>
      </c>
      <c r="P952" t="s">
        <v>39</v>
      </c>
    </row>
    <row r="953" spans="1:16">
      <c r="A953" t="s">
        <v>1941</v>
      </c>
      <c r="B953" t="s">
        <v>1942</v>
      </c>
      <c r="C953">
        <v>126.81860352</v>
      </c>
      <c r="D953" t="s">
        <v>37</v>
      </c>
      <c r="E953">
        <v>790948.04069991899</v>
      </c>
      <c r="F953">
        <v>9638167.15494789</v>
      </c>
      <c r="G953">
        <f>IF(C953="","",VLOOKUP(C953,Classes_detaillees!B:D,Classes_detaillees!C$1,TRUE))</f>
        <v>130</v>
      </c>
      <c r="H953">
        <f>IF(C953="","",VLOOKUP(C953,Classes_finales!B:D,Classes_finales!C$1,TRUE))</f>
        <v>80</v>
      </c>
      <c r="I953">
        <f t="shared" si="14"/>
        <v>20</v>
      </c>
      <c r="J953" s="31">
        <f>Classes_finales!$W$30*C953^3+Classes_finales!$W$31*C953^2+Classes_finales!$W$32*C953+Classes_finales!$W$33</f>
        <v>1.3284205928134507</v>
      </c>
      <c r="K953">
        <f>IF(OR(C953&lt;10,C953&gt;450),0,IF(H953&gt;=MAX(Classes_finales!D:D),$M$1,Donnees_SIG!J953))</f>
        <v>7.914299999999999</v>
      </c>
      <c r="P953" t="s">
        <v>39</v>
      </c>
    </row>
    <row r="954" spans="1:16">
      <c r="A954" t="s">
        <v>1943</v>
      </c>
      <c r="B954" t="s">
        <v>1944</v>
      </c>
      <c r="C954">
        <v>119.49169922</v>
      </c>
      <c r="D954" t="s">
        <v>37</v>
      </c>
      <c r="E954">
        <v>789981.385519634</v>
      </c>
      <c r="F954">
        <v>9638793.3223077599</v>
      </c>
      <c r="G954">
        <f>IF(C954="","",VLOOKUP(C954,Classes_detaillees!B:D,Classes_detaillees!C$1,TRUE))</f>
        <v>120</v>
      </c>
      <c r="H954">
        <f>IF(C954="","",VLOOKUP(C954,Classes_finales!B:D,Classes_finales!C$1,TRUE))</f>
        <v>80</v>
      </c>
      <c r="I954">
        <f t="shared" si="14"/>
        <v>20</v>
      </c>
      <c r="J954" s="31">
        <f>Classes_finales!$W$30*C954^3+Classes_finales!$W$31*C954^2+Classes_finales!$W$32*C954+Classes_finales!$W$33</f>
        <v>3.6108775258734878</v>
      </c>
      <c r="K954">
        <f>IF(OR(C954&lt;10,C954&gt;450),0,IF(H954&gt;=MAX(Classes_finales!D:D),$M$1,Donnees_SIG!J954))</f>
        <v>7.914299999999999</v>
      </c>
      <c r="P954" t="s">
        <v>39</v>
      </c>
    </row>
    <row r="955" spans="1:16">
      <c r="A955" t="s">
        <v>1945</v>
      </c>
      <c r="B955" s="31" t="s">
        <v>1946</v>
      </c>
      <c r="C955">
        <v>45.321399689000003</v>
      </c>
      <c r="D955" t="s">
        <v>37</v>
      </c>
      <c r="E955">
        <v>792942.86305129901</v>
      </c>
      <c r="F955">
        <v>9639495.9799773991</v>
      </c>
      <c r="G955">
        <f>IF(C955="","",VLOOKUP(C955,Classes_detaillees!B:D,Classes_detaillees!C$1,TRUE))</f>
        <v>50</v>
      </c>
      <c r="H955">
        <f>IF(C955="","",VLOOKUP(C955,Classes_finales!B:D,Classes_finales!C$1,TRUE))</f>
        <v>50</v>
      </c>
      <c r="I955">
        <f t="shared" si="14"/>
        <v>20</v>
      </c>
      <c r="J955" s="31">
        <f>Classes_finales!$W$30*C955^3+Classes_finales!$W$31*C955^2+Classes_finales!$W$32*C955+Classes_finales!$W$33</f>
        <v>4.7581224056351967</v>
      </c>
      <c r="K955">
        <f>IF(OR(C955&lt;10,C955&gt;450),0,IF(H955&gt;=MAX(Classes_finales!D:D),$M$1,Donnees_SIG!J955))</f>
        <v>4.7581224056351967</v>
      </c>
      <c r="P955" t="s">
        <v>39</v>
      </c>
    </row>
    <row r="956" spans="1:16">
      <c r="A956" t="s">
        <v>1947</v>
      </c>
      <c r="B956" s="31" t="s">
        <v>1948</v>
      </c>
      <c r="C956">
        <v>59.146999358999999</v>
      </c>
      <c r="D956" t="s">
        <v>37</v>
      </c>
      <c r="E956">
        <v>791851.23456671403</v>
      </c>
      <c r="F956">
        <v>9639517.3662694097</v>
      </c>
      <c r="G956">
        <f>IF(C956="","",VLOOKUP(C956,Classes_detaillees!B:D,Classes_detaillees!C$1,TRUE))</f>
        <v>60</v>
      </c>
      <c r="H956">
        <f>IF(C956="","",VLOOKUP(C956,Classes_finales!B:D,Classes_finales!C$1,TRUE))</f>
        <v>60</v>
      </c>
      <c r="I956">
        <f t="shared" si="14"/>
        <v>20</v>
      </c>
      <c r="J956" s="31">
        <f>Classes_finales!$W$30*C956^3+Classes_finales!$W$31*C956^2+Classes_finales!$W$32*C956+Classes_finales!$W$33</f>
        <v>6.4458139916656592</v>
      </c>
      <c r="K956">
        <f>IF(OR(C956&lt;10,C956&gt;450),0,IF(H956&gt;=MAX(Classes_finales!D:D),$M$1,Donnees_SIG!J956))</f>
        <v>6.4458139916656592</v>
      </c>
      <c r="P956" t="s">
        <v>39</v>
      </c>
    </row>
    <row r="957" spans="1:16">
      <c r="A957" t="s">
        <v>1949</v>
      </c>
      <c r="B957" t="s">
        <v>1950</v>
      </c>
      <c r="C957">
        <v>18.452400208</v>
      </c>
      <c r="D957" t="s">
        <v>37</v>
      </c>
      <c r="E957">
        <v>792185.08152308804</v>
      </c>
      <c r="F957">
        <v>9638462.0027715694</v>
      </c>
      <c r="G957">
        <f>IF(C957="","",VLOOKUP(C957,Classes_detaillees!B:D,Classes_detaillees!C$1,TRUE))</f>
        <v>20</v>
      </c>
      <c r="H957">
        <f>IF(C957="","",VLOOKUP(C957,Classes_finales!B:D,Classes_finales!C$1,TRUE))</f>
        <v>30</v>
      </c>
      <c r="I957">
        <f t="shared" si="14"/>
        <v>20</v>
      </c>
      <c r="J957" s="31">
        <f>Classes_finales!$W$30*C957^3+Classes_finales!$W$31*C957^2+Classes_finales!$W$32*C957+Classes_finales!$W$33</f>
        <v>1.1956643823089117</v>
      </c>
      <c r="K957">
        <f>IF(OR(C957&lt;10,C957&gt;450),0,IF(H957&gt;=MAX(Classes_finales!D:D),$M$1,Donnees_SIG!J957))</f>
        <v>1.1956643823089117</v>
      </c>
      <c r="P957" t="s">
        <v>39</v>
      </c>
    </row>
    <row r="958" spans="1:16">
      <c r="A958" t="s">
        <v>1951</v>
      </c>
      <c r="B958" s="31" t="s">
        <v>1952</v>
      </c>
      <c r="C958">
        <v>345.24530028999999</v>
      </c>
      <c r="D958" t="s">
        <v>37</v>
      </c>
      <c r="E958">
        <v>790692.95636415295</v>
      </c>
      <c r="F958">
        <v>9638177.1856898908</v>
      </c>
      <c r="G958">
        <f>IF(C958="","",VLOOKUP(C958,Classes_detaillees!B:D,Classes_detaillees!C$1,TRUE))</f>
        <v>350</v>
      </c>
      <c r="H958">
        <f>IF(C958="","",VLOOKUP(C958,Classes_finales!B:D,Classes_finales!C$1,TRUE))</f>
        <v>80</v>
      </c>
      <c r="I958">
        <f t="shared" si="14"/>
        <v>20</v>
      </c>
      <c r="J958" s="31">
        <f>Classes_finales!$W$30*C958^3+Classes_finales!$W$31*C958^2+Classes_finales!$W$32*C958+Classes_finales!$W$33</f>
        <v>-541.63130207581639</v>
      </c>
      <c r="K958">
        <f>IF(OR(C958&lt;10,C958&gt;450),0,IF(H958&gt;=MAX(Classes_finales!D:D),$M$1,Donnees_SIG!J958))</f>
        <v>7.914299999999999</v>
      </c>
      <c r="P958" t="s">
        <v>39</v>
      </c>
    </row>
    <row r="959" spans="1:16">
      <c r="A959" t="s">
        <v>1953</v>
      </c>
      <c r="B959" s="31" t="s">
        <v>1954</v>
      </c>
      <c r="C959">
        <v>135.90299988000001</v>
      </c>
      <c r="D959" t="s">
        <v>37</v>
      </c>
      <c r="E959">
        <v>790614.59127732797</v>
      </c>
      <c r="F959">
        <v>9638796.4990058504</v>
      </c>
      <c r="G959">
        <f>IF(C959="","",VLOOKUP(C959,Classes_detaillees!B:D,Classes_detaillees!C$1,TRUE))</f>
        <v>140</v>
      </c>
      <c r="H959">
        <f>IF(C959="","",VLOOKUP(C959,Classes_finales!B:D,Classes_finales!C$1,TRUE))</f>
        <v>80</v>
      </c>
      <c r="I959">
        <f t="shared" si="14"/>
        <v>20</v>
      </c>
      <c r="J959" s="31">
        <f>Classes_finales!$W$30*C959^3+Classes_finales!$W$31*C959^2+Classes_finales!$W$32*C959+Classes_finales!$W$33</f>
        <v>-2.3131933849900226</v>
      </c>
      <c r="K959">
        <f>IF(OR(C959&lt;10,C959&gt;450),0,IF(H959&gt;=MAX(Classes_finales!D:D),$M$1,Donnees_SIG!J959))</f>
        <v>7.914299999999999</v>
      </c>
      <c r="P959" t="s">
        <v>39</v>
      </c>
    </row>
    <row r="960" spans="1:16">
      <c r="A960" t="s">
        <v>1955</v>
      </c>
      <c r="B960" t="s">
        <v>1956</v>
      </c>
      <c r="C960">
        <v>49.504600525000001</v>
      </c>
      <c r="D960" t="s">
        <v>37</v>
      </c>
      <c r="E960">
        <v>785120.84013267595</v>
      </c>
      <c r="F960">
        <v>9636465.5289132297</v>
      </c>
      <c r="G960">
        <f>IF(C960="","",VLOOKUP(C960,Classes_detaillees!B:D,Classes_detaillees!C$1,TRUE))</f>
        <v>50</v>
      </c>
      <c r="H960">
        <f>IF(C960="","",VLOOKUP(C960,Classes_finales!B:D,Classes_finales!C$1,TRUE))</f>
        <v>50</v>
      </c>
      <c r="I960">
        <f t="shared" si="14"/>
        <v>20</v>
      </c>
      <c r="J960" s="31">
        <f>Classes_finales!$W$30*C960^3+Classes_finales!$W$31*C960^2+Classes_finales!$W$32*C960+Classes_finales!$W$33</f>
        <v>5.3042399017357571</v>
      </c>
      <c r="K960">
        <f>IF(OR(C960&lt;10,C960&gt;450),0,IF(H960&gt;=MAX(Classes_finales!D:D),$M$1,Donnees_SIG!J960))</f>
        <v>5.3042399017357571</v>
      </c>
      <c r="P960" t="s">
        <v>39</v>
      </c>
    </row>
    <row r="961" spans="1:16">
      <c r="A961" t="s">
        <v>1957</v>
      </c>
      <c r="B961" t="s">
        <v>1958</v>
      </c>
      <c r="C961">
        <v>70.558403014999996</v>
      </c>
      <c r="D961" t="s">
        <v>37</v>
      </c>
      <c r="E961">
        <v>786278.84571271797</v>
      </c>
      <c r="F961">
        <v>9635863.5289692003</v>
      </c>
      <c r="G961">
        <f>IF(C961="","",VLOOKUP(C961,Classes_detaillees!B:D,Classes_detaillees!C$1,TRUE))</f>
        <v>75</v>
      </c>
      <c r="H961">
        <f>IF(C961="","",VLOOKUP(C961,Classes_finales!B:D,Classes_finales!C$1,TRUE))</f>
        <v>80</v>
      </c>
      <c r="I961">
        <f t="shared" si="14"/>
        <v>20</v>
      </c>
      <c r="J961" s="31">
        <f>Classes_finales!$W$30*C961^3+Classes_finales!$W$31*C961^2+Classes_finales!$W$32*C961+Classes_finales!$W$33</f>
        <v>7.4642636635524369</v>
      </c>
      <c r="K961">
        <f>IF(OR(C961&lt;10,C961&gt;450),0,IF(H961&gt;=MAX(Classes_finales!D:D),$M$1,Donnees_SIG!J961))</f>
        <v>7.914299999999999</v>
      </c>
      <c r="P961" t="s">
        <v>39</v>
      </c>
    </row>
    <row r="962" spans="1:16">
      <c r="A962" t="s">
        <v>1959</v>
      </c>
      <c r="B962" t="s">
        <v>1960</v>
      </c>
      <c r="C962">
        <v>107.57559967</v>
      </c>
      <c r="D962" t="s">
        <v>37</v>
      </c>
      <c r="E962">
        <v>792874.82630786498</v>
      </c>
      <c r="F962">
        <v>9638979.3689157795</v>
      </c>
      <c r="G962">
        <f>IF(C962="","",VLOOKUP(C962,Classes_detaillees!B:D,Classes_detaillees!C$1,TRUE))</f>
        <v>110</v>
      </c>
      <c r="H962">
        <f>IF(C962="","",VLOOKUP(C962,Classes_finales!B:D,Classes_finales!C$1,TRUE))</f>
        <v>80</v>
      </c>
      <c r="I962">
        <f t="shared" si="14"/>
        <v>20</v>
      </c>
      <c r="J962" s="31">
        <f>Classes_finales!$W$30*C962^3+Classes_finales!$W$31*C962^2+Classes_finales!$W$32*C962+Classes_finales!$W$33</f>
        <v>6.2044795452372927</v>
      </c>
      <c r="K962">
        <f>IF(OR(C962&lt;10,C962&gt;450),0,IF(H962&gt;=MAX(Classes_finales!D:D),$M$1,Donnees_SIG!J962))</f>
        <v>7.914299999999999</v>
      </c>
      <c r="P962" t="s">
        <v>39</v>
      </c>
    </row>
    <row r="963" spans="1:16">
      <c r="A963" t="s">
        <v>1961</v>
      </c>
      <c r="B963" t="s">
        <v>1962</v>
      </c>
      <c r="C963">
        <v>128.29710388000001</v>
      </c>
      <c r="D963" t="s">
        <v>37</v>
      </c>
      <c r="E963">
        <v>790534.74294282496</v>
      </c>
      <c r="F963">
        <v>9637220.8514123596</v>
      </c>
      <c r="G963">
        <f>IF(C963="","",VLOOKUP(C963,Classes_detaillees!B:D,Classes_detaillees!C$1,TRUE))</f>
        <v>130</v>
      </c>
      <c r="H963">
        <f>IF(C963="","",VLOOKUP(C963,Classes_finales!B:D,Classes_finales!C$1,TRUE))</f>
        <v>80</v>
      </c>
      <c r="I963">
        <f t="shared" ref="I963:I1026" si="15">IF(E963="","",20)</f>
        <v>20</v>
      </c>
      <c r="J963" s="31">
        <f>Classes_finales!$W$30*C963^3+Classes_finales!$W$31*C963^2+Classes_finales!$W$32*C963+Classes_finales!$W$33</f>
        <v>0.79894486976035806</v>
      </c>
      <c r="K963">
        <f>IF(OR(C963&lt;10,C963&gt;450),0,IF(H963&gt;=MAX(Classes_finales!D:D),$M$1,Donnees_SIG!J963))</f>
        <v>7.914299999999999</v>
      </c>
      <c r="P963" t="s">
        <v>39</v>
      </c>
    </row>
    <row r="964" spans="1:16">
      <c r="A964" t="s">
        <v>1963</v>
      </c>
      <c r="B964" t="s">
        <v>1964</v>
      </c>
      <c r="C964">
        <v>431.71591187000001</v>
      </c>
      <c r="D964" t="s">
        <v>37</v>
      </c>
      <c r="E964">
        <v>790835.79395679198</v>
      </c>
      <c r="F964">
        <v>9638895.7405573595</v>
      </c>
      <c r="G964">
        <f>IF(C964="","",VLOOKUP(C964,Classes_detaillees!B:D,Classes_detaillees!C$1,TRUE))</f>
        <v>435</v>
      </c>
      <c r="H964">
        <f>IF(C964="","",VLOOKUP(C964,Classes_finales!B:D,Classes_finales!C$1,TRUE))</f>
        <v>80</v>
      </c>
      <c r="I964">
        <f t="shared" si="15"/>
        <v>20</v>
      </c>
      <c r="J964" s="31">
        <f>Classes_finales!$W$30*C964^3+Classes_finales!$W$31*C964^2+Classes_finales!$W$32*C964+Classes_finales!$W$33</f>
        <v>-1175.1324734310376</v>
      </c>
      <c r="K964">
        <f>IF(OR(C964&lt;10,C964&gt;450),0,IF(H964&gt;=MAX(Classes_finales!D:D),$M$1,Donnees_SIG!J964))</f>
        <v>7.914299999999999</v>
      </c>
      <c r="P964" t="s">
        <v>39</v>
      </c>
    </row>
    <row r="965" spans="1:16">
      <c r="A965" t="s">
        <v>1965</v>
      </c>
      <c r="B965" t="s">
        <v>1966</v>
      </c>
      <c r="C965">
        <v>180.31410217000001</v>
      </c>
      <c r="D965" t="s">
        <v>37</v>
      </c>
      <c r="E965">
        <v>790311.73112660705</v>
      </c>
      <c r="F965">
        <v>9637408.3068289608</v>
      </c>
      <c r="G965">
        <f>IF(C965="","",VLOOKUP(C965,Classes_detaillees!B:D,Classes_detaillees!C$1,TRUE))</f>
        <v>185</v>
      </c>
      <c r="H965">
        <f>IF(C965="","",VLOOKUP(C965,Classes_finales!B:D,Classes_finales!C$1,TRUE))</f>
        <v>80</v>
      </c>
      <c r="I965">
        <f t="shared" si="15"/>
        <v>20</v>
      </c>
      <c r="J965" s="31">
        <f>Classes_finales!$W$30*C965^3+Classes_finales!$W$31*C965^2+Classes_finales!$W$32*C965+Classes_finales!$W$33</f>
        <v>-35.940522383644023</v>
      </c>
      <c r="K965">
        <f>IF(OR(C965&lt;10,C965&gt;450),0,IF(H965&gt;=MAX(Classes_finales!D:D),$M$1,Donnees_SIG!J965))</f>
        <v>7.914299999999999</v>
      </c>
      <c r="P965" t="s">
        <v>39</v>
      </c>
    </row>
    <row r="966" spans="1:16">
      <c r="A966" t="s">
        <v>1967</v>
      </c>
      <c r="B966" t="s">
        <v>1968</v>
      </c>
      <c r="C966">
        <v>344.81149291999998</v>
      </c>
      <c r="D966" t="s">
        <v>37</v>
      </c>
      <c r="E966">
        <v>790636.44538716797</v>
      </c>
      <c r="F966">
        <v>9637549.3567196392</v>
      </c>
      <c r="G966">
        <f>IF(C966="","",VLOOKUP(C966,Classes_detaillees!B:D,Classes_detaillees!C$1,TRUE))</f>
        <v>345</v>
      </c>
      <c r="H966">
        <f>IF(C966="","",VLOOKUP(C966,Classes_finales!B:D,Classes_finales!C$1,TRUE))</f>
        <v>80</v>
      </c>
      <c r="I966">
        <f t="shared" si="15"/>
        <v>20</v>
      </c>
      <c r="J966" s="31">
        <f>Classes_finales!$W$30*C966^3+Classes_finales!$W$31*C966^2+Classes_finales!$W$32*C966+Classes_finales!$W$33</f>
        <v>-539.21601375050568</v>
      </c>
      <c r="K966">
        <f>IF(OR(C966&lt;10,C966&gt;450),0,IF(H966&gt;=MAX(Classes_finales!D:D),$M$1,Donnees_SIG!J966))</f>
        <v>7.914299999999999</v>
      </c>
      <c r="P966" t="s">
        <v>39</v>
      </c>
    </row>
    <row r="967" spans="1:16">
      <c r="A967" t="s">
        <v>1969</v>
      </c>
      <c r="B967" t="s">
        <v>1970</v>
      </c>
      <c r="C967">
        <v>39.864398956000002</v>
      </c>
      <c r="D967" t="s">
        <v>37</v>
      </c>
      <c r="E967">
        <v>792629.54141345399</v>
      </c>
      <c r="F967">
        <v>9638960.6563773602</v>
      </c>
      <c r="G967">
        <f>IF(C967="","",VLOOKUP(C967,Classes_detaillees!B:D,Classes_detaillees!C$1,TRUE))</f>
        <v>40</v>
      </c>
      <c r="H967">
        <f>IF(C967="","",VLOOKUP(C967,Classes_finales!B:D,Classes_finales!C$1,TRUE))</f>
        <v>40</v>
      </c>
      <c r="I967">
        <f t="shared" si="15"/>
        <v>20</v>
      </c>
      <c r="J967" s="31">
        <f>Classes_finales!$W$30*C967^3+Classes_finales!$W$31*C967^2+Classes_finales!$W$32*C967+Classes_finales!$W$33</f>
        <v>4.0197325894154456</v>
      </c>
      <c r="K967">
        <f>IF(OR(C967&lt;10,C967&gt;450),0,IF(H967&gt;=MAX(Classes_finales!D:D),$M$1,Donnees_SIG!J967))</f>
        <v>4.0197325894154456</v>
      </c>
      <c r="P967" t="s">
        <v>39</v>
      </c>
    </row>
    <row r="968" spans="1:16">
      <c r="A968" t="s">
        <v>1971</v>
      </c>
      <c r="B968" s="31" t="s">
        <v>1972</v>
      </c>
      <c r="C968">
        <v>13.017299652</v>
      </c>
      <c r="D968" t="s">
        <v>37</v>
      </c>
      <c r="E968">
        <v>783053.89516048599</v>
      </c>
      <c r="F968">
        <v>9636324.04813518</v>
      </c>
      <c r="G968">
        <f>IF(C968="","",VLOOKUP(C968,Classes_detaillees!B:D,Classes_detaillees!C$1,TRUE))</f>
        <v>15</v>
      </c>
      <c r="H968">
        <f>IF(C968="","",VLOOKUP(C968,Classes_finales!B:D,Classes_finales!C$1,TRUE))</f>
        <v>15</v>
      </c>
      <c r="I968">
        <f t="shared" si="15"/>
        <v>20</v>
      </c>
      <c r="J968" s="31">
        <f>Classes_finales!$W$30*C968^3+Classes_finales!$W$31*C968^2+Classes_finales!$W$32*C968+Classes_finales!$W$33</f>
        <v>0.59165889669307425</v>
      </c>
      <c r="K968">
        <f>IF(OR(C968&lt;10,C968&gt;450),0,IF(H968&gt;=MAX(Classes_finales!D:D),$M$1,Donnees_SIG!J968))</f>
        <v>0.59165889669307425</v>
      </c>
      <c r="P968" t="s">
        <v>39</v>
      </c>
    </row>
    <row r="969" spans="1:16">
      <c r="A969" t="s">
        <v>1973</v>
      </c>
      <c r="B969" t="s">
        <v>1974</v>
      </c>
      <c r="C969">
        <v>10.894100189</v>
      </c>
      <c r="D969" t="s">
        <v>37</v>
      </c>
      <c r="E969">
        <v>783076.04225940094</v>
      </c>
      <c r="F969">
        <v>9635771.6986663397</v>
      </c>
      <c r="G969">
        <f>IF(C969="","",VLOOKUP(C969,Classes_detaillees!B:D,Classes_detaillees!C$1,TRUE))</f>
        <v>15</v>
      </c>
      <c r="H969">
        <f>IF(C969="","",VLOOKUP(C969,Classes_finales!B:D,Classes_finales!C$1,TRUE))</f>
        <v>15</v>
      </c>
      <c r="I969">
        <f t="shared" si="15"/>
        <v>20</v>
      </c>
      <c r="J969" s="31">
        <f>Classes_finales!$W$30*C969^3+Classes_finales!$W$31*C969^2+Classes_finales!$W$32*C969+Classes_finales!$W$33</f>
        <v>0.37741487702815391</v>
      </c>
      <c r="K969">
        <f>IF(OR(C969&lt;10,C969&gt;450),0,IF(H969&gt;=MAX(Classes_finales!D:D),$M$1,Donnees_SIG!J969))</f>
        <v>0.37741487702815391</v>
      </c>
      <c r="P969" t="s">
        <v>39</v>
      </c>
    </row>
    <row r="970" spans="1:16">
      <c r="A970" t="s">
        <v>1975</v>
      </c>
      <c r="B970" t="s">
        <v>1976</v>
      </c>
      <c r="C970">
        <v>105.28649901999999</v>
      </c>
      <c r="D970" t="s">
        <v>37</v>
      </c>
      <c r="E970">
        <v>790741.31749037001</v>
      </c>
      <c r="F970">
        <v>9639367.0005239099</v>
      </c>
      <c r="G970">
        <f>IF(C970="","",VLOOKUP(C970,Classes_detaillees!B:D,Classes_detaillees!C$1,TRUE))</f>
        <v>110</v>
      </c>
      <c r="H970">
        <f>IF(C970="","",VLOOKUP(C970,Classes_finales!B:D,Classes_finales!C$1,TRUE))</f>
        <v>80</v>
      </c>
      <c r="I970">
        <f t="shared" si="15"/>
        <v>20</v>
      </c>
      <c r="J970" s="31">
        <f>Classes_finales!$W$30*C970^3+Classes_finales!$W$31*C970^2+Classes_finales!$W$32*C970+Classes_finales!$W$33</f>
        <v>6.5581082344988442</v>
      </c>
      <c r="K970">
        <f>IF(OR(C970&lt;10,C970&gt;450),0,IF(H970&gt;=MAX(Classes_finales!D:D),$M$1,Donnees_SIG!J970))</f>
        <v>7.914299999999999</v>
      </c>
      <c r="P970" t="s">
        <v>39</v>
      </c>
    </row>
    <row r="971" spans="1:16">
      <c r="A971" t="s">
        <v>1977</v>
      </c>
      <c r="B971" t="s">
        <v>1978</v>
      </c>
      <c r="C971">
        <v>47.305999755999999</v>
      </c>
      <c r="D971" t="s">
        <v>37</v>
      </c>
      <c r="E971">
        <v>786566.98364128906</v>
      </c>
      <c r="F971">
        <v>9636287.9573854599</v>
      </c>
      <c r="G971">
        <f>IF(C971="","",VLOOKUP(C971,Classes_detaillees!B:D,Classes_detaillees!C$1,TRUE))</f>
        <v>50</v>
      </c>
      <c r="H971">
        <f>IF(C971="","",VLOOKUP(C971,Classes_finales!B:D,Classes_finales!C$1,TRUE))</f>
        <v>50</v>
      </c>
      <c r="I971">
        <f t="shared" si="15"/>
        <v>20</v>
      </c>
      <c r="J971" s="31">
        <f>Classes_finales!$W$30*C971^3+Classes_finales!$W$31*C971^2+Classes_finales!$W$32*C971+Classes_finales!$W$33</f>
        <v>5.0200163007185932</v>
      </c>
      <c r="K971">
        <f>IF(OR(C971&lt;10,C971&gt;450),0,IF(H971&gt;=MAX(Classes_finales!D:D),$M$1,Donnees_SIG!J971))</f>
        <v>5.0200163007185932</v>
      </c>
      <c r="P971" t="s">
        <v>39</v>
      </c>
    </row>
    <row r="972" spans="1:16">
      <c r="A972" t="s">
        <v>1979</v>
      </c>
      <c r="B972" t="s">
        <v>1980</v>
      </c>
      <c r="C972">
        <v>69.665901184000006</v>
      </c>
      <c r="D972" t="s">
        <v>37</v>
      </c>
      <c r="E972">
        <v>790101.207188642</v>
      </c>
      <c r="F972">
        <v>9637633.3538966607</v>
      </c>
      <c r="G972">
        <f>IF(C972="","",VLOOKUP(C972,Classes_detaillees!B:D,Classes_detaillees!C$1,TRUE))</f>
        <v>70</v>
      </c>
      <c r="H972">
        <f>IF(C972="","",VLOOKUP(C972,Classes_finales!B:D,Classes_finales!C$1,TRUE))</f>
        <v>70</v>
      </c>
      <c r="I972">
        <f t="shared" si="15"/>
        <v>20</v>
      </c>
      <c r="J972" s="31">
        <f>Classes_finales!$W$30*C972^3+Classes_finales!$W$31*C972^2+Classes_finales!$W$32*C972+Classes_finales!$W$33</f>
        <v>7.4013898957635824</v>
      </c>
      <c r="K972">
        <f>IF(OR(C972&lt;10,C972&gt;450),0,IF(H972&gt;=MAX(Classes_finales!D:D),$M$1,Donnees_SIG!J972))</f>
        <v>7.4013898957635824</v>
      </c>
      <c r="P972" t="s">
        <v>39</v>
      </c>
    </row>
    <row r="973" spans="1:16">
      <c r="A973" t="s">
        <v>1981</v>
      </c>
      <c r="B973" s="31" t="s">
        <v>1982</v>
      </c>
      <c r="C973">
        <v>54.282699585000003</v>
      </c>
      <c r="D973" t="s">
        <v>37</v>
      </c>
      <c r="E973">
        <v>790627.66522837698</v>
      </c>
      <c r="F973">
        <v>9637929.9695360307</v>
      </c>
      <c r="G973">
        <f>IF(C973="","",VLOOKUP(C973,Classes_detaillees!B:D,Classes_detaillees!C$1,TRUE))</f>
        <v>55</v>
      </c>
      <c r="H973">
        <f>IF(C973="","",VLOOKUP(C973,Classes_finales!B:D,Classes_finales!C$1,TRUE))</f>
        <v>60</v>
      </c>
      <c r="I973">
        <f t="shared" si="15"/>
        <v>20</v>
      </c>
      <c r="J973" s="31">
        <f>Classes_finales!$W$30*C973^3+Classes_finales!$W$31*C973^2+Classes_finales!$W$32*C973+Classes_finales!$W$33</f>
        <v>5.8945303407116505</v>
      </c>
      <c r="K973">
        <f>IF(OR(C973&lt;10,C973&gt;450),0,IF(H973&gt;=MAX(Classes_finales!D:D),$M$1,Donnees_SIG!J973))</f>
        <v>5.8945303407116505</v>
      </c>
      <c r="P973" t="s">
        <v>39</v>
      </c>
    </row>
    <row r="974" spans="1:16">
      <c r="A974" t="s">
        <v>1983</v>
      </c>
      <c r="B974" s="31" t="s">
        <v>1984</v>
      </c>
      <c r="C974">
        <v>84.646499633999994</v>
      </c>
      <c r="D974" t="s">
        <v>37</v>
      </c>
      <c r="E974">
        <v>792978.53018798598</v>
      </c>
      <c r="F974">
        <v>9639454.8664982896</v>
      </c>
      <c r="G974">
        <f>IF(C974="","",VLOOKUP(C974,Classes_detaillees!B:D,Classes_detaillees!C$1,TRUE))</f>
        <v>85</v>
      </c>
      <c r="H974">
        <f>IF(C974="","",VLOOKUP(C974,Classes_finales!B:D,Classes_finales!C$1,TRUE))</f>
        <v>80</v>
      </c>
      <c r="I974">
        <f t="shared" si="15"/>
        <v>20</v>
      </c>
      <c r="J974" s="31">
        <f>Classes_finales!$W$30*C974^3+Classes_finales!$W$31*C974^2+Classes_finales!$W$32*C974+Classes_finales!$W$33</f>
        <v>7.9718575931620421</v>
      </c>
      <c r="K974">
        <f>IF(OR(C974&lt;10,C974&gt;450),0,IF(H974&gt;=MAX(Classes_finales!D:D),$M$1,Donnees_SIG!J974))</f>
        <v>7.914299999999999</v>
      </c>
      <c r="P974" t="s">
        <v>39</v>
      </c>
    </row>
    <row r="975" spans="1:16">
      <c r="A975" t="s">
        <v>1985</v>
      </c>
      <c r="B975" s="31" t="s">
        <v>1986</v>
      </c>
      <c r="C975">
        <v>63.423099518000001</v>
      </c>
      <c r="D975" t="s">
        <v>37</v>
      </c>
      <c r="E975">
        <v>792039.58653192304</v>
      </c>
      <c r="F975">
        <v>9639667.6345283203</v>
      </c>
      <c r="G975">
        <f>IF(C975="","",VLOOKUP(C975,Classes_detaillees!B:D,Classes_detaillees!C$1,TRUE))</f>
        <v>65</v>
      </c>
      <c r="H975">
        <f>IF(C975="","",VLOOKUP(C975,Classes_finales!B:D,Classes_finales!C$1,TRUE))</f>
        <v>70</v>
      </c>
      <c r="I975">
        <f t="shared" si="15"/>
        <v>20</v>
      </c>
      <c r="J975" s="31">
        <f>Classes_finales!$W$30*C975^3+Classes_finales!$W$31*C975^2+Classes_finales!$W$32*C975+Classes_finales!$W$33</f>
        <v>6.8781762740799213</v>
      </c>
      <c r="K975">
        <f>IF(OR(C975&lt;10,C975&gt;450),0,IF(H975&gt;=MAX(Classes_finales!D:D),$M$1,Donnees_SIG!J975))</f>
        <v>6.8781762740799213</v>
      </c>
      <c r="P975" t="s">
        <v>39</v>
      </c>
    </row>
    <row r="976" spans="1:16">
      <c r="A976" t="s">
        <v>1987</v>
      </c>
      <c r="B976" t="s">
        <v>1988</v>
      </c>
      <c r="C976">
        <v>187.95379639000001</v>
      </c>
      <c r="D976" t="s">
        <v>37</v>
      </c>
      <c r="E976">
        <v>783199.16898110905</v>
      </c>
      <c r="F976">
        <v>9636524.8077563401</v>
      </c>
      <c r="G976">
        <f>IF(C976="","",VLOOKUP(C976,Classes_detaillees!B:D,Classes_detaillees!C$1,TRUE))</f>
        <v>190</v>
      </c>
      <c r="H976">
        <f>IF(C976="","",VLOOKUP(C976,Classes_finales!B:D,Classes_finales!C$1,TRUE))</f>
        <v>80</v>
      </c>
      <c r="I976">
        <f t="shared" si="15"/>
        <v>20</v>
      </c>
      <c r="J976" s="31">
        <f>Classes_finales!$W$30*C976^3+Classes_finales!$W$31*C976^2+Classes_finales!$W$32*C976+Classes_finales!$W$33</f>
        <v>-44.86002676986201</v>
      </c>
      <c r="K976">
        <f>IF(OR(C976&lt;10,C976&gt;450),0,IF(H976&gt;=MAX(Classes_finales!D:D),$M$1,Donnees_SIG!J976))</f>
        <v>7.914299999999999</v>
      </c>
      <c r="P976" t="s">
        <v>39</v>
      </c>
    </row>
    <row r="977" spans="1:16">
      <c r="A977" t="s">
        <v>1989</v>
      </c>
      <c r="B977" t="s">
        <v>1990</v>
      </c>
      <c r="C977">
        <v>120.65789795000001</v>
      </c>
      <c r="D977" t="s">
        <v>37</v>
      </c>
      <c r="E977">
        <v>791769.60891027295</v>
      </c>
      <c r="F977">
        <v>9638470.6192245204</v>
      </c>
      <c r="G977">
        <f>IF(C977="","",VLOOKUP(C977,Classes_detaillees!B:D,Classes_detaillees!C$1,TRUE))</f>
        <v>125</v>
      </c>
      <c r="H977">
        <f>IF(C977="","",VLOOKUP(C977,Classes_finales!B:D,Classes_finales!C$1,TRUE))</f>
        <v>80</v>
      </c>
      <c r="I977">
        <f t="shared" si="15"/>
        <v>20</v>
      </c>
      <c r="J977" s="31">
        <f>Classes_finales!$W$30*C977^3+Classes_finales!$W$31*C977^2+Classes_finales!$W$32*C977+Classes_finales!$W$33</f>
        <v>3.2845108384363084</v>
      </c>
      <c r="K977">
        <f>IF(OR(C977&lt;10,C977&gt;450),0,IF(H977&gt;=MAX(Classes_finales!D:D),$M$1,Donnees_SIG!J977))</f>
        <v>7.914299999999999</v>
      </c>
      <c r="P977" t="s">
        <v>39</v>
      </c>
    </row>
    <row r="978" spans="1:16">
      <c r="A978" t="s">
        <v>1991</v>
      </c>
      <c r="B978" t="s">
        <v>1992</v>
      </c>
      <c r="C978">
        <v>24.877300261999999</v>
      </c>
      <c r="D978" t="s">
        <v>37</v>
      </c>
      <c r="E978">
        <v>790002.37417885999</v>
      </c>
      <c r="F978">
        <v>9637386.9813092891</v>
      </c>
      <c r="G978">
        <f>IF(C978="","",VLOOKUP(C978,Classes_detaillees!B:D,Classes_detaillees!C$1,TRUE))</f>
        <v>25</v>
      </c>
      <c r="H978">
        <f>IF(C978="","",VLOOKUP(C978,Classes_finales!B:D,Classes_finales!C$1,TRUE))</f>
        <v>30</v>
      </c>
      <c r="I978">
        <f t="shared" si="15"/>
        <v>20</v>
      </c>
      <c r="J978" s="31">
        <f>Classes_finales!$W$30*C978^3+Classes_finales!$W$31*C978^2+Classes_finales!$W$32*C978+Classes_finales!$W$33</f>
        <v>1.9914332295062382</v>
      </c>
      <c r="K978">
        <f>IF(OR(C978&lt;10,C978&gt;450),0,IF(H978&gt;=MAX(Classes_finales!D:D),$M$1,Donnees_SIG!J978))</f>
        <v>1.9914332295062382</v>
      </c>
      <c r="P978" t="s">
        <v>39</v>
      </c>
    </row>
    <row r="979" spans="1:16">
      <c r="A979" t="s">
        <v>1993</v>
      </c>
      <c r="B979" s="31" t="s">
        <v>1994</v>
      </c>
      <c r="C979">
        <v>155.04890442000001</v>
      </c>
      <c r="D979" t="s">
        <v>37</v>
      </c>
      <c r="E979">
        <v>790561.10147957003</v>
      </c>
      <c r="F979">
        <v>9638288.4294792209</v>
      </c>
      <c r="G979">
        <f>IF(C979="","",VLOOKUP(C979,Classes_detaillees!B:D,Classes_detaillees!C$1,TRUE))</f>
        <v>160</v>
      </c>
      <c r="H979">
        <f>IF(C979="","",VLOOKUP(C979,Classes_finales!B:D,Classes_finales!C$1,TRUE))</f>
        <v>80</v>
      </c>
      <c r="I979">
        <f t="shared" si="15"/>
        <v>20</v>
      </c>
      <c r="J979" s="31">
        <f>Classes_finales!$W$30*C979^3+Classes_finales!$W$31*C979^2+Classes_finales!$W$32*C979+Classes_finales!$W$33</f>
        <v>-13.315077228491541</v>
      </c>
      <c r="K979">
        <f>IF(OR(C979&lt;10,C979&gt;450),0,IF(H979&gt;=MAX(Classes_finales!D:D),$M$1,Donnees_SIG!J979))</f>
        <v>7.914299999999999</v>
      </c>
      <c r="P979" t="s">
        <v>39</v>
      </c>
    </row>
    <row r="980" spans="1:16">
      <c r="A980" t="s">
        <v>1995</v>
      </c>
      <c r="B980" t="s">
        <v>1996</v>
      </c>
      <c r="C980">
        <v>64.465797424000002</v>
      </c>
      <c r="D980" t="s">
        <v>37</v>
      </c>
      <c r="E980">
        <v>783067.59249855403</v>
      </c>
      <c r="F980">
        <v>9636494.4486950506</v>
      </c>
      <c r="G980">
        <f>IF(C980="","",VLOOKUP(C980,Classes_detaillees!B:D,Classes_detaillees!C$1,TRUE))</f>
        <v>65</v>
      </c>
      <c r="H980">
        <f>IF(C980="","",VLOOKUP(C980,Classes_finales!B:D,Classes_finales!C$1,TRUE))</f>
        <v>70</v>
      </c>
      <c r="I980">
        <f t="shared" si="15"/>
        <v>20</v>
      </c>
      <c r="J980" s="31">
        <f>Classes_finales!$W$30*C980^3+Classes_finales!$W$31*C980^2+Classes_finales!$W$32*C980+Classes_finales!$W$33</f>
        <v>6.9750602055721931</v>
      </c>
      <c r="K980">
        <f>IF(OR(C980&lt;10,C980&gt;450),0,IF(H980&gt;=MAX(Classes_finales!D:D),$M$1,Donnees_SIG!J980))</f>
        <v>6.9750602055721931</v>
      </c>
      <c r="P980" t="s">
        <v>39</v>
      </c>
    </row>
    <row r="981" spans="1:16">
      <c r="A981" t="s">
        <v>1997</v>
      </c>
      <c r="B981" s="31" t="s">
        <v>1998</v>
      </c>
      <c r="C981">
        <v>86.761703491000006</v>
      </c>
      <c r="D981" t="s">
        <v>37</v>
      </c>
      <c r="E981">
        <v>783363.182075914</v>
      </c>
      <c r="F981">
        <v>9636986.1885653399</v>
      </c>
      <c r="G981">
        <f>IF(C981="","",VLOOKUP(C981,Classes_detaillees!B:D,Classes_detaillees!C$1,TRUE))</f>
        <v>90</v>
      </c>
      <c r="H981">
        <f>IF(C981="","",VLOOKUP(C981,Classes_finales!B:D,Classes_finales!C$1,TRUE))</f>
        <v>80</v>
      </c>
      <c r="I981">
        <f t="shared" si="15"/>
        <v>20</v>
      </c>
      <c r="J981" s="31">
        <f>Classes_finales!$W$30*C981^3+Classes_finales!$W$31*C981^2+Classes_finales!$W$32*C981+Classes_finales!$W$33</f>
        <v>7.9576097808412545</v>
      </c>
      <c r="K981">
        <f>IF(OR(C981&lt;10,C981&gt;450),0,IF(H981&gt;=MAX(Classes_finales!D:D),$M$1,Donnees_SIG!J981))</f>
        <v>7.914299999999999</v>
      </c>
      <c r="P981" t="s">
        <v>39</v>
      </c>
    </row>
    <row r="982" spans="1:16">
      <c r="A982" t="s">
        <v>1999</v>
      </c>
      <c r="B982" s="31" t="s">
        <v>2000</v>
      </c>
      <c r="C982">
        <v>111.25630188</v>
      </c>
      <c r="D982" t="s">
        <v>37</v>
      </c>
      <c r="E982">
        <v>790230.27890076395</v>
      </c>
      <c r="F982">
        <v>9637613.8546725307</v>
      </c>
      <c r="G982">
        <f>IF(C982="","",VLOOKUP(C982,Classes_detaillees!B:D,Classes_detaillees!C$1,TRUE))</f>
        <v>115</v>
      </c>
      <c r="H982">
        <f>IF(C982="","",VLOOKUP(C982,Classes_finales!B:D,Classes_finales!C$1,TRUE))</f>
        <v>80</v>
      </c>
      <c r="I982">
        <f t="shared" si="15"/>
        <v>20</v>
      </c>
      <c r="J982" s="31">
        <f>Classes_finales!$W$30*C982^3+Classes_finales!$W$31*C982^2+Classes_finales!$W$32*C982+Classes_finales!$W$33</f>
        <v>5.5417743703069764</v>
      </c>
      <c r="K982">
        <f>IF(OR(C982&lt;10,C982&gt;450),0,IF(H982&gt;=MAX(Classes_finales!D:D),$M$1,Donnees_SIG!J982))</f>
        <v>7.914299999999999</v>
      </c>
      <c r="P982" t="s">
        <v>39</v>
      </c>
    </row>
    <row r="983" spans="1:16">
      <c r="A983" t="s">
        <v>2001</v>
      </c>
      <c r="B983" s="31" t="s">
        <v>2002</v>
      </c>
      <c r="C983">
        <v>139.95210266000001</v>
      </c>
      <c r="D983" t="s">
        <v>37</v>
      </c>
      <c r="E983">
        <v>791559.43340381596</v>
      </c>
      <c r="F983">
        <v>9639020.3773852792</v>
      </c>
      <c r="G983">
        <f>IF(C983="","",VLOOKUP(C983,Classes_detaillees!B:D,Classes_detaillees!C$1,TRUE))</f>
        <v>140</v>
      </c>
      <c r="H983">
        <f>IF(C983="","",VLOOKUP(C983,Classes_finales!B:D,Classes_finales!C$1,TRUE))</f>
        <v>80</v>
      </c>
      <c r="I983">
        <f t="shared" si="15"/>
        <v>20</v>
      </c>
      <c r="J983" s="31">
        <f>Classes_finales!$W$30*C983^3+Classes_finales!$W$31*C983^2+Classes_finales!$W$32*C983+Classes_finales!$W$33</f>
        <v>-4.2476170698104436</v>
      </c>
      <c r="K983">
        <f>IF(OR(C983&lt;10,C983&gt;450),0,IF(H983&gt;=MAX(Classes_finales!D:D),$M$1,Donnees_SIG!J983))</f>
        <v>7.914299999999999</v>
      </c>
      <c r="P983" t="s">
        <v>39</v>
      </c>
    </row>
    <row r="984" spans="1:16">
      <c r="A984" t="s">
        <v>2003</v>
      </c>
      <c r="B984" s="31" t="s">
        <v>2004</v>
      </c>
      <c r="C984">
        <v>100.87719727</v>
      </c>
      <c r="D984" t="s">
        <v>37</v>
      </c>
      <c r="E984">
        <v>792650.31032239005</v>
      </c>
      <c r="F984">
        <v>9638606.3208131194</v>
      </c>
      <c r="G984">
        <f>IF(C984="","",VLOOKUP(C984,Classes_detaillees!B:D,Classes_detaillees!C$1,TRUE))</f>
        <v>105</v>
      </c>
      <c r="H984">
        <f>IF(C984="","",VLOOKUP(C984,Classes_finales!B:D,Classes_finales!C$1,TRUE))</f>
        <v>80</v>
      </c>
      <c r="I984">
        <f t="shared" si="15"/>
        <v>20</v>
      </c>
      <c r="J984" s="31">
        <f>Classes_finales!$W$30*C984^3+Classes_finales!$W$31*C984^2+Classes_finales!$W$32*C984+Classes_finales!$W$33</f>
        <v>7.1189234566428468</v>
      </c>
      <c r="K984">
        <f>IF(OR(C984&lt;10,C984&gt;450),0,IF(H984&gt;=MAX(Classes_finales!D:D),$M$1,Donnees_SIG!J984))</f>
        <v>7.914299999999999</v>
      </c>
      <c r="P984" t="s">
        <v>39</v>
      </c>
    </row>
    <row r="985" spans="1:16">
      <c r="A985" t="s">
        <v>2005</v>
      </c>
      <c r="B985" t="s">
        <v>2006</v>
      </c>
      <c r="C985">
        <v>35.848400116000001</v>
      </c>
      <c r="D985" t="s">
        <v>37</v>
      </c>
      <c r="E985">
        <v>783196.99039607903</v>
      </c>
      <c r="F985">
        <v>9635317.51381745</v>
      </c>
      <c r="G985">
        <f>IF(C985="","",VLOOKUP(C985,Classes_detaillees!B:D,Classes_detaillees!C$1,TRUE))</f>
        <v>40</v>
      </c>
      <c r="H985">
        <f>IF(C985="","",VLOOKUP(C985,Classes_finales!B:D,Classes_finales!C$1,TRUE))</f>
        <v>40</v>
      </c>
      <c r="I985">
        <f t="shared" si="15"/>
        <v>20</v>
      </c>
      <c r="J985" s="31">
        <f>Classes_finales!$W$30*C985^3+Classes_finales!$W$31*C985^2+Classes_finales!$W$32*C985+Classes_finales!$W$33</f>
        <v>3.4679299409385953</v>
      </c>
      <c r="K985">
        <f>IF(OR(C985&lt;10,C985&gt;450),0,IF(H985&gt;=MAX(Classes_finales!D:D),$M$1,Donnees_SIG!J985))</f>
        <v>3.4679299409385953</v>
      </c>
      <c r="P985" t="s">
        <v>39</v>
      </c>
    </row>
    <row r="986" spans="1:16">
      <c r="A986" t="s">
        <v>2007</v>
      </c>
      <c r="B986" t="s">
        <v>2008</v>
      </c>
      <c r="C986">
        <v>100.77570342999999</v>
      </c>
      <c r="D986" t="s">
        <v>37</v>
      </c>
      <c r="E986">
        <v>792168.09111989196</v>
      </c>
      <c r="F986">
        <v>9638097.4720986895</v>
      </c>
      <c r="G986">
        <f>IF(C986="","",VLOOKUP(C986,Classes_detaillees!B:D,Classes_detaillees!C$1,TRUE))</f>
        <v>105</v>
      </c>
      <c r="H986">
        <f>IF(C986="","",VLOOKUP(C986,Classes_finales!B:D,Classes_finales!C$1,TRUE))</f>
        <v>80</v>
      </c>
      <c r="I986">
        <f t="shared" si="15"/>
        <v>20</v>
      </c>
      <c r="J986" s="31">
        <f>Classes_finales!$W$30*C986^3+Classes_finales!$W$31*C986^2+Classes_finales!$W$32*C986+Classes_finales!$W$33</f>
        <v>7.1300291212236342</v>
      </c>
      <c r="K986">
        <f>IF(OR(C986&lt;10,C986&gt;450),0,IF(H986&gt;=MAX(Classes_finales!D:D),$M$1,Donnees_SIG!J986))</f>
        <v>7.914299999999999</v>
      </c>
      <c r="P986" t="s">
        <v>39</v>
      </c>
    </row>
    <row r="987" spans="1:16">
      <c r="A987" t="s">
        <v>2009</v>
      </c>
      <c r="B987" t="s">
        <v>2010</v>
      </c>
      <c r="C987">
        <v>90.475196838000002</v>
      </c>
      <c r="D987" t="s">
        <v>37</v>
      </c>
      <c r="E987">
        <v>790145.99970386305</v>
      </c>
      <c r="F987">
        <v>9637627.0738392696</v>
      </c>
      <c r="G987">
        <f>IF(C987="","",VLOOKUP(C987,Classes_detaillees!B:D,Classes_detaillees!C$1,TRUE))</f>
        <v>95</v>
      </c>
      <c r="H987">
        <f>IF(C987="","",VLOOKUP(C987,Classes_finales!B:D,Classes_finales!C$1,TRUE))</f>
        <v>80</v>
      </c>
      <c r="I987">
        <f t="shared" si="15"/>
        <v>20</v>
      </c>
      <c r="J987" s="31">
        <f>Classes_finales!$W$30*C987^3+Classes_finales!$W$31*C987^2+Classes_finales!$W$32*C987+Classes_finales!$W$33</f>
        <v>7.866846240047396</v>
      </c>
      <c r="K987">
        <f>IF(OR(C987&lt;10,C987&gt;450),0,IF(H987&gt;=MAX(Classes_finales!D:D),$M$1,Donnees_SIG!J987))</f>
        <v>7.914299999999999</v>
      </c>
      <c r="P987" t="s">
        <v>39</v>
      </c>
    </row>
    <row r="988" spans="1:16">
      <c r="A988" t="s">
        <v>2011</v>
      </c>
      <c r="B988" t="s">
        <v>2012</v>
      </c>
      <c r="C988">
        <v>96.095703125</v>
      </c>
      <c r="D988" t="s">
        <v>37</v>
      </c>
      <c r="E988">
        <v>789947.68160222995</v>
      </c>
      <c r="F988">
        <v>9637390.5243028793</v>
      </c>
      <c r="G988">
        <f>IF(C988="","",VLOOKUP(C988,Classes_detaillees!B:D,Classes_detaillees!C$1,TRUE))</f>
        <v>100</v>
      </c>
      <c r="H988">
        <f>IF(C988="","",VLOOKUP(C988,Classes_finales!B:D,Classes_finales!C$1,TRUE))</f>
        <v>80</v>
      </c>
      <c r="I988">
        <f t="shared" si="15"/>
        <v>20</v>
      </c>
      <c r="J988" s="31">
        <f>Classes_finales!$W$30*C988^3+Classes_finales!$W$31*C988^2+Classes_finales!$W$32*C988+Classes_finales!$W$33</f>
        <v>7.5580978839276725</v>
      </c>
      <c r="K988">
        <f>IF(OR(C988&lt;10,C988&gt;450),0,IF(H988&gt;=MAX(Classes_finales!D:D),$M$1,Donnees_SIG!J988))</f>
        <v>7.914299999999999</v>
      </c>
      <c r="P988" t="s">
        <v>39</v>
      </c>
    </row>
    <row r="989" spans="1:16">
      <c r="A989" t="s">
        <v>2013</v>
      </c>
      <c r="B989" t="s">
        <v>2014</v>
      </c>
      <c r="C989">
        <v>135.97019958000001</v>
      </c>
      <c r="D989" t="s">
        <v>37</v>
      </c>
      <c r="E989">
        <v>790146.54344383301</v>
      </c>
      <c r="F989">
        <v>9637609.1899065301</v>
      </c>
      <c r="G989">
        <f>IF(C989="","",VLOOKUP(C989,Classes_detaillees!B:D,Classes_detaillees!C$1,TRUE))</f>
        <v>140</v>
      </c>
      <c r="H989">
        <f>IF(C989="","",VLOOKUP(C989,Classes_finales!B:D,Classes_finales!C$1,TRUE))</f>
        <v>80</v>
      </c>
      <c r="I989">
        <f t="shared" si="15"/>
        <v>20</v>
      </c>
      <c r="J989" s="31">
        <f>Classes_finales!$W$30*C989^3+Classes_finales!$W$31*C989^2+Classes_finales!$W$32*C989+Classes_finales!$W$33</f>
        <v>-2.3436821934651024</v>
      </c>
      <c r="K989">
        <f>IF(OR(C989&lt;10,C989&gt;450),0,IF(H989&gt;=MAX(Classes_finales!D:D),$M$1,Donnees_SIG!J989))</f>
        <v>7.914299999999999</v>
      </c>
      <c r="P989" t="s">
        <v>39</v>
      </c>
    </row>
    <row r="990" spans="1:16">
      <c r="A990" t="s">
        <v>2015</v>
      </c>
      <c r="B990" s="31" t="s">
        <v>2016</v>
      </c>
      <c r="C990">
        <v>90.206596375000004</v>
      </c>
      <c r="D990" t="s">
        <v>37</v>
      </c>
      <c r="E990">
        <v>790514.76541036705</v>
      </c>
      <c r="F990">
        <v>9637770.9760715105</v>
      </c>
      <c r="G990">
        <f>IF(C990="","",VLOOKUP(C990,Classes_detaillees!B:D,Classes_detaillees!C$1,TRUE))</f>
        <v>95</v>
      </c>
      <c r="H990">
        <f>IF(C990="","",VLOOKUP(C990,Classes_finales!B:D,Classes_finales!C$1,TRUE))</f>
        <v>80</v>
      </c>
      <c r="I990">
        <f t="shared" si="15"/>
        <v>20</v>
      </c>
      <c r="J990" s="31">
        <f>Classes_finales!$W$30*C990^3+Classes_finales!$W$31*C990^2+Classes_finales!$W$32*C990+Classes_finales!$W$33</f>
        <v>7.8763249010293901</v>
      </c>
      <c r="K990">
        <f>IF(OR(C990&lt;10,C990&gt;450),0,IF(H990&gt;=MAX(Classes_finales!D:D),$M$1,Donnees_SIG!J990))</f>
        <v>7.914299999999999</v>
      </c>
      <c r="P990" t="s">
        <v>39</v>
      </c>
    </row>
    <row r="991" spans="1:16">
      <c r="A991" t="s">
        <v>2017</v>
      </c>
      <c r="B991" t="s">
        <v>2018</v>
      </c>
      <c r="C991">
        <v>88.097000121999997</v>
      </c>
      <c r="D991" t="s">
        <v>37</v>
      </c>
      <c r="E991">
        <v>792622.95513797004</v>
      </c>
      <c r="F991">
        <v>9639280.9607882798</v>
      </c>
      <c r="G991">
        <f>IF(C991="","",VLOOKUP(C991,Classes_detaillees!B:D,Classes_detaillees!C$1,TRUE))</f>
        <v>90</v>
      </c>
      <c r="H991">
        <f>IF(C991="","",VLOOKUP(C991,Classes_finales!B:D,Classes_finales!C$1,TRUE))</f>
        <v>80</v>
      </c>
      <c r="I991">
        <f t="shared" si="15"/>
        <v>20</v>
      </c>
      <c r="J991" s="31">
        <f>Classes_finales!$W$30*C991^3+Classes_finales!$W$31*C991^2+Classes_finales!$W$32*C991+Classes_finales!$W$33</f>
        <v>7.9348386194476905</v>
      </c>
      <c r="K991">
        <f>IF(OR(C991&lt;10,C991&gt;450),0,IF(H991&gt;=MAX(Classes_finales!D:D),$M$1,Donnees_SIG!J991))</f>
        <v>7.914299999999999</v>
      </c>
      <c r="P991" t="s">
        <v>39</v>
      </c>
    </row>
    <row r="992" spans="1:16">
      <c r="A992" t="s">
        <v>2019</v>
      </c>
      <c r="B992" s="31" t="s">
        <v>2020</v>
      </c>
      <c r="C992">
        <v>14.81910038</v>
      </c>
      <c r="D992" t="s">
        <v>37</v>
      </c>
      <c r="E992">
        <v>790690.14664945402</v>
      </c>
      <c r="F992">
        <v>9638151.8099642694</v>
      </c>
      <c r="G992">
        <f>IF(C992="","",VLOOKUP(C992,Classes_detaillees!B:D,Classes_detaillees!C$1,TRUE))</f>
        <v>15</v>
      </c>
      <c r="H992">
        <f>IF(C992="","",VLOOKUP(C992,Classes_finales!B:D,Classes_finales!C$1,TRUE))</f>
        <v>15</v>
      </c>
      <c r="I992">
        <f t="shared" si="15"/>
        <v>20</v>
      </c>
      <c r="J992" s="31">
        <f>Classes_finales!$W$30*C992^3+Classes_finales!$W$31*C992^2+Classes_finales!$W$32*C992+Classes_finales!$W$33</f>
        <v>0.7835522420438874</v>
      </c>
      <c r="K992">
        <f>IF(OR(C992&lt;10,C992&gt;450),0,IF(H992&gt;=MAX(Classes_finales!D:D),$M$1,Donnees_SIG!J992))</f>
        <v>0.7835522420438874</v>
      </c>
      <c r="P992" t="s">
        <v>39</v>
      </c>
    </row>
    <row r="993" spans="1:16">
      <c r="A993" t="s">
        <v>2021</v>
      </c>
      <c r="B993" s="31" t="s">
        <v>2022</v>
      </c>
      <c r="C993">
        <v>47.485099792</v>
      </c>
      <c r="D993" t="s">
        <v>37</v>
      </c>
      <c r="E993">
        <v>790917.067883568</v>
      </c>
      <c r="F993">
        <v>9638227.2655391302</v>
      </c>
      <c r="G993">
        <f>IF(C993="","",VLOOKUP(C993,Classes_detaillees!B:D,Classes_detaillees!C$1,TRUE))</f>
        <v>50</v>
      </c>
      <c r="H993">
        <f>IF(C993="","",VLOOKUP(C993,Classes_finales!B:D,Classes_finales!C$1,TRUE))</f>
        <v>50</v>
      </c>
      <c r="I993">
        <f t="shared" si="15"/>
        <v>20</v>
      </c>
      <c r="J993" s="31">
        <f>Classes_finales!$W$30*C993^3+Classes_finales!$W$31*C993^2+Classes_finales!$W$32*C993+Classes_finales!$W$33</f>
        <v>5.0434175061064312</v>
      </c>
      <c r="K993">
        <f>IF(OR(C993&lt;10,C993&gt;450),0,IF(H993&gt;=MAX(Classes_finales!D:D),$M$1,Donnees_SIG!J993))</f>
        <v>5.0434175061064312</v>
      </c>
      <c r="P993" t="s">
        <v>39</v>
      </c>
    </row>
    <row r="994" spans="1:16">
      <c r="A994" t="s">
        <v>2023</v>
      </c>
      <c r="B994" t="s">
        <v>2024</v>
      </c>
      <c r="C994">
        <v>249.68330383</v>
      </c>
      <c r="D994" t="s">
        <v>37</v>
      </c>
      <c r="E994">
        <v>791656.98171817802</v>
      </c>
      <c r="F994">
        <v>9638531.4979596194</v>
      </c>
      <c r="G994">
        <f>IF(C994="","",VLOOKUP(C994,Classes_detaillees!B:D,Classes_detaillees!C$1,TRUE))</f>
        <v>250</v>
      </c>
      <c r="H994">
        <f>IF(C994="","",VLOOKUP(C994,Classes_finales!B:D,Classes_finales!C$1,TRUE))</f>
        <v>80</v>
      </c>
      <c r="I994">
        <f t="shared" si="15"/>
        <v>20</v>
      </c>
      <c r="J994" s="31">
        <f>Classes_finales!$W$30*C994^3+Classes_finales!$W$31*C994^2+Classes_finales!$W$32*C994+Classes_finales!$W$33</f>
        <v>-160.43275832104328</v>
      </c>
      <c r="K994">
        <f>IF(OR(C994&lt;10,C994&gt;450),0,IF(H994&gt;=MAX(Classes_finales!D:D),$M$1,Donnees_SIG!J994))</f>
        <v>7.914299999999999</v>
      </c>
      <c r="P994" t="s">
        <v>39</v>
      </c>
    </row>
    <row r="995" spans="1:16">
      <c r="A995" t="s">
        <v>2025</v>
      </c>
      <c r="B995" s="31" t="s">
        <v>2026</v>
      </c>
      <c r="C995">
        <v>181.40649414000001</v>
      </c>
      <c r="D995" t="s">
        <v>37</v>
      </c>
      <c r="E995">
        <v>790035.14700334705</v>
      </c>
      <c r="F995">
        <v>9638856.8430385403</v>
      </c>
      <c r="G995">
        <f>IF(C995="","",VLOOKUP(C995,Classes_detaillees!B:D,Classes_detaillees!C$1,TRUE))</f>
        <v>185</v>
      </c>
      <c r="H995">
        <f>IF(C995="","",VLOOKUP(C995,Classes_finales!B:D,Classes_finales!C$1,TRUE))</f>
        <v>80</v>
      </c>
      <c r="I995">
        <f t="shared" si="15"/>
        <v>20</v>
      </c>
      <c r="J995" s="31">
        <f>Classes_finales!$W$30*C995^3+Classes_finales!$W$31*C995^2+Classes_finales!$W$32*C995+Classes_finales!$W$33</f>
        <v>-37.153020121559315</v>
      </c>
      <c r="K995">
        <f>IF(OR(C995&lt;10,C995&gt;450),0,IF(H995&gt;=MAX(Classes_finales!D:D),$M$1,Donnees_SIG!J995))</f>
        <v>7.914299999999999</v>
      </c>
      <c r="P995" t="s">
        <v>39</v>
      </c>
    </row>
    <row r="996" spans="1:16">
      <c r="A996" t="s">
        <v>2027</v>
      </c>
      <c r="B996" s="31" t="s">
        <v>2028</v>
      </c>
      <c r="C996">
        <v>83.444396972999996</v>
      </c>
      <c r="D996" t="s">
        <v>37</v>
      </c>
      <c r="E996">
        <v>791831.63036923297</v>
      </c>
      <c r="F996">
        <v>9638318.6520768292</v>
      </c>
      <c r="G996">
        <f>IF(C996="","",VLOOKUP(C996,Classes_detaillees!B:D,Classes_detaillees!C$1,TRUE))</f>
        <v>85</v>
      </c>
      <c r="H996">
        <f>IF(C996="","",VLOOKUP(C996,Classes_finales!B:D,Classes_finales!C$1,TRUE))</f>
        <v>80</v>
      </c>
      <c r="I996">
        <f t="shared" si="15"/>
        <v>20</v>
      </c>
      <c r="J996" s="31">
        <f>Classes_finales!$W$30*C996^3+Classes_finales!$W$31*C996^2+Classes_finales!$W$32*C996+Classes_finales!$W$33</f>
        <v>7.9684021437146217</v>
      </c>
      <c r="K996">
        <f>IF(OR(C996&lt;10,C996&gt;450),0,IF(H996&gt;=MAX(Classes_finales!D:D),$M$1,Donnees_SIG!J996))</f>
        <v>7.914299999999999</v>
      </c>
      <c r="P996" t="s">
        <v>39</v>
      </c>
    </row>
    <row r="997" spans="1:16">
      <c r="A997" t="s">
        <v>2029</v>
      </c>
      <c r="B997" t="s">
        <v>2030</v>
      </c>
      <c r="C997">
        <v>45.755199431999998</v>
      </c>
      <c r="D997" t="s">
        <v>37</v>
      </c>
      <c r="E997">
        <v>793399.86629341799</v>
      </c>
      <c r="F997">
        <v>9638898.9320750292</v>
      </c>
      <c r="G997">
        <f>IF(C997="","",VLOOKUP(C997,Classes_detaillees!B:D,Classes_detaillees!C$1,TRUE))</f>
        <v>50</v>
      </c>
      <c r="H997">
        <f>IF(C997="","",VLOOKUP(C997,Classes_finales!B:D,Classes_finales!C$1,TRUE))</f>
        <v>50</v>
      </c>
      <c r="I997">
        <f t="shared" si="15"/>
        <v>20</v>
      </c>
      <c r="J997" s="31">
        <f>Classes_finales!$W$30*C997^3+Classes_finales!$W$31*C997^2+Classes_finales!$W$32*C997+Classes_finales!$W$33</f>
        <v>4.8157498269375782</v>
      </c>
      <c r="K997">
        <f>IF(OR(C997&lt;10,C997&gt;450),0,IF(H997&gt;=MAX(Classes_finales!D:D),$M$1,Donnees_SIG!J997))</f>
        <v>4.8157498269375782</v>
      </c>
      <c r="P997" t="s">
        <v>39</v>
      </c>
    </row>
    <row r="998" spans="1:16">
      <c r="A998" t="s">
        <v>2031</v>
      </c>
      <c r="B998" t="s">
        <v>2032</v>
      </c>
      <c r="C998">
        <v>45.495399474999999</v>
      </c>
      <c r="D998" t="s">
        <v>37</v>
      </c>
      <c r="E998">
        <v>790355.59472747101</v>
      </c>
      <c r="F998">
        <v>9638961.1416555401</v>
      </c>
      <c r="G998">
        <f>IF(C998="","",VLOOKUP(C998,Classes_detaillees!B:D,Classes_detaillees!C$1,TRUE))</f>
        <v>50</v>
      </c>
      <c r="H998">
        <f>IF(C998="","",VLOOKUP(C998,Classes_finales!B:D,Classes_finales!C$1,TRUE))</f>
        <v>50</v>
      </c>
      <c r="I998">
        <f t="shared" si="15"/>
        <v>20</v>
      </c>
      <c r="J998" s="31">
        <f>Classes_finales!$W$30*C998^3+Classes_finales!$W$31*C998^2+Classes_finales!$W$32*C998+Classes_finales!$W$33</f>
        <v>4.7812611480199614</v>
      </c>
      <c r="K998">
        <f>IF(OR(C998&lt;10,C998&gt;450),0,IF(H998&gt;=MAX(Classes_finales!D:D),$M$1,Donnees_SIG!J998))</f>
        <v>4.7812611480199614</v>
      </c>
      <c r="P998" t="s">
        <v>39</v>
      </c>
    </row>
    <row r="999" spans="1:16">
      <c r="A999" t="s">
        <v>2033</v>
      </c>
      <c r="B999" t="s">
        <v>2034</v>
      </c>
      <c r="C999">
        <v>429.58560181000001</v>
      </c>
      <c r="D999" t="s">
        <v>37</v>
      </c>
      <c r="E999">
        <v>790593.54706738505</v>
      </c>
      <c r="F999">
        <v>9638182.1777054798</v>
      </c>
      <c r="G999">
        <f>IF(C999="","",VLOOKUP(C999,Classes_detaillees!B:D,Classes_detaillees!C$1,TRUE))</f>
        <v>430</v>
      </c>
      <c r="H999">
        <f>IF(C999="","",VLOOKUP(C999,Classes_finales!B:D,Classes_finales!C$1,TRUE))</f>
        <v>80</v>
      </c>
      <c r="I999">
        <f t="shared" si="15"/>
        <v>20</v>
      </c>
      <c r="J999" s="31">
        <f>Classes_finales!$W$30*C999^3+Classes_finales!$W$31*C999^2+Classes_finales!$W$32*C999+Classes_finales!$W$33</f>
        <v>-1155.5850384196663</v>
      </c>
      <c r="K999">
        <f>IF(OR(C999&lt;10,C999&gt;450),0,IF(H999&gt;=MAX(Classes_finales!D:D),$M$1,Donnees_SIG!J999))</f>
        <v>7.914299999999999</v>
      </c>
      <c r="P999" t="s">
        <v>39</v>
      </c>
    </row>
    <row r="1000" spans="1:16">
      <c r="A1000" t="s">
        <v>2035</v>
      </c>
      <c r="B1000" t="s">
        <v>2036</v>
      </c>
      <c r="C1000">
        <v>308.94189453000001</v>
      </c>
      <c r="D1000" t="s">
        <v>37</v>
      </c>
      <c r="E1000">
        <v>783599.08276039199</v>
      </c>
      <c r="F1000">
        <v>9635790.0064419806</v>
      </c>
      <c r="G1000">
        <f>IF(C1000="","",VLOOKUP(C1000,Classes_detaillees!B:D,Classes_detaillees!C$1,TRUE))</f>
        <v>310</v>
      </c>
      <c r="H1000">
        <f>IF(C1000="","",VLOOKUP(C1000,Classes_finales!B:D,Classes_finales!C$1,TRUE))</f>
        <v>80</v>
      </c>
      <c r="I1000">
        <f t="shared" si="15"/>
        <v>20</v>
      </c>
      <c r="J1000" s="31">
        <f>Classes_finales!$W$30*C1000^3+Classes_finales!$W$31*C1000^2+Classes_finales!$W$32*C1000+Classes_finales!$W$33</f>
        <v>-362.65946345932122</v>
      </c>
      <c r="K1000">
        <f>IF(OR(C1000&lt;10,C1000&gt;450),0,IF(H1000&gt;=MAX(Classes_finales!D:D),$M$1,Donnees_SIG!J1000))</f>
        <v>7.914299999999999</v>
      </c>
      <c r="P1000" t="s">
        <v>39</v>
      </c>
    </row>
    <row r="1001" spans="1:16">
      <c r="A1001" t="s">
        <v>2037</v>
      </c>
      <c r="B1001" t="s">
        <v>2038</v>
      </c>
      <c r="C1001">
        <v>39.513198852999999</v>
      </c>
      <c r="D1001" t="s">
        <v>37</v>
      </c>
      <c r="E1001">
        <v>792091.85407672997</v>
      </c>
      <c r="F1001">
        <v>9639672.3228702396</v>
      </c>
      <c r="G1001">
        <f>IF(C1001="","",VLOOKUP(C1001,Classes_detaillees!B:D,Classes_detaillees!C$1,TRUE))</f>
        <v>40</v>
      </c>
      <c r="H1001">
        <f>IF(C1001="","",VLOOKUP(C1001,Classes_finales!B:D,Classes_finales!C$1,TRUE))</f>
        <v>40</v>
      </c>
      <c r="I1001">
        <f t="shared" si="15"/>
        <v>20</v>
      </c>
      <c r="J1001" s="31">
        <f>Classes_finales!$W$30*C1001^3+Classes_finales!$W$31*C1001^2+Classes_finales!$W$32*C1001+Classes_finales!$W$33</f>
        <v>3.9716118351018648</v>
      </c>
      <c r="K1001">
        <f>IF(OR(C1001&lt;10,C1001&gt;450),0,IF(H1001&gt;=MAX(Classes_finales!D:D),$M$1,Donnees_SIG!J1001))</f>
        <v>3.9716118351018648</v>
      </c>
      <c r="P1001" t="s">
        <v>39</v>
      </c>
    </row>
    <row r="1002" spans="1:16">
      <c r="A1002" t="s">
        <v>2039</v>
      </c>
      <c r="B1002" t="s">
        <v>2040</v>
      </c>
      <c r="C1002">
        <v>189.37579346000001</v>
      </c>
      <c r="D1002" t="s">
        <v>37</v>
      </c>
      <c r="E1002">
        <v>791955.58248061396</v>
      </c>
      <c r="F1002">
        <v>9638456.5079451595</v>
      </c>
      <c r="G1002">
        <f>IF(C1002="","",VLOOKUP(C1002,Classes_detaillees!B:D,Classes_detaillees!C$1,TRUE))</f>
        <v>190</v>
      </c>
      <c r="H1002">
        <f>IF(C1002="","",VLOOKUP(C1002,Classes_finales!B:D,Classes_finales!C$1,TRUE))</f>
        <v>80</v>
      </c>
      <c r="I1002">
        <f t="shared" si="15"/>
        <v>20</v>
      </c>
      <c r="J1002" s="31">
        <f>Classes_finales!$W$30*C1002^3+Classes_finales!$W$31*C1002^2+Classes_finales!$W$32*C1002+Classes_finales!$W$33</f>
        <v>-46.63560242068877</v>
      </c>
      <c r="K1002">
        <f>IF(OR(C1002&lt;10,C1002&gt;450),0,IF(H1002&gt;=MAX(Classes_finales!D:D),$M$1,Donnees_SIG!J1002))</f>
        <v>7.914299999999999</v>
      </c>
      <c r="P1002" t="s">
        <v>39</v>
      </c>
    </row>
    <row r="1003" spans="1:16">
      <c r="A1003" t="s">
        <v>2041</v>
      </c>
      <c r="B1003" t="s">
        <v>2042</v>
      </c>
      <c r="C1003">
        <v>51.641300201</v>
      </c>
      <c r="D1003" t="s">
        <v>37</v>
      </c>
      <c r="E1003">
        <v>790480.35792888002</v>
      </c>
      <c r="F1003">
        <v>9638058.8423166908</v>
      </c>
      <c r="G1003">
        <f>IF(C1003="","",VLOOKUP(C1003,Classes_detaillees!B:D,Classes_detaillees!C$1,TRUE))</f>
        <v>55</v>
      </c>
      <c r="H1003">
        <f>IF(C1003="","",VLOOKUP(C1003,Classes_finales!B:D,Classes_finales!C$1,TRUE))</f>
        <v>60</v>
      </c>
      <c r="I1003">
        <f t="shared" si="15"/>
        <v>20</v>
      </c>
      <c r="J1003" s="31">
        <f>Classes_finales!$W$30*C1003^3+Classes_finales!$W$31*C1003^2+Classes_finales!$W$32*C1003+Classes_finales!$W$33</f>
        <v>5.5733374735594303</v>
      </c>
      <c r="K1003">
        <f>IF(OR(C1003&lt;10,C1003&gt;450),0,IF(H1003&gt;=MAX(Classes_finales!D:D),$M$1,Donnees_SIG!J1003))</f>
        <v>5.5733374735594303</v>
      </c>
      <c r="P1003" t="s">
        <v>39</v>
      </c>
    </row>
    <row r="1004" spans="1:16">
      <c r="A1004" t="s">
        <v>2043</v>
      </c>
      <c r="B1004" t="s">
        <v>2044</v>
      </c>
      <c r="C1004">
        <v>85.485900878999999</v>
      </c>
      <c r="D1004" t="s">
        <v>37</v>
      </c>
      <c r="E1004">
        <v>791926.25537105696</v>
      </c>
      <c r="F1004">
        <v>9638517.4499221109</v>
      </c>
      <c r="G1004">
        <f>IF(C1004="","",VLOOKUP(C1004,Classes_detaillees!B:D,Classes_detaillees!C$1,TRUE))</f>
        <v>90</v>
      </c>
      <c r="H1004">
        <f>IF(C1004="","",VLOOKUP(C1004,Classes_finales!B:D,Classes_finales!C$1,TRUE))</f>
        <v>80</v>
      </c>
      <c r="I1004">
        <f t="shared" si="15"/>
        <v>20</v>
      </c>
      <c r="J1004" s="31">
        <f>Classes_finales!$W$30*C1004^3+Classes_finales!$W$31*C1004^2+Classes_finales!$W$32*C1004+Classes_finales!$W$33</f>
        <v>7.9693496742676917</v>
      </c>
      <c r="K1004">
        <f>IF(OR(C1004&lt;10,C1004&gt;450),0,IF(H1004&gt;=MAX(Classes_finales!D:D),$M$1,Donnees_SIG!J1004))</f>
        <v>7.914299999999999</v>
      </c>
      <c r="P1004" t="s">
        <v>39</v>
      </c>
    </row>
    <row r="1005" spans="1:16">
      <c r="A1005" t="s">
        <v>2045</v>
      </c>
      <c r="B1005" s="31" t="s">
        <v>2046</v>
      </c>
      <c r="C1005">
        <v>34.409599303999997</v>
      </c>
      <c r="D1005" t="s">
        <v>37</v>
      </c>
      <c r="E1005">
        <v>790645.15533375402</v>
      </c>
      <c r="F1005">
        <v>9637479.4340565391</v>
      </c>
      <c r="G1005">
        <f>IF(C1005="","",VLOOKUP(C1005,Classes_detaillees!B:D,Classes_detaillees!C$1,TRUE))</f>
        <v>35</v>
      </c>
      <c r="H1005">
        <f>IF(C1005="","",VLOOKUP(C1005,Classes_finales!B:D,Classes_finales!C$1,TRUE))</f>
        <v>35</v>
      </c>
      <c r="I1005">
        <f t="shared" si="15"/>
        <v>20</v>
      </c>
      <c r="J1005" s="31">
        <f>Classes_finales!$W$30*C1005^3+Classes_finales!$W$31*C1005^2+Classes_finales!$W$32*C1005+Classes_finales!$W$33</f>
        <v>3.2702179176224044</v>
      </c>
      <c r="K1005">
        <f>IF(OR(C1005&lt;10,C1005&gt;450),0,IF(H1005&gt;=MAX(Classes_finales!D:D),$M$1,Donnees_SIG!J1005))</f>
        <v>3.2702179176224044</v>
      </c>
      <c r="P1005" t="s">
        <v>39</v>
      </c>
    </row>
    <row r="1006" spans="1:16">
      <c r="A1006" t="s">
        <v>2047</v>
      </c>
      <c r="B1006" t="s">
        <v>2048</v>
      </c>
      <c r="C1006">
        <v>67.713699340999995</v>
      </c>
      <c r="D1006" t="s">
        <v>37</v>
      </c>
      <c r="E1006">
        <v>783794.01678790501</v>
      </c>
      <c r="F1006">
        <v>9636111.5139299501</v>
      </c>
      <c r="G1006">
        <f>IF(C1006="","",VLOOKUP(C1006,Classes_detaillees!B:D,Classes_detaillees!C$1,TRUE))</f>
        <v>70</v>
      </c>
      <c r="H1006">
        <f>IF(C1006="","",VLOOKUP(C1006,Classes_finales!B:D,Classes_finales!C$1,TRUE))</f>
        <v>70</v>
      </c>
      <c r="I1006">
        <f t="shared" si="15"/>
        <v>20</v>
      </c>
      <c r="J1006" s="31">
        <f>Classes_finales!$W$30*C1006^3+Classes_finales!$W$31*C1006^2+Classes_finales!$W$32*C1006+Classes_finales!$W$33</f>
        <v>7.2529859595466846</v>
      </c>
      <c r="K1006">
        <f>IF(OR(C1006&lt;10,C1006&gt;450),0,IF(H1006&gt;=MAX(Classes_finales!D:D),$M$1,Donnees_SIG!J1006))</f>
        <v>7.2529859595466846</v>
      </c>
      <c r="P1006" t="s">
        <v>39</v>
      </c>
    </row>
    <row r="1007" spans="1:16">
      <c r="A1007" t="s">
        <v>2049</v>
      </c>
      <c r="B1007" t="s">
        <v>2050</v>
      </c>
      <c r="C1007">
        <v>207.44200133999999</v>
      </c>
      <c r="D1007" t="s">
        <v>37</v>
      </c>
      <c r="E1007">
        <v>783162.53733255505</v>
      </c>
      <c r="F1007">
        <v>9635531.1579915695</v>
      </c>
      <c r="G1007">
        <f>IF(C1007="","",VLOOKUP(C1007,Classes_detaillees!B:D,Classes_detaillees!C$1,TRUE))</f>
        <v>210</v>
      </c>
      <c r="H1007">
        <f>IF(C1007="","",VLOOKUP(C1007,Classes_finales!B:D,Classes_finales!C$1,TRUE))</f>
        <v>80</v>
      </c>
      <c r="I1007">
        <f t="shared" si="15"/>
        <v>20</v>
      </c>
      <c r="J1007" s="31">
        <f>Classes_finales!$W$30*C1007^3+Classes_finales!$W$31*C1007^2+Classes_finales!$W$32*C1007+Classes_finales!$W$33</f>
        <v>-72.53709258756129</v>
      </c>
      <c r="K1007">
        <f>IF(OR(C1007&lt;10,C1007&gt;450),0,IF(H1007&gt;=MAX(Classes_finales!D:D),$M$1,Donnees_SIG!J1007))</f>
        <v>7.914299999999999</v>
      </c>
      <c r="P1007" t="s">
        <v>39</v>
      </c>
    </row>
    <row r="1008" spans="1:16">
      <c r="A1008" t="s">
        <v>2051</v>
      </c>
      <c r="B1008" s="31" t="s">
        <v>2052</v>
      </c>
      <c r="C1008">
        <v>39.498798370000003</v>
      </c>
      <c r="D1008" t="s">
        <v>37</v>
      </c>
      <c r="E1008">
        <v>790783.79151108395</v>
      </c>
      <c r="F1008">
        <v>9638282.0483771991</v>
      </c>
      <c r="G1008">
        <f>IF(C1008="","",VLOOKUP(C1008,Classes_detaillees!B:D,Classes_detaillees!C$1,TRUE))</f>
        <v>40</v>
      </c>
      <c r="H1008">
        <f>IF(C1008="","",VLOOKUP(C1008,Classes_finales!B:D,Classes_finales!C$1,TRUE))</f>
        <v>40</v>
      </c>
      <c r="I1008">
        <f t="shared" si="15"/>
        <v>20</v>
      </c>
      <c r="J1008" s="31">
        <f>Classes_finales!$W$30*C1008^3+Classes_finales!$W$31*C1008^2+Classes_finales!$W$32*C1008+Classes_finales!$W$33</f>
        <v>3.9696377743060194</v>
      </c>
      <c r="K1008">
        <f>IF(OR(C1008&lt;10,C1008&gt;450),0,IF(H1008&gt;=MAX(Classes_finales!D:D),$M$1,Donnees_SIG!J1008))</f>
        <v>3.9696377743060194</v>
      </c>
      <c r="P1008" t="s">
        <v>39</v>
      </c>
    </row>
    <row r="1009" spans="1:16">
      <c r="A1009" t="s">
        <v>2053</v>
      </c>
      <c r="B1009" s="31" t="s">
        <v>2054</v>
      </c>
      <c r="C1009">
        <v>349.40289307</v>
      </c>
      <c r="D1009" t="s">
        <v>37</v>
      </c>
      <c r="E1009">
        <v>791331.28917035996</v>
      </c>
      <c r="F1009">
        <v>9638909.4527284093</v>
      </c>
      <c r="G1009">
        <f>IF(C1009="","",VLOOKUP(C1009,Classes_detaillees!B:D,Classes_detaillees!C$1,TRUE))</f>
        <v>350</v>
      </c>
      <c r="H1009">
        <f>IF(C1009="","",VLOOKUP(C1009,Classes_finales!B:D,Classes_finales!C$1,TRUE))</f>
        <v>80</v>
      </c>
      <c r="I1009">
        <f t="shared" si="15"/>
        <v>20</v>
      </c>
      <c r="J1009" s="31">
        <f>Classes_finales!$W$30*C1009^3+Classes_finales!$W$31*C1009^2+Classes_finales!$W$32*C1009+Classes_finales!$W$33</f>
        <v>-565.13418275290064</v>
      </c>
      <c r="K1009">
        <f>IF(OR(C1009&lt;10,C1009&gt;450),0,IF(H1009&gt;=MAX(Classes_finales!D:D),$M$1,Donnees_SIG!J1009))</f>
        <v>7.914299999999999</v>
      </c>
      <c r="P1009" t="s">
        <v>39</v>
      </c>
    </row>
    <row r="1010" spans="1:16">
      <c r="A1010" t="s">
        <v>2055</v>
      </c>
      <c r="B1010" t="s">
        <v>2056</v>
      </c>
      <c r="C1010">
        <v>54.951698303000001</v>
      </c>
      <c r="D1010" t="s">
        <v>37</v>
      </c>
      <c r="E1010">
        <v>790937.36226009903</v>
      </c>
      <c r="F1010">
        <v>9638156.0449677091</v>
      </c>
      <c r="G1010">
        <f>IF(C1010="","",VLOOKUP(C1010,Classes_detaillees!B:D,Classes_detaillees!C$1,TRUE))</f>
        <v>55</v>
      </c>
      <c r="H1010">
        <f>IF(C1010="","",VLOOKUP(C1010,Classes_finales!B:D,Classes_finales!C$1,TRUE))</f>
        <v>60</v>
      </c>
      <c r="I1010">
        <f t="shared" si="15"/>
        <v>20</v>
      </c>
      <c r="J1010" s="31">
        <f>Classes_finales!$W$30*C1010^3+Classes_finales!$W$31*C1010^2+Classes_finales!$W$32*C1010+Classes_finales!$W$33</f>
        <v>5.9736268166666839</v>
      </c>
      <c r="K1010">
        <f>IF(OR(C1010&lt;10,C1010&gt;450),0,IF(H1010&gt;=MAX(Classes_finales!D:D),$M$1,Donnees_SIG!J1010))</f>
        <v>5.9736268166666839</v>
      </c>
      <c r="P1010" t="s">
        <v>39</v>
      </c>
    </row>
    <row r="1011" spans="1:16">
      <c r="A1011" t="s">
        <v>2057</v>
      </c>
      <c r="B1011" t="s">
        <v>2058</v>
      </c>
      <c r="C1011">
        <v>187.21279906999999</v>
      </c>
      <c r="D1011" t="s">
        <v>37</v>
      </c>
      <c r="E1011">
        <v>791052.26638078305</v>
      </c>
      <c r="F1011">
        <v>9638538.4652903304</v>
      </c>
      <c r="G1011">
        <f>IF(C1011="","",VLOOKUP(C1011,Classes_detaillees!B:D,Classes_detaillees!C$1,TRUE))</f>
        <v>190</v>
      </c>
      <c r="H1011">
        <f>IF(C1011="","",VLOOKUP(C1011,Classes_finales!B:D,Classes_finales!C$1,TRUE))</f>
        <v>80</v>
      </c>
      <c r="I1011">
        <f t="shared" si="15"/>
        <v>20</v>
      </c>
      <c r="J1011" s="31">
        <f>Classes_finales!$W$30*C1011^3+Classes_finales!$W$31*C1011^2+Classes_finales!$W$32*C1011+Classes_finales!$W$33</f>
        <v>-43.949351548242909</v>
      </c>
      <c r="K1011">
        <f>IF(OR(C1011&lt;10,C1011&gt;450),0,IF(H1011&gt;=MAX(Classes_finales!D:D),$M$1,Donnees_SIG!J1011))</f>
        <v>7.914299999999999</v>
      </c>
      <c r="P1011" t="s">
        <v>39</v>
      </c>
    </row>
    <row r="1012" spans="1:16">
      <c r="A1012" t="s">
        <v>2059</v>
      </c>
      <c r="B1012" t="s">
        <v>2060</v>
      </c>
      <c r="C1012">
        <v>59.549701691000003</v>
      </c>
      <c r="D1012" t="s">
        <v>37</v>
      </c>
      <c r="E1012">
        <v>790570.67452276102</v>
      </c>
      <c r="F1012">
        <v>9639237.1028772909</v>
      </c>
      <c r="G1012">
        <f>IF(C1012="","",VLOOKUP(C1012,Classes_detaillees!B:D,Classes_detaillees!C$1,TRUE))</f>
        <v>60</v>
      </c>
      <c r="H1012">
        <f>IF(C1012="","",VLOOKUP(C1012,Classes_finales!B:D,Classes_finales!C$1,TRUE))</f>
        <v>60</v>
      </c>
      <c r="I1012">
        <f t="shared" si="15"/>
        <v>20</v>
      </c>
      <c r="J1012" s="31">
        <f>Classes_finales!$W$30*C1012^3+Classes_finales!$W$31*C1012^2+Classes_finales!$W$32*C1012+Classes_finales!$W$33</f>
        <v>6.4887816575188335</v>
      </c>
      <c r="K1012">
        <f>IF(OR(C1012&lt;10,C1012&gt;450),0,IF(H1012&gt;=MAX(Classes_finales!D:D),$M$1,Donnees_SIG!J1012))</f>
        <v>6.4887816575188335</v>
      </c>
      <c r="P1012" t="s">
        <v>39</v>
      </c>
    </row>
    <row r="1013" spans="1:16">
      <c r="A1013" t="s">
        <v>2061</v>
      </c>
      <c r="B1013" t="s">
        <v>2062</v>
      </c>
      <c r="C1013">
        <v>36.452899932999998</v>
      </c>
      <c r="D1013" t="s">
        <v>37</v>
      </c>
      <c r="E1013">
        <v>789779.17002793902</v>
      </c>
      <c r="F1013">
        <v>9637360.3065241799</v>
      </c>
      <c r="G1013">
        <f>IF(C1013="","",VLOOKUP(C1013,Classes_detaillees!B:D,Classes_detaillees!C$1,TRUE))</f>
        <v>40</v>
      </c>
      <c r="H1013">
        <f>IF(C1013="","",VLOOKUP(C1013,Classes_finales!B:D,Classes_finales!C$1,TRUE))</f>
        <v>40</v>
      </c>
      <c r="I1013">
        <f t="shared" si="15"/>
        <v>20</v>
      </c>
      <c r="J1013" s="31">
        <f>Classes_finales!$W$30*C1013^3+Classes_finales!$W$31*C1013^2+Classes_finales!$W$32*C1013+Classes_finales!$W$33</f>
        <v>3.5510782035570583</v>
      </c>
      <c r="K1013">
        <f>IF(OR(C1013&lt;10,C1013&gt;450),0,IF(H1013&gt;=MAX(Classes_finales!D:D),$M$1,Donnees_SIG!J1013))</f>
        <v>3.5510782035570583</v>
      </c>
      <c r="P1013" t="s">
        <v>39</v>
      </c>
    </row>
    <row r="1014" spans="1:16">
      <c r="A1014" t="s">
        <v>2063</v>
      </c>
      <c r="B1014" s="31" t="s">
        <v>2064</v>
      </c>
      <c r="C1014">
        <v>34.783500670999999</v>
      </c>
      <c r="D1014" t="s">
        <v>37</v>
      </c>
      <c r="E1014">
        <v>791261.42872493598</v>
      </c>
      <c r="F1014">
        <v>9638903.7858221196</v>
      </c>
      <c r="G1014">
        <f>IF(C1014="","",VLOOKUP(C1014,Classes_detaillees!B:D,Classes_detaillees!C$1,TRUE))</f>
        <v>35</v>
      </c>
      <c r="H1014">
        <f>IF(C1014="","",VLOOKUP(C1014,Classes_finales!B:D,Classes_finales!C$1,TRUE))</f>
        <v>35</v>
      </c>
      <c r="I1014">
        <f t="shared" si="15"/>
        <v>20</v>
      </c>
      <c r="J1014" s="31">
        <f>Classes_finales!$W$30*C1014^3+Classes_finales!$W$31*C1014^2+Classes_finales!$W$32*C1014+Classes_finales!$W$33</f>
        <v>3.3215578823463012</v>
      </c>
      <c r="K1014">
        <f>IF(OR(C1014&lt;10,C1014&gt;450),0,IF(H1014&gt;=MAX(Classes_finales!D:D),$M$1,Donnees_SIG!J1014))</f>
        <v>3.3215578823463012</v>
      </c>
      <c r="P1014" t="s">
        <v>39</v>
      </c>
    </row>
    <row r="1015" spans="1:16">
      <c r="A1015" t="s">
        <v>2065</v>
      </c>
      <c r="B1015" t="s">
        <v>2066</v>
      </c>
      <c r="C1015">
        <v>17.865299225000001</v>
      </c>
      <c r="D1015" t="s">
        <v>37</v>
      </c>
      <c r="E1015">
        <v>790585.73718014196</v>
      </c>
      <c r="F1015">
        <v>9638544.8314475995</v>
      </c>
      <c r="G1015">
        <f>IF(C1015="","",VLOOKUP(C1015,Classes_detaillees!B:D,Classes_detaillees!C$1,TRUE))</f>
        <v>20</v>
      </c>
      <c r="H1015">
        <f>IF(C1015="","",VLOOKUP(C1015,Classes_finales!B:D,Classes_finales!C$1,TRUE))</f>
        <v>30</v>
      </c>
      <c r="I1015">
        <f t="shared" si="15"/>
        <v>20</v>
      </c>
      <c r="J1015" s="31">
        <f>Classes_finales!$W$30*C1015^3+Classes_finales!$W$31*C1015^2+Classes_finales!$W$32*C1015+Classes_finales!$W$33</f>
        <v>1.126966178084162</v>
      </c>
      <c r="K1015">
        <f>IF(OR(C1015&lt;10,C1015&gt;450),0,IF(H1015&gt;=MAX(Classes_finales!D:D),$M$1,Donnees_SIG!J1015))</f>
        <v>1.126966178084162</v>
      </c>
      <c r="P1015" t="s">
        <v>39</v>
      </c>
    </row>
    <row r="1016" spans="1:16">
      <c r="A1016" t="s">
        <v>2067</v>
      </c>
      <c r="B1016" t="s">
        <v>2068</v>
      </c>
      <c r="C1016">
        <v>29.208200455</v>
      </c>
      <c r="D1016" t="s">
        <v>37</v>
      </c>
      <c r="E1016">
        <v>791256.530806683</v>
      </c>
      <c r="F1016">
        <v>9637145.4642782491</v>
      </c>
      <c r="G1016">
        <f>IF(C1016="","",VLOOKUP(C1016,Classes_detaillees!B:D,Classes_detaillees!C$1,TRUE))</f>
        <v>30</v>
      </c>
      <c r="H1016">
        <f>IF(C1016="","",VLOOKUP(C1016,Classes_finales!B:D,Classes_finales!C$1,TRUE))</f>
        <v>30</v>
      </c>
      <c r="I1016">
        <f t="shared" si="15"/>
        <v>20</v>
      </c>
      <c r="J1016" s="31">
        <f>Classes_finales!$W$30*C1016^3+Classes_finales!$W$31*C1016^2+Classes_finales!$W$32*C1016+Classes_finales!$W$33</f>
        <v>2.5627469483066618</v>
      </c>
      <c r="K1016">
        <f>IF(OR(C1016&lt;10,C1016&gt;450),0,IF(H1016&gt;=MAX(Classes_finales!D:D),$M$1,Donnees_SIG!J1016))</f>
        <v>2.5627469483066618</v>
      </c>
      <c r="P1016" t="s">
        <v>39</v>
      </c>
    </row>
    <row r="1017" spans="1:16">
      <c r="A1017" t="s">
        <v>2069</v>
      </c>
      <c r="B1017" t="s">
        <v>2070</v>
      </c>
      <c r="C1017">
        <v>14.006500244</v>
      </c>
      <c r="D1017" t="s">
        <v>37</v>
      </c>
      <c r="E1017">
        <v>790957.45774456998</v>
      </c>
      <c r="F1017">
        <v>9637263.7774401009</v>
      </c>
      <c r="G1017">
        <f>IF(C1017="","",VLOOKUP(C1017,Classes_detaillees!B:D,Classes_detaillees!C$1,TRUE))</f>
        <v>15</v>
      </c>
      <c r="H1017">
        <f>IF(C1017="","",VLOOKUP(C1017,Classes_finales!B:D,Classes_finales!C$1,TRUE))</f>
        <v>15</v>
      </c>
      <c r="I1017">
        <f t="shared" si="15"/>
        <v>20</v>
      </c>
      <c r="J1017" s="31">
        <f>Classes_finales!$W$30*C1017^3+Classes_finales!$W$31*C1017^2+Classes_finales!$W$32*C1017+Classes_finales!$W$33</f>
        <v>0.69591389350338084</v>
      </c>
      <c r="K1017">
        <f>IF(OR(C1017&lt;10,C1017&gt;450),0,IF(H1017&gt;=MAX(Classes_finales!D:D),$M$1,Donnees_SIG!J1017))</f>
        <v>0.69591389350338084</v>
      </c>
      <c r="P1017" t="s">
        <v>39</v>
      </c>
    </row>
    <row r="1018" spans="1:16">
      <c r="A1018" t="s">
        <v>2071</v>
      </c>
      <c r="B1018" t="s">
        <v>2072</v>
      </c>
      <c r="C1018">
        <v>113.89089966</v>
      </c>
      <c r="D1018" t="s">
        <v>37</v>
      </c>
      <c r="E1018">
        <v>783036.53176134801</v>
      </c>
      <c r="F1018">
        <v>9635811.9193150606</v>
      </c>
      <c r="G1018">
        <f>IF(C1018="","",VLOOKUP(C1018,Classes_detaillees!B:D,Classes_detaillees!C$1,TRUE))</f>
        <v>115</v>
      </c>
      <c r="H1018">
        <f>IF(C1018="","",VLOOKUP(C1018,Classes_finales!B:D,Classes_finales!C$1,TRUE))</f>
        <v>80</v>
      </c>
      <c r="I1018">
        <f t="shared" si="15"/>
        <v>20</v>
      </c>
      <c r="J1018" s="31">
        <f>Classes_finales!$W$30*C1018^3+Classes_finales!$W$31*C1018^2+Classes_finales!$W$32*C1018+Classes_finales!$W$33</f>
        <v>4.9933043378179445</v>
      </c>
      <c r="K1018">
        <f>IF(OR(C1018&lt;10,C1018&gt;450),0,IF(H1018&gt;=MAX(Classes_finales!D:D),$M$1,Donnees_SIG!J1018))</f>
        <v>7.914299999999999</v>
      </c>
      <c r="P1018" t="s">
        <v>39</v>
      </c>
    </row>
    <row r="1019" spans="1:16">
      <c r="A1019" t="s">
        <v>2073</v>
      </c>
      <c r="B1019" s="31" t="s">
        <v>2074</v>
      </c>
      <c r="C1019">
        <v>64.344398498999993</v>
      </c>
      <c r="D1019" t="s">
        <v>37</v>
      </c>
      <c r="E1019">
        <v>789565.44533644</v>
      </c>
      <c r="F1019">
        <v>9638901.5347241797</v>
      </c>
      <c r="G1019">
        <f>IF(C1019="","",VLOOKUP(C1019,Classes_detaillees!B:D,Classes_detaillees!C$1,TRUE))</f>
        <v>65</v>
      </c>
      <c r="H1019">
        <f>IF(C1019="","",VLOOKUP(C1019,Classes_finales!B:D,Classes_finales!C$1,TRUE))</f>
        <v>70</v>
      </c>
      <c r="I1019">
        <f t="shared" si="15"/>
        <v>20</v>
      </c>
      <c r="J1019" s="31">
        <f>Classes_finales!$W$30*C1019^3+Classes_finales!$W$31*C1019^2+Classes_finales!$W$32*C1019+Classes_finales!$W$33</f>
        <v>6.9639641788780686</v>
      </c>
      <c r="K1019">
        <f>IF(OR(C1019&lt;10,C1019&gt;450),0,IF(H1019&gt;=MAX(Classes_finales!D:D),$M$1,Donnees_SIG!J1019))</f>
        <v>6.9639641788780686</v>
      </c>
      <c r="P1019" t="s">
        <v>39</v>
      </c>
    </row>
    <row r="1020" spans="1:16">
      <c r="A1020" t="s">
        <v>2075</v>
      </c>
      <c r="B1020" t="s">
        <v>2076</v>
      </c>
      <c r="C1020">
        <v>31.349399566999999</v>
      </c>
      <c r="D1020" t="s">
        <v>37</v>
      </c>
      <c r="E1020">
        <v>791907.66697847797</v>
      </c>
      <c r="F1020">
        <v>9638372.8332554698</v>
      </c>
      <c r="G1020">
        <f>IF(C1020="","",VLOOKUP(C1020,Classes_detaillees!B:D,Classes_detaillees!C$1,TRUE))</f>
        <v>35</v>
      </c>
      <c r="H1020">
        <f>IF(C1020="","",VLOOKUP(C1020,Classes_finales!B:D,Classes_finales!C$1,TRUE))</f>
        <v>35</v>
      </c>
      <c r="I1020">
        <f t="shared" si="15"/>
        <v>20</v>
      </c>
      <c r="J1020" s="31">
        <f>Classes_finales!$W$30*C1020^3+Classes_finales!$W$31*C1020^2+Classes_finales!$W$32*C1020+Classes_finales!$W$33</f>
        <v>2.8520132113930186</v>
      </c>
      <c r="K1020">
        <f>IF(OR(C1020&lt;10,C1020&gt;450),0,IF(H1020&gt;=MAX(Classes_finales!D:D),$M$1,Donnees_SIG!J1020))</f>
        <v>2.8520132113930186</v>
      </c>
      <c r="P1020" t="s">
        <v>39</v>
      </c>
    </row>
    <row r="1021" spans="1:16">
      <c r="A1021" t="s">
        <v>2077</v>
      </c>
      <c r="B1021" t="s">
        <v>2078</v>
      </c>
      <c r="C1021">
        <v>29.918899536000001</v>
      </c>
      <c r="D1021" t="s">
        <v>37</v>
      </c>
      <c r="E1021">
        <v>791607.41151406697</v>
      </c>
      <c r="F1021">
        <v>9637559.2562270798</v>
      </c>
      <c r="G1021">
        <f>IF(C1021="","",VLOOKUP(C1021,Classes_detaillees!B:D,Classes_detaillees!C$1,TRUE))</f>
        <v>30</v>
      </c>
      <c r="H1021">
        <f>IF(C1021="","",VLOOKUP(C1021,Classes_finales!B:D,Classes_finales!C$1,TRUE))</f>
        <v>30</v>
      </c>
      <c r="I1021">
        <f t="shared" si="15"/>
        <v>20</v>
      </c>
      <c r="J1021" s="31">
        <f>Classes_finales!$W$30*C1021^3+Classes_finales!$W$31*C1021^2+Classes_finales!$W$32*C1021+Classes_finales!$W$33</f>
        <v>2.6583621889889222</v>
      </c>
      <c r="K1021">
        <f>IF(OR(C1021&lt;10,C1021&gt;450),0,IF(H1021&gt;=MAX(Classes_finales!D:D),$M$1,Donnees_SIG!J1021))</f>
        <v>2.6583621889889222</v>
      </c>
      <c r="P1021" t="s">
        <v>39</v>
      </c>
    </row>
    <row r="1022" spans="1:16">
      <c r="A1022" t="s">
        <v>2079</v>
      </c>
      <c r="B1022" t="s">
        <v>2080</v>
      </c>
      <c r="C1022">
        <v>105.80310059</v>
      </c>
      <c r="D1022" t="s">
        <v>37</v>
      </c>
      <c r="E1022">
        <v>790169.83891443897</v>
      </c>
      <c r="F1022">
        <v>9637601.3888524808</v>
      </c>
      <c r="G1022">
        <f>IF(C1022="","",VLOOKUP(C1022,Classes_detaillees!B:D,Classes_detaillees!C$1,TRUE))</f>
        <v>110</v>
      </c>
      <c r="H1022">
        <f>IF(C1022="","",VLOOKUP(C1022,Classes_finales!B:D,Classes_finales!C$1,TRUE))</f>
        <v>80</v>
      </c>
      <c r="I1022">
        <f t="shared" si="15"/>
        <v>20</v>
      </c>
      <c r="J1022" s="31">
        <f>Classes_finales!$W$30*C1022^3+Classes_finales!$W$31*C1022^2+Classes_finales!$W$32*C1022+Classes_finales!$W$33</f>
        <v>6.4821231170548952</v>
      </c>
      <c r="K1022">
        <f>IF(OR(C1022&lt;10,C1022&gt;450),0,IF(H1022&gt;=MAX(Classes_finales!D:D),$M$1,Donnees_SIG!J1022))</f>
        <v>7.914299999999999</v>
      </c>
      <c r="P1022" t="s">
        <v>39</v>
      </c>
    </row>
    <row r="1023" spans="1:16">
      <c r="A1023" t="s">
        <v>2081</v>
      </c>
      <c r="B1023" s="31" t="s">
        <v>2082</v>
      </c>
      <c r="C1023">
        <v>85.308700561999999</v>
      </c>
      <c r="D1023" t="s">
        <v>37</v>
      </c>
      <c r="E1023">
        <v>790003.238111938</v>
      </c>
      <c r="F1023">
        <v>9637367.1441960894</v>
      </c>
      <c r="G1023">
        <f>IF(C1023="","",VLOOKUP(C1023,Classes_detaillees!B:D,Classes_detaillees!C$1,TRUE))</f>
        <v>90</v>
      </c>
      <c r="H1023">
        <f>IF(C1023="","",VLOOKUP(C1023,Classes_finales!B:D,Classes_finales!C$1,TRUE))</f>
        <v>80</v>
      </c>
      <c r="I1023">
        <f t="shared" si="15"/>
        <v>20</v>
      </c>
      <c r="J1023" s="31">
        <f>Classes_finales!$W$30*C1023^3+Classes_finales!$W$31*C1023^2+Classes_finales!$W$32*C1023+Classes_finales!$W$33</f>
        <v>7.9702204316727556</v>
      </c>
      <c r="K1023">
        <f>IF(OR(C1023&lt;10,C1023&gt;450),0,IF(H1023&gt;=MAX(Classes_finales!D:D),$M$1,Donnees_SIG!J1023))</f>
        <v>7.914299999999999</v>
      </c>
      <c r="P1023" t="s">
        <v>39</v>
      </c>
    </row>
    <row r="1024" spans="1:16">
      <c r="A1024" t="s">
        <v>2083</v>
      </c>
      <c r="B1024" t="s">
        <v>2084</v>
      </c>
      <c r="C1024">
        <v>91.674499511999997</v>
      </c>
      <c r="D1024" t="s">
        <v>37</v>
      </c>
      <c r="E1024">
        <v>782829.165093716</v>
      </c>
      <c r="F1024">
        <v>9635453.6638334505</v>
      </c>
      <c r="G1024">
        <f>IF(C1024="","",VLOOKUP(C1024,Classes_detaillees!B:D,Classes_detaillees!C$1,TRUE))</f>
        <v>95</v>
      </c>
      <c r="H1024">
        <f>IF(C1024="","",VLOOKUP(C1024,Classes_finales!B:D,Classes_finales!C$1,TRUE))</f>
        <v>80</v>
      </c>
      <c r="I1024">
        <f t="shared" si="15"/>
        <v>20</v>
      </c>
      <c r="J1024" s="31">
        <f>Classes_finales!$W$30*C1024^3+Classes_finales!$W$31*C1024^2+Classes_finales!$W$32*C1024+Classes_finales!$W$33</f>
        <v>7.8188075263708239</v>
      </c>
      <c r="K1024">
        <f>IF(OR(C1024&lt;10,C1024&gt;450),0,IF(H1024&gt;=MAX(Classes_finales!D:D),$M$1,Donnees_SIG!J1024))</f>
        <v>7.914299999999999</v>
      </c>
      <c r="P1024" t="s">
        <v>39</v>
      </c>
    </row>
    <row r="1025" spans="1:16">
      <c r="A1025" t="s">
        <v>2085</v>
      </c>
      <c r="B1025" t="s">
        <v>2086</v>
      </c>
      <c r="C1025">
        <v>37.254600525000001</v>
      </c>
      <c r="D1025" t="s">
        <v>37</v>
      </c>
      <c r="E1025">
        <v>790299.97886439203</v>
      </c>
      <c r="F1025">
        <v>9636960.5299057197</v>
      </c>
      <c r="G1025">
        <f>IF(C1025="","",VLOOKUP(C1025,Classes_detaillees!B:D,Classes_detaillees!C$1,TRUE))</f>
        <v>40</v>
      </c>
      <c r="H1025">
        <f>IF(C1025="","",VLOOKUP(C1025,Classes_finales!B:D,Classes_finales!C$1,TRUE))</f>
        <v>40</v>
      </c>
      <c r="I1025">
        <f t="shared" si="15"/>
        <v>20</v>
      </c>
      <c r="J1025" s="31">
        <f>Classes_finales!$W$30*C1025^3+Classes_finales!$W$31*C1025^2+Classes_finales!$W$32*C1025+Classes_finales!$W$33</f>
        <v>3.6613612217190652</v>
      </c>
      <c r="K1025">
        <f>IF(OR(C1025&lt;10,C1025&gt;450),0,IF(H1025&gt;=MAX(Classes_finales!D:D),$M$1,Donnees_SIG!J1025))</f>
        <v>3.6613612217190652</v>
      </c>
      <c r="P1025" t="s">
        <v>39</v>
      </c>
    </row>
    <row r="1026" spans="1:16">
      <c r="A1026" t="s">
        <v>2087</v>
      </c>
      <c r="B1026" t="s">
        <v>2088</v>
      </c>
      <c r="C1026">
        <v>38.403499603</v>
      </c>
      <c r="D1026" t="s">
        <v>37</v>
      </c>
      <c r="E1026">
        <v>791369.05622587504</v>
      </c>
      <c r="F1026">
        <v>9638409.4676102307</v>
      </c>
      <c r="G1026">
        <f>IF(C1026="","",VLOOKUP(C1026,Classes_detaillees!B:D,Classes_detaillees!C$1,TRUE))</f>
        <v>40</v>
      </c>
      <c r="H1026">
        <f>IF(C1026="","",VLOOKUP(C1026,Classes_finales!B:D,Classes_finales!C$1,TRUE))</f>
        <v>40</v>
      </c>
      <c r="I1026">
        <f t="shared" si="15"/>
        <v>20</v>
      </c>
      <c r="J1026" s="31">
        <f>Classes_finales!$W$30*C1026^3+Classes_finales!$W$31*C1026^2+Classes_finales!$W$32*C1026+Classes_finales!$W$33</f>
        <v>3.8193107165830313</v>
      </c>
      <c r="K1026">
        <f>IF(OR(C1026&lt;10,C1026&gt;450),0,IF(H1026&gt;=MAX(Classes_finales!D:D),$M$1,Donnees_SIG!J1026))</f>
        <v>3.8193107165830313</v>
      </c>
      <c r="P1026" t="s">
        <v>39</v>
      </c>
    </row>
    <row r="1027" spans="1:16">
      <c r="A1027" t="s">
        <v>2089</v>
      </c>
      <c r="B1027" t="s">
        <v>2090</v>
      </c>
      <c r="C1027">
        <v>67.186698914000004</v>
      </c>
      <c r="D1027" t="s">
        <v>37</v>
      </c>
      <c r="E1027">
        <v>790546.62490958103</v>
      </c>
      <c r="F1027">
        <v>9639279.3816099297</v>
      </c>
      <c r="G1027">
        <f>IF(C1027="","",VLOOKUP(C1027,Classes_detaillees!B:D,Classes_detaillees!C$1,TRUE))</f>
        <v>70</v>
      </c>
      <c r="H1027">
        <f>IF(C1027="","",VLOOKUP(C1027,Classes_finales!B:D,Classes_finales!C$1,TRUE))</f>
        <v>70</v>
      </c>
      <c r="I1027">
        <f t="shared" ref="I1027:I1090" si="16">IF(E1027="","",20)</f>
        <v>20</v>
      </c>
      <c r="J1027" s="31">
        <f>Classes_finales!$W$30*C1027^3+Classes_finales!$W$31*C1027^2+Classes_finales!$W$32*C1027+Classes_finales!$W$33</f>
        <v>7.210452953601914</v>
      </c>
      <c r="K1027">
        <f>IF(OR(C1027&lt;10,C1027&gt;450),0,IF(H1027&gt;=MAX(Classes_finales!D:D),$M$1,Donnees_SIG!J1027))</f>
        <v>7.210452953601914</v>
      </c>
      <c r="P1027" t="s">
        <v>39</v>
      </c>
    </row>
    <row r="1028" spans="1:16">
      <c r="A1028" t="s">
        <v>2091</v>
      </c>
      <c r="B1028" s="31" t="s">
        <v>2092</v>
      </c>
      <c r="C1028">
        <v>54.538200377999999</v>
      </c>
      <c r="D1028" t="s">
        <v>37</v>
      </c>
      <c r="E1028">
        <v>783007.00879309804</v>
      </c>
      <c r="F1028">
        <v>9636349.7723781504</v>
      </c>
      <c r="G1028">
        <f>IF(C1028="","",VLOOKUP(C1028,Classes_detaillees!B:D,Classes_detaillees!C$1,TRUE))</f>
        <v>55</v>
      </c>
      <c r="H1028">
        <f>IF(C1028="","",VLOOKUP(C1028,Classes_finales!B:D,Classes_finales!C$1,TRUE))</f>
        <v>60</v>
      </c>
      <c r="I1028">
        <f t="shared" si="16"/>
        <v>20</v>
      </c>
      <c r="J1028" s="31">
        <f>Classes_finales!$W$30*C1028^3+Classes_finales!$W$31*C1028^2+Classes_finales!$W$32*C1028+Classes_finales!$W$33</f>
        <v>5.9248521092547364</v>
      </c>
      <c r="K1028">
        <f>IF(OR(C1028&lt;10,C1028&gt;450),0,IF(H1028&gt;=MAX(Classes_finales!D:D),$M$1,Donnees_SIG!J1028))</f>
        <v>5.9248521092547364</v>
      </c>
      <c r="P1028" t="s">
        <v>39</v>
      </c>
    </row>
    <row r="1029" spans="1:16">
      <c r="A1029" t="s">
        <v>2093</v>
      </c>
      <c r="B1029" t="s">
        <v>2094</v>
      </c>
      <c r="C1029">
        <v>76.515899657999995</v>
      </c>
      <c r="D1029" t="s">
        <v>37</v>
      </c>
      <c r="E1029">
        <v>783201.70618818398</v>
      </c>
      <c r="F1029">
        <v>9635555.9369968008</v>
      </c>
      <c r="G1029">
        <f>IF(C1029="","",VLOOKUP(C1029,Classes_detaillees!B:D,Classes_detaillees!C$1,TRUE))</f>
        <v>80</v>
      </c>
      <c r="H1029">
        <f>IF(C1029="","",VLOOKUP(C1029,Classes_finales!B:D,Classes_finales!C$1,TRUE))</f>
        <v>80</v>
      </c>
      <c r="I1029">
        <f t="shared" si="16"/>
        <v>20</v>
      </c>
      <c r="J1029" s="31">
        <f>Classes_finales!$W$30*C1029^3+Classes_finales!$W$31*C1029^2+Classes_finales!$W$32*C1029+Classes_finales!$W$33</f>
        <v>7.7968304847408731</v>
      </c>
      <c r="K1029">
        <f>IF(OR(C1029&lt;10,C1029&gt;450),0,IF(H1029&gt;=MAX(Classes_finales!D:D),$M$1,Donnees_SIG!J1029))</f>
        <v>7.914299999999999</v>
      </c>
      <c r="P1029" t="s">
        <v>39</v>
      </c>
    </row>
    <row r="1030" spans="1:16">
      <c r="A1030" t="s">
        <v>2095</v>
      </c>
      <c r="B1030" t="s">
        <v>2096</v>
      </c>
      <c r="C1030">
        <v>62.543598175</v>
      </c>
      <c r="D1030" t="s">
        <v>37</v>
      </c>
      <c r="E1030">
        <v>792099.19152676105</v>
      </c>
      <c r="F1030">
        <v>9639783.3848215304</v>
      </c>
      <c r="G1030">
        <f>IF(C1030="","",VLOOKUP(C1030,Classes_detaillees!B:D,Classes_detaillees!C$1,TRUE))</f>
        <v>65</v>
      </c>
      <c r="H1030">
        <f>IF(C1030="","",VLOOKUP(C1030,Classes_finales!B:D,Classes_finales!C$1,TRUE))</f>
        <v>70</v>
      </c>
      <c r="I1030">
        <f t="shared" si="16"/>
        <v>20</v>
      </c>
      <c r="J1030" s="31">
        <f>Classes_finales!$W$30*C1030^3+Classes_finales!$W$31*C1030^2+Classes_finales!$W$32*C1030+Classes_finales!$W$33</f>
        <v>6.7937364641181066</v>
      </c>
      <c r="K1030">
        <f>IF(OR(C1030&lt;10,C1030&gt;450),0,IF(H1030&gt;=MAX(Classes_finales!D:D),$M$1,Donnees_SIG!J1030))</f>
        <v>6.7937364641181066</v>
      </c>
      <c r="P1030" t="s">
        <v>39</v>
      </c>
    </row>
    <row r="1031" spans="1:16">
      <c r="A1031" t="s">
        <v>2097</v>
      </c>
      <c r="B1031" t="s">
        <v>2098</v>
      </c>
      <c r="C1031">
        <v>98.696502686000002</v>
      </c>
      <c r="D1031" t="s">
        <v>37</v>
      </c>
      <c r="E1031">
        <v>789966.30294280895</v>
      </c>
      <c r="F1031">
        <v>9637358.1636970807</v>
      </c>
      <c r="G1031">
        <f>IF(C1031="","",VLOOKUP(C1031,Classes_detaillees!B:D,Classes_detaillees!C$1,TRUE))</f>
        <v>100</v>
      </c>
      <c r="H1031">
        <f>IF(C1031="","",VLOOKUP(C1031,Classes_finales!B:D,Classes_finales!C$1,TRUE))</f>
        <v>80</v>
      </c>
      <c r="I1031">
        <f t="shared" si="16"/>
        <v>20</v>
      </c>
      <c r="J1031" s="31">
        <f>Classes_finales!$W$30*C1031^3+Classes_finales!$W$31*C1031^2+Classes_finales!$W$32*C1031+Classes_finales!$W$33</f>
        <v>7.3402782687150285</v>
      </c>
      <c r="K1031">
        <f>IF(OR(C1031&lt;10,C1031&gt;450),0,IF(H1031&gt;=MAX(Classes_finales!D:D),$M$1,Donnees_SIG!J1031))</f>
        <v>7.914299999999999</v>
      </c>
      <c r="P1031" t="s">
        <v>39</v>
      </c>
    </row>
    <row r="1032" spans="1:16">
      <c r="A1032" t="s">
        <v>2099</v>
      </c>
      <c r="B1032" s="31" t="s">
        <v>2100</v>
      </c>
      <c r="C1032">
        <v>96.859596252000003</v>
      </c>
      <c r="D1032" t="s">
        <v>37</v>
      </c>
      <c r="E1032">
        <v>793315.85441834503</v>
      </c>
      <c r="F1032">
        <v>9638985.3609230202</v>
      </c>
      <c r="G1032">
        <f>IF(C1032="","",VLOOKUP(C1032,Classes_detaillees!B:D,Classes_detaillees!C$1,TRUE))</f>
        <v>100</v>
      </c>
      <c r="H1032">
        <f>IF(C1032="","",VLOOKUP(C1032,Classes_finales!B:D,Classes_finales!C$1,TRUE))</f>
        <v>80</v>
      </c>
      <c r="I1032">
        <f t="shared" si="16"/>
        <v>20</v>
      </c>
      <c r="J1032" s="31">
        <f>Classes_finales!$W$30*C1032^3+Classes_finales!$W$31*C1032^2+Classes_finales!$W$32*C1032+Classes_finales!$W$33</f>
        <v>7.4992189325154186</v>
      </c>
      <c r="K1032">
        <f>IF(OR(C1032&lt;10,C1032&gt;450),0,IF(H1032&gt;=MAX(Classes_finales!D:D),$M$1,Donnees_SIG!J1032))</f>
        <v>7.914299999999999</v>
      </c>
      <c r="P1032" t="s">
        <v>39</v>
      </c>
    </row>
    <row r="1033" spans="1:16">
      <c r="A1033" t="s">
        <v>2101</v>
      </c>
      <c r="B1033" t="s">
        <v>2102</v>
      </c>
      <c r="C1033">
        <v>74.621498107999997</v>
      </c>
      <c r="D1033" t="s">
        <v>37</v>
      </c>
      <c r="E1033">
        <v>792640.57248937595</v>
      </c>
      <c r="F1033">
        <v>9639073.3098384906</v>
      </c>
      <c r="G1033">
        <f>IF(C1033="","",VLOOKUP(C1033,Classes_detaillees!B:D,Classes_detaillees!C$1,TRUE))</f>
        <v>75</v>
      </c>
      <c r="H1033">
        <f>IF(C1033="","",VLOOKUP(C1033,Classes_finales!B:D,Classes_finales!C$1,TRUE))</f>
        <v>80</v>
      </c>
      <c r="I1033">
        <f t="shared" si="16"/>
        <v>20</v>
      </c>
      <c r="J1033" s="31">
        <f>Classes_finales!$W$30*C1033^3+Classes_finales!$W$31*C1033^2+Classes_finales!$W$32*C1033+Classes_finales!$W$33</f>
        <v>7.7082735845775261</v>
      </c>
      <c r="K1033">
        <f>IF(OR(C1033&lt;10,C1033&gt;450),0,IF(H1033&gt;=MAX(Classes_finales!D:D),$M$1,Donnees_SIG!J1033))</f>
        <v>7.914299999999999</v>
      </c>
      <c r="P1033" t="s">
        <v>39</v>
      </c>
    </row>
    <row r="1034" spans="1:16">
      <c r="A1034" t="s">
        <v>2103</v>
      </c>
      <c r="B1034" t="s">
        <v>2104</v>
      </c>
      <c r="C1034">
        <v>73.528602599999999</v>
      </c>
      <c r="D1034" t="s">
        <v>37</v>
      </c>
      <c r="E1034">
        <v>783071.25966427894</v>
      </c>
      <c r="F1034">
        <v>9635786.9698188398</v>
      </c>
      <c r="G1034">
        <f>IF(C1034="","",VLOOKUP(C1034,Classes_detaillees!B:D,Classes_detaillees!C$1,TRUE))</f>
        <v>75</v>
      </c>
      <c r="H1034">
        <f>IF(C1034="","",VLOOKUP(C1034,Classes_finales!B:D,Classes_finales!C$1,TRUE))</f>
        <v>80</v>
      </c>
      <c r="I1034">
        <f t="shared" si="16"/>
        <v>20</v>
      </c>
      <c r="J1034" s="31">
        <f>Classes_finales!$W$30*C1034^3+Classes_finales!$W$31*C1034^2+Classes_finales!$W$32*C1034+Classes_finales!$W$33</f>
        <v>7.6496971565407126</v>
      </c>
      <c r="K1034">
        <f>IF(OR(C1034&lt;10,C1034&gt;450),0,IF(H1034&gt;=MAX(Classes_finales!D:D),$M$1,Donnees_SIG!J1034))</f>
        <v>7.914299999999999</v>
      </c>
      <c r="P1034" t="s">
        <v>39</v>
      </c>
    </row>
    <row r="1035" spans="1:16">
      <c r="A1035" t="s">
        <v>2105</v>
      </c>
      <c r="B1035" t="s">
        <v>2106</v>
      </c>
      <c r="C1035">
        <v>110.99949646</v>
      </c>
      <c r="D1035" t="s">
        <v>37</v>
      </c>
      <c r="E1035">
        <v>793105.45003415097</v>
      </c>
      <c r="F1035">
        <v>9638826.3787564002</v>
      </c>
      <c r="G1035">
        <f>IF(C1035="","",VLOOKUP(C1035,Classes_detaillees!B:D,Classes_detaillees!C$1,TRUE))</f>
        <v>115</v>
      </c>
      <c r="H1035">
        <f>IF(C1035="","",VLOOKUP(C1035,Classes_finales!B:D,Classes_finales!C$1,TRUE))</f>
        <v>80</v>
      </c>
      <c r="I1035">
        <f t="shared" si="16"/>
        <v>20</v>
      </c>
      <c r="J1035" s="31">
        <f>Classes_finales!$W$30*C1035^3+Classes_finales!$W$31*C1035^2+Classes_finales!$W$32*C1035+Classes_finales!$W$33</f>
        <v>5.5918776654875586</v>
      </c>
      <c r="K1035">
        <f>IF(OR(C1035&lt;10,C1035&gt;450),0,IF(H1035&gt;=MAX(Classes_finales!D:D),$M$1,Donnees_SIG!J1035))</f>
        <v>7.914299999999999</v>
      </c>
      <c r="P1035" t="s">
        <v>39</v>
      </c>
    </row>
    <row r="1036" spans="1:16">
      <c r="A1036" t="s">
        <v>2107</v>
      </c>
      <c r="B1036" s="31" t="s">
        <v>2108</v>
      </c>
      <c r="C1036">
        <v>14.232899666</v>
      </c>
      <c r="D1036" t="s">
        <v>37</v>
      </c>
      <c r="E1036">
        <v>789911.4438909</v>
      </c>
      <c r="F1036">
        <v>9637354.7939481493</v>
      </c>
      <c r="G1036">
        <f>IF(C1036="","",VLOOKUP(C1036,Classes_detaillees!B:D,Classes_detaillees!C$1,TRUE))</f>
        <v>15</v>
      </c>
      <c r="H1036">
        <f>IF(C1036="","",VLOOKUP(C1036,Classes_finales!B:D,Classes_finales!C$1,TRUE))</f>
        <v>15</v>
      </c>
      <c r="I1036">
        <f t="shared" si="16"/>
        <v>20</v>
      </c>
      <c r="J1036" s="31">
        <f>Classes_finales!$W$30*C1036^3+Classes_finales!$W$31*C1036^2+Classes_finales!$W$32*C1036+Classes_finales!$W$33</f>
        <v>0.72015322715479635</v>
      </c>
      <c r="K1036">
        <f>IF(OR(C1036&lt;10,C1036&gt;450),0,IF(H1036&gt;=MAX(Classes_finales!D:D),$M$1,Donnees_SIG!J1036))</f>
        <v>0.72015322715479635</v>
      </c>
      <c r="P1036" t="s">
        <v>39</v>
      </c>
    </row>
    <row r="1037" spans="1:16">
      <c r="A1037" t="s">
        <v>2109</v>
      </c>
      <c r="B1037" s="31" t="s">
        <v>2110</v>
      </c>
      <c r="C1037">
        <v>96.489898682000003</v>
      </c>
      <c r="D1037" t="s">
        <v>37</v>
      </c>
      <c r="E1037">
        <v>783117.02203750599</v>
      </c>
      <c r="F1037">
        <v>9636375.9081466291</v>
      </c>
      <c r="G1037">
        <f>IF(C1037="","",VLOOKUP(C1037,Classes_detaillees!B:D,Classes_detaillees!C$1,TRUE))</f>
        <v>100</v>
      </c>
      <c r="H1037">
        <f>IF(C1037="","",VLOOKUP(C1037,Classes_finales!B:D,Classes_finales!C$1,TRUE))</f>
        <v>80</v>
      </c>
      <c r="I1037">
        <f t="shared" si="16"/>
        <v>20</v>
      </c>
      <c r="J1037" s="31">
        <f>Classes_finales!$W$30*C1037^3+Classes_finales!$W$31*C1037^2+Classes_finales!$W$32*C1037+Classes_finales!$W$33</f>
        <v>7.5282373090048562</v>
      </c>
      <c r="K1037">
        <f>IF(OR(C1037&lt;10,C1037&gt;450),0,IF(H1037&gt;=MAX(Classes_finales!D:D),$M$1,Donnees_SIG!J1037))</f>
        <v>7.914299999999999</v>
      </c>
      <c r="P1037" t="s">
        <v>39</v>
      </c>
    </row>
    <row r="1038" spans="1:16">
      <c r="A1038" t="s">
        <v>2111</v>
      </c>
      <c r="B1038" s="31" t="s">
        <v>2112</v>
      </c>
      <c r="C1038">
        <v>13.198800087</v>
      </c>
      <c r="D1038" t="s">
        <v>37</v>
      </c>
      <c r="E1038">
        <v>783048.16500671802</v>
      </c>
      <c r="F1038">
        <v>9636245.6301057003</v>
      </c>
      <c r="G1038">
        <f>IF(C1038="","",VLOOKUP(C1038,Classes_detaillees!B:D,Classes_detaillees!C$1,TRUE))</f>
        <v>15</v>
      </c>
      <c r="H1038">
        <f>IF(C1038="","",VLOOKUP(C1038,Classes_finales!B:D,Classes_finales!C$1,TRUE))</f>
        <v>15</v>
      </c>
      <c r="I1038">
        <f t="shared" si="16"/>
        <v>20</v>
      </c>
      <c r="J1038" s="31">
        <f>Classes_finales!$W$30*C1038^3+Classes_finales!$W$31*C1038^2+Classes_finales!$W$32*C1038+Classes_finales!$W$33</f>
        <v>0.61058322040098778</v>
      </c>
      <c r="K1038">
        <f>IF(OR(C1038&lt;10,C1038&gt;450),0,IF(H1038&gt;=MAX(Classes_finales!D:D),$M$1,Donnees_SIG!J1038))</f>
        <v>0.61058322040098778</v>
      </c>
      <c r="P1038" t="s">
        <v>39</v>
      </c>
    </row>
    <row r="1039" spans="1:16">
      <c r="A1039" t="s">
        <v>2113</v>
      </c>
      <c r="B1039" t="s">
        <v>2114</v>
      </c>
      <c r="C1039">
        <v>76.204803467000005</v>
      </c>
      <c r="D1039" t="s">
        <v>37</v>
      </c>
      <c r="E1039">
        <v>790696.34797176998</v>
      </c>
      <c r="F1039">
        <v>9638550.0835976098</v>
      </c>
      <c r="G1039">
        <f>IF(C1039="","",VLOOKUP(C1039,Classes_detaillees!B:D,Classes_detaillees!C$1,TRUE))</f>
        <v>80</v>
      </c>
      <c r="H1039">
        <f>IF(C1039="","",VLOOKUP(C1039,Classes_finales!B:D,Classes_finales!C$1,TRUE))</f>
        <v>80</v>
      </c>
      <c r="I1039">
        <f t="shared" si="16"/>
        <v>20</v>
      </c>
      <c r="J1039" s="31">
        <f>Classes_finales!$W$30*C1039^3+Classes_finales!$W$31*C1039^2+Classes_finales!$W$32*C1039+Classes_finales!$W$33</f>
        <v>7.783443746380339</v>
      </c>
      <c r="K1039">
        <f>IF(OR(C1039&lt;10,C1039&gt;450),0,IF(H1039&gt;=MAX(Classes_finales!D:D),$M$1,Donnees_SIG!J1039))</f>
        <v>7.914299999999999</v>
      </c>
      <c r="P1039" t="s">
        <v>39</v>
      </c>
    </row>
    <row r="1040" spans="1:16">
      <c r="A1040" t="s">
        <v>2115</v>
      </c>
      <c r="B1040" s="31" t="s">
        <v>2116</v>
      </c>
      <c r="C1040">
        <v>16.151199341000002</v>
      </c>
      <c r="D1040" t="s">
        <v>37</v>
      </c>
      <c r="E1040">
        <v>783261.30618622596</v>
      </c>
      <c r="F1040">
        <v>9635417.4973348007</v>
      </c>
      <c r="G1040">
        <f>IF(C1040="","",VLOOKUP(C1040,Classes_detaillees!B:D,Classes_detaillees!C$1,TRUE))</f>
        <v>20</v>
      </c>
      <c r="H1040">
        <f>IF(C1040="","",VLOOKUP(C1040,Classes_finales!B:D,Classes_finales!C$1,TRUE))</f>
        <v>30</v>
      </c>
      <c r="I1040">
        <f t="shared" si="16"/>
        <v>20</v>
      </c>
      <c r="J1040" s="31">
        <f>Classes_finales!$W$30*C1040^3+Classes_finales!$W$31*C1040^2+Classes_finales!$W$32*C1040+Classes_finales!$W$33</f>
        <v>0.93093353303794091</v>
      </c>
      <c r="K1040">
        <f>IF(OR(C1040&lt;10,C1040&gt;450),0,IF(H1040&gt;=MAX(Classes_finales!D:D),$M$1,Donnees_SIG!J1040))</f>
        <v>0.93093353303794091</v>
      </c>
      <c r="P1040" t="s">
        <v>39</v>
      </c>
    </row>
    <row r="1041" spans="1:16">
      <c r="A1041" t="s">
        <v>2117</v>
      </c>
      <c r="B1041" t="s">
        <v>2118</v>
      </c>
      <c r="C1041">
        <v>107.99880219000001</v>
      </c>
      <c r="D1041" t="s">
        <v>37</v>
      </c>
      <c r="E1041">
        <v>783086.591681486</v>
      </c>
      <c r="F1041">
        <v>9635686.8310881797</v>
      </c>
      <c r="G1041">
        <f>IF(C1041="","",VLOOKUP(C1041,Classes_detaillees!B:D,Classes_detaillees!C$1,TRUE))</f>
        <v>110</v>
      </c>
      <c r="H1041">
        <f>IF(C1041="","",VLOOKUP(C1041,Classes_finales!B:D,Classes_finales!C$1,TRUE))</f>
        <v>80</v>
      </c>
      <c r="I1041">
        <f t="shared" si="16"/>
        <v>20</v>
      </c>
      <c r="J1041" s="31">
        <f>Classes_finales!$W$30*C1041^3+Classes_finales!$W$31*C1041^2+Classes_finales!$W$32*C1041+Classes_finales!$W$33</f>
        <v>6.1342609145087064</v>
      </c>
      <c r="K1041">
        <f>IF(OR(C1041&lt;10,C1041&gt;450),0,IF(H1041&gt;=MAX(Classes_finales!D:D),$M$1,Donnees_SIG!J1041))</f>
        <v>7.914299999999999</v>
      </c>
      <c r="P1041" t="s">
        <v>39</v>
      </c>
    </row>
    <row r="1042" spans="1:16">
      <c r="A1042" t="s">
        <v>2119</v>
      </c>
      <c r="B1042" t="s">
        <v>2120</v>
      </c>
      <c r="C1042">
        <v>11.699500084</v>
      </c>
      <c r="D1042" t="s">
        <v>37</v>
      </c>
      <c r="E1042">
        <v>792523.71228927595</v>
      </c>
      <c r="F1042">
        <v>9638628.7499372102</v>
      </c>
      <c r="G1042">
        <f>IF(C1042="","",VLOOKUP(C1042,Classes_detaillees!B:D,Classes_detaillees!C$1,TRUE))</f>
        <v>15</v>
      </c>
      <c r="H1042">
        <f>IF(C1042="","",VLOOKUP(C1042,Classes_finales!B:D,Classes_finales!C$1,TRUE))</f>
        <v>15</v>
      </c>
      <c r="I1042">
        <f t="shared" si="16"/>
        <v>20</v>
      </c>
      <c r="J1042" s="31">
        <f>Classes_finales!$W$30*C1042^3+Classes_finales!$W$31*C1042^2+Classes_finales!$W$32*C1042+Classes_finales!$W$33</f>
        <v>0.45710566548837117</v>
      </c>
      <c r="K1042">
        <f>IF(OR(C1042&lt;10,C1042&gt;450),0,IF(H1042&gt;=MAX(Classes_finales!D:D),$M$1,Donnees_SIG!J1042))</f>
        <v>0.45710566548837117</v>
      </c>
      <c r="P1042" t="s">
        <v>39</v>
      </c>
    </row>
    <row r="1043" spans="1:16">
      <c r="A1043" t="s">
        <v>2121</v>
      </c>
      <c r="B1043" s="31" t="s">
        <v>2122</v>
      </c>
      <c r="C1043">
        <v>77.465400696000003</v>
      </c>
      <c r="D1043" t="s">
        <v>37</v>
      </c>
      <c r="E1043">
        <v>792006.77378280205</v>
      </c>
      <c r="F1043">
        <v>9638564.7058383599</v>
      </c>
      <c r="G1043">
        <f>IF(C1043="","",VLOOKUP(C1043,Classes_detaillees!B:D,Classes_detaillees!C$1,TRUE))</f>
        <v>80</v>
      </c>
      <c r="H1043">
        <f>IF(C1043="","",VLOOKUP(C1043,Classes_finales!B:D,Classes_finales!C$1,TRUE))</f>
        <v>80</v>
      </c>
      <c r="I1043">
        <f t="shared" si="16"/>
        <v>20</v>
      </c>
      <c r="J1043" s="31">
        <f>Classes_finales!$W$30*C1043^3+Classes_finales!$W$31*C1043^2+Classes_finales!$W$32*C1043+Classes_finales!$W$33</f>
        <v>7.8348112290217831</v>
      </c>
      <c r="K1043">
        <f>IF(OR(C1043&lt;10,C1043&gt;450),0,IF(H1043&gt;=MAX(Classes_finales!D:D),$M$1,Donnees_SIG!J1043))</f>
        <v>7.914299999999999</v>
      </c>
      <c r="P1043" t="s">
        <v>39</v>
      </c>
    </row>
    <row r="1044" spans="1:16">
      <c r="A1044" t="s">
        <v>2123</v>
      </c>
      <c r="B1044" t="s">
        <v>2124</v>
      </c>
      <c r="C1044">
        <v>70.223999023000005</v>
      </c>
      <c r="D1044" t="s">
        <v>37</v>
      </c>
      <c r="E1044">
        <v>791534.55337658594</v>
      </c>
      <c r="F1044">
        <v>9637560.6695003603</v>
      </c>
      <c r="G1044">
        <f>IF(C1044="","",VLOOKUP(C1044,Classes_detaillees!B:D,Classes_detaillees!C$1,TRUE))</f>
        <v>75</v>
      </c>
      <c r="H1044">
        <f>IF(C1044="","",VLOOKUP(C1044,Classes_finales!B:D,Classes_finales!C$1,TRUE))</f>
        <v>80</v>
      </c>
      <c r="I1044">
        <f t="shared" si="16"/>
        <v>20</v>
      </c>
      <c r="J1044" s="31">
        <f>Classes_finales!$W$30*C1044^3+Classes_finales!$W$31*C1044^2+Classes_finales!$W$32*C1044+Classes_finales!$W$33</f>
        <v>7.4410809548205528</v>
      </c>
      <c r="K1044">
        <f>IF(OR(C1044&lt;10,C1044&gt;450),0,IF(H1044&gt;=MAX(Classes_finales!D:D),$M$1,Donnees_SIG!J1044))</f>
        <v>7.914299999999999</v>
      </c>
      <c r="P1044" t="s">
        <v>39</v>
      </c>
    </row>
    <row r="1045" spans="1:16">
      <c r="A1045" t="s">
        <v>2125</v>
      </c>
      <c r="B1045" t="s">
        <v>2126</v>
      </c>
      <c r="C1045">
        <v>55.129901885999999</v>
      </c>
      <c r="D1045" t="s">
        <v>37</v>
      </c>
      <c r="E1045">
        <v>783039.67546981596</v>
      </c>
      <c r="F1045">
        <v>9636241.2281717304</v>
      </c>
      <c r="G1045">
        <f>IF(C1045="","",VLOOKUP(C1045,Classes_detaillees!B:D,Classes_detaillees!C$1,TRUE))</f>
        <v>60</v>
      </c>
      <c r="H1045">
        <f>IF(C1045="","",VLOOKUP(C1045,Classes_finales!B:D,Classes_finales!C$1,TRUE))</f>
        <v>60</v>
      </c>
      <c r="I1045">
        <f t="shared" si="16"/>
        <v>20</v>
      </c>
      <c r="J1045" s="31">
        <f>Classes_finales!$W$30*C1045^3+Classes_finales!$W$31*C1045^2+Classes_finales!$W$32*C1045+Classes_finales!$W$33</f>
        <v>5.9945318756258281</v>
      </c>
      <c r="K1045">
        <f>IF(OR(C1045&lt;10,C1045&gt;450),0,IF(H1045&gt;=MAX(Classes_finales!D:D),$M$1,Donnees_SIG!J1045))</f>
        <v>5.9945318756258281</v>
      </c>
      <c r="P1045" t="s">
        <v>39</v>
      </c>
    </row>
    <row r="1046" spans="1:16">
      <c r="A1046" t="s">
        <v>2127</v>
      </c>
      <c r="B1046" t="s">
        <v>2128</v>
      </c>
      <c r="C1046">
        <v>73.054702758999994</v>
      </c>
      <c r="D1046" t="s">
        <v>37</v>
      </c>
      <c r="E1046">
        <v>783103.322143247</v>
      </c>
      <c r="F1046">
        <v>9635763.2305114008</v>
      </c>
      <c r="G1046">
        <f>IF(C1046="","",VLOOKUP(C1046,Classes_detaillees!B:D,Classes_detaillees!C$1,TRUE))</f>
        <v>75</v>
      </c>
      <c r="H1046">
        <f>IF(C1046="","",VLOOKUP(C1046,Classes_finales!B:D,Classes_finales!C$1,TRUE))</f>
        <v>80</v>
      </c>
      <c r="I1046">
        <f t="shared" si="16"/>
        <v>20</v>
      </c>
      <c r="J1046" s="31">
        <f>Classes_finales!$W$30*C1046^3+Classes_finales!$W$31*C1046^2+Classes_finales!$W$32*C1046+Classes_finales!$W$33</f>
        <v>7.6226459263271824</v>
      </c>
      <c r="K1046">
        <f>IF(OR(C1046&lt;10,C1046&gt;450),0,IF(H1046&gt;=MAX(Classes_finales!D:D),$M$1,Donnees_SIG!J1046))</f>
        <v>7.914299999999999</v>
      </c>
      <c r="P1046" t="s">
        <v>39</v>
      </c>
    </row>
    <row r="1047" spans="1:16">
      <c r="A1047" t="s">
        <v>2129</v>
      </c>
      <c r="B1047" s="31" t="s">
        <v>2130</v>
      </c>
      <c r="C1047">
        <v>62.080299377000003</v>
      </c>
      <c r="D1047" t="s">
        <v>37</v>
      </c>
      <c r="E1047">
        <v>790762.78435018903</v>
      </c>
      <c r="F1047">
        <v>9638591.8608768694</v>
      </c>
      <c r="G1047">
        <f>IF(C1047="","",VLOOKUP(C1047,Classes_detaillees!B:D,Classes_detaillees!C$1,TRUE))</f>
        <v>65</v>
      </c>
      <c r="H1047">
        <f>IF(C1047="","",VLOOKUP(C1047,Classes_finales!B:D,Classes_finales!C$1,TRUE))</f>
        <v>70</v>
      </c>
      <c r="I1047">
        <f t="shared" si="16"/>
        <v>20</v>
      </c>
      <c r="J1047" s="31">
        <f>Classes_finales!$W$30*C1047^3+Classes_finales!$W$31*C1047^2+Classes_finales!$W$32*C1047+Classes_finales!$W$33</f>
        <v>6.7482846449855103</v>
      </c>
      <c r="K1047">
        <f>IF(OR(C1047&lt;10,C1047&gt;450),0,IF(H1047&gt;=MAX(Classes_finales!D:D),$M$1,Donnees_SIG!J1047))</f>
        <v>6.7482846449855103</v>
      </c>
      <c r="P1047" t="s">
        <v>39</v>
      </c>
    </row>
    <row r="1048" spans="1:16">
      <c r="A1048" t="s">
        <v>2131</v>
      </c>
      <c r="B1048" s="31" t="s">
        <v>2132</v>
      </c>
      <c r="C1048">
        <v>54.905498504999997</v>
      </c>
      <c r="D1048" t="s">
        <v>37</v>
      </c>
      <c r="E1048">
        <v>790700.29612512398</v>
      </c>
      <c r="F1048">
        <v>9637994.6330664903</v>
      </c>
      <c r="G1048">
        <f>IF(C1048="","",VLOOKUP(C1048,Classes_detaillees!B:D,Classes_detaillees!C$1,TRUE))</f>
        <v>55</v>
      </c>
      <c r="H1048">
        <f>IF(C1048="","",VLOOKUP(C1048,Classes_finales!B:D,Classes_finales!C$1,TRUE))</f>
        <v>60</v>
      </c>
      <c r="I1048">
        <f t="shared" si="16"/>
        <v>20</v>
      </c>
      <c r="J1048" s="31">
        <f>Classes_finales!$W$30*C1048^3+Classes_finales!$W$31*C1048^2+Classes_finales!$W$32*C1048+Classes_finales!$W$33</f>
        <v>5.9681957177801603</v>
      </c>
      <c r="K1048">
        <f>IF(OR(C1048&lt;10,C1048&gt;450),0,IF(H1048&gt;=MAX(Classes_finales!D:D),$M$1,Donnees_SIG!J1048))</f>
        <v>5.9681957177801603</v>
      </c>
      <c r="P1048" t="s">
        <v>39</v>
      </c>
    </row>
    <row r="1049" spans="1:16">
      <c r="A1049" t="s">
        <v>2133</v>
      </c>
      <c r="B1049" t="s">
        <v>2134</v>
      </c>
      <c r="C1049">
        <v>73.648803710999999</v>
      </c>
      <c r="D1049" t="s">
        <v>37</v>
      </c>
      <c r="E1049">
        <v>789815.27206792403</v>
      </c>
      <c r="F1049">
        <v>9637362.93011171</v>
      </c>
      <c r="G1049">
        <f>IF(C1049="","",VLOOKUP(C1049,Classes_detaillees!B:D,Classes_detaillees!C$1,TRUE))</f>
        <v>75</v>
      </c>
      <c r="H1049">
        <f>IF(C1049="","",VLOOKUP(C1049,Classes_finales!B:D,Classes_finales!C$1,TRUE))</f>
        <v>80</v>
      </c>
      <c r="I1049">
        <f t="shared" si="16"/>
        <v>20</v>
      </c>
      <c r="J1049" s="31">
        <f>Classes_finales!$W$30*C1049^3+Classes_finales!$W$31*C1049^2+Classes_finales!$W$32*C1049+Classes_finales!$W$33</f>
        <v>7.6564010595073189</v>
      </c>
      <c r="K1049">
        <f>IF(OR(C1049&lt;10,C1049&gt;450),0,IF(H1049&gt;=MAX(Classes_finales!D:D),$M$1,Donnees_SIG!J1049))</f>
        <v>7.914299999999999</v>
      </c>
      <c r="P1049" t="s">
        <v>39</v>
      </c>
    </row>
    <row r="1050" spans="1:16">
      <c r="A1050" t="s">
        <v>2135</v>
      </c>
      <c r="B1050" t="s">
        <v>2136</v>
      </c>
      <c r="C1050">
        <v>176.12179565</v>
      </c>
      <c r="D1050" t="s">
        <v>37</v>
      </c>
      <c r="E1050">
        <v>791681.34893657698</v>
      </c>
      <c r="F1050">
        <v>9638453.2901633307</v>
      </c>
      <c r="G1050">
        <f>IF(C1050="","",VLOOKUP(C1050,Classes_detaillees!B:D,Classes_detaillees!C$1,TRUE))</f>
        <v>180</v>
      </c>
      <c r="H1050">
        <f>IF(C1050="","",VLOOKUP(C1050,Classes_finales!B:D,Classes_finales!C$1,TRUE))</f>
        <v>80</v>
      </c>
      <c r="I1050">
        <f t="shared" si="16"/>
        <v>20</v>
      </c>
      <c r="J1050" s="31">
        <f>Classes_finales!$W$30*C1050^3+Classes_finales!$W$31*C1050^2+Classes_finales!$W$32*C1050+Classes_finales!$W$33</f>
        <v>-31.476859849301569</v>
      </c>
      <c r="K1050">
        <f>IF(OR(C1050&lt;10,C1050&gt;450),0,IF(H1050&gt;=MAX(Classes_finales!D:D),$M$1,Donnees_SIG!J1050))</f>
        <v>7.914299999999999</v>
      </c>
      <c r="P1050" t="s">
        <v>39</v>
      </c>
    </row>
    <row r="1051" spans="1:16">
      <c r="A1051" t="s">
        <v>2137</v>
      </c>
      <c r="B1051" t="s">
        <v>2138</v>
      </c>
      <c r="C1051">
        <v>204.6006012</v>
      </c>
      <c r="D1051" t="s">
        <v>37</v>
      </c>
      <c r="E1051">
        <v>790675.22532853601</v>
      </c>
      <c r="F1051">
        <v>9638480.3342258893</v>
      </c>
      <c r="G1051">
        <f>IF(C1051="","",VLOOKUP(C1051,Classes_detaillees!B:D,Classes_detaillees!C$1,TRUE))</f>
        <v>205</v>
      </c>
      <c r="H1051">
        <f>IF(C1051="","",VLOOKUP(C1051,Classes_finales!B:D,Classes_finales!C$1,TRUE))</f>
        <v>80</v>
      </c>
      <c r="I1051">
        <f t="shared" si="16"/>
        <v>20</v>
      </c>
      <c r="J1051" s="31">
        <f>Classes_finales!$W$30*C1051^3+Classes_finales!$W$31*C1051^2+Classes_finales!$W$32*C1051+Classes_finales!$W$33</f>
        <v>-68.03820930683743</v>
      </c>
      <c r="K1051">
        <f>IF(OR(C1051&lt;10,C1051&gt;450),0,IF(H1051&gt;=MAX(Classes_finales!D:D),$M$1,Donnees_SIG!J1051))</f>
        <v>7.914299999999999</v>
      </c>
      <c r="P1051" t="s">
        <v>39</v>
      </c>
    </row>
    <row r="1052" spans="1:16">
      <c r="A1052" t="s">
        <v>2139</v>
      </c>
      <c r="B1052" t="s">
        <v>2140</v>
      </c>
      <c r="C1052">
        <v>32.858898162999999</v>
      </c>
      <c r="D1052" t="s">
        <v>37</v>
      </c>
      <c r="E1052">
        <v>786047.57171619101</v>
      </c>
      <c r="F1052">
        <v>9636400.7619956005</v>
      </c>
      <c r="G1052">
        <f>IF(C1052="","",VLOOKUP(C1052,Classes_detaillees!B:D,Classes_detaillees!C$1,TRUE))</f>
        <v>35</v>
      </c>
      <c r="H1052">
        <f>IF(C1052="","",VLOOKUP(C1052,Classes_finales!B:D,Classes_finales!C$1,TRUE))</f>
        <v>35</v>
      </c>
      <c r="I1052">
        <f t="shared" si="16"/>
        <v>20</v>
      </c>
      <c r="J1052" s="31">
        <f>Classes_finales!$W$30*C1052^3+Classes_finales!$W$31*C1052^2+Classes_finales!$W$32*C1052+Classes_finales!$W$33</f>
        <v>3.0577673490981137</v>
      </c>
      <c r="K1052">
        <f>IF(OR(C1052&lt;10,C1052&gt;450),0,IF(H1052&gt;=MAX(Classes_finales!D:D),$M$1,Donnees_SIG!J1052))</f>
        <v>3.0577673490981137</v>
      </c>
      <c r="P1052" t="s">
        <v>39</v>
      </c>
    </row>
    <row r="1053" spans="1:16">
      <c r="A1053" t="s">
        <v>2141</v>
      </c>
      <c r="B1053" s="31" t="s">
        <v>2142</v>
      </c>
      <c r="C1053">
        <v>8.5785999297999993</v>
      </c>
      <c r="D1053" t="s">
        <v>37</v>
      </c>
      <c r="E1053">
        <v>790458.75228263997</v>
      </c>
      <c r="F1053">
        <v>9638663.7938597798</v>
      </c>
      <c r="G1053">
        <f>IF(C1053="","",VLOOKUP(C1053,Classes_detaillees!B:D,Classes_detaillees!C$1,TRUE))</f>
        <v>10</v>
      </c>
      <c r="H1053">
        <f>IF(C1053="","",VLOOKUP(C1053,Classes_finales!B:D,Classes_finales!C$1,TRUE))</f>
        <v>10</v>
      </c>
      <c r="I1053">
        <f t="shared" si="16"/>
        <v>20</v>
      </c>
      <c r="J1053" s="31">
        <f>Classes_finales!$W$30*C1053^3+Classes_finales!$W$31*C1053^2+Classes_finales!$W$32*C1053+Classes_finales!$W$33</f>
        <v>0.1596991737064799</v>
      </c>
      <c r="K1053">
        <f>IF(OR(C1053&lt;10,C1053&gt;450),0,IF(H1053&gt;=MAX(Classes_finales!D:D),$M$1,Donnees_SIG!J1053))</f>
        <v>0</v>
      </c>
      <c r="P1053" t="s">
        <v>39</v>
      </c>
    </row>
    <row r="1054" spans="1:16">
      <c r="A1054" t="s">
        <v>2143</v>
      </c>
      <c r="B1054" s="31" t="s">
        <v>2144</v>
      </c>
      <c r="C1054">
        <v>46.293399811</v>
      </c>
      <c r="D1054" t="s">
        <v>37</v>
      </c>
      <c r="E1054">
        <v>791653.82857635105</v>
      </c>
      <c r="F1054">
        <v>9638250.5286832005</v>
      </c>
      <c r="G1054">
        <f>IF(C1054="","",VLOOKUP(C1054,Classes_detaillees!B:D,Classes_detaillees!C$1,TRUE))</f>
        <v>50</v>
      </c>
      <c r="H1054">
        <f>IF(C1054="","",VLOOKUP(C1054,Classes_finales!B:D,Classes_finales!C$1,TRUE))</f>
        <v>50</v>
      </c>
      <c r="I1054">
        <f t="shared" si="16"/>
        <v>20</v>
      </c>
      <c r="J1054" s="31">
        <f>Classes_finales!$W$30*C1054^3+Classes_finales!$W$31*C1054^2+Classes_finales!$W$32*C1054+Classes_finales!$W$33</f>
        <v>4.8869598191188928</v>
      </c>
      <c r="K1054">
        <f>IF(OR(C1054&lt;10,C1054&gt;450),0,IF(H1054&gt;=MAX(Classes_finales!D:D),$M$1,Donnees_SIG!J1054))</f>
        <v>4.8869598191188928</v>
      </c>
      <c r="P1054" t="s">
        <v>39</v>
      </c>
    </row>
    <row r="1055" spans="1:16">
      <c r="A1055" t="s">
        <v>2145</v>
      </c>
      <c r="B1055" t="s">
        <v>2146</v>
      </c>
      <c r="C1055">
        <v>70.184700011999993</v>
      </c>
      <c r="D1055" t="s">
        <v>37</v>
      </c>
      <c r="E1055">
        <v>783024.42466248199</v>
      </c>
      <c r="F1055">
        <v>9635762.2717920206</v>
      </c>
      <c r="G1055">
        <f>IF(C1055="","",VLOOKUP(C1055,Classes_detaillees!B:D,Classes_detaillees!C$1,TRUE))</f>
        <v>75</v>
      </c>
      <c r="H1055">
        <f>IF(C1055="","",VLOOKUP(C1055,Classes_finales!B:D,Classes_finales!C$1,TRUE))</f>
        <v>80</v>
      </c>
      <c r="I1055">
        <f t="shared" si="16"/>
        <v>20</v>
      </c>
      <c r="J1055" s="31">
        <f>Classes_finales!$W$30*C1055^3+Classes_finales!$W$31*C1055^2+Classes_finales!$W$32*C1055+Classes_finales!$W$33</f>
        <v>7.4383268766444601</v>
      </c>
      <c r="K1055">
        <f>IF(OR(C1055&lt;10,C1055&gt;450),0,IF(H1055&gt;=MAX(Classes_finales!D:D),$M$1,Donnees_SIG!J1055))</f>
        <v>7.914299999999999</v>
      </c>
      <c r="P1055" t="s">
        <v>39</v>
      </c>
    </row>
    <row r="1056" spans="1:16">
      <c r="A1056" t="s">
        <v>2147</v>
      </c>
      <c r="B1056" t="s">
        <v>2148</v>
      </c>
      <c r="C1056">
        <v>112.96929932</v>
      </c>
      <c r="D1056" t="s">
        <v>37</v>
      </c>
      <c r="E1056">
        <v>783081.431473042</v>
      </c>
      <c r="F1056">
        <v>9636331.3288897295</v>
      </c>
      <c r="G1056">
        <f>IF(C1056="","",VLOOKUP(C1056,Classes_detaillees!B:D,Classes_detaillees!C$1,TRUE))</f>
        <v>115</v>
      </c>
      <c r="H1056">
        <f>IF(C1056="","",VLOOKUP(C1056,Classes_finales!B:D,Classes_finales!C$1,TRUE))</f>
        <v>80</v>
      </c>
      <c r="I1056">
        <f t="shared" si="16"/>
        <v>20</v>
      </c>
      <c r="J1056" s="31">
        <f>Classes_finales!$W$30*C1056^3+Classes_finales!$W$31*C1056^2+Classes_finales!$W$32*C1056+Classes_finales!$W$33</f>
        <v>5.192365455970501</v>
      </c>
      <c r="K1056">
        <f>IF(OR(C1056&lt;10,C1056&gt;450),0,IF(H1056&gt;=MAX(Classes_finales!D:D),$M$1,Donnees_SIG!J1056))</f>
        <v>7.914299999999999</v>
      </c>
      <c r="P1056" t="s">
        <v>39</v>
      </c>
    </row>
    <row r="1057" spans="1:16">
      <c r="A1057" t="s">
        <v>2149</v>
      </c>
      <c r="B1057" t="s">
        <v>2150</v>
      </c>
      <c r="C1057">
        <v>196.15069579999999</v>
      </c>
      <c r="D1057" t="s">
        <v>37</v>
      </c>
      <c r="E1057">
        <v>783223.33929640497</v>
      </c>
      <c r="F1057">
        <v>9636492.6837015692</v>
      </c>
      <c r="G1057">
        <f>IF(C1057="","",VLOOKUP(C1057,Classes_detaillees!B:D,Classes_detaillees!C$1,TRUE))</f>
        <v>200</v>
      </c>
      <c r="H1057">
        <f>IF(C1057="","",VLOOKUP(C1057,Classes_finales!B:D,Classes_finales!C$1,TRUE))</f>
        <v>80</v>
      </c>
      <c r="I1057">
        <f t="shared" si="16"/>
        <v>20</v>
      </c>
      <c r="J1057" s="31">
        <f>Classes_finales!$W$30*C1057^3+Classes_finales!$W$31*C1057^2+Classes_finales!$W$32*C1057+Classes_finales!$W$33</f>
        <v>-55.609850310854448</v>
      </c>
      <c r="K1057">
        <f>IF(OR(C1057&lt;10,C1057&gt;450),0,IF(H1057&gt;=MAX(Classes_finales!D:D),$M$1,Donnees_SIG!J1057))</f>
        <v>7.914299999999999</v>
      </c>
      <c r="P1057" t="s">
        <v>39</v>
      </c>
    </row>
    <row r="1058" spans="1:16">
      <c r="A1058" t="s">
        <v>2151</v>
      </c>
      <c r="B1058" t="s">
        <v>2152</v>
      </c>
      <c r="C1058">
        <v>82.86000061</v>
      </c>
      <c r="D1058" t="s">
        <v>37</v>
      </c>
      <c r="E1058">
        <v>790702.053324354</v>
      </c>
      <c r="F1058">
        <v>9638031.3224405795</v>
      </c>
      <c r="G1058">
        <f>IF(C1058="","",VLOOKUP(C1058,Classes_detaillees!B:D,Classes_detaillees!C$1,TRUE))</f>
        <v>85</v>
      </c>
      <c r="H1058">
        <f>IF(C1058="","",VLOOKUP(C1058,Classes_finales!B:D,Classes_finales!C$1,TRUE))</f>
        <v>80</v>
      </c>
      <c r="I1058">
        <f t="shared" si="16"/>
        <v>20</v>
      </c>
      <c r="J1058" s="31">
        <f>Classes_finales!$W$30*C1058^3+Classes_finales!$W$31*C1058^2+Classes_finales!$W$32*C1058+Classes_finales!$W$33</f>
        <v>7.9637791726977056</v>
      </c>
      <c r="K1058">
        <f>IF(OR(C1058&lt;10,C1058&gt;450),0,IF(H1058&gt;=MAX(Classes_finales!D:D),$M$1,Donnees_SIG!J1058))</f>
        <v>7.914299999999999</v>
      </c>
      <c r="P1058" t="s">
        <v>39</v>
      </c>
    </row>
    <row r="1059" spans="1:16">
      <c r="A1059" t="s">
        <v>2153</v>
      </c>
      <c r="B1059" t="s">
        <v>2154</v>
      </c>
      <c r="C1059">
        <v>109.95610046</v>
      </c>
      <c r="D1059" t="s">
        <v>37</v>
      </c>
      <c r="E1059">
        <v>792803.94970114599</v>
      </c>
      <c r="F1059">
        <v>9638885.3938583303</v>
      </c>
      <c r="G1059">
        <f>IF(C1059="","",VLOOKUP(C1059,Classes_detaillees!B:D,Classes_detaillees!C$1,TRUE))</f>
        <v>110</v>
      </c>
      <c r="H1059">
        <f>IF(C1059="","",VLOOKUP(C1059,Classes_finales!B:D,Classes_finales!C$1,TRUE))</f>
        <v>80</v>
      </c>
      <c r="I1059">
        <f t="shared" si="16"/>
        <v>20</v>
      </c>
      <c r="J1059" s="31">
        <f>Classes_finales!$W$30*C1059^3+Classes_finales!$W$31*C1059^2+Classes_finales!$W$32*C1059+Classes_finales!$W$33</f>
        <v>5.7894173269997413</v>
      </c>
      <c r="K1059">
        <f>IF(OR(C1059&lt;10,C1059&gt;450),0,IF(H1059&gt;=MAX(Classes_finales!D:D),$M$1,Donnees_SIG!J1059))</f>
        <v>7.914299999999999</v>
      </c>
      <c r="P1059" t="s">
        <v>39</v>
      </c>
    </row>
    <row r="1060" spans="1:16">
      <c r="A1060" t="s">
        <v>2155</v>
      </c>
      <c r="B1060" t="s">
        <v>2156</v>
      </c>
      <c r="C1060">
        <v>65.20249939</v>
      </c>
      <c r="D1060" t="s">
        <v>37</v>
      </c>
      <c r="E1060">
        <v>783953.67305226205</v>
      </c>
      <c r="F1060">
        <v>9635895.3825841993</v>
      </c>
      <c r="G1060">
        <f>IF(C1060="","",VLOOKUP(C1060,Classes_detaillees!B:D,Classes_detaillees!C$1,TRUE))</f>
        <v>70</v>
      </c>
      <c r="H1060">
        <f>IF(C1060="","",VLOOKUP(C1060,Classes_finales!B:D,Classes_finales!C$1,TRUE))</f>
        <v>70</v>
      </c>
      <c r="I1060">
        <f t="shared" si="16"/>
        <v>20</v>
      </c>
      <c r="J1060" s="31">
        <f>Classes_finales!$W$30*C1060^3+Classes_finales!$W$31*C1060^2+Classes_finales!$W$32*C1060+Classes_finales!$W$33</f>
        <v>7.0413335691871719</v>
      </c>
      <c r="K1060">
        <f>IF(OR(C1060&lt;10,C1060&gt;450),0,IF(H1060&gt;=MAX(Classes_finales!D:D),$M$1,Donnees_SIG!J1060))</f>
        <v>7.0413335691871719</v>
      </c>
      <c r="P1060" t="s">
        <v>39</v>
      </c>
    </row>
    <row r="1061" spans="1:16">
      <c r="A1061" t="s">
        <v>2157</v>
      </c>
      <c r="B1061" t="s">
        <v>2158</v>
      </c>
      <c r="C1061">
        <v>169.83140564000001</v>
      </c>
      <c r="D1061" t="s">
        <v>37</v>
      </c>
      <c r="E1061">
        <v>792435.910167497</v>
      </c>
      <c r="F1061">
        <v>9638652.5545783099</v>
      </c>
      <c r="G1061">
        <f>IF(C1061="","",VLOOKUP(C1061,Classes_detaillees!B:D,Classes_detaillees!C$1,TRUE))</f>
        <v>170</v>
      </c>
      <c r="H1061">
        <f>IF(C1061="","",VLOOKUP(C1061,Classes_finales!B:D,Classes_finales!C$1,TRUE))</f>
        <v>80</v>
      </c>
      <c r="I1061">
        <f t="shared" si="16"/>
        <v>20</v>
      </c>
      <c r="J1061" s="31">
        <f>Classes_finales!$W$30*C1061^3+Classes_finales!$W$31*C1061^2+Classes_finales!$W$32*C1061+Classes_finales!$W$33</f>
        <v>-25.328286276747086</v>
      </c>
      <c r="K1061">
        <f>IF(OR(C1061&lt;10,C1061&gt;450),0,IF(H1061&gt;=MAX(Classes_finales!D:D),$M$1,Donnees_SIG!J1061))</f>
        <v>7.914299999999999</v>
      </c>
      <c r="P1061" t="s">
        <v>39</v>
      </c>
    </row>
    <row r="1062" spans="1:16">
      <c r="A1062" t="s">
        <v>2159</v>
      </c>
      <c r="B1062" t="s">
        <v>2160</v>
      </c>
      <c r="C1062">
        <v>152.98649596999999</v>
      </c>
      <c r="D1062" t="s">
        <v>37</v>
      </c>
      <c r="E1062">
        <v>790874.351847162</v>
      </c>
      <c r="F1062">
        <v>9638583.3505055998</v>
      </c>
      <c r="G1062">
        <f>IF(C1062="","",VLOOKUP(C1062,Classes_detaillees!B:D,Classes_detaillees!C$1,TRUE))</f>
        <v>155</v>
      </c>
      <c r="H1062">
        <f>IF(C1062="","",VLOOKUP(C1062,Classes_finales!B:D,Classes_finales!C$1,TRUE))</f>
        <v>80</v>
      </c>
      <c r="I1062">
        <f t="shared" si="16"/>
        <v>20</v>
      </c>
      <c r="J1062" s="31">
        <f>Classes_finales!$W$30*C1062^3+Classes_finales!$W$31*C1062^2+Classes_finales!$W$32*C1062+Classes_finales!$W$33</f>
        <v>-11.89463361482216</v>
      </c>
      <c r="K1062">
        <f>IF(OR(C1062&lt;10,C1062&gt;450),0,IF(H1062&gt;=MAX(Classes_finales!D:D),$M$1,Donnees_SIG!J1062))</f>
        <v>7.914299999999999</v>
      </c>
      <c r="P1062" t="s">
        <v>39</v>
      </c>
    </row>
    <row r="1063" spans="1:16">
      <c r="A1063" t="s">
        <v>2161</v>
      </c>
      <c r="B1063" t="s">
        <v>2162</v>
      </c>
      <c r="C1063">
        <v>145.94709778000001</v>
      </c>
      <c r="D1063" t="s">
        <v>37</v>
      </c>
      <c r="E1063">
        <v>790276.39370076999</v>
      </c>
      <c r="F1063">
        <v>9638800.2294152491</v>
      </c>
      <c r="G1063">
        <f>IF(C1063="","",VLOOKUP(C1063,Classes_detaillees!B:D,Classes_detaillees!C$1,TRUE))</f>
        <v>150</v>
      </c>
      <c r="H1063">
        <f>IF(C1063="","",VLOOKUP(C1063,Classes_finales!B:D,Classes_finales!C$1,TRUE))</f>
        <v>80</v>
      </c>
      <c r="I1063">
        <f t="shared" si="16"/>
        <v>20</v>
      </c>
      <c r="J1063" s="31">
        <f>Classes_finales!$W$30*C1063^3+Classes_finales!$W$31*C1063^2+Classes_finales!$W$32*C1063+Classes_finales!$W$33</f>
        <v>-7.4871730553041314</v>
      </c>
      <c r="K1063">
        <f>IF(OR(C1063&lt;10,C1063&gt;450),0,IF(H1063&gt;=MAX(Classes_finales!D:D),$M$1,Donnees_SIG!J1063))</f>
        <v>7.914299999999999</v>
      </c>
      <c r="P1063" t="s">
        <v>39</v>
      </c>
    </row>
    <row r="1064" spans="1:16">
      <c r="A1064" t="s">
        <v>2163</v>
      </c>
      <c r="B1064" t="s">
        <v>2164</v>
      </c>
      <c r="C1064">
        <v>44.7981987</v>
      </c>
      <c r="D1064" t="s">
        <v>37</v>
      </c>
      <c r="E1064">
        <v>792143.70473003201</v>
      </c>
      <c r="F1064">
        <v>9638321.4261042401</v>
      </c>
      <c r="G1064">
        <f>IF(C1064="","",VLOOKUP(C1064,Classes_detaillees!B:D,Classes_detaillees!C$1,TRUE))</f>
        <v>45</v>
      </c>
      <c r="H1064">
        <f>IF(C1064="","",VLOOKUP(C1064,Classes_finales!B:D,Classes_finales!C$1,TRUE))</f>
        <v>50</v>
      </c>
      <c r="I1064">
        <f t="shared" si="16"/>
        <v>20</v>
      </c>
      <c r="J1064" s="31">
        <f>Classes_finales!$W$30*C1064^3+Classes_finales!$W$31*C1064^2+Classes_finales!$W$32*C1064+Classes_finales!$W$33</f>
        <v>4.6883595090598327</v>
      </c>
      <c r="K1064">
        <f>IF(OR(C1064&lt;10,C1064&gt;450),0,IF(H1064&gt;=MAX(Classes_finales!D:D),$M$1,Donnees_SIG!J1064))</f>
        <v>4.6883595090598327</v>
      </c>
      <c r="P1064" t="s">
        <v>39</v>
      </c>
    </row>
    <row r="1065" spans="1:16">
      <c r="A1065" t="s">
        <v>2165</v>
      </c>
      <c r="B1065" t="s">
        <v>2166</v>
      </c>
      <c r="C1065">
        <v>10.449899673000001</v>
      </c>
      <c r="D1065" t="s">
        <v>37</v>
      </c>
      <c r="E1065">
        <v>783362.63571328402</v>
      </c>
      <c r="F1065">
        <v>9636961.6595371291</v>
      </c>
      <c r="G1065">
        <f>IF(C1065="","",VLOOKUP(C1065,Classes_detaillees!B:D,Classes_detaillees!C$1,TRUE))</f>
        <v>15</v>
      </c>
      <c r="H1065">
        <f>IF(C1065="","",VLOOKUP(C1065,Classes_finales!B:D,Classes_finales!C$1,TRUE))</f>
        <v>15</v>
      </c>
      <c r="I1065">
        <f t="shared" si="16"/>
        <v>20</v>
      </c>
      <c r="J1065" s="31">
        <f>Classes_finales!$W$30*C1065^3+Classes_finales!$W$31*C1065^2+Classes_finales!$W$32*C1065+Classes_finales!$W$33</f>
        <v>0.33431751323162628</v>
      </c>
      <c r="K1065">
        <f>IF(OR(C1065&lt;10,C1065&gt;450),0,IF(H1065&gt;=MAX(Classes_finales!D:D),$M$1,Donnees_SIG!J1065))</f>
        <v>0.33431751323162628</v>
      </c>
      <c r="P1065" t="s">
        <v>39</v>
      </c>
    </row>
    <row r="1066" spans="1:16">
      <c r="A1066" t="s">
        <v>2167</v>
      </c>
      <c r="B1066" t="s">
        <v>2168</v>
      </c>
      <c r="C1066">
        <v>107.46029663</v>
      </c>
      <c r="D1066" t="s">
        <v>37</v>
      </c>
      <c r="E1066">
        <v>789785.81410869304</v>
      </c>
      <c r="F1066">
        <v>9638884.6217449103</v>
      </c>
      <c r="G1066">
        <f>IF(C1066="","",VLOOKUP(C1066,Classes_detaillees!B:D,Classes_detaillees!C$1,TRUE))</f>
        <v>110</v>
      </c>
      <c r="H1066">
        <f>IF(C1066="","",VLOOKUP(C1066,Classes_finales!B:D,Classes_finales!C$1,TRUE))</f>
        <v>80</v>
      </c>
      <c r="I1066">
        <f t="shared" si="16"/>
        <v>20</v>
      </c>
      <c r="J1066" s="31">
        <f>Classes_finales!$W$30*C1066^3+Classes_finales!$W$31*C1066^2+Classes_finales!$W$32*C1066+Classes_finales!$W$33</f>
        <v>6.2233463101427287</v>
      </c>
      <c r="K1066">
        <f>IF(OR(C1066&lt;10,C1066&gt;450),0,IF(H1066&gt;=MAX(Classes_finales!D:D),$M$1,Donnees_SIG!J1066))</f>
        <v>7.914299999999999</v>
      </c>
      <c r="P1066" t="s">
        <v>39</v>
      </c>
    </row>
    <row r="1067" spans="1:16">
      <c r="A1067" t="s">
        <v>2169</v>
      </c>
      <c r="B1067" s="31" t="s">
        <v>2170</v>
      </c>
      <c r="C1067">
        <v>43.428798676</v>
      </c>
      <c r="D1067" t="s">
        <v>37</v>
      </c>
      <c r="E1067">
        <v>790713.57578915695</v>
      </c>
      <c r="F1067">
        <v>9638308.3483122997</v>
      </c>
      <c r="G1067">
        <f>IF(C1067="","",VLOOKUP(C1067,Classes_detaillees!B:D,Classes_detaillees!C$1,TRUE))</f>
        <v>45</v>
      </c>
      <c r="H1067">
        <f>IF(C1067="","",VLOOKUP(C1067,Classes_finales!B:D,Classes_finales!C$1,TRUE))</f>
        <v>50</v>
      </c>
      <c r="I1067">
        <f t="shared" si="16"/>
        <v>20</v>
      </c>
      <c r="J1067" s="31">
        <f>Classes_finales!$W$30*C1067^3+Classes_finales!$W$31*C1067^2+Classes_finales!$W$32*C1067+Classes_finales!$W$33</f>
        <v>4.5045449822427237</v>
      </c>
      <c r="K1067">
        <f>IF(OR(C1067&lt;10,C1067&gt;450),0,IF(H1067&gt;=MAX(Classes_finales!D:D),$M$1,Donnees_SIG!J1067))</f>
        <v>4.5045449822427237</v>
      </c>
      <c r="P1067" t="s">
        <v>39</v>
      </c>
    </row>
    <row r="1068" spans="1:16">
      <c r="A1068" t="s">
        <v>2171</v>
      </c>
      <c r="B1068" t="s">
        <v>2172</v>
      </c>
      <c r="C1068">
        <v>173.1053009</v>
      </c>
      <c r="D1068" t="s">
        <v>37</v>
      </c>
      <c r="E1068">
        <v>783095.90370223997</v>
      </c>
      <c r="F1068">
        <v>9636291.5618716702</v>
      </c>
      <c r="G1068">
        <f>IF(C1068="","",VLOOKUP(C1068,Classes_detaillees!B:D,Classes_detaillees!C$1,TRUE))</f>
        <v>175</v>
      </c>
      <c r="H1068">
        <f>IF(C1068="","",VLOOKUP(C1068,Classes_finales!B:D,Classes_finales!C$1,TRUE))</f>
        <v>80</v>
      </c>
      <c r="I1068">
        <f t="shared" si="16"/>
        <v>20</v>
      </c>
      <c r="J1068" s="31">
        <f>Classes_finales!$W$30*C1068^3+Classes_finales!$W$31*C1068^2+Classes_finales!$W$32*C1068+Classes_finales!$W$33</f>
        <v>-28.447577097354767</v>
      </c>
      <c r="K1068">
        <f>IF(OR(C1068&lt;10,C1068&gt;450),0,IF(H1068&gt;=MAX(Classes_finales!D:D),$M$1,Donnees_SIG!J1068))</f>
        <v>7.914299999999999</v>
      </c>
      <c r="P1068" t="s">
        <v>39</v>
      </c>
    </row>
    <row r="1069" spans="1:16">
      <c r="A1069" t="s">
        <v>2173</v>
      </c>
      <c r="B1069" t="s">
        <v>2174</v>
      </c>
      <c r="C1069">
        <v>146.19920349</v>
      </c>
      <c r="D1069" t="s">
        <v>37</v>
      </c>
      <c r="E1069">
        <v>792943.27658596495</v>
      </c>
      <c r="F1069">
        <v>9639000.2479824498</v>
      </c>
      <c r="G1069">
        <f>IF(C1069="","",VLOOKUP(C1069,Classes_detaillees!B:D,Classes_detaillees!C$1,TRUE))</f>
        <v>150</v>
      </c>
      <c r="H1069">
        <f>IF(C1069="","",VLOOKUP(C1069,Classes_finales!B:D,Classes_finales!C$1,TRUE))</f>
        <v>80</v>
      </c>
      <c r="I1069">
        <f t="shared" si="16"/>
        <v>20</v>
      </c>
      <c r="J1069" s="31">
        <f>Classes_finales!$W$30*C1069^3+Classes_finales!$W$31*C1069^2+Classes_finales!$W$32*C1069+Classes_finales!$W$33</f>
        <v>-7.6335507672289928</v>
      </c>
      <c r="K1069">
        <f>IF(OR(C1069&lt;10,C1069&gt;450),0,IF(H1069&gt;=MAX(Classes_finales!D:D),$M$1,Donnees_SIG!J1069))</f>
        <v>7.914299999999999</v>
      </c>
      <c r="P1069" t="s">
        <v>39</v>
      </c>
    </row>
    <row r="1070" spans="1:16">
      <c r="A1070" t="s">
        <v>2175</v>
      </c>
      <c r="B1070" t="s">
        <v>2176</v>
      </c>
      <c r="C1070">
        <v>81.236297606999997</v>
      </c>
      <c r="D1070" t="s">
        <v>37</v>
      </c>
      <c r="E1070">
        <v>790086.40555681195</v>
      </c>
      <c r="F1070">
        <v>9637438.6757281292</v>
      </c>
      <c r="G1070">
        <f>IF(C1070="","",VLOOKUP(C1070,Classes_detaillees!B:D,Classes_detaillees!C$1,TRUE))</f>
        <v>85</v>
      </c>
      <c r="H1070">
        <f>IF(C1070="","",VLOOKUP(C1070,Classes_finales!B:D,Classes_finales!C$1,TRUE))</f>
        <v>80</v>
      </c>
      <c r="I1070">
        <f t="shared" si="16"/>
        <v>20</v>
      </c>
      <c r="J1070" s="31">
        <f>Classes_finales!$W$30*C1070^3+Classes_finales!$W$31*C1070^2+Classes_finales!$W$32*C1070+Classes_finales!$W$33</f>
        <v>7.9410720958734355</v>
      </c>
      <c r="K1070">
        <f>IF(OR(C1070&lt;10,C1070&gt;450),0,IF(H1070&gt;=MAX(Classes_finales!D:D),$M$1,Donnees_SIG!J1070))</f>
        <v>7.914299999999999</v>
      </c>
      <c r="P1070" t="s">
        <v>39</v>
      </c>
    </row>
    <row r="1071" spans="1:16">
      <c r="A1071" t="s">
        <v>2177</v>
      </c>
      <c r="B1071" s="31" t="s">
        <v>2178</v>
      </c>
      <c r="C1071">
        <v>118.25930022999999</v>
      </c>
      <c r="D1071" t="s">
        <v>37</v>
      </c>
      <c r="E1071">
        <v>790915.65539277403</v>
      </c>
      <c r="F1071">
        <v>9638267.8403660301</v>
      </c>
      <c r="G1071">
        <f>IF(C1071="","",VLOOKUP(C1071,Classes_detaillees!B:D,Classes_detaillees!C$1,TRUE))</f>
        <v>120</v>
      </c>
      <c r="H1071">
        <f>IF(C1071="","",VLOOKUP(C1071,Classes_finales!B:D,Classes_finales!C$1,TRUE))</f>
        <v>80</v>
      </c>
      <c r="I1071">
        <f t="shared" si="16"/>
        <v>20</v>
      </c>
      <c r="J1071" s="31">
        <f>Classes_finales!$W$30*C1071^3+Classes_finales!$W$31*C1071^2+Classes_finales!$W$32*C1071+Classes_finales!$W$33</f>
        <v>3.941084615009157</v>
      </c>
      <c r="K1071">
        <f>IF(OR(C1071&lt;10,C1071&gt;450),0,IF(H1071&gt;=MAX(Classes_finales!D:D),$M$1,Donnees_SIG!J1071))</f>
        <v>7.914299999999999</v>
      </c>
      <c r="P1071" t="s">
        <v>39</v>
      </c>
    </row>
    <row r="1072" spans="1:16">
      <c r="A1072" t="s">
        <v>2179</v>
      </c>
      <c r="B1072" s="31" t="s">
        <v>2180</v>
      </c>
      <c r="C1072">
        <v>102.58149718999999</v>
      </c>
      <c r="D1072" t="s">
        <v>37</v>
      </c>
      <c r="E1072">
        <v>783401.94285283901</v>
      </c>
      <c r="F1072">
        <v>9637040.8657289501</v>
      </c>
      <c r="G1072">
        <f>IF(C1072="","",VLOOKUP(C1072,Classes_detaillees!B:D,Classes_detaillees!C$1,TRUE))</f>
        <v>105</v>
      </c>
      <c r="H1072">
        <f>IF(C1072="","",VLOOKUP(C1072,Classes_finales!B:D,Classes_finales!C$1,TRUE))</f>
        <v>80</v>
      </c>
      <c r="I1072">
        <f t="shared" si="16"/>
        <v>20</v>
      </c>
      <c r="J1072" s="31">
        <f>Classes_finales!$W$30*C1072^3+Classes_finales!$W$31*C1072^2+Classes_finales!$W$32*C1072+Classes_finales!$W$33</f>
        <v>6.9204798857506891</v>
      </c>
      <c r="K1072">
        <f>IF(OR(C1072&lt;10,C1072&gt;450),0,IF(H1072&gt;=MAX(Classes_finales!D:D),$M$1,Donnees_SIG!J1072))</f>
        <v>7.914299999999999</v>
      </c>
      <c r="P1072" t="s">
        <v>39</v>
      </c>
    </row>
    <row r="1073" spans="1:16">
      <c r="A1073" t="s">
        <v>2181</v>
      </c>
      <c r="B1073" s="31" t="s">
        <v>2182</v>
      </c>
      <c r="C1073">
        <v>28.997200012</v>
      </c>
      <c r="D1073" t="s">
        <v>37</v>
      </c>
      <c r="E1073">
        <v>783048.53972819401</v>
      </c>
      <c r="F1073">
        <v>9636211.7982727308</v>
      </c>
      <c r="G1073">
        <f>IF(C1073="","",VLOOKUP(C1073,Classes_detaillees!B:D,Classes_detaillees!C$1,TRUE))</f>
        <v>30</v>
      </c>
      <c r="H1073">
        <f>IF(C1073="","",VLOOKUP(C1073,Classes_finales!B:D,Classes_finales!C$1,TRUE))</f>
        <v>30</v>
      </c>
      <c r="I1073">
        <f t="shared" si="16"/>
        <v>20</v>
      </c>
      <c r="J1073" s="31">
        <f>Classes_finales!$W$30*C1073^3+Classes_finales!$W$31*C1073^2+Classes_finales!$W$32*C1073+Classes_finales!$W$33</f>
        <v>2.534444693215288</v>
      </c>
      <c r="K1073">
        <f>IF(OR(C1073&lt;10,C1073&gt;450),0,IF(H1073&gt;=MAX(Classes_finales!D:D),$M$1,Donnees_SIG!J1073))</f>
        <v>2.534444693215288</v>
      </c>
      <c r="P1073" t="s">
        <v>39</v>
      </c>
    </row>
    <row r="1074" spans="1:16">
      <c r="A1074" t="s">
        <v>2183</v>
      </c>
      <c r="B1074" s="31" t="s">
        <v>2184</v>
      </c>
      <c r="C1074">
        <v>24.556499480999999</v>
      </c>
      <c r="D1074" t="s">
        <v>37</v>
      </c>
      <c r="E1074">
        <v>790300.56657248305</v>
      </c>
      <c r="F1074">
        <v>9638483.9107233696</v>
      </c>
      <c r="G1074">
        <f>IF(C1074="","",VLOOKUP(C1074,Classes_detaillees!B:D,Classes_detaillees!C$1,TRUE))</f>
        <v>25</v>
      </c>
      <c r="H1074">
        <f>IF(C1074="","",VLOOKUP(C1074,Classes_finales!B:D,Classes_finales!C$1,TRUE))</f>
        <v>30</v>
      </c>
      <c r="I1074">
        <f t="shared" si="16"/>
        <v>20</v>
      </c>
      <c r="J1074" s="31">
        <f>Classes_finales!$W$30*C1074^3+Classes_finales!$W$31*C1074^2+Classes_finales!$W$32*C1074+Classes_finales!$W$33</f>
        <v>1.9500504624050294</v>
      </c>
      <c r="K1074">
        <f>IF(OR(C1074&lt;10,C1074&gt;450),0,IF(H1074&gt;=MAX(Classes_finales!D:D),$M$1,Donnees_SIG!J1074))</f>
        <v>1.9500504624050294</v>
      </c>
      <c r="P1074" t="s">
        <v>39</v>
      </c>
    </row>
    <row r="1075" spans="1:16">
      <c r="A1075" t="s">
        <v>2185</v>
      </c>
      <c r="B1075" s="31" t="s">
        <v>2186</v>
      </c>
      <c r="C1075">
        <v>71.504798889</v>
      </c>
      <c r="D1075" t="s">
        <v>37</v>
      </c>
      <c r="E1075">
        <v>783051.56425181194</v>
      </c>
      <c r="F1075">
        <v>9635792.5099398401</v>
      </c>
      <c r="G1075">
        <f>IF(C1075="","",VLOOKUP(C1075,Classes_detaillees!B:D,Classes_detaillees!C$1,TRUE))</f>
        <v>75</v>
      </c>
      <c r="H1075">
        <f>IF(C1075="","",VLOOKUP(C1075,Classes_finales!B:D,Classes_finales!C$1,TRUE))</f>
        <v>80</v>
      </c>
      <c r="I1075">
        <f t="shared" si="16"/>
        <v>20</v>
      </c>
      <c r="J1075" s="31">
        <f>Classes_finales!$W$30*C1075^3+Classes_finales!$W$31*C1075^2+Classes_finales!$W$32*C1075+Classes_finales!$W$33</f>
        <v>7.5273932519125619</v>
      </c>
      <c r="K1075">
        <f>IF(OR(C1075&lt;10,C1075&gt;450),0,IF(H1075&gt;=MAX(Classes_finales!D:D),$M$1,Donnees_SIG!J1075))</f>
        <v>7.914299999999999</v>
      </c>
      <c r="P1075" t="s">
        <v>39</v>
      </c>
    </row>
    <row r="1076" spans="1:16">
      <c r="A1076" t="s">
        <v>2187</v>
      </c>
      <c r="B1076" t="s">
        <v>2188</v>
      </c>
      <c r="C1076">
        <v>217.77909851000001</v>
      </c>
      <c r="D1076" t="s">
        <v>37</v>
      </c>
      <c r="E1076">
        <v>791604.81855017995</v>
      </c>
      <c r="F1076">
        <v>9638538.2673696</v>
      </c>
      <c r="G1076">
        <f>IF(C1076="","",VLOOKUP(C1076,Classes_detaillees!B:D,Classes_detaillees!C$1,TRUE))</f>
        <v>220</v>
      </c>
      <c r="H1076">
        <f>IF(C1076="","",VLOOKUP(C1076,Classes_finales!B:D,Classes_finales!C$1,TRUE))</f>
        <v>80</v>
      </c>
      <c r="I1076">
        <f t="shared" si="16"/>
        <v>20</v>
      </c>
      <c r="J1076" s="31">
        <f>Classes_finales!$W$30*C1076^3+Classes_finales!$W$31*C1076^2+Classes_finales!$W$32*C1076+Classes_finales!$W$33</f>
        <v>-90.320441360209699</v>
      </c>
      <c r="K1076">
        <f>IF(OR(C1076&lt;10,C1076&gt;450),0,IF(H1076&gt;=MAX(Classes_finales!D:D),$M$1,Donnees_SIG!J1076))</f>
        <v>7.914299999999999</v>
      </c>
      <c r="P1076" t="s">
        <v>39</v>
      </c>
    </row>
    <row r="1077" spans="1:16">
      <c r="A1077" t="s">
        <v>2189</v>
      </c>
      <c r="B1077" t="s">
        <v>2190</v>
      </c>
      <c r="C1077">
        <v>58.837898254000002</v>
      </c>
      <c r="D1077" t="s">
        <v>37</v>
      </c>
      <c r="E1077">
        <v>789896.27026673197</v>
      </c>
      <c r="F1077">
        <v>9638350.0293946303</v>
      </c>
      <c r="G1077">
        <f>IF(C1077="","",VLOOKUP(C1077,Classes_detaillees!B:D,Classes_detaillees!C$1,TRUE))</f>
        <v>60</v>
      </c>
      <c r="H1077">
        <f>IF(C1077="","",VLOOKUP(C1077,Classes_finales!B:D,Classes_finales!C$1,TRUE))</f>
        <v>60</v>
      </c>
      <c r="I1077">
        <f t="shared" si="16"/>
        <v>20</v>
      </c>
      <c r="J1077" s="31">
        <f>Classes_finales!$W$30*C1077^3+Classes_finales!$W$31*C1077^2+Classes_finales!$W$32*C1077+Classes_finales!$W$33</f>
        <v>6.4125362421035188</v>
      </c>
      <c r="K1077">
        <f>IF(OR(C1077&lt;10,C1077&gt;450),0,IF(H1077&gt;=MAX(Classes_finales!D:D),$M$1,Donnees_SIG!J1077))</f>
        <v>6.4125362421035188</v>
      </c>
      <c r="P1077" t="s">
        <v>39</v>
      </c>
    </row>
    <row r="1078" spans="1:16">
      <c r="A1078" t="s">
        <v>2191</v>
      </c>
      <c r="B1078" t="s">
        <v>2192</v>
      </c>
      <c r="C1078">
        <v>119.75530243</v>
      </c>
      <c r="D1078" t="s">
        <v>37</v>
      </c>
      <c r="E1078">
        <v>790636.48782418098</v>
      </c>
      <c r="F1078">
        <v>9639351.4432012495</v>
      </c>
      <c r="G1078">
        <f>IF(C1078="","",VLOOKUP(C1078,Classes_detaillees!B:D,Classes_detaillees!C$1,TRUE))</f>
        <v>120</v>
      </c>
      <c r="H1078">
        <f>IF(C1078="","",VLOOKUP(C1078,Classes_finales!B:D,Classes_finales!C$1,TRUE))</f>
        <v>80</v>
      </c>
      <c r="I1078">
        <f t="shared" si="16"/>
        <v>20</v>
      </c>
      <c r="J1078" s="31">
        <f>Classes_finales!$W$30*C1078^3+Classes_finales!$W$31*C1078^2+Classes_finales!$W$32*C1078+Classes_finales!$W$33</f>
        <v>3.5382960003178208</v>
      </c>
      <c r="K1078">
        <f>IF(OR(C1078&lt;10,C1078&gt;450),0,IF(H1078&gt;=MAX(Classes_finales!D:D),$M$1,Donnees_SIG!J1078))</f>
        <v>7.914299999999999</v>
      </c>
      <c r="P1078" t="s">
        <v>39</v>
      </c>
    </row>
    <row r="1079" spans="1:16">
      <c r="A1079" t="s">
        <v>2193</v>
      </c>
      <c r="B1079" t="s">
        <v>2194</v>
      </c>
      <c r="C1079">
        <v>17.650699615000001</v>
      </c>
      <c r="D1079" t="s">
        <v>37</v>
      </c>
      <c r="E1079">
        <v>790479.81277328101</v>
      </c>
      <c r="F1079">
        <v>9639558.7506789193</v>
      </c>
      <c r="G1079">
        <f>IF(C1079="","",VLOOKUP(C1079,Classes_detaillees!B:D,Classes_detaillees!C$1,TRUE))</f>
        <v>20</v>
      </c>
      <c r="H1079">
        <f>IF(C1079="","",VLOOKUP(C1079,Classes_finales!B:D,Classes_finales!C$1,TRUE))</f>
        <v>30</v>
      </c>
      <c r="I1079">
        <f t="shared" si="16"/>
        <v>20</v>
      </c>
      <c r="J1079" s="31">
        <f>Classes_finales!$W$30*C1079^3+Classes_finales!$W$31*C1079^2+Classes_finales!$W$32*C1079+Classes_finales!$W$33</f>
        <v>1.1020481215040383</v>
      </c>
      <c r="K1079">
        <f>IF(OR(C1079&lt;10,C1079&gt;450),0,IF(H1079&gt;=MAX(Classes_finales!D:D),$M$1,Donnees_SIG!J1079))</f>
        <v>1.1020481215040383</v>
      </c>
      <c r="P1079" t="s">
        <v>39</v>
      </c>
    </row>
    <row r="1080" spans="1:16">
      <c r="A1080" t="s">
        <v>2195</v>
      </c>
      <c r="B1080" t="s">
        <v>2196</v>
      </c>
      <c r="C1080">
        <v>15.753499984999999</v>
      </c>
      <c r="D1080" t="s">
        <v>37</v>
      </c>
      <c r="E1080">
        <v>790449.62494237802</v>
      </c>
      <c r="F1080">
        <v>9637762.5656602792</v>
      </c>
      <c r="G1080">
        <f>IF(C1080="","",VLOOKUP(C1080,Classes_detaillees!B:D,Classes_detaillees!C$1,TRUE))</f>
        <v>20</v>
      </c>
      <c r="H1080">
        <f>IF(C1080="","",VLOOKUP(C1080,Classes_finales!B:D,Classes_finales!C$1,TRUE))</f>
        <v>30</v>
      </c>
      <c r="I1080">
        <f t="shared" si="16"/>
        <v>20</v>
      </c>
      <c r="J1080" s="31">
        <f>Classes_finales!$W$30*C1080^3+Classes_finales!$W$31*C1080^2+Classes_finales!$W$32*C1080+Classes_finales!$W$33</f>
        <v>0.88646243307801686</v>
      </c>
      <c r="K1080">
        <f>IF(OR(C1080&lt;10,C1080&gt;450),0,IF(H1080&gt;=MAX(Classes_finales!D:D),$M$1,Donnees_SIG!J1080))</f>
        <v>0.88646243307801686</v>
      </c>
      <c r="P1080" t="s">
        <v>39</v>
      </c>
    </row>
    <row r="1081" spans="1:16">
      <c r="A1081" t="s">
        <v>2197</v>
      </c>
      <c r="B1081" t="s">
        <v>2198</v>
      </c>
      <c r="C1081">
        <v>15.840499877999999</v>
      </c>
      <c r="D1081" t="s">
        <v>37</v>
      </c>
      <c r="E1081">
        <v>792187.27625521505</v>
      </c>
      <c r="F1081">
        <v>9638041.2773126997</v>
      </c>
      <c r="G1081">
        <f>IF(C1081="","",VLOOKUP(C1081,Classes_detaillees!B:D,Classes_detaillees!C$1,TRUE))</f>
        <v>20</v>
      </c>
      <c r="H1081">
        <f>IF(C1081="","",VLOOKUP(C1081,Classes_finales!B:D,Classes_finales!C$1,TRUE))</f>
        <v>30</v>
      </c>
      <c r="I1081">
        <f t="shared" si="16"/>
        <v>20</v>
      </c>
      <c r="J1081" s="31">
        <f>Classes_finales!$W$30*C1081^3+Classes_finales!$W$31*C1081^2+Classes_finales!$W$32*C1081+Classes_finales!$W$33</f>
        <v>0.89615718345616191</v>
      </c>
      <c r="K1081">
        <f>IF(OR(C1081&lt;10,C1081&gt;450),0,IF(H1081&gt;=MAX(Classes_finales!D:D),$M$1,Donnees_SIG!J1081))</f>
        <v>0.89615718345616191</v>
      </c>
      <c r="P1081" t="s">
        <v>39</v>
      </c>
    </row>
    <row r="1082" spans="1:16">
      <c r="A1082" t="s">
        <v>2199</v>
      </c>
      <c r="B1082" s="31" t="s">
        <v>2200</v>
      </c>
      <c r="C1082">
        <v>46.020500183000003</v>
      </c>
      <c r="D1082" t="s">
        <v>37</v>
      </c>
      <c r="E1082">
        <v>790465.54041650705</v>
      </c>
      <c r="F1082">
        <v>9637691.7277709693</v>
      </c>
      <c r="G1082">
        <f>IF(C1082="","",VLOOKUP(C1082,Classes_detaillees!B:D,Classes_detaillees!C$1,TRUE))</f>
        <v>50</v>
      </c>
      <c r="H1082">
        <f>IF(C1082="","",VLOOKUP(C1082,Classes_finales!B:D,Classes_finales!C$1,TRUE))</f>
        <v>50</v>
      </c>
      <c r="I1082">
        <f t="shared" si="16"/>
        <v>20</v>
      </c>
      <c r="J1082" s="31">
        <f>Classes_finales!$W$30*C1082^3+Classes_finales!$W$31*C1082^2+Classes_finales!$W$32*C1082+Classes_finales!$W$33</f>
        <v>4.8508927587017112</v>
      </c>
      <c r="K1082">
        <f>IF(OR(C1082&lt;10,C1082&gt;450),0,IF(H1082&gt;=MAX(Classes_finales!D:D),$M$1,Donnees_SIG!J1082))</f>
        <v>4.8508927587017112</v>
      </c>
      <c r="P1082" t="s">
        <v>39</v>
      </c>
    </row>
    <row r="1083" spans="1:16">
      <c r="A1083" t="s">
        <v>2201</v>
      </c>
      <c r="B1083" s="31" t="s">
        <v>2202</v>
      </c>
      <c r="C1083">
        <v>60.053100585999999</v>
      </c>
      <c r="D1083" t="s">
        <v>37</v>
      </c>
      <c r="E1083">
        <v>790517.87279808696</v>
      </c>
      <c r="F1083">
        <v>9639628.3814608697</v>
      </c>
      <c r="G1083">
        <f>IF(C1083="","",VLOOKUP(C1083,Classes_detaillees!B:D,Classes_detaillees!C$1,TRUE))</f>
        <v>65</v>
      </c>
      <c r="H1083">
        <f>IF(C1083="","",VLOOKUP(C1083,Classes_finales!B:D,Classes_finales!C$1,TRUE))</f>
        <v>70</v>
      </c>
      <c r="I1083">
        <f t="shared" si="16"/>
        <v>20</v>
      </c>
      <c r="J1083" s="31">
        <f>Classes_finales!$W$30*C1083^3+Classes_finales!$W$31*C1083^2+Classes_finales!$W$32*C1083+Classes_finales!$W$33</f>
        <v>6.5418663009357481</v>
      </c>
      <c r="K1083">
        <f>IF(OR(C1083&lt;10,C1083&gt;450),0,IF(H1083&gt;=MAX(Classes_finales!D:D),$M$1,Donnees_SIG!J1083))</f>
        <v>6.5418663009357481</v>
      </c>
      <c r="P1083" t="s">
        <v>39</v>
      </c>
    </row>
    <row r="1084" spans="1:16">
      <c r="A1084" t="s">
        <v>2203</v>
      </c>
      <c r="B1084" t="s">
        <v>2204</v>
      </c>
      <c r="C1084">
        <v>12.638299942</v>
      </c>
      <c r="D1084" t="s">
        <v>37</v>
      </c>
      <c r="E1084">
        <v>782985.173389456</v>
      </c>
      <c r="F1084">
        <v>9636252.2740576398</v>
      </c>
      <c r="G1084">
        <f>IF(C1084="","",VLOOKUP(C1084,Classes_detaillees!B:D,Classes_detaillees!C$1,TRUE))</f>
        <v>15</v>
      </c>
      <c r="H1084">
        <f>IF(C1084="","",VLOOKUP(C1084,Classes_finales!B:D,Classes_finales!C$1,TRUE))</f>
        <v>15</v>
      </c>
      <c r="I1084">
        <f t="shared" si="16"/>
        <v>20</v>
      </c>
      <c r="J1084" s="31">
        <f>Classes_finales!$W$30*C1084^3+Classes_finales!$W$31*C1084^2+Classes_finales!$W$32*C1084+Classes_finales!$W$33</f>
        <v>0.55244438261587669</v>
      </c>
      <c r="K1084">
        <f>IF(OR(C1084&lt;10,C1084&gt;450),0,IF(H1084&gt;=MAX(Classes_finales!D:D),$M$1,Donnees_SIG!J1084))</f>
        <v>0.55244438261587669</v>
      </c>
      <c r="P1084" t="s">
        <v>39</v>
      </c>
    </row>
    <row r="1085" spans="1:16">
      <c r="A1085" t="s">
        <v>2205</v>
      </c>
      <c r="B1085" t="s">
        <v>2206</v>
      </c>
      <c r="C1085">
        <v>52.475799561000002</v>
      </c>
      <c r="D1085" t="s">
        <v>37</v>
      </c>
      <c r="E1085">
        <v>785368.41983127</v>
      </c>
      <c r="F1085">
        <v>9636627.8352235407</v>
      </c>
      <c r="G1085">
        <f>IF(C1085="","",VLOOKUP(C1085,Classes_detaillees!B:D,Classes_detaillees!C$1,TRUE))</f>
        <v>55</v>
      </c>
      <c r="H1085">
        <f>IF(C1085="","",VLOOKUP(C1085,Classes_finales!B:D,Classes_finales!C$1,TRUE))</f>
        <v>60</v>
      </c>
      <c r="I1085">
        <f t="shared" si="16"/>
        <v>20</v>
      </c>
      <c r="J1085" s="31">
        <f>Classes_finales!$W$30*C1085^3+Classes_finales!$W$31*C1085^2+Classes_finales!$W$32*C1085+Classes_finales!$W$33</f>
        <v>5.6762717851168052</v>
      </c>
      <c r="K1085">
        <f>IF(OR(C1085&lt;10,C1085&gt;450),0,IF(H1085&gt;=MAX(Classes_finales!D:D),$M$1,Donnees_SIG!J1085))</f>
        <v>5.6762717851168052</v>
      </c>
      <c r="P1085" t="s">
        <v>39</v>
      </c>
    </row>
    <row r="1086" spans="1:16">
      <c r="A1086" t="s">
        <v>2207</v>
      </c>
      <c r="B1086" t="s">
        <v>2208</v>
      </c>
      <c r="C1086">
        <v>88.194396972999996</v>
      </c>
      <c r="D1086" t="s">
        <v>37</v>
      </c>
      <c r="E1086">
        <v>783036.18389254599</v>
      </c>
      <c r="F1086">
        <v>9635791.4234746397</v>
      </c>
      <c r="G1086">
        <f>IF(C1086="","",VLOOKUP(C1086,Classes_detaillees!B:D,Classes_detaillees!C$1,TRUE))</f>
        <v>90</v>
      </c>
      <c r="H1086">
        <f>IF(C1086="","",VLOOKUP(C1086,Classes_finales!B:D,Classes_finales!C$1,TRUE))</f>
        <v>80</v>
      </c>
      <c r="I1086">
        <f t="shared" si="16"/>
        <v>20</v>
      </c>
      <c r="J1086" s="31">
        <f>Classes_finales!$W$30*C1086^3+Classes_finales!$W$31*C1086^2+Classes_finales!$W$32*C1086+Classes_finales!$W$33</f>
        <v>7.9327505454846534</v>
      </c>
      <c r="K1086">
        <f>IF(OR(C1086&lt;10,C1086&gt;450),0,IF(H1086&gt;=MAX(Classes_finales!D:D),$M$1,Donnees_SIG!J1086))</f>
        <v>7.914299999999999</v>
      </c>
      <c r="P1086" t="s">
        <v>39</v>
      </c>
    </row>
    <row r="1087" spans="1:16">
      <c r="A1087" t="s">
        <v>2209</v>
      </c>
      <c r="B1087" t="s">
        <v>2210</v>
      </c>
      <c r="C1087">
        <v>110.39160156</v>
      </c>
      <c r="D1087" t="s">
        <v>37</v>
      </c>
      <c r="E1087">
        <v>790654.58034156996</v>
      </c>
      <c r="F1087">
        <v>9639327.0568378195</v>
      </c>
      <c r="G1087">
        <f>IF(C1087="","",VLOOKUP(C1087,Classes_detaillees!B:D,Classes_detaillees!C$1,TRUE))</f>
        <v>115</v>
      </c>
      <c r="H1087">
        <f>IF(C1087="","",VLOOKUP(C1087,Classes_finales!B:D,Classes_finales!C$1,TRUE))</f>
        <v>80</v>
      </c>
      <c r="I1087">
        <f t="shared" si="16"/>
        <v>20</v>
      </c>
      <c r="J1087" s="31">
        <f>Classes_finales!$W$30*C1087^3+Classes_finales!$W$31*C1087^2+Classes_finales!$W$32*C1087+Classes_finales!$W$33</f>
        <v>5.7081386023481606</v>
      </c>
      <c r="K1087">
        <f>IF(OR(C1087&lt;10,C1087&gt;450),0,IF(H1087&gt;=MAX(Classes_finales!D:D),$M$1,Donnees_SIG!J1087))</f>
        <v>7.914299999999999</v>
      </c>
      <c r="P1087" t="s">
        <v>39</v>
      </c>
    </row>
    <row r="1088" spans="1:16">
      <c r="A1088" t="s">
        <v>2211</v>
      </c>
      <c r="B1088" t="s">
        <v>2212</v>
      </c>
      <c r="C1088">
        <v>34.778800963999998</v>
      </c>
      <c r="D1088" t="s">
        <v>37</v>
      </c>
      <c r="E1088">
        <v>783227.96956389095</v>
      </c>
      <c r="F1088">
        <v>9636054.1125188693</v>
      </c>
      <c r="G1088">
        <f>IF(C1088="","",VLOOKUP(C1088,Classes_detaillees!B:D,Classes_detaillees!C$1,TRUE))</f>
        <v>35</v>
      </c>
      <c r="H1088">
        <f>IF(C1088="","",VLOOKUP(C1088,Classes_finales!B:D,Classes_finales!C$1,TRUE))</f>
        <v>35</v>
      </c>
      <c r="I1088">
        <f t="shared" si="16"/>
        <v>20</v>
      </c>
      <c r="J1088" s="31">
        <f>Classes_finales!$W$30*C1088^3+Classes_finales!$W$31*C1088^2+Classes_finales!$W$32*C1088+Classes_finales!$W$33</f>
        <v>3.3209123618159651</v>
      </c>
      <c r="K1088">
        <f>IF(OR(C1088&lt;10,C1088&gt;450),0,IF(H1088&gt;=MAX(Classes_finales!D:D),$M$1,Donnees_SIG!J1088))</f>
        <v>3.3209123618159651</v>
      </c>
      <c r="P1088" t="s">
        <v>39</v>
      </c>
    </row>
    <row r="1089" spans="1:16">
      <c r="A1089" t="s">
        <v>2213</v>
      </c>
      <c r="B1089" t="s">
        <v>2214</v>
      </c>
      <c r="C1089">
        <v>67.897499084000003</v>
      </c>
      <c r="D1089" t="s">
        <v>37</v>
      </c>
      <c r="E1089">
        <v>782952.36981859803</v>
      </c>
      <c r="F1089">
        <v>9635653.1064374894</v>
      </c>
      <c r="G1089">
        <f>IF(C1089="","",VLOOKUP(C1089,Classes_detaillees!B:D,Classes_detaillees!C$1,TRUE))</f>
        <v>70</v>
      </c>
      <c r="H1089">
        <f>IF(C1089="","",VLOOKUP(C1089,Classes_finales!B:D,Classes_finales!C$1,TRUE))</f>
        <v>70</v>
      </c>
      <c r="I1089">
        <f t="shared" si="16"/>
        <v>20</v>
      </c>
      <c r="J1089" s="31">
        <f>Classes_finales!$W$30*C1089^3+Classes_finales!$W$31*C1089^2+Classes_finales!$W$32*C1089+Classes_finales!$W$33</f>
        <v>7.2675775473828015</v>
      </c>
      <c r="K1089">
        <f>IF(OR(C1089&lt;10,C1089&gt;450),0,IF(H1089&gt;=MAX(Classes_finales!D:D),$M$1,Donnees_SIG!J1089))</f>
        <v>7.2675775473828015</v>
      </c>
      <c r="P1089" t="s">
        <v>39</v>
      </c>
    </row>
    <row r="1090" spans="1:16">
      <c r="A1090" t="s">
        <v>2215</v>
      </c>
      <c r="B1090" t="s">
        <v>2216</v>
      </c>
      <c r="C1090">
        <v>53.623001099</v>
      </c>
      <c r="D1090" t="s">
        <v>37</v>
      </c>
      <c r="E1090">
        <v>783467.605444371</v>
      </c>
      <c r="F1090">
        <v>9636923.1899782903</v>
      </c>
      <c r="G1090">
        <f>IF(C1090="","",VLOOKUP(C1090,Classes_detaillees!B:D,Classes_detaillees!C$1,TRUE))</f>
        <v>55</v>
      </c>
      <c r="H1090">
        <f>IF(C1090="","",VLOOKUP(C1090,Classes_finales!B:D,Classes_finales!C$1,TRUE))</f>
        <v>60</v>
      </c>
      <c r="I1090">
        <f t="shared" si="16"/>
        <v>20</v>
      </c>
      <c r="J1090" s="31">
        <f>Classes_finales!$W$30*C1090^3+Classes_finales!$W$31*C1090^2+Classes_finales!$W$32*C1090+Classes_finales!$W$33</f>
        <v>5.8156068097195384</v>
      </c>
      <c r="K1090">
        <f>IF(OR(C1090&lt;10,C1090&gt;450),0,IF(H1090&gt;=MAX(Classes_finales!D:D),$M$1,Donnees_SIG!J1090))</f>
        <v>5.8156068097195384</v>
      </c>
      <c r="P1090" t="s">
        <v>39</v>
      </c>
    </row>
    <row r="1091" spans="1:16">
      <c r="A1091" t="s">
        <v>2217</v>
      </c>
      <c r="B1091" s="31" t="s">
        <v>2218</v>
      </c>
      <c r="C1091">
        <v>131.06149292000001</v>
      </c>
      <c r="D1091" t="s">
        <v>37</v>
      </c>
      <c r="E1091">
        <v>790519.68080615206</v>
      </c>
      <c r="F1091">
        <v>9637919.0384002402</v>
      </c>
      <c r="G1091">
        <f>IF(C1091="","",VLOOKUP(C1091,Classes_detaillees!B:D,Classes_detaillees!C$1,TRUE))</f>
        <v>135</v>
      </c>
      <c r="H1091">
        <f>IF(C1091="","",VLOOKUP(C1091,Classes_finales!B:D,Classes_finales!C$1,TRUE))</f>
        <v>80</v>
      </c>
      <c r="I1091">
        <f t="shared" ref="I1091:I1154" si="17">IF(E1091="","",20)</f>
        <v>20</v>
      </c>
      <c r="J1091" s="31">
        <f>Classes_finales!$W$30*C1091^3+Classes_finales!$W$31*C1091^2+Classes_finales!$W$32*C1091+Classes_finales!$W$33</f>
        <v>-0.25581474102809798</v>
      </c>
      <c r="K1091">
        <f>IF(OR(C1091&lt;10,C1091&gt;450),0,IF(H1091&gt;=MAX(Classes_finales!D:D),$M$1,Donnees_SIG!J1091))</f>
        <v>7.914299999999999</v>
      </c>
      <c r="P1091" t="s">
        <v>39</v>
      </c>
    </row>
    <row r="1092" spans="1:16">
      <c r="A1092" t="s">
        <v>2219</v>
      </c>
      <c r="B1092" t="s">
        <v>2220</v>
      </c>
      <c r="C1092">
        <v>19.417600631999999</v>
      </c>
      <c r="D1092" t="s">
        <v>37</v>
      </c>
      <c r="E1092">
        <v>790081.59448292002</v>
      </c>
      <c r="F1092">
        <v>9637565.8842579108</v>
      </c>
      <c r="G1092">
        <f>IF(C1092="","",VLOOKUP(C1092,Classes_detaillees!B:D,Classes_detaillees!C$1,TRUE))</f>
        <v>20</v>
      </c>
      <c r="H1092">
        <f>IF(C1092="","",VLOOKUP(C1092,Classes_finales!B:D,Classes_finales!C$1,TRUE))</f>
        <v>30</v>
      </c>
      <c r="I1092">
        <f t="shared" si="17"/>
        <v>20</v>
      </c>
      <c r="J1092" s="31">
        <f>Classes_finales!$W$30*C1092^3+Classes_finales!$W$31*C1092^2+Classes_finales!$W$32*C1092+Classes_finales!$W$33</f>
        <v>1.3102310563021091</v>
      </c>
      <c r="K1092">
        <f>IF(OR(C1092&lt;10,C1092&gt;450),0,IF(H1092&gt;=MAX(Classes_finales!D:D),$M$1,Donnees_SIG!J1092))</f>
        <v>1.3102310563021091</v>
      </c>
      <c r="P1092" t="s">
        <v>39</v>
      </c>
    </row>
    <row r="1093" spans="1:16">
      <c r="A1093" t="s">
        <v>2221</v>
      </c>
      <c r="B1093" t="s">
        <v>2222</v>
      </c>
      <c r="C1093">
        <v>25.078100203999998</v>
      </c>
      <c r="D1093" t="s">
        <v>37</v>
      </c>
      <c r="E1093">
        <v>791238.23564977106</v>
      </c>
      <c r="F1093">
        <v>9639363.6100496203</v>
      </c>
      <c r="G1093">
        <f>IF(C1093="","",VLOOKUP(C1093,Classes_detaillees!B:D,Classes_detaillees!C$1,TRUE))</f>
        <v>30</v>
      </c>
      <c r="H1093">
        <f>IF(C1093="","",VLOOKUP(C1093,Classes_finales!B:D,Classes_finales!C$1,TRUE))</f>
        <v>30</v>
      </c>
      <c r="I1093">
        <f t="shared" si="17"/>
        <v>20</v>
      </c>
      <c r="J1093" s="31">
        <f>Classes_finales!$W$30*C1093^3+Classes_finales!$W$31*C1093^2+Classes_finales!$W$32*C1093+Classes_finales!$W$33</f>
        <v>2.0174104266192399</v>
      </c>
      <c r="K1093">
        <f>IF(OR(C1093&lt;10,C1093&gt;450),0,IF(H1093&gt;=MAX(Classes_finales!D:D),$M$1,Donnees_SIG!J1093))</f>
        <v>2.0174104266192399</v>
      </c>
      <c r="P1093" t="s">
        <v>39</v>
      </c>
    </row>
    <row r="1094" spans="1:16">
      <c r="A1094" t="s">
        <v>2223</v>
      </c>
      <c r="B1094" t="s">
        <v>2224</v>
      </c>
      <c r="C1094">
        <v>67.074096679999997</v>
      </c>
      <c r="D1094" t="s">
        <v>37</v>
      </c>
      <c r="E1094">
        <v>783673.21239364904</v>
      </c>
      <c r="F1094">
        <v>9637711.2680841796</v>
      </c>
      <c r="G1094">
        <f>IF(C1094="","",VLOOKUP(C1094,Classes_detaillees!B:D,Classes_detaillees!C$1,TRUE))</f>
        <v>70</v>
      </c>
      <c r="H1094">
        <f>IF(C1094="","",VLOOKUP(C1094,Classes_finales!B:D,Classes_finales!C$1,TRUE))</f>
        <v>70</v>
      </c>
      <c r="I1094">
        <f t="shared" si="17"/>
        <v>20</v>
      </c>
      <c r="J1094" s="31">
        <f>Classes_finales!$W$30*C1094^3+Classes_finales!$W$31*C1094^2+Classes_finales!$W$32*C1094+Classes_finales!$W$33</f>
        <v>7.2012326020497763</v>
      </c>
      <c r="K1094">
        <f>IF(OR(C1094&lt;10,C1094&gt;450),0,IF(H1094&gt;=MAX(Classes_finales!D:D),$M$1,Donnees_SIG!J1094))</f>
        <v>7.2012326020497763</v>
      </c>
      <c r="P1094" t="s">
        <v>39</v>
      </c>
    </row>
    <row r="1095" spans="1:16">
      <c r="A1095" t="s">
        <v>2225</v>
      </c>
      <c r="B1095" t="s">
        <v>2226</v>
      </c>
      <c r="C1095">
        <v>81.250297545999999</v>
      </c>
      <c r="D1095" t="s">
        <v>37</v>
      </c>
      <c r="E1095">
        <v>790457.93285085796</v>
      </c>
      <c r="F1095">
        <v>9637978.8050355706</v>
      </c>
      <c r="G1095">
        <f>IF(C1095="","",VLOOKUP(C1095,Classes_detaillees!B:D,Classes_detaillees!C$1,TRUE))</f>
        <v>85</v>
      </c>
      <c r="H1095">
        <f>IF(C1095="","",VLOOKUP(C1095,Classes_finales!B:D,Classes_finales!C$1,TRUE))</f>
        <v>80</v>
      </c>
      <c r="I1095">
        <f t="shared" si="17"/>
        <v>20</v>
      </c>
      <c r="J1095" s="31">
        <f>Classes_finales!$W$30*C1095^3+Classes_finales!$W$31*C1095^2+Classes_finales!$W$32*C1095+Classes_finales!$W$33</f>
        <v>7.9413288842146343</v>
      </c>
      <c r="K1095">
        <f>IF(OR(C1095&lt;10,C1095&gt;450),0,IF(H1095&gt;=MAX(Classes_finales!D:D),$M$1,Donnees_SIG!J1095))</f>
        <v>7.914299999999999</v>
      </c>
      <c r="P1095" t="s">
        <v>39</v>
      </c>
    </row>
    <row r="1096" spans="1:16">
      <c r="A1096" t="s">
        <v>2227</v>
      </c>
      <c r="B1096" s="31" t="s">
        <v>2228</v>
      </c>
      <c r="C1096">
        <v>153.77810668999999</v>
      </c>
      <c r="D1096" t="s">
        <v>37</v>
      </c>
      <c r="E1096">
        <v>791991.47546548804</v>
      </c>
      <c r="F1096">
        <v>9639060.0983746406</v>
      </c>
      <c r="G1096">
        <f>IF(C1096="","",VLOOKUP(C1096,Classes_detaillees!B:D,Classes_detaillees!C$1,TRUE))</f>
        <v>155</v>
      </c>
      <c r="H1096">
        <f>IF(C1096="","",VLOOKUP(C1096,Classes_finales!B:D,Classes_finales!C$1,TRUE))</f>
        <v>80</v>
      </c>
      <c r="I1096">
        <f t="shared" si="17"/>
        <v>20</v>
      </c>
      <c r="J1096" s="31">
        <f>Classes_finales!$W$30*C1096^3+Classes_finales!$W$31*C1096^2+Classes_finales!$W$32*C1096+Classes_finales!$W$33</f>
        <v>-12.432761739244571</v>
      </c>
      <c r="K1096">
        <f>IF(OR(C1096&lt;10,C1096&gt;450),0,IF(H1096&gt;=MAX(Classes_finales!D:D),$M$1,Donnees_SIG!J1096))</f>
        <v>7.914299999999999</v>
      </c>
      <c r="P1096" t="s">
        <v>39</v>
      </c>
    </row>
    <row r="1097" spans="1:16">
      <c r="A1097" t="s">
        <v>2229</v>
      </c>
      <c r="B1097" s="31" t="s">
        <v>2230</v>
      </c>
      <c r="C1097">
        <v>142.98759459999999</v>
      </c>
      <c r="D1097" t="s">
        <v>37</v>
      </c>
      <c r="E1097">
        <v>790483.36793827801</v>
      </c>
      <c r="F1097">
        <v>9637172.5070475005</v>
      </c>
      <c r="G1097">
        <f>IF(C1097="","",VLOOKUP(C1097,Classes_detaillees!B:D,Classes_detaillees!C$1,TRUE))</f>
        <v>145</v>
      </c>
      <c r="H1097">
        <f>IF(C1097="","",VLOOKUP(C1097,Classes_finales!B:D,Classes_finales!C$1,TRUE))</f>
        <v>80</v>
      </c>
      <c r="I1097">
        <f t="shared" si="17"/>
        <v>20</v>
      </c>
      <c r="J1097" s="31">
        <f>Classes_finales!$W$30*C1097^3+Classes_finales!$W$31*C1097^2+Classes_finales!$W$32*C1097+Classes_finales!$W$33</f>
        <v>-5.8306316452692126</v>
      </c>
      <c r="K1097">
        <f>IF(OR(C1097&lt;10,C1097&gt;450),0,IF(H1097&gt;=MAX(Classes_finales!D:D),$M$1,Donnees_SIG!J1097))</f>
        <v>7.914299999999999</v>
      </c>
      <c r="P1097" t="s">
        <v>39</v>
      </c>
    </row>
    <row r="1098" spans="1:16">
      <c r="A1098" t="s">
        <v>2231</v>
      </c>
      <c r="B1098" s="31" t="s">
        <v>2232</v>
      </c>
      <c r="C1098">
        <v>39.265399932999998</v>
      </c>
      <c r="D1098" t="s">
        <v>37</v>
      </c>
      <c r="E1098">
        <v>792908.71589525498</v>
      </c>
      <c r="F1098">
        <v>9639507.6721069608</v>
      </c>
      <c r="G1098">
        <f>IF(C1098="","",VLOOKUP(C1098,Classes_detaillees!B:D,Classes_detaillees!C$1,TRUE))</f>
        <v>40</v>
      </c>
      <c r="H1098">
        <f>IF(C1098="","",VLOOKUP(C1098,Classes_finales!B:D,Classes_finales!C$1,TRUE))</f>
        <v>40</v>
      </c>
      <c r="I1098">
        <f t="shared" si="17"/>
        <v>20</v>
      </c>
      <c r="J1098" s="31">
        <f>Classes_finales!$W$30*C1098^3+Classes_finales!$W$31*C1098^2+Classes_finales!$W$32*C1098+Classes_finales!$W$33</f>
        <v>3.9376332517273362</v>
      </c>
      <c r="K1098">
        <f>IF(OR(C1098&lt;10,C1098&gt;450),0,IF(H1098&gt;=MAX(Classes_finales!D:D),$M$1,Donnees_SIG!J1098))</f>
        <v>3.9376332517273362</v>
      </c>
      <c r="P1098" t="s">
        <v>39</v>
      </c>
    </row>
    <row r="1099" spans="1:16">
      <c r="A1099" t="s">
        <v>2233</v>
      </c>
      <c r="B1099" t="s">
        <v>2234</v>
      </c>
      <c r="C1099">
        <v>60.278400421000001</v>
      </c>
      <c r="D1099" t="s">
        <v>37</v>
      </c>
      <c r="E1099">
        <v>790455.11403910106</v>
      </c>
      <c r="F1099">
        <v>9637423.9510427192</v>
      </c>
      <c r="G1099">
        <f>IF(C1099="","",VLOOKUP(C1099,Classes_detaillees!B:D,Classes_detaillees!C$1,TRUE))</f>
        <v>65</v>
      </c>
      <c r="H1099">
        <f>IF(C1099="","",VLOOKUP(C1099,Classes_finales!B:D,Classes_finales!C$1,TRUE))</f>
        <v>70</v>
      </c>
      <c r="I1099">
        <f t="shared" si="17"/>
        <v>20</v>
      </c>
      <c r="J1099" s="31">
        <f>Classes_finales!$W$30*C1099^3+Classes_finales!$W$31*C1099^2+Classes_finales!$W$32*C1099+Classes_finales!$W$33</f>
        <v>6.5653952630922365</v>
      </c>
      <c r="K1099">
        <f>IF(OR(C1099&lt;10,C1099&gt;450),0,IF(H1099&gt;=MAX(Classes_finales!D:D),$M$1,Donnees_SIG!J1099))</f>
        <v>6.5653952630922365</v>
      </c>
      <c r="P1099" t="s">
        <v>39</v>
      </c>
    </row>
    <row r="1100" spans="1:16">
      <c r="A1100" t="s">
        <v>2235</v>
      </c>
      <c r="B1100" t="s">
        <v>2236</v>
      </c>
      <c r="C1100">
        <v>139.01240540000001</v>
      </c>
      <c r="D1100" t="s">
        <v>37</v>
      </c>
      <c r="E1100">
        <v>791749.092717533</v>
      </c>
      <c r="F1100">
        <v>9638370.5959249791</v>
      </c>
      <c r="G1100">
        <f>IF(C1100="","",VLOOKUP(C1100,Classes_detaillees!B:D,Classes_detaillees!C$1,TRUE))</f>
        <v>140</v>
      </c>
      <c r="H1100">
        <f>IF(C1100="","",VLOOKUP(C1100,Classes_finales!B:D,Classes_finales!C$1,TRUE))</f>
        <v>80</v>
      </c>
      <c r="I1100">
        <f t="shared" si="17"/>
        <v>20</v>
      </c>
      <c r="J1100" s="31">
        <f>Classes_finales!$W$30*C1100^3+Classes_finales!$W$31*C1100^2+Classes_finales!$W$32*C1100+Classes_finales!$W$33</f>
        <v>-3.7808690190510377</v>
      </c>
      <c r="K1100">
        <f>IF(OR(C1100&lt;10,C1100&gt;450),0,IF(H1100&gt;=MAX(Classes_finales!D:D),$M$1,Donnees_SIG!J1100))</f>
        <v>7.914299999999999</v>
      </c>
      <c r="P1100" t="s">
        <v>39</v>
      </c>
    </row>
    <row r="1101" spans="1:16">
      <c r="A1101" t="s">
        <v>2237</v>
      </c>
      <c r="B1101" t="s">
        <v>2238</v>
      </c>
      <c r="C1101">
        <v>28.940599442</v>
      </c>
      <c r="D1101" t="s">
        <v>37</v>
      </c>
      <c r="E1101">
        <v>782990.78245582595</v>
      </c>
      <c r="F1101">
        <v>9635801.9688107595</v>
      </c>
      <c r="G1101">
        <f>IF(C1101="","",VLOOKUP(C1101,Classes_detaillees!B:D,Classes_detaillees!C$1,TRUE))</f>
        <v>30</v>
      </c>
      <c r="H1101">
        <f>IF(C1101="","",VLOOKUP(C1101,Classes_finales!B:D,Classes_finales!C$1,TRUE))</f>
        <v>30</v>
      </c>
      <c r="I1101">
        <f t="shared" si="17"/>
        <v>20</v>
      </c>
      <c r="J1101" s="31">
        <f>Classes_finales!$W$30*C1101^3+Classes_finales!$W$31*C1101^2+Classes_finales!$W$32*C1101+Classes_finales!$W$33</f>
        <v>2.5268595764735835</v>
      </c>
      <c r="K1101">
        <f>IF(OR(C1101&lt;10,C1101&gt;450),0,IF(H1101&gt;=MAX(Classes_finales!D:D),$M$1,Donnees_SIG!J1101))</f>
        <v>2.5268595764735835</v>
      </c>
      <c r="P1101" t="s">
        <v>39</v>
      </c>
    </row>
    <row r="1102" spans="1:16">
      <c r="A1102" t="s">
        <v>2239</v>
      </c>
      <c r="B1102" s="31" t="s">
        <v>2240</v>
      </c>
      <c r="C1102">
        <v>77.056297302000004</v>
      </c>
      <c r="D1102" t="s">
        <v>37</v>
      </c>
      <c r="E1102">
        <v>782903.33767620497</v>
      </c>
      <c r="F1102">
        <v>9635914.6631598193</v>
      </c>
      <c r="G1102">
        <f>IF(C1102="","",VLOOKUP(C1102,Classes_detaillees!B:D,Classes_detaillees!C$1,TRUE))</f>
        <v>80</v>
      </c>
      <c r="H1102">
        <f>IF(C1102="","",VLOOKUP(C1102,Classes_finales!B:D,Classes_finales!C$1,TRUE))</f>
        <v>80</v>
      </c>
      <c r="I1102">
        <f t="shared" si="17"/>
        <v>20</v>
      </c>
      <c r="J1102" s="31">
        <f>Classes_finales!$W$30*C1102^3+Classes_finales!$W$31*C1102^2+Classes_finales!$W$32*C1102+Classes_finales!$W$33</f>
        <v>7.8189819667047278</v>
      </c>
      <c r="K1102">
        <f>IF(OR(C1102&lt;10,C1102&gt;450),0,IF(H1102&gt;=MAX(Classes_finales!D:D),$M$1,Donnees_SIG!J1102))</f>
        <v>7.914299999999999</v>
      </c>
      <c r="P1102" t="s">
        <v>39</v>
      </c>
    </row>
    <row r="1103" spans="1:16">
      <c r="A1103" t="s">
        <v>2241</v>
      </c>
      <c r="B1103" t="s">
        <v>2242</v>
      </c>
      <c r="C1103">
        <v>172.37660217000001</v>
      </c>
      <c r="D1103" t="s">
        <v>37</v>
      </c>
      <c r="E1103">
        <v>792783.19214598194</v>
      </c>
      <c r="F1103">
        <v>9638917.0557263792</v>
      </c>
      <c r="G1103">
        <f>IF(C1103="","",VLOOKUP(C1103,Classes_detaillees!B:D,Classes_detaillees!C$1,TRUE))</f>
        <v>175</v>
      </c>
      <c r="H1103">
        <f>IF(C1103="","",VLOOKUP(C1103,Classes_finales!B:D,Classes_finales!C$1,TRUE))</f>
        <v>80</v>
      </c>
      <c r="I1103">
        <f t="shared" si="17"/>
        <v>20</v>
      </c>
      <c r="J1103" s="31">
        <f>Classes_finales!$W$30*C1103^3+Classes_finales!$W$31*C1103^2+Classes_finales!$W$32*C1103+Classes_finales!$W$33</f>
        <v>-27.738255451430391</v>
      </c>
      <c r="K1103">
        <f>IF(OR(C1103&lt;10,C1103&gt;450),0,IF(H1103&gt;=MAX(Classes_finales!D:D),$M$1,Donnees_SIG!J1103))</f>
        <v>7.914299999999999</v>
      </c>
      <c r="P1103" t="s">
        <v>39</v>
      </c>
    </row>
    <row r="1104" spans="1:16">
      <c r="A1104" t="s">
        <v>2243</v>
      </c>
      <c r="B1104" s="31" t="s">
        <v>2244</v>
      </c>
      <c r="C1104">
        <v>95.033599854000002</v>
      </c>
      <c r="D1104" t="s">
        <v>37</v>
      </c>
      <c r="E1104">
        <v>791744.61641715397</v>
      </c>
      <c r="F1104">
        <v>9639132.2792298608</v>
      </c>
      <c r="G1104">
        <f>IF(C1104="","",VLOOKUP(C1104,Classes_detaillees!B:D,Classes_detaillees!C$1,TRUE))</f>
        <v>100</v>
      </c>
      <c r="H1104">
        <f>IF(C1104="","",VLOOKUP(C1104,Classes_finales!B:D,Classes_finales!C$1,TRUE))</f>
        <v>80</v>
      </c>
      <c r="I1104">
        <f t="shared" si="17"/>
        <v>20</v>
      </c>
      <c r="J1104" s="31">
        <f>Classes_finales!$W$30*C1104^3+Classes_finales!$W$31*C1104^2+Classes_finales!$W$32*C1104+Classes_finales!$W$33</f>
        <v>7.6330582976392858</v>
      </c>
      <c r="K1104">
        <f>IF(OR(C1104&lt;10,C1104&gt;450),0,IF(H1104&gt;=MAX(Classes_finales!D:D),$M$1,Donnees_SIG!J1104))</f>
        <v>7.914299999999999</v>
      </c>
      <c r="P1104" t="s">
        <v>39</v>
      </c>
    </row>
    <row r="1105" spans="1:16">
      <c r="A1105" t="s">
        <v>2245</v>
      </c>
      <c r="B1105" t="s">
        <v>2246</v>
      </c>
      <c r="C1105">
        <v>69.220596313000001</v>
      </c>
      <c r="D1105" t="s">
        <v>37</v>
      </c>
      <c r="E1105">
        <v>792978.75921997696</v>
      </c>
      <c r="F1105">
        <v>9639073.6412872802</v>
      </c>
      <c r="G1105">
        <f>IF(C1105="","",VLOOKUP(C1105,Classes_detaillees!B:D,Classes_detaillees!C$1,TRUE))</f>
        <v>70</v>
      </c>
      <c r="H1105">
        <f>IF(C1105="","",VLOOKUP(C1105,Classes_finales!B:D,Classes_finales!C$1,TRUE))</f>
        <v>70</v>
      </c>
      <c r="I1105">
        <f t="shared" si="17"/>
        <v>20</v>
      </c>
      <c r="J1105" s="31">
        <f>Classes_finales!$W$30*C1105^3+Classes_finales!$W$31*C1105^2+Classes_finales!$W$32*C1105+Classes_finales!$W$33</f>
        <v>7.3688348076659089</v>
      </c>
      <c r="K1105">
        <f>IF(OR(C1105&lt;10,C1105&gt;450),0,IF(H1105&gt;=MAX(Classes_finales!D:D),$M$1,Donnees_SIG!J1105))</f>
        <v>7.3688348076659089</v>
      </c>
      <c r="P1105" t="s">
        <v>39</v>
      </c>
    </row>
    <row r="1106" spans="1:16">
      <c r="A1106" t="s">
        <v>2247</v>
      </c>
      <c r="B1106" t="s">
        <v>2248</v>
      </c>
      <c r="C1106">
        <v>104.01820374</v>
      </c>
      <c r="D1106" t="s">
        <v>37</v>
      </c>
      <c r="E1106">
        <v>790270.16513531504</v>
      </c>
      <c r="F1106">
        <v>9639322.2820981108</v>
      </c>
      <c r="G1106">
        <f>IF(C1106="","",VLOOKUP(C1106,Classes_detaillees!B:D,Classes_detaillees!C$1,TRUE))</f>
        <v>105</v>
      </c>
      <c r="H1106">
        <f>IF(C1106="","",VLOOKUP(C1106,Classes_finales!B:D,Classes_finales!C$1,TRUE))</f>
        <v>80</v>
      </c>
      <c r="I1106">
        <f t="shared" si="17"/>
        <v>20</v>
      </c>
      <c r="J1106" s="31">
        <f>Classes_finales!$W$30*C1106^3+Classes_finales!$W$31*C1106^2+Classes_finales!$W$32*C1106+Classes_finales!$W$33</f>
        <v>6.735370986239305</v>
      </c>
      <c r="K1106">
        <f>IF(OR(C1106&lt;10,C1106&gt;450),0,IF(H1106&gt;=MAX(Classes_finales!D:D),$M$1,Donnees_SIG!J1106))</f>
        <v>7.914299999999999</v>
      </c>
      <c r="P1106" t="s">
        <v>39</v>
      </c>
    </row>
    <row r="1107" spans="1:16">
      <c r="A1107" t="s">
        <v>2249</v>
      </c>
      <c r="B1107" t="s">
        <v>2250</v>
      </c>
      <c r="C1107">
        <v>94.298500060999999</v>
      </c>
      <c r="D1107" t="s">
        <v>37</v>
      </c>
      <c r="E1107">
        <v>790736.21320891299</v>
      </c>
      <c r="F1107">
        <v>9639254.4202947207</v>
      </c>
      <c r="G1107">
        <f>IF(C1107="","",VLOOKUP(C1107,Classes_detaillees!B:D,Classes_detaillees!C$1,TRUE))</f>
        <v>95</v>
      </c>
      <c r="H1107">
        <f>IF(C1107="","",VLOOKUP(C1107,Classes_finales!B:D,Classes_finales!C$1,TRUE))</f>
        <v>80</v>
      </c>
      <c r="I1107">
        <f t="shared" si="17"/>
        <v>20</v>
      </c>
      <c r="J1107" s="31">
        <f>Classes_finales!$W$30*C1107^3+Classes_finales!$W$31*C1107^2+Classes_finales!$W$32*C1107+Classes_finales!$W$33</f>
        <v>7.6803044425547089</v>
      </c>
      <c r="K1107">
        <f>IF(OR(C1107&lt;10,C1107&gt;450),0,IF(H1107&gt;=MAX(Classes_finales!D:D),$M$1,Donnees_SIG!J1107))</f>
        <v>7.914299999999999</v>
      </c>
      <c r="P1107" t="s">
        <v>39</v>
      </c>
    </row>
    <row r="1108" spans="1:16">
      <c r="A1108" t="s">
        <v>2251</v>
      </c>
      <c r="B1108" t="s">
        <v>2252</v>
      </c>
      <c r="C1108">
        <v>100.15840149</v>
      </c>
      <c r="D1108" t="s">
        <v>37</v>
      </c>
      <c r="E1108">
        <v>790748.90873410099</v>
      </c>
      <c r="F1108">
        <v>9637253.6217420008</v>
      </c>
      <c r="G1108">
        <f>IF(C1108="","",VLOOKUP(C1108,Classes_detaillees!B:D,Classes_detaillees!C$1,TRUE))</f>
        <v>105</v>
      </c>
      <c r="H1108">
        <f>IF(C1108="","",VLOOKUP(C1108,Classes_finales!B:D,Classes_finales!C$1,TRUE))</f>
        <v>80</v>
      </c>
      <c r="I1108">
        <f t="shared" si="17"/>
        <v>20</v>
      </c>
      <c r="J1108" s="31">
        <f>Classes_finales!$W$30*C1108^3+Classes_finales!$W$31*C1108^2+Classes_finales!$W$32*C1108+Classes_finales!$W$33</f>
        <v>7.1958733809701325</v>
      </c>
      <c r="K1108">
        <f>IF(OR(C1108&lt;10,C1108&gt;450),0,IF(H1108&gt;=MAX(Classes_finales!D:D),$M$1,Donnees_SIG!J1108))</f>
        <v>7.914299999999999</v>
      </c>
      <c r="P1108" t="s">
        <v>39</v>
      </c>
    </row>
    <row r="1109" spans="1:16">
      <c r="A1109" t="s">
        <v>2253</v>
      </c>
      <c r="B1109" t="s">
        <v>2254</v>
      </c>
      <c r="C1109">
        <v>44.663700104</v>
      </c>
      <c r="D1109" t="s">
        <v>37</v>
      </c>
      <c r="E1109">
        <v>784097.97911688604</v>
      </c>
      <c r="F1109">
        <v>9637428.4404377509</v>
      </c>
      <c r="G1109">
        <f>IF(C1109="","",VLOOKUP(C1109,Classes_detaillees!B:D,Classes_detaillees!C$1,TRUE))</f>
        <v>45</v>
      </c>
      <c r="H1109">
        <f>IF(C1109="","",VLOOKUP(C1109,Classes_finales!B:D,Classes_finales!C$1,TRUE))</f>
        <v>50</v>
      </c>
      <c r="I1109">
        <f t="shared" si="17"/>
        <v>20</v>
      </c>
      <c r="J1109" s="31">
        <f>Classes_finales!$W$30*C1109^3+Classes_finales!$W$31*C1109^2+Classes_finales!$W$32*C1109+Classes_finales!$W$33</f>
        <v>4.6703818057579323</v>
      </c>
      <c r="K1109">
        <f>IF(OR(C1109&lt;10,C1109&gt;450),0,IF(H1109&gt;=MAX(Classes_finales!D:D),$M$1,Donnees_SIG!J1109))</f>
        <v>4.6703818057579323</v>
      </c>
      <c r="P1109" t="s">
        <v>39</v>
      </c>
    </row>
    <row r="1110" spans="1:16">
      <c r="A1110" t="s">
        <v>2255</v>
      </c>
      <c r="B1110" t="s">
        <v>2256</v>
      </c>
      <c r="C1110">
        <v>40.781799315999997</v>
      </c>
      <c r="D1110" t="s">
        <v>37</v>
      </c>
      <c r="E1110">
        <v>789798.57472204999</v>
      </c>
      <c r="F1110">
        <v>9637328.7305253595</v>
      </c>
      <c r="G1110">
        <f>IF(C1110="","",VLOOKUP(C1110,Classes_detaillees!B:D,Classes_detaillees!C$1,TRUE))</f>
        <v>45</v>
      </c>
      <c r="H1110">
        <f>IF(C1110="","",VLOOKUP(C1110,Classes_finales!B:D,Classes_finales!C$1,TRUE))</f>
        <v>50</v>
      </c>
      <c r="I1110">
        <f t="shared" si="17"/>
        <v>20</v>
      </c>
      <c r="J1110" s="31">
        <f>Classes_finales!$W$30*C1110^3+Classes_finales!$W$31*C1110^2+Classes_finales!$W$32*C1110+Classes_finales!$W$33</f>
        <v>4.1451965274524358</v>
      </c>
      <c r="K1110">
        <f>IF(OR(C1110&lt;10,C1110&gt;450),0,IF(H1110&gt;=MAX(Classes_finales!D:D),$M$1,Donnees_SIG!J1110))</f>
        <v>4.1451965274524358</v>
      </c>
      <c r="P1110" t="s">
        <v>39</v>
      </c>
    </row>
    <row r="1111" spans="1:16">
      <c r="A1111" t="s">
        <v>2257</v>
      </c>
      <c r="B1111" t="s">
        <v>2258</v>
      </c>
      <c r="C1111">
        <v>50.799598693999997</v>
      </c>
      <c r="D1111" t="s">
        <v>37</v>
      </c>
      <c r="E1111">
        <v>790756.99083108502</v>
      </c>
      <c r="F1111">
        <v>9638496.6893200297</v>
      </c>
      <c r="G1111">
        <f>IF(C1111="","",VLOOKUP(C1111,Classes_detaillees!B:D,Classes_detaillees!C$1,TRUE))</f>
        <v>55</v>
      </c>
      <c r="H1111">
        <f>IF(C1111="","",VLOOKUP(C1111,Classes_finales!B:D,Classes_finales!C$1,TRUE))</f>
        <v>60</v>
      </c>
      <c r="I1111">
        <f t="shared" si="17"/>
        <v>20</v>
      </c>
      <c r="J1111" s="31">
        <f>Classes_finales!$W$30*C1111^3+Classes_finales!$W$31*C1111^2+Classes_finales!$W$32*C1111+Classes_finales!$W$33</f>
        <v>5.4682473632138642</v>
      </c>
      <c r="K1111">
        <f>IF(OR(C1111&lt;10,C1111&gt;450),0,IF(H1111&gt;=MAX(Classes_finales!D:D),$M$1,Donnees_SIG!J1111))</f>
        <v>5.4682473632138642</v>
      </c>
      <c r="P1111" t="s">
        <v>39</v>
      </c>
    </row>
    <row r="1112" spans="1:16">
      <c r="A1112" t="s">
        <v>2259</v>
      </c>
      <c r="B1112" t="s">
        <v>2260</v>
      </c>
      <c r="C1112">
        <v>137.60729979999999</v>
      </c>
      <c r="D1112" t="s">
        <v>37</v>
      </c>
      <c r="E1112">
        <v>790699.94347136898</v>
      </c>
      <c r="F1112">
        <v>9638018.5877104402</v>
      </c>
      <c r="G1112">
        <f>IF(C1112="","",VLOOKUP(C1112,Classes_detaillees!B:D,Classes_detaillees!C$1,TRUE))</f>
        <v>140</v>
      </c>
      <c r="H1112">
        <f>IF(C1112="","",VLOOKUP(C1112,Classes_finales!B:D,Classes_finales!C$1,TRUE))</f>
        <v>80</v>
      </c>
      <c r="I1112">
        <f t="shared" si="17"/>
        <v>20</v>
      </c>
      <c r="J1112" s="31">
        <f>Classes_finales!$W$30*C1112^3+Classes_finales!$W$31*C1112^2+Classes_finales!$W$32*C1112+Classes_finales!$W$33</f>
        <v>-3.1031536528572121</v>
      </c>
      <c r="K1112">
        <f>IF(OR(C1112&lt;10,C1112&gt;450),0,IF(H1112&gt;=MAX(Classes_finales!D:D),$M$1,Donnees_SIG!J1112))</f>
        <v>7.914299999999999</v>
      </c>
      <c r="P1112" t="s">
        <v>39</v>
      </c>
    </row>
    <row r="1113" spans="1:16">
      <c r="A1113" t="s">
        <v>2261</v>
      </c>
      <c r="B1113" t="s">
        <v>2262</v>
      </c>
      <c r="C1113">
        <v>106.79930115000001</v>
      </c>
      <c r="D1113" t="s">
        <v>37</v>
      </c>
      <c r="E1113">
        <v>793442.53306724702</v>
      </c>
      <c r="F1113">
        <v>9639423.9778937809</v>
      </c>
      <c r="G1113">
        <f>IF(C1113="","",VLOOKUP(C1113,Classes_detaillees!B:D,Classes_detaillees!C$1,TRUE))</f>
        <v>110</v>
      </c>
      <c r="H1113">
        <f>IF(C1113="","",VLOOKUP(C1113,Classes_finales!B:D,Classes_finales!C$1,TRUE))</f>
        <v>80</v>
      </c>
      <c r="I1113">
        <f t="shared" si="17"/>
        <v>20</v>
      </c>
      <c r="J1113" s="31">
        <f>Classes_finales!$W$30*C1113^3+Classes_finales!$W$31*C1113^2+Classes_finales!$W$32*C1113+Classes_finales!$W$33</f>
        <v>6.3293294648372935</v>
      </c>
      <c r="K1113">
        <f>IF(OR(C1113&lt;10,C1113&gt;450),0,IF(H1113&gt;=MAX(Classes_finales!D:D),$M$1,Donnees_SIG!J1113))</f>
        <v>7.914299999999999</v>
      </c>
      <c r="P1113" t="s">
        <v>39</v>
      </c>
    </row>
    <row r="1114" spans="1:16">
      <c r="A1114" t="s">
        <v>2263</v>
      </c>
      <c r="B1114" t="s">
        <v>2264</v>
      </c>
      <c r="C1114">
        <v>99.077796935999999</v>
      </c>
      <c r="D1114" t="s">
        <v>37</v>
      </c>
      <c r="E1114">
        <v>790540.58826157905</v>
      </c>
      <c r="F1114">
        <v>9637747.6868516393</v>
      </c>
      <c r="G1114">
        <f>IF(C1114="","",VLOOKUP(C1114,Classes_detaillees!B:D,Classes_detaillees!C$1,TRUE))</f>
        <v>100</v>
      </c>
      <c r="H1114">
        <f>IF(C1114="","",VLOOKUP(C1114,Classes_finales!B:D,Classes_finales!C$1,TRUE))</f>
        <v>80</v>
      </c>
      <c r="I1114">
        <f t="shared" si="17"/>
        <v>20</v>
      </c>
      <c r="J1114" s="31">
        <f>Classes_finales!$W$30*C1114^3+Classes_finales!$W$31*C1114^2+Classes_finales!$W$32*C1114+Classes_finales!$W$33</f>
        <v>7.3041630795401762</v>
      </c>
      <c r="K1114">
        <f>IF(OR(C1114&lt;10,C1114&gt;450),0,IF(H1114&gt;=MAX(Classes_finales!D:D),$M$1,Donnees_SIG!J1114))</f>
        <v>7.914299999999999</v>
      </c>
      <c r="P1114" t="s">
        <v>39</v>
      </c>
    </row>
    <row r="1115" spans="1:16">
      <c r="A1115" t="s">
        <v>2265</v>
      </c>
      <c r="B1115" t="s">
        <v>2266</v>
      </c>
      <c r="C1115">
        <v>9.9243001938000006</v>
      </c>
      <c r="D1115" t="s">
        <v>37</v>
      </c>
      <c r="E1115">
        <v>790154.032294504</v>
      </c>
      <c r="F1115">
        <v>9637382.0592391696</v>
      </c>
      <c r="G1115">
        <f>IF(C1115="","",VLOOKUP(C1115,Classes_detaillees!B:D,Classes_detaillees!C$1,TRUE))</f>
        <v>10</v>
      </c>
      <c r="H1115">
        <f>IF(C1115="","",VLOOKUP(C1115,Classes_finales!B:D,Classes_finales!C$1,TRUE))</f>
        <v>10</v>
      </c>
      <c r="I1115">
        <f t="shared" si="17"/>
        <v>20</v>
      </c>
      <c r="J1115" s="31">
        <f>Classes_finales!$W$30*C1115^3+Classes_finales!$W$31*C1115^2+Classes_finales!$W$32*C1115+Classes_finales!$W$33</f>
        <v>0.2841252658045692</v>
      </c>
      <c r="K1115">
        <f>IF(OR(C1115&lt;10,C1115&gt;450),0,IF(H1115&gt;=MAX(Classes_finales!D:D),$M$1,Donnees_SIG!J1115))</f>
        <v>0</v>
      </c>
      <c r="P1115" t="s">
        <v>39</v>
      </c>
    </row>
    <row r="1116" spans="1:16">
      <c r="A1116" t="s">
        <v>2267</v>
      </c>
      <c r="B1116" t="s">
        <v>2268</v>
      </c>
      <c r="C1116">
        <v>39.988201140999998</v>
      </c>
      <c r="D1116" t="s">
        <v>37</v>
      </c>
      <c r="E1116">
        <v>789698.65706770495</v>
      </c>
      <c r="F1116">
        <v>9638793.5663637295</v>
      </c>
      <c r="G1116">
        <f>IF(C1116="","",VLOOKUP(C1116,Classes_detaillees!B:D,Classes_detaillees!C$1,TRUE))</f>
        <v>40</v>
      </c>
      <c r="H1116">
        <f>IF(C1116="","",VLOOKUP(C1116,Classes_finales!B:D,Classes_finales!C$1,TRUE))</f>
        <v>40</v>
      </c>
      <c r="I1116">
        <f t="shared" si="17"/>
        <v>20</v>
      </c>
      <c r="J1116" s="31">
        <f>Classes_finales!$W$30*C1116^3+Classes_finales!$W$31*C1116^2+Classes_finales!$W$32*C1116+Classes_finales!$W$33</f>
        <v>4.0366847083931354</v>
      </c>
      <c r="K1116">
        <f>IF(OR(C1116&lt;10,C1116&gt;450),0,IF(H1116&gt;=MAX(Classes_finales!D:D),$M$1,Donnees_SIG!J1116))</f>
        <v>4.0366847083931354</v>
      </c>
      <c r="P1116" t="s">
        <v>39</v>
      </c>
    </row>
    <row r="1117" spans="1:16">
      <c r="A1117" t="s">
        <v>2269</v>
      </c>
      <c r="B1117" t="s">
        <v>2270</v>
      </c>
      <c r="C1117">
        <v>113.7519989</v>
      </c>
      <c r="D1117" t="s">
        <v>37</v>
      </c>
      <c r="E1117">
        <v>792130.68371687701</v>
      </c>
      <c r="F1117">
        <v>9638395.6584455706</v>
      </c>
      <c r="G1117">
        <f>IF(C1117="","",VLOOKUP(C1117,Classes_detaillees!B:D,Classes_detaillees!C$1,TRUE))</f>
        <v>115</v>
      </c>
      <c r="H1117">
        <f>IF(C1117="","",VLOOKUP(C1117,Classes_finales!B:D,Classes_finales!C$1,TRUE))</f>
        <v>80</v>
      </c>
      <c r="I1117">
        <f t="shared" si="17"/>
        <v>20</v>
      </c>
      <c r="J1117" s="31">
        <f>Classes_finales!$W$30*C1117^3+Classes_finales!$W$31*C1117^2+Classes_finales!$W$32*C1117+Classes_finales!$W$33</f>
        <v>5.0238076473583053</v>
      </c>
      <c r="K1117">
        <f>IF(OR(C1117&lt;10,C1117&gt;450),0,IF(H1117&gt;=MAX(Classes_finales!D:D),$M$1,Donnees_SIG!J1117))</f>
        <v>7.914299999999999</v>
      </c>
      <c r="P1117" t="s">
        <v>39</v>
      </c>
    </row>
    <row r="1118" spans="1:16">
      <c r="A1118" t="s">
        <v>2271</v>
      </c>
      <c r="B1118" t="s">
        <v>2272</v>
      </c>
      <c r="C1118">
        <v>153.25549315999999</v>
      </c>
      <c r="D1118" t="s">
        <v>37</v>
      </c>
      <c r="E1118">
        <v>790902.23330686195</v>
      </c>
      <c r="F1118">
        <v>9638502.4575066492</v>
      </c>
      <c r="G1118">
        <f>IF(C1118="","",VLOOKUP(C1118,Classes_detaillees!B:D,Classes_detaillees!C$1,TRUE))</f>
        <v>155</v>
      </c>
      <c r="H1118">
        <f>IF(C1118="","",VLOOKUP(C1118,Classes_finales!B:D,Classes_finales!C$1,TRUE))</f>
        <v>80</v>
      </c>
      <c r="I1118">
        <f t="shared" si="17"/>
        <v>20</v>
      </c>
      <c r="J1118" s="31">
        <f>Classes_finales!$W$30*C1118^3+Classes_finales!$W$31*C1118^2+Classes_finales!$W$32*C1118+Classes_finales!$W$33</f>
        <v>-12.076510772134224</v>
      </c>
      <c r="K1118">
        <f>IF(OR(C1118&lt;10,C1118&gt;450),0,IF(H1118&gt;=MAX(Classes_finales!D:D),$M$1,Donnees_SIG!J1118))</f>
        <v>7.914299999999999</v>
      </c>
      <c r="P1118" t="s">
        <v>39</v>
      </c>
    </row>
    <row r="1119" spans="1:16">
      <c r="A1119" t="s">
        <v>2273</v>
      </c>
      <c r="B1119" t="s">
        <v>2274</v>
      </c>
      <c r="C1119">
        <v>132.15269470000001</v>
      </c>
      <c r="D1119" t="s">
        <v>37</v>
      </c>
      <c r="E1119">
        <v>791595.48648542596</v>
      </c>
      <c r="F1119">
        <v>9638556.3625808302</v>
      </c>
      <c r="G1119">
        <f>IF(C1119="","",VLOOKUP(C1119,Classes_detaillees!B:D,Classes_detaillees!C$1,TRUE))</f>
        <v>135</v>
      </c>
      <c r="H1119">
        <f>IF(C1119="","",VLOOKUP(C1119,Classes_finales!B:D,Classes_finales!C$1,TRUE))</f>
        <v>80</v>
      </c>
      <c r="I1119">
        <f t="shared" si="17"/>
        <v>20</v>
      </c>
      <c r="J1119" s="31">
        <f>Classes_finales!$W$30*C1119^3+Classes_finales!$W$31*C1119^2+Classes_finales!$W$32*C1119+Classes_finales!$W$33</f>
        <v>-0.6958531738220457</v>
      </c>
      <c r="K1119">
        <f>IF(OR(C1119&lt;10,C1119&gt;450),0,IF(H1119&gt;=MAX(Classes_finales!D:D),$M$1,Donnees_SIG!J1119))</f>
        <v>7.914299999999999</v>
      </c>
      <c r="P1119" t="s">
        <v>39</v>
      </c>
    </row>
    <row r="1120" spans="1:16">
      <c r="A1120" t="s">
        <v>2275</v>
      </c>
      <c r="B1120" s="31" t="s">
        <v>2276</v>
      </c>
      <c r="C1120">
        <v>186.06300354000001</v>
      </c>
      <c r="D1120" t="s">
        <v>37</v>
      </c>
      <c r="E1120">
        <v>790007.99972445797</v>
      </c>
      <c r="F1120">
        <v>9638836.0403361805</v>
      </c>
      <c r="G1120">
        <f>IF(C1120="","",VLOOKUP(C1120,Classes_detaillees!B:D,Classes_detaillees!C$1,TRUE))</f>
        <v>190</v>
      </c>
      <c r="H1120">
        <f>IF(C1120="","",VLOOKUP(C1120,Classes_finales!B:D,Classes_finales!C$1,TRUE))</f>
        <v>80</v>
      </c>
      <c r="I1120">
        <f t="shared" si="17"/>
        <v>20</v>
      </c>
      <c r="J1120" s="31">
        <f>Classes_finales!$W$30*C1120^3+Classes_finales!$W$31*C1120^2+Classes_finales!$W$32*C1120+Classes_finales!$W$33</f>
        <v>-42.555888800866818</v>
      </c>
      <c r="K1120">
        <f>IF(OR(C1120&lt;10,C1120&gt;450),0,IF(H1120&gt;=MAX(Classes_finales!D:D),$M$1,Donnees_SIG!J1120))</f>
        <v>7.914299999999999</v>
      </c>
      <c r="P1120" t="s">
        <v>39</v>
      </c>
    </row>
    <row r="1121" spans="1:16">
      <c r="A1121" t="s">
        <v>2277</v>
      </c>
      <c r="B1121" s="31" t="s">
        <v>2278</v>
      </c>
      <c r="C1121">
        <v>13.783399581999999</v>
      </c>
      <c r="D1121" t="s">
        <v>37</v>
      </c>
      <c r="E1121">
        <v>790412.18683155498</v>
      </c>
      <c r="F1121">
        <v>9636936.14719758</v>
      </c>
      <c r="G1121">
        <f>IF(C1121="","",VLOOKUP(C1121,Classes_detaillees!B:D,Classes_detaillees!C$1,TRUE))</f>
        <v>15</v>
      </c>
      <c r="H1121">
        <f>IF(C1121="","",VLOOKUP(C1121,Classes_finales!B:D,Classes_finales!C$1,TRUE))</f>
        <v>15</v>
      </c>
      <c r="I1121">
        <f t="shared" si="17"/>
        <v>20</v>
      </c>
      <c r="J1121" s="31">
        <f>Classes_finales!$W$30*C1121^3+Classes_finales!$W$31*C1121^2+Classes_finales!$W$32*C1121+Classes_finales!$W$33</f>
        <v>0.67216408002992822</v>
      </c>
      <c r="K1121">
        <f>IF(OR(C1121&lt;10,C1121&gt;450),0,IF(H1121&gt;=MAX(Classes_finales!D:D),$M$1,Donnees_SIG!J1121))</f>
        <v>0.67216408002992822</v>
      </c>
      <c r="P1121" t="s">
        <v>39</v>
      </c>
    </row>
    <row r="1122" spans="1:16">
      <c r="A1122" t="s">
        <v>2279</v>
      </c>
      <c r="B1122" t="s">
        <v>2280</v>
      </c>
      <c r="C1122">
        <v>59.966800689999999</v>
      </c>
      <c r="D1122" t="s">
        <v>37</v>
      </c>
      <c r="E1122">
        <v>792668.91655347904</v>
      </c>
      <c r="F1122">
        <v>9638535.9231425803</v>
      </c>
      <c r="G1122">
        <f>IF(C1122="","",VLOOKUP(C1122,Classes_detaillees!B:D,Classes_detaillees!C$1,TRUE))</f>
        <v>60</v>
      </c>
      <c r="H1122">
        <f>IF(C1122="","",VLOOKUP(C1122,Classes_finales!B:D,Classes_finales!C$1,TRUE))</f>
        <v>60</v>
      </c>
      <c r="I1122">
        <f t="shared" si="17"/>
        <v>20</v>
      </c>
      <c r="J1122" s="31">
        <f>Classes_finales!$W$30*C1122^3+Classes_finales!$W$31*C1122^2+Classes_finales!$W$32*C1122+Classes_finales!$W$33</f>
        <v>6.5328158500409828</v>
      </c>
      <c r="K1122">
        <f>IF(OR(C1122&lt;10,C1122&gt;450),0,IF(H1122&gt;=MAX(Classes_finales!D:D),$M$1,Donnees_SIG!J1122))</f>
        <v>6.5328158500409828</v>
      </c>
      <c r="P1122" t="s">
        <v>39</v>
      </c>
    </row>
    <row r="1123" spans="1:16">
      <c r="A1123" t="s">
        <v>2281</v>
      </c>
      <c r="B1123" t="s">
        <v>2282</v>
      </c>
      <c r="C1123">
        <v>22.372800826999999</v>
      </c>
      <c r="D1123" t="s">
        <v>37</v>
      </c>
      <c r="E1123">
        <v>790268.19879709196</v>
      </c>
      <c r="F1123">
        <v>9638612.7026008908</v>
      </c>
      <c r="G1123">
        <f>IF(C1123="","",VLOOKUP(C1123,Classes_detaillees!B:D,Classes_detaillees!C$1,TRUE))</f>
        <v>25</v>
      </c>
      <c r="H1123">
        <f>IF(C1123="","",VLOOKUP(C1123,Classes_finales!B:D,Classes_finales!C$1,TRUE))</f>
        <v>30</v>
      </c>
      <c r="I1123">
        <f t="shared" si="17"/>
        <v>20</v>
      </c>
      <c r="J1123" s="31">
        <f>Classes_finales!$W$30*C1123^3+Classes_finales!$W$31*C1123^2+Classes_finales!$W$32*C1123+Classes_finales!$W$33</f>
        <v>1.6725346176550548</v>
      </c>
      <c r="K1123">
        <f>IF(OR(C1123&lt;10,C1123&gt;450),0,IF(H1123&gt;=MAX(Classes_finales!D:D),$M$1,Donnees_SIG!J1123))</f>
        <v>1.6725346176550548</v>
      </c>
      <c r="P1123" t="s">
        <v>39</v>
      </c>
    </row>
    <row r="1124" spans="1:16">
      <c r="A1124" t="s">
        <v>2283</v>
      </c>
      <c r="B1124" t="s">
        <v>2284</v>
      </c>
      <c r="C1124">
        <v>88.597297667999996</v>
      </c>
      <c r="D1124" t="s">
        <v>37</v>
      </c>
      <c r="E1124">
        <v>790720.47353427298</v>
      </c>
      <c r="F1124">
        <v>9637984.8376893308</v>
      </c>
      <c r="G1124">
        <f>IF(C1124="","",VLOOKUP(C1124,Classes_detaillees!B:D,Classes_detaillees!C$1,TRUE))</f>
        <v>90</v>
      </c>
      <c r="H1124">
        <f>IF(C1124="","",VLOOKUP(C1124,Classes_finales!B:D,Classes_finales!C$1,TRUE))</f>
        <v>80</v>
      </c>
      <c r="I1124">
        <f t="shared" si="17"/>
        <v>20</v>
      </c>
      <c r="J1124" s="31">
        <f>Classes_finales!$W$30*C1124^3+Classes_finales!$W$31*C1124^2+Classes_finales!$W$32*C1124+Classes_finales!$W$33</f>
        <v>7.9234884093342206</v>
      </c>
      <c r="K1124">
        <f>IF(OR(C1124&lt;10,C1124&gt;450),0,IF(H1124&gt;=MAX(Classes_finales!D:D),$M$1,Donnees_SIG!J1124))</f>
        <v>7.914299999999999</v>
      </c>
      <c r="P1124" t="s">
        <v>39</v>
      </c>
    </row>
    <row r="1125" spans="1:16">
      <c r="A1125" t="s">
        <v>2285</v>
      </c>
      <c r="B1125" t="s">
        <v>2286</v>
      </c>
      <c r="C1125">
        <v>55.896198273000003</v>
      </c>
      <c r="D1125" t="s">
        <v>37</v>
      </c>
      <c r="E1125">
        <v>783513.37038814602</v>
      </c>
      <c r="F1125">
        <v>9636085.8009227496</v>
      </c>
      <c r="G1125">
        <f>IF(C1125="","",VLOOKUP(C1125,Classes_detaillees!B:D,Classes_detaillees!C$1,TRUE))</f>
        <v>60</v>
      </c>
      <c r="H1125">
        <f>IF(C1125="","",VLOOKUP(C1125,Classes_finales!B:D,Classes_finales!C$1,TRUE))</f>
        <v>60</v>
      </c>
      <c r="I1125">
        <f t="shared" si="17"/>
        <v>20</v>
      </c>
      <c r="J1125" s="31">
        <f>Classes_finales!$W$30*C1125^3+Classes_finales!$W$31*C1125^2+Classes_finales!$W$32*C1125+Classes_finales!$W$33</f>
        <v>6.083615792755781</v>
      </c>
      <c r="K1125">
        <f>IF(OR(C1125&lt;10,C1125&gt;450),0,IF(H1125&gt;=MAX(Classes_finales!D:D),$M$1,Donnees_SIG!J1125))</f>
        <v>6.083615792755781</v>
      </c>
      <c r="P1125" t="s">
        <v>39</v>
      </c>
    </row>
    <row r="1126" spans="1:16">
      <c r="A1126" t="s">
        <v>2287</v>
      </c>
      <c r="B1126" t="s">
        <v>2288</v>
      </c>
      <c r="C1126">
        <v>126.90419769</v>
      </c>
      <c r="D1126" t="s">
        <v>37</v>
      </c>
      <c r="E1126">
        <v>790996.16510175006</v>
      </c>
      <c r="F1126">
        <v>9638417.1670762803</v>
      </c>
      <c r="G1126">
        <f>IF(C1126="","",VLOOKUP(C1126,Classes_detaillees!B:D,Classes_detaillees!C$1,TRUE))</f>
        <v>130</v>
      </c>
      <c r="H1126">
        <f>IF(C1126="","",VLOOKUP(C1126,Classes_finales!B:D,Classes_finales!C$1,TRUE))</f>
        <v>80</v>
      </c>
      <c r="I1126">
        <f t="shared" si="17"/>
        <v>20</v>
      </c>
      <c r="J1126" s="31">
        <f>Classes_finales!$W$30*C1126^3+Classes_finales!$W$31*C1126^2+Classes_finales!$W$32*C1126+Classes_finales!$W$33</f>
        <v>1.2984165175903271</v>
      </c>
      <c r="K1126">
        <f>IF(OR(C1126&lt;10,C1126&gt;450),0,IF(H1126&gt;=MAX(Classes_finales!D:D),$M$1,Donnees_SIG!J1126))</f>
        <v>7.914299999999999</v>
      </c>
      <c r="P1126" t="s">
        <v>39</v>
      </c>
    </row>
    <row r="1127" spans="1:16">
      <c r="A1127" t="s">
        <v>2289</v>
      </c>
      <c r="B1127" t="s">
        <v>2290</v>
      </c>
      <c r="C1127">
        <v>109.71350098000001</v>
      </c>
      <c r="D1127" t="s">
        <v>37</v>
      </c>
      <c r="E1127">
        <v>789862.25789621403</v>
      </c>
      <c r="F1127">
        <v>9637419.8047357202</v>
      </c>
      <c r="G1127">
        <f>IF(C1127="","",VLOOKUP(C1127,Classes_detaillees!B:D,Classes_detaillees!C$1,TRUE))</f>
        <v>110</v>
      </c>
      <c r="H1127">
        <f>IF(C1127="","",VLOOKUP(C1127,Classes_finales!B:D,Classes_finales!C$1,TRUE))</f>
        <v>80</v>
      </c>
      <c r="I1127">
        <f t="shared" si="17"/>
        <v>20</v>
      </c>
      <c r="J1127" s="31">
        <f>Classes_finales!$W$30*C1127^3+Classes_finales!$W$31*C1127^2+Classes_finales!$W$32*C1127+Classes_finales!$W$33</f>
        <v>5.8339702794992387</v>
      </c>
      <c r="K1127">
        <f>IF(OR(C1127&lt;10,C1127&gt;450),0,IF(H1127&gt;=MAX(Classes_finales!D:D),$M$1,Donnees_SIG!J1127))</f>
        <v>7.914299999999999</v>
      </c>
      <c r="P1127" t="s">
        <v>39</v>
      </c>
    </row>
    <row r="1128" spans="1:16">
      <c r="A1128" t="s">
        <v>2291</v>
      </c>
      <c r="B1128" s="31" t="s">
        <v>2292</v>
      </c>
      <c r="C1128">
        <v>117.45359802</v>
      </c>
      <c r="D1128" t="s">
        <v>37</v>
      </c>
      <c r="E1128">
        <v>790642.72409228701</v>
      </c>
      <c r="F1128">
        <v>9638869.2242124602</v>
      </c>
      <c r="G1128">
        <f>IF(C1128="","",VLOOKUP(C1128,Classes_detaillees!B:D,Classes_detaillees!C$1,TRUE))</f>
        <v>120</v>
      </c>
      <c r="H1128">
        <f>IF(C1128="","",VLOOKUP(C1128,Classes_finales!B:D,Classes_finales!C$1,TRUE))</f>
        <v>80</v>
      </c>
      <c r="I1128">
        <f t="shared" si="17"/>
        <v>20</v>
      </c>
      <c r="J1128" s="31">
        <f>Classes_finales!$W$30*C1128^3+Classes_finales!$W$31*C1128^2+Classes_finales!$W$32*C1128+Classes_finales!$W$33</f>
        <v>4.1489102031115213</v>
      </c>
      <c r="K1128">
        <f>IF(OR(C1128&lt;10,C1128&gt;450),0,IF(H1128&gt;=MAX(Classes_finales!D:D),$M$1,Donnees_SIG!J1128))</f>
        <v>7.914299999999999</v>
      </c>
      <c r="P1128" t="s">
        <v>39</v>
      </c>
    </row>
    <row r="1129" spans="1:16">
      <c r="A1129" t="s">
        <v>2293</v>
      </c>
      <c r="B1129" s="31" t="s">
        <v>2294</v>
      </c>
      <c r="C1129">
        <v>75.197097778</v>
      </c>
      <c r="D1129" t="s">
        <v>37</v>
      </c>
      <c r="E1129">
        <v>790741.34809710004</v>
      </c>
      <c r="F1129">
        <v>9638897.8573557809</v>
      </c>
      <c r="G1129">
        <f>IF(C1129="","",VLOOKUP(C1129,Classes_detaillees!B:D,Classes_detaillees!C$1,TRUE))</f>
        <v>80</v>
      </c>
      <c r="H1129">
        <f>IF(C1129="","",VLOOKUP(C1129,Classes_finales!B:D,Classes_finales!C$1,TRUE))</f>
        <v>80</v>
      </c>
      <c r="I1129">
        <f t="shared" si="17"/>
        <v>20</v>
      </c>
      <c r="J1129" s="31">
        <f>Classes_finales!$W$30*C1129^3+Classes_finales!$W$31*C1129^2+Classes_finales!$W$32*C1129+Classes_finales!$W$33</f>
        <v>7.7369471277695343</v>
      </c>
      <c r="K1129">
        <f>IF(OR(C1129&lt;10,C1129&gt;450),0,IF(H1129&gt;=MAX(Classes_finales!D:D),$M$1,Donnees_SIG!J1129))</f>
        <v>7.914299999999999</v>
      </c>
      <c r="P1129" t="s">
        <v>39</v>
      </c>
    </row>
    <row r="1130" spans="1:16">
      <c r="A1130" t="s">
        <v>2295</v>
      </c>
      <c r="B1130" s="31" t="s">
        <v>2296</v>
      </c>
      <c r="C1130">
        <v>457.31369018999999</v>
      </c>
      <c r="D1130" t="s">
        <v>37</v>
      </c>
      <c r="E1130">
        <v>791152.17967921705</v>
      </c>
      <c r="F1130">
        <v>9638781.9893907607</v>
      </c>
      <c r="G1130">
        <f>IF(C1130="","",VLOOKUP(C1130,Classes_detaillees!B:D,Classes_detaillees!C$1,TRUE))</f>
        <v>460</v>
      </c>
      <c r="H1130">
        <f>IF(C1130="","",VLOOKUP(C1130,Classes_finales!B:D,Classes_finales!C$1,TRUE))</f>
        <v>80</v>
      </c>
      <c r="I1130">
        <f t="shared" si="17"/>
        <v>20</v>
      </c>
      <c r="J1130" s="31">
        <f>Classes_finales!$W$30*C1130^3+Classes_finales!$W$31*C1130^2+Classes_finales!$W$32*C1130+Classes_finales!$W$33</f>
        <v>-1427.1711580476876</v>
      </c>
      <c r="K1130">
        <f>IF(OR(C1130&lt;10,C1130&gt;450),0,IF(H1130&gt;=MAX(Classes_finales!D:D),$M$1,Donnees_SIG!J1130))</f>
        <v>0</v>
      </c>
      <c r="P1130" t="s">
        <v>39</v>
      </c>
    </row>
    <row r="1131" spans="1:16">
      <c r="A1131" t="s">
        <v>2297</v>
      </c>
      <c r="B1131" t="s">
        <v>2298</v>
      </c>
      <c r="C1131">
        <v>190.47290039000001</v>
      </c>
      <c r="D1131" t="s">
        <v>37</v>
      </c>
      <c r="E1131">
        <v>790883.864332336</v>
      </c>
      <c r="F1131">
        <v>9638151.0252779704</v>
      </c>
      <c r="G1131">
        <f>IF(C1131="","",VLOOKUP(C1131,Classes_detaillees!B:D,Classes_detaillees!C$1,TRUE))</f>
        <v>195</v>
      </c>
      <c r="H1131">
        <f>IF(C1131="","",VLOOKUP(C1131,Classes_finales!B:D,Classes_finales!C$1,TRUE))</f>
        <v>80</v>
      </c>
      <c r="I1131">
        <f t="shared" si="17"/>
        <v>20</v>
      </c>
      <c r="J1131" s="31">
        <f>Classes_finales!$W$30*C1131^3+Classes_finales!$W$31*C1131^2+Classes_finales!$W$32*C1131+Classes_finales!$W$33</f>
        <v>-48.030809041614027</v>
      </c>
      <c r="K1131">
        <f>IF(OR(C1131&lt;10,C1131&gt;450),0,IF(H1131&gt;=MAX(Classes_finales!D:D),$M$1,Donnees_SIG!J1131))</f>
        <v>7.914299999999999</v>
      </c>
      <c r="P1131" t="s">
        <v>39</v>
      </c>
    </row>
    <row r="1132" spans="1:16">
      <c r="A1132" t="s">
        <v>2299</v>
      </c>
      <c r="B1132" t="s">
        <v>2300</v>
      </c>
      <c r="C1132">
        <v>20.465499877999999</v>
      </c>
      <c r="D1132" t="s">
        <v>37</v>
      </c>
      <c r="E1132">
        <v>791738.62583046197</v>
      </c>
      <c r="F1132">
        <v>9638442.6240823008</v>
      </c>
      <c r="G1132">
        <f>IF(C1132="","",VLOOKUP(C1132,Classes_detaillees!B:D,Classes_detaillees!C$1,TRUE))</f>
        <v>25</v>
      </c>
      <c r="H1132">
        <f>IF(C1132="","",VLOOKUP(C1132,Classes_finales!B:D,Classes_finales!C$1,TRUE))</f>
        <v>30</v>
      </c>
      <c r="I1132">
        <f t="shared" si="17"/>
        <v>20</v>
      </c>
      <c r="J1132" s="31">
        <f>Classes_finales!$W$30*C1132^3+Classes_finales!$W$31*C1132^2+Classes_finales!$W$32*C1132+Classes_finales!$W$33</f>
        <v>1.4367936080019765</v>
      </c>
      <c r="K1132">
        <f>IF(OR(C1132&lt;10,C1132&gt;450),0,IF(H1132&gt;=MAX(Classes_finales!D:D),$M$1,Donnees_SIG!J1132))</f>
        <v>1.4367936080019765</v>
      </c>
      <c r="P1132" t="s">
        <v>39</v>
      </c>
    </row>
    <row r="1133" spans="1:16">
      <c r="A1133" t="s">
        <v>2301</v>
      </c>
      <c r="B1133" t="s">
        <v>2302</v>
      </c>
      <c r="C1133">
        <v>13.938400269000001</v>
      </c>
      <c r="D1133" t="s">
        <v>37</v>
      </c>
      <c r="E1133">
        <v>790969.75709349103</v>
      </c>
      <c r="F1133">
        <v>9638979.8633161597</v>
      </c>
      <c r="G1133">
        <f>IF(C1133="","",VLOOKUP(C1133,Classes_detaillees!B:D,Classes_detaillees!C$1,TRUE))</f>
        <v>15</v>
      </c>
      <c r="H1133">
        <f>IF(C1133="","",VLOOKUP(C1133,Classes_finales!B:D,Classes_finales!C$1,TRUE))</f>
        <v>15</v>
      </c>
      <c r="I1133">
        <f t="shared" si="17"/>
        <v>20</v>
      </c>
      <c r="J1133" s="31">
        <f>Classes_finales!$W$30*C1133^3+Classes_finales!$W$31*C1133^2+Classes_finales!$W$32*C1133+Classes_finales!$W$33</f>
        <v>0.68865000994442527</v>
      </c>
      <c r="K1133">
        <f>IF(OR(C1133&lt;10,C1133&gt;450),0,IF(H1133&gt;=MAX(Classes_finales!D:D),$M$1,Donnees_SIG!J1133))</f>
        <v>0.68865000994442527</v>
      </c>
      <c r="P1133" t="s">
        <v>39</v>
      </c>
    </row>
    <row r="1134" spans="1:16">
      <c r="A1134" t="s">
        <v>2303</v>
      </c>
      <c r="B1134" t="s">
        <v>2304</v>
      </c>
      <c r="C1134">
        <v>28.826299667000001</v>
      </c>
      <c r="D1134" t="s">
        <v>37</v>
      </c>
      <c r="E1134">
        <v>784694.24942726002</v>
      </c>
      <c r="F1134">
        <v>9636213.0797094591</v>
      </c>
      <c r="G1134">
        <f>IF(C1134="","",VLOOKUP(C1134,Classes_detaillees!B:D,Classes_detaillees!C$1,TRUE))</f>
        <v>30</v>
      </c>
      <c r="H1134">
        <f>IF(C1134="","",VLOOKUP(C1134,Classes_finales!B:D,Classes_finales!C$1,TRUE))</f>
        <v>30</v>
      </c>
      <c r="I1134">
        <f t="shared" si="17"/>
        <v>20</v>
      </c>
      <c r="J1134" s="31">
        <f>Classes_finales!$W$30*C1134^3+Classes_finales!$W$31*C1134^2+Classes_finales!$W$32*C1134+Classes_finales!$W$33</f>
        <v>2.5115511912123489</v>
      </c>
      <c r="K1134">
        <f>IF(OR(C1134&lt;10,C1134&gt;450),0,IF(H1134&gt;=MAX(Classes_finales!D:D),$M$1,Donnees_SIG!J1134))</f>
        <v>2.5115511912123489</v>
      </c>
      <c r="P1134" t="s">
        <v>39</v>
      </c>
    </row>
    <row r="1135" spans="1:16">
      <c r="A1135" t="s">
        <v>2305</v>
      </c>
      <c r="B1135" t="s">
        <v>2306</v>
      </c>
      <c r="C1135">
        <v>8.9400997162000007</v>
      </c>
      <c r="D1135" t="s">
        <v>37</v>
      </c>
      <c r="E1135">
        <v>783038.40451816504</v>
      </c>
      <c r="F1135">
        <v>9635721.7553739194</v>
      </c>
      <c r="G1135">
        <f>IF(C1135="","",VLOOKUP(C1135,Classes_detaillees!B:D,Classes_detaillees!C$1,TRUE))</f>
        <v>10</v>
      </c>
      <c r="H1135">
        <f>IF(C1135="","",VLOOKUP(C1135,Classes_finales!B:D,Classes_finales!C$1,TRUE))</f>
        <v>10</v>
      </c>
      <c r="I1135">
        <f t="shared" si="17"/>
        <v>20</v>
      </c>
      <c r="J1135" s="31">
        <f>Classes_finales!$W$30*C1135^3+Classes_finales!$W$31*C1135^2+Classes_finales!$W$32*C1135+Classes_finales!$W$33</f>
        <v>0.19253669844410404</v>
      </c>
      <c r="K1135">
        <f>IF(OR(C1135&lt;10,C1135&gt;450),0,IF(H1135&gt;=MAX(Classes_finales!D:D),$M$1,Donnees_SIG!J1135))</f>
        <v>0</v>
      </c>
      <c r="P1135" t="s">
        <v>39</v>
      </c>
    </row>
    <row r="1136" spans="1:16">
      <c r="A1136" t="s">
        <v>2307</v>
      </c>
      <c r="B1136" t="s">
        <v>2308</v>
      </c>
      <c r="C1136">
        <v>82.612602233999993</v>
      </c>
      <c r="D1136" t="s">
        <v>37</v>
      </c>
      <c r="E1136">
        <v>790602.91274110996</v>
      </c>
      <c r="F1136">
        <v>9637833.7195875905</v>
      </c>
      <c r="G1136">
        <f>IF(C1136="","",VLOOKUP(C1136,Classes_detaillees!B:D,Classes_detaillees!C$1,TRUE))</f>
        <v>85</v>
      </c>
      <c r="H1136">
        <f>IF(C1136="","",VLOOKUP(C1136,Classes_finales!B:D,Classes_finales!C$1,TRUE))</f>
        <v>80</v>
      </c>
      <c r="I1136">
        <f t="shared" si="17"/>
        <v>20</v>
      </c>
      <c r="J1136" s="31">
        <f>Classes_finales!$W$30*C1136^3+Classes_finales!$W$31*C1136^2+Classes_finales!$W$32*C1136+Classes_finales!$W$33</f>
        <v>7.961250344219053</v>
      </c>
      <c r="K1136">
        <f>IF(OR(C1136&lt;10,C1136&gt;450),0,IF(H1136&gt;=MAX(Classes_finales!D:D),$M$1,Donnees_SIG!J1136))</f>
        <v>7.914299999999999</v>
      </c>
      <c r="P1136" t="s">
        <v>39</v>
      </c>
    </row>
    <row r="1137" spans="1:16">
      <c r="A1137" t="s">
        <v>2309</v>
      </c>
      <c r="B1137" s="31" t="s">
        <v>2310</v>
      </c>
      <c r="C1137">
        <v>116.66049957</v>
      </c>
      <c r="D1137" t="s">
        <v>37</v>
      </c>
      <c r="E1137">
        <v>790630.87834933202</v>
      </c>
      <c r="F1137">
        <v>9637782.4297501892</v>
      </c>
      <c r="G1137">
        <f>IF(C1137="","",VLOOKUP(C1137,Classes_detaillees!B:D,Classes_detaillees!C$1,TRUE))</f>
        <v>120</v>
      </c>
      <c r="H1137">
        <f>IF(C1137="","",VLOOKUP(C1137,Classes_finales!B:D,Classes_finales!C$1,TRUE))</f>
        <v>80</v>
      </c>
      <c r="I1137">
        <f t="shared" si="17"/>
        <v>20</v>
      </c>
      <c r="J1137" s="31">
        <f>Classes_finales!$W$30*C1137^3+Classes_finales!$W$31*C1137^2+Classes_finales!$W$32*C1137+Classes_finales!$W$33</f>
        <v>4.3473381141529739</v>
      </c>
      <c r="K1137">
        <f>IF(OR(C1137&lt;10,C1137&gt;450),0,IF(H1137&gt;=MAX(Classes_finales!D:D),$M$1,Donnees_SIG!J1137))</f>
        <v>7.914299999999999</v>
      </c>
      <c r="P1137" t="s">
        <v>39</v>
      </c>
    </row>
    <row r="1138" spans="1:16">
      <c r="A1138" t="s">
        <v>2311</v>
      </c>
      <c r="B1138" s="31" t="s">
        <v>2312</v>
      </c>
      <c r="C1138">
        <v>36.734298705999997</v>
      </c>
      <c r="D1138" t="s">
        <v>37</v>
      </c>
      <c r="E1138">
        <v>792019.374124152</v>
      </c>
      <c r="F1138">
        <v>9639712.4658101294</v>
      </c>
      <c r="G1138">
        <f>IF(C1138="","",VLOOKUP(C1138,Classes_detaillees!B:D,Classes_detaillees!C$1,TRUE))</f>
        <v>40</v>
      </c>
      <c r="H1138">
        <f>IF(C1138="","",VLOOKUP(C1138,Classes_finales!B:D,Classes_finales!C$1,TRUE))</f>
        <v>40</v>
      </c>
      <c r="I1138">
        <f t="shared" si="17"/>
        <v>20</v>
      </c>
      <c r="J1138" s="31">
        <f>Classes_finales!$W$30*C1138^3+Classes_finales!$W$31*C1138^2+Classes_finales!$W$32*C1138+Classes_finales!$W$33</f>
        <v>3.5897890932090362</v>
      </c>
      <c r="K1138">
        <f>IF(OR(C1138&lt;10,C1138&gt;450),0,IF(H1138&gt;=MAX(Classes_finales!D:D),$M$1,Donnees_SIG!J1138))</f>
        <v>3.5897890932090362</v>
      </c>
      <c r="P1138" t="s">
        <v>39</v>
      </c>
    </row>
    <row r="1139" spans="1:16">
      <c r="A1139" t="s">
        <v>2313</v>
      </c>
      <c r="B1139" t="s">
        <v>2314</v>
      </c>
      <c r="C1139">
        <v>169.59469604</v>
      </c>
      <c r="D1139" t="s">
        <v>37</v>
      </c>
      <c r="E1139">
        <v>783252.70775230497</v>
      </c>
      <c r="F1139">
        <v>9636855.1300155502</v>
      </c>
      <c r="G1139">
        <f>IF(C1139="","",VLOOKUP(C1139,Classes_detaillees!B:D,Classes_detaillees!C$1,TRUE))</f>
        <v>170</v>
      </c>
      <c r="H1139">
        <f>IF(C1139="","",VLOOKUP(C1139,Classes_finales!B:D,Classes_finales!C$1,TRUE))</f>
        <v>80</v>
      </c>
      <c r="I1139">
        <f t="shared" si="17"/>
        <v>20</v>
      </c>
      <c r="J1139" s="31">
        <f>Classes_finales!$W$30*C1139^3+Classes_finales!$W$31*C1139^2+Classes_finales!$W$32*C1139+Classes_finales!$W$33</f>
        <v>-25.109444929567772</v>
      </c>
      <c r="K1139">
        <f>IF(OR(C1139&lt;10,C1139&gt;450),0,IF(H1139&gt;=MAX(Classes_finales!D:D),$M$1,Donnees_SIG!J1139))</f>
        <v>7.914299999999999</v>
      </c>
      <c r="P1139" t="s">
        <v>39</v>
      </c>
    </row>
    <row r="1140" spans="1:16">
      <c r="A1140" t="s">
        <v>2315</v>
      </c>
      <c r="B1140" t="s">
        <v>2316</v>
      </c>
      <c r="C1140">
        <v>47.229000092</v>
      </c>
      <c r="D1140" t="s">
        <v>37</v>
      </c>
      <c r="E1140">
        <v>791028.20222383202</v>
      </c>
      <c r="F1140">
        <v>9638349.4054602906</v>
      </c>
      <c r="G1140">
        <f>IF(C1140="","",VLOOKUP(C1140,Classes_detaillees!B:D,Classes_detaillees!C$1,TRUE))</f>
        <v>50</v>
      </c>
      <c r="H1140">
        <f>IF(C1140="","",VLOOKUP(C1140,Classes_finales!B:D,Classes_finales!C$1,TRUE))</f>
        <v>50</v>
      </c>
      <c r="I1140">
        <f t="shared" si="17"/>
        <v>20</v>
      </c>
      <c r="J1140" s="31">
        <f>Classes_finales!$W$30*C1140^3+Classes_finales!$W$31*C1140^2+Classes_finales!$W$32*C1140+Classes_finales!$W$33</f>
        <v>5.0099428984405261</v>
      </c>
      <c r="K1140">
        <f>IF(OR(C1140&lt;10,C1140&gt;450),0,IF(H1140&gt;=MAX(Classes_finales!D:D),$M$1,Donnees_SIG!J1140))</f>
        <v>5.0099428984405261</v>
      </c>
      <c r="P1140" t="s">
        <v>39</v>
      </c>
    </row>
    <row r="1141" spans="1:16">
      <c r="A1141" t="s">
        <v>2317</v>
      </c>
      <c r="B1141" t="s">
        <v>2318</v>
      </c>
      <c r="C1141">
        <v>77.077301024999997</v>
      </c>
      <c r="D1141" t="s">
        <v>37</v>
      </c>
      <c r="E1141">
        <v>789822.48886546004</v>
      </c>
      <c r="F1141">
        <v>9637316.0846838709</v>
      </c>
      <c r="G1141">
        <f>IF(C1141="","",VLOOKUP(C1141,Classes_detaillees!B:D,Classes_detaillees!C$1,TRUE))</f>
        <v>80</v>
      </c>
      <c r="H1141">
        <f>IF(C1141="","",VLOOKUP(C1141,Classes_finales!B:D,Classes_finales!C$1,TRUE))</f>
        <v>80</v>
      </c>
      <c r="I1141">
        <f t="shared" si="17"/>
        <v>20</v>
      </c>
      <c r="J1141" s="31">
        <f>Classes_finales!$W$30*C1141^3+Classes_finales!$W$31*C1141^2+Classes_finales!$W$32*C1141+Classes_finales!$W$33</f>
        <v>7.8198144791355464</v>
      </c>
      <c r="K1141">
        <f>IF(OR(C1141&lt;10,C1141&gt;450),0,IF(H1141&gt;=MAX(Classes_finales!D:D),$M$1,Donnees_SIG!J1141))</f>
        <v>7.914299999999999</v>
      </c>
      <c r="P1141" t="s">
        <v>39</v>
      </c>
    </row>
    <row r="1142" spans="1:16">
      <c r="A1142" t="s">
        <v>2319</v>
      </c>
      <c r="B1142" s="31" t="s">
        <v>2320</v>
      </c>
      <c r="C1142">
        <v>65.645896911999998</v>
      </c>
      <c r="D1142" t="s">
        <v>37</v>
      </c>
      <c r="E1142">
        <v>790544.52069035999</v>
      </c>
      <c r="F1142">
        <v>9637213.40640576</v>
      </c>
      <c r="G1142">
        <f>IF(C1142="","",VLOOKUP(C1142,Classes_detaillees!B:D,Classes_detaillees!C$1,TRUE))</f>
        <v>70</v>
      </c>
      <c r="H1142">
        <f>IF(C1142="","",VLOOKUP(C1142,Classes_finales!B:D,Classes_finales!C$1,TRUE))</f>
        <v>70</v>
      </c>
      <c r="I1142">
        <f t="shared" si="17"/>
        <v>20</v>
      </c>
      <c r="J1142" s="31">
        <f>Classes_finales!$W$30*C1142^3+Classes_finales!$W$31*C1142^2+Classes_finales!$W$32*C1142+Classes_finales!$W$33</f>
        <v>7.0803285839952999</v>
      </c>
      <c r="K1142">
        <f>IF(OR(C1142&lt;10,C1142&gt;450),0,IF(H1142&gt;=MAX(Classes_finales!D:D),$M$1,Donnees_SIG!J1142))</f>
        <v>7.0803285839952999</v>
      </c>
      <c r="P1142" t="s">
        <v>39</v>
      </c>
    </row>
    <row r="1143" spans="1:16">
      <c r="A1143" t="s">
        <v>2321</v>
      </c>
      <c r="B1143" t="s">
        <v>2322</v>
      </c>
      <c r="C1143">
        <v>64.315101623999993</v>
      </c>
      <c r="D1143" t="s">
        <v>37</v>
      </c>
      <c r="E1143">
        <v>790265.96255134</v>
      </c>
      <c r="F1143">
        <v>9637619.3041264992</v>
      </c>
      <c r="G1143">
        <f>IF(C1143="","",VLOOKUP(C1143,Classes_detaillees!B:D,Classes_detaillees!C$1,TRUE))</f>
        <v>65</v>
      </c>
      <c r="H1143">
        <f>IF(C1143="","",VLOOKUP(C1143,Classes_finales!B:D,Classes_finales!C$1,TRUE))</f>
        <v>70</v>
      </c>
      <c r="I1143">
        <f t="shared" si="17"/>
        <v>20</v>
      </c>
      <c r="J1143" s="31">
        <f>Classes_finales!$W$30*C1143^3+Classes_finales!$W$31*C1143^2+Classes_finales!$W$32*C1143+Classes_finales!$W$33</f>
        <v>6.9612790648721905</v>
      </c>
      <c r="K1143">
        <f>IF(OR(C1143&lt;10,C1143&gt;450),0,IF(H1143&gt;=MAX(Classes_finales!D:D),$M$1,Donnees_SIG!J1143))</f>
        <v>6.9612790648721905</v>
      </c>
      <c r="P1143" t="s">
        <v>39</v>
      </c>
    </row>
    <row r="1144" spans="1:16">
      <c r="A1144" t="s">
        <v>2323</v>
      </c>
      <c r="B1144" t="s">
        <v>2324</v>
      </c>
      <c r="C1144">
        <v>19.166599273999999</v>
      </c>
      <c r="D1144" t="s">
        <v>37</v>
      </c>
      <c r="E1144">
        <v>792161.82905326202</v>
      </c>
      <c r="F1144">
        <v>9638591.8584541306</v>
      </c>
      <c r="G1144">
        <f>IF(C1144="","",VLOOKUP(C1144,Classes_detaillees!B:D,Classes_detaillees!C$1,TRUE))</f>
        <v>20</v>
      </c>
      <c r="H1144">
        <f>IF(C1144="","",VLOOKUP(C1144,Classes_finales!B:D,Classes_finales!C$1,TRUE))</f>
        <v>30</v>
      </c>
      <c r="I1144">
        <f t="shared" si="17"/>
        <v>20</v>
      </c>
      <c r="J1144" s="31">
        <f>Classes_finales!$W$30*C1144^3+Classes_finales!$W$31*C1144^2+Classes_finales!$W$32*C1144+Classes_finales!$W$33</f>
        <v>1.2802479858790261</v>
      </c>
      <c r="K1144">
        <f>IF(OR(C1144&lt;10,C1144&gt;450),0,IF(H1144&gt;=MAX(Classes_finales!D:D),$M$1,Donnees_SIG!J1144))</f>
        <v>1.2802479858790261</v>
      </c>
      <c r="P1144" t="s">
        <v>39</v>
      </c>
    </row>
    <row r="1145" spans="1:16">
      <c r="A1145" t="s">
        <v>2325</v>
      </c>
      <c r="B1145" t="s">
        <v>2326</v>
      </c>
      <c r="C1145">
        <v>69.640800475999995</v>
      </c>
      <c r="D1145" t="s">
        <v>37</v>
      </c>
      <c r="E1145">
        <v>791352.45601389697</v>
      </c>
      <c r="F1145">
        <v>9638418.1932714507</v>
      </c>
      <c r="G1145">
        <f>IF(C1145="","",VLOOKUP(C1145,Classes_detaillees!B:D,Classes_detaillees!C$1,TRUE))</f>
        <v>70</v>
      </c>
      <c r="H1145">
        <f>IF(C1145="","",VLOOKUP(C1145,Classes_finales!B:D,Classes_finales!C$1,TRUE))</f>
        <v>70</v>
      </c>
      <c r="I1145">
        <f t="shared" si="17"/>
        <v>20</v>
      </c>
      <c r="J1145" s="31">
        <f>Classes_finales!$W$30*C1145^3+Classes_finales!$W$31*C1145^2+Classes_finales!$W$32*C1145+Classes_finales!$W$33</f>
        <v>7.3995756320616444</v>
      </c>
      <c r="K1145">
        <f>IF(OR(C1145&lt;10,C1145&gt;450),0,IF(H1145&gt;=MAX(Classes_finales!D:D),$M$1,Donnees_SIG!J1145))</f>
        <v>7.3995756320616444</v>
      </c>
      <c r="P1145" t="s">
        <v>39</v>
      </c>
    </row>
    <row r="1146" spans="1:16">
      <c r="A1146" t="s">
        <v>2327</v>
      </c>
      <c r="B1146" s="31" t="s">
        <v>2328</v>
      </c>
      <c r="C1146">
        <v>14.347999572999999</v>
      </c>
      <c r="D1146" t="s">
        <v>37</v>
      </c>
      <c r="E1146">
        <v>790142.79675292596</v>
      </c>
      <c r="F1146">
        <v>9637933.5843618698</v>
      </c>
      <c r="G1146">
        <f>IF(C1146="","",VLOOKUP(C1146,Classes_detaillees!B:D,Classes_detaillees!C$1,TRUE))</f>
        <v>15</v>
      </c>
      <c r="H1146">
        <f>IF(C1146="","",VLOOKUP(C1146,Classes_finales!B:D,Classes_finales!C$1,TRUE))</f>
        <v>15</v>
      </c>
      <c r="I1146">
        <f t="shared" si="17"/>
        <v>20</v>
      </c>
      <c r="J1146" s="31">
        <f>Classes_finales!$W$30*C1146^3+Classes_finales!$W$31*C1146^2+Classes_finales!$W$32*C1146+Classes_finales!$W$33</f>
        <v>0.73252933257710184</v>
      </c>
      <c r="K1146">
        <f>IF(OR(C1146&lt;10,C1146&gt;450),0,IF(H1146&gt;=MAX(Classes_finales!D:D),$M$1,Donnees_SIG!J1146))</f>
        <v>0.73252933257710184</v>
      </c>
      <c r="P1146" t="s">
        <v>39</v>
      </c>
    </row>
    <row r="1147" spans="1:16">
      <c r="A1147" t="s">
        <v>2329</v>
      </c>
      <c r="B1147" t="s">
        <v>2330</v>
      </c>
      <c r="C1147">
        <v>14.926199913</v>
      </c>
      <c r="D1147" t="s">
        <v>37</v>
      </c>
      <c r="E1147">
        <v>792117.64174176694</v>
      </c>
      <c r="F1147">
        <v>9638480.9989698604</v>
      </c>
      <c r="G1147">
        <f>IF(C1147="","",VLOOKUP(C1147,Classes_detaillees!B:D,Classes_detaillees!C$1,TRUE))</f>
        <v>15</v>
      </c>
      <c r="H1147">
        <f>IF(C1147="","",VLOOKUP(C1147,Classes_finales!B:D,Classes_finales!C$1,TRUE))</f>
        <v>15</v>
      </c>
      <c r="I1147">
        <f t="shared" si="17"/>
        <v>20</v>
      </c>
      <c r="J1147" s="31">
        <f>Classes_finales!$W$30*C1147^3+Classes_finales!$W$31*C1147^2+Classes_finales!$W$32*C1147+Classes_finales!$W$33</f>
        <v>0.79523335890986746</v>
      </c>
      <c r="K1147">
        <f>IF(OR(C1147&lt;10,C1147&gt;450),0,IF(H1147&gt;=MAX(Classes_finales!D:D),$M$1,Donnees_SIG!J1147))</f>
        <v>0.79523335890986746</v>
      </c>
      <c r="P1147" t="s">
        <v>39</v>
      </c>
    </row>
    <row r="1148" spans="1:16">
      <c r="A1148" t="s">
        <v>2331</v>
      </c>
      <c r="B1148" t="s">
        <v>2332</v>
      </c>
      <c r="C1148">
        <v>78.461997986</v>
      </c>
      <c r="D1148" t="s">
        <v>37</v>
      </c>
      <c r="E1148">
        <v>793387.68325445999</v>
      </c>
      <c r="F1148">
        <v>9638898.69880623</v>
      </c>
      <c r="G1148">
        <f>IF(C1148="","",VLOOKUP(C1148,Classes_detaillees!B:D,Classes_detaillees!C$1,TRUE))</f>
        <v>80</v>
      </c>
      <c r="H1148">
        <f>IF(C1148="","",VLOOKUP(C1148,Classes_finales!B:D,Classes_finales!C$1,TRUE))</f>
        <v>80</v>
      </c>
      <c r="I1148">
        <f t="shared" si="17"/>
        <v>20</v>
      </c>
      <c r="J1148" s="31">
        <f>Classes_finales!$W$30*C1148^3+Classes_finales!$W$31*C1148^2+Classes_finales!$W$32*C1148+Classes_finales!$W$33</f>
        <v>7.8699263406875026</v>
      </c>
      <c r="K1148">
        <f>IF(OR(C1148&lt;10,C1148&gt;450),0,IF(H1148&gt;=MAX(Classes_finales!D:D),$M$1,Donnees_SIG!J1148))</f>
        <v>7.914299999999999</v>
      </c>
      <c r="P1148" t="s">
        <v>39</v>
      </c>
    </row>
    <row r="1149" spans="1:16">
      <c r="A1149" t="s">
        <v>2333</v>
      </c>
      <c r="B1149" t="s">
        <v>2334</v>
      </c>
      <c r="C1149">
        <v>37.152301788000003</v>
      </c>
      <c r="D1149" t="s">
        <v>37</v>
      </c>
      <c r="E1149">
        <v>791507.76873854501</v>
      </c>
      <c r="F1149">
        <v>9638944.0024487395</v>
      </c>
      <c r="G1149">
        <f>IF(C1149="","",VLOOKUP(C1149,Classes_detaillees!B:D,Classes_detaillees!C$1,TRUE))</f>
        <v>40</v>
      </c>
      <c r="H1149">
        <f>IF(C1149="","",VLOOKUP(C1149,Classes_finales!B:D,Classes_finales!C$1,TRUE))</f>
        <v>40</v>
      </c>
      <c r="I1149">
        <f t="shared" si="17"/>
        <v>20</v>
      </c>
      <c r="J1149" s="31">
        <f>Classes_finales!$W$30*C1149^3+Classes_finales!$W$31*C1149^2+Classes_finales!$W$32*C1149+Classes_finales!$W$33</f>
        <v>3.6472900993852453</v>
      </c>
      <c r="K1149">
        <f>IF(OR(C1149&lt;10,C1149&gt;450),0,IF(H1149&gt;=MAX(Classes_finales!D:D),$M$1,Donnees_SIG!J1149))</f>
        <v>3.6472900993852453</v>
      </c>
      <c r="P1149" t="s">
        <v>39</v>
      </c>
    </row>
    <row r="1150" spans="1:16">
      <c r="A1150" t="s">
        <v>2335</v>
      </c>
      <c r="B1150" t="s">
        <v>2336</v>
      </c>
      <c r="C1150">
        <v>28.871700286999999</v>
      </c>
      <c r="D1150" t="s">
        <v>37</v>
      </c>
      <c r="E1150">
        <v>782858.52504114702</v>
      </c>
      <c r="F1150">
        <v>9635781.6391670704</v>
      </c>
      <c r="G1150">
        <f>IF(C1150="","",VLOOKUP(C1150,Classes_detaillees!B:D,Classes_detaillees!C$1,TRUE))</f>
        <v>30</v>
      </c>
      <c r="H1150">
        <f>IF(C1150="","",VLOOKUP(C1150,Classes_finales!B:D,Classes_finales!C$1,TRUE))</f>
        <v>30</v>
      </c>
      <c r="I1150">
        <f t="shared" si="17"/>
        <v>20</v>
      </c>
      <c r="J1150" s="31">
        <f>Classes_finales!$W$30*C1150^3+Classes_finales!$W$31*C1150^2+Classes_finales!$W$32*C1150+Classes_finales!$W$33</f>
        <v>2.5176303206833639</v>
      </c>
      <c r="K1150">
        <f>IF(OR(C1150&lt;10,C1150&gt;450),0,IF(H1150&gt;=MAX(Classes_finales!D:D),$M$1,Donnees_SIG!J1150))</f>
        <v>2.5176303206833639</v>
      </c>
      <c r="P1150" t="s">
        <v>39</v>
      </c>
    </row>
    <row r="1151" spans="1:16">
      <c r="A1151" t="s">
        <v>2337</v>
      </c>
      <c r="B1151" t="s">
        <v>2338</v>
      </c>
      <c r="C1151">
        <v>148.24000548999999</v>
      </c>
      <c r="D1151" t="s">
        <v>37</v>
      </c>
      <c r="E1151">
        <v>790413.86571045802</v>
      </c>
      <c r="F1151">
        <v>9638685.1780583393</v>
      </c>
      <c r="G1151">
        <f>IF(C1151="","",VLOOKUP(C1151,Classes_detaillees!B:D,Classes_detaillees!C$1,TRUE))</f>
        <v>150</v>
      </c>
      <c r="H1151">
        <f>IF(C1151="","",VLOOKUP(C1151,Classes_finales!B:D,Classes_finales!C$1,TRUE))</f>
        <v>80</v>
      </c>
      <c r="I1151">
        <f t="shared" si="17"/>
        <v>20</v>
      </c>
      <c r="J1151" s="31">
        <f>Classes_finales!$W$30*C1151^3+Classes_finales!$W$31*C1151^2+Classes_finales!$W$32*C1151+Classes_finales!$W$33</f>
        <v>-8.8494019898109109</v>
      </c>
      <c r="K1151">
        <f>IF(OR(C1151&lt;10,C1151&gt;450),0,IF(H1151&gt;=MAX(Classes_finales!D:D),$M$1,Donnees_SIG!J1151))</f>
        <v>7.914299999999999</v>
      </c>
      <c r="P1151" t="s">
        <v>39</v>
      </c>
    </row>
    <row r="1152" spans="1:16">
      <c r="A1152" t="s">
        <v>2339</v>
      </c>
      <c r="B1152" t="s">
        <v>2340</v>
      </c>
      <c r="C1152">
        <v>8.6115999221999999</v>
      </c>
      <c r="D1152" t="s">
        <v>37</v>
      </c>
      <c r="E1152">
        <v>783212.805008383</v>
      </c>
      <c r="F1152">
        <v>9635552.4306534901</v>
      </c>
      <c r="G1152">
        <f>IF(C1152="","",VLOOKUP(C1152,Classes_detaillees!B:D,Classes_detaillees!C$1,TRUE))</f>
        <v>10</v>
      </c>
      <c r="H1152">
        <f>IF(C1152="","",VLOOKUP(C1152,Classes_finales!B:D,Classes_finales!C$1,TRUE))</f>
        <v>10</v>
      </c>
      <c r="I1152">
        <f t="shared" si="17"/>
        <v>20</v>
      </c>
      <c r="J1152" s="31">
        <f>Classes_finales!$W$30*C1152^3+Classes_finales!$W$31*C1152^2+Classes_finales!$W$32*C1152+Classes_finales!$W$33</f>
        <v>0.16267860737925643</v>
      </c>
      <c r="K1152">
        <f>IF(OR(C1152&lt;10,C1152&gt;450),0,IF(H1152&gt;=MAX(Classes_finales!D:D),$M$1,Donnees_SIG!J1152))</f>
        <v>0</v>
      </c>
      <c r="P1152" t="s">
        <v>39</v>
      </c>
    </row>
    <row r="1153" spans="1:16">
      <c r="A1153" t="s">
        <v>2341</v>
      </c>
      <c r="B1153" s="31" t="s">
        <v>2342</v>
      </c>
      <c r="C1153">
        <v>25.546400070000001</v>
      </c>
      <c r="D1153" t="s">
        <v>37</v>
      </c>
      <c r="E1153">
        <v>790793.741255095</v>
      </c>
      <c r="F1153">
        <v>9638195.8689956497</v>
      </c>
      <c r="G1153">
        <f>IF(C1153="","",VLOOKUP(C1153,Classes_detaillees!B:D,Classes_detaillees!C$1,TRUE))</f>
        <v>30</v>
      </c>
      <c r="H1153">
        <f>IF(C1153="","",VLOOKUP(C1153,Classes_finales!B:D,Classes_finales!C$1,TRUE))</f>
        <v>30</v>
      </c>
      <c r="I1153">
        <f t="shared" si="17"/>
        <v>20</v>
      </c>
      <c r="J1153" s="31">
        <f>Classes_finales!$W$30*C1153^3+Classes_finales!$W$31*C1153^2+Classes_finales!$W$32*C1153+Classes_finales!$W$33</f>
        <v>2.0782098935955466</v>
      </c>
      <c r="K1153">
        <f>IF(OR(C1153&lt;10,C1153&gt;450),0,IF(H1153&gt;=MAX(Classes_finales!D:D),$M$1,Donnees_SIG!J1153))</f>
        <v>2.0782098935955466</v>
      </c>
      <c r="P1153" t="s">
        <v>39</v>
      </c>
    </row>
    <row r="1154" spans="1:16">
      <c r="A1154" t="s">
        <v>2343</v>
      </c>
      <c r="B1154" t="s">
        <v>2344</v>
      </c>
      <c r="C1154">
        <v>45.338001251000001</v>
      </c>
      <c r="D1154" t="s">
        <v>37</v>
      </c>
      <c r="E1154">
        <v>793250.137983753</v>
      </c>
      <c r="F1154">
        <v>9638983.8677530196</v>
      </c>
      <c r="G1154">
        <f>IF(C1154="","",VLOOKUP(C1154,Classes_detaillees!B:D,Classes_detaillees!C$1,TRUE))</f>
        <v>50</v>
      </c>
      <c r="H1154">
        <f>IF(C1154="","",VLOOKUP(C1154,Classes_finales!B:D,Classes_finales!C$1,TRUE))</f>
        <v>50</v>
      </c>
      <c r="I1154">
        <f t="shared" si="17"/>
        <v>20</v>
      </c>
      <c r="J1154" s="31">
        <f>Classes_finales!$W$30*C1154^3+Classes_finales!$W$31*C1154^2+Classes_finales!$W$32*C1154+Classes_finales!$W$33</f>
        <v>4.7603314721625463</v>
      </c>
      <c r="K1154">
        <f>IF(OR(C1154&lt;10,C1154&gt;450),0,IF(H1154&gt;=MAX(Classes_finales!D:D),$M$1,Donnees_SIG!J1154))</f>
        <v>4.7603314721625463</v>
      </c>
      <c r="P1154" t="s">
        <v>39</v>
      </c>
    </row>
    <row r="1155" spans="1:16">
      <c r="A1155" t="s">
        <v>2345</v>
      </c>
      <c r="B1155" s="31" t="s">
        <v>2346</v>
      </c>
      <c r="C1155">
        <v>62.062400818</v>
      </c>
      <c r="D1155" t="s">
        <v>37</v>
      </c>
      <c r="E1155">
        <v>790532.21987451497</v>
      </c>
      <c r="F1155">
        <v>9638349.5327837393</v>
      </c>
      <c r="G1155">
        <f>IF(C1155="","",VLOOKUP(C1155,Classes_detaillees!B:D,Classes_detaillees!C$1,TRUE))</f>
        <v>65</v>
      </c>
      <c r="H1155">
        <f>IF(C1155="","",VLOOKUP(C1155,Classes_finales!B:D,Classes_finales!C$1,TRUE))</f>
        <v>70</v>
      </c>
      <c r="I1155">
        <f t="shared" ref="I1155:I1218" si="18">IF(E1155="","",20)</f>
        <v>20</v>
      </c>
      <c r="J1155" s="31">
        <f>Classes_finales!$W$30*C1155^3+Classes_finales!$W$31*C1155^2+Classes_finales!$W$32*C1155+Classes_finales!$W$33</f>
        <v>6.7465155015011025</v>
      </c>
      <c r="K1155">
        <f>IF(OR(C1155&lt;10,C1155&gt;450),0,IF(H1155&gt;=MAX(Classes_finales!D:D),$M$1,Donnees_SIG!J1155))</f>
        <v>6.7465155015011025</v>
      </c>
      <c r="P1155" t="s">
        <v>39</v>
      </c>
    </row>
    <row r="1156" spans="1:16">
      <c r="A1156" t="s">
        <v>2347</v>
      </c>
      <c r="B1156" t="s">
        <v>2348</v>
      </c>
      <c r="C1156">
        <v>239.17300415</v>
      </c>
      <c r="D1156" t="s">
        <v>37</v>
      </c>
      <c r="E1156">
        <v>790635.48791771696</v>
      </c>
      <c r="F1156">
        <v>9638004.7043915503</v>
      </c>
      <c r="G1156">
        <f>IF(C1156="","",VLOOKUP(C1156,Classes_detaillees!B:D,Classes_detaillees!C$1,TRUE))</f>
        <v>240</v>
      </c>
      <c r="H1156">
        <f>IF(C1156="","",VLOOKUP(C1156,Classes_finales!B:D,Classes_finales!C$1,TRUE))</f>
        <v>80</v>
      </c>
      <c r="I1156">
        <f t="shared" si="18"/>
        <v>20</v>
      </c>
      <c r="J1156" s="31">
        <f>Classes_finales!$W$30*C1156^3+Classes_finales!$W$31*C1156^2+Classes_finales!$W$32*C1156+Classes_finales!$W$33</f>
        <v>-134.65229856190783</v>
      </c>
      <c r="K1156">
        <f>IF(OR(C1156&lt;10,C1156&gt;450),0,IF(H1156&gt;=MAX(Classes_finales!D:D),$M$1,Donnees_SIG!J1156))</f>
        <v>7.914299999999999</v>
      </c>
      <c r="P1156" t="s">
        <v>39</v>
      </c>
    </row>
    <row r="1157" spans="1:16">
      <c r="A1157" t="s">
        <v>2349</v>
      </c>
      <c r="B1157" t="s">
        <v>2350</v>
      </c>
      <c r="C1157">
        <v>14.310199738</v>
      </c>
      <c r="D1157" t="s">
        <v>37</v>
      </c>
      <c r="E1157">
        <v>791628.41635093105</v>
      </c>
      <c r="F1157">
        <v>9638548.9786326494</v>
      </c>
      <c r="G1157">
        <f>IF(C1157="","",VLOOKUP(C1157,Classes_detaillees!B:D,Classes_detaillees!C$1,TRUE))</f>
        <v>15</v>
      </c>
      <c r="H1157">
        <f>IF(C1157="","",VLOOKUP(C1157,Classes_finales!B:D,Classes_finales!C$1,TRUE))</f>
        <v>15</v>
      </c>
      <c r="I1157">
        <f t="shared" si="18"/>
        <v>20</v>
      </c>
      <c r="J1157" s="31">
        <f>Classes_finales!$W$30*C1157^3+Classes_finales!$W$31*C1157^2+Classes_finales!$W$32*C1157+Classes_finales!$W$33</f>
        <v>0.72846098753502764</v>
      </c>
      <c r="K1157">
        <f>IF(OR(C1157&lt;10,C1157&gt;450),0,IF(H1157&gt;=MAX(Classes_finales!D:D),$M$1,Donnees_SIG!J1157))</f>
        <v>0.72846098753502764</v>
      </c>
      <c r="P1157" t="s">
        <v>39</v>
      </c>
    </row>
    <row r="1158" spans="1:16">
      <c r="A1158" t="s">
        <v>2351</v>
      </c>
      <c r="B1158" s="31" t="s">
        <v>2352</v>
      </c>
      <c r="C1158">
        <v>51.020999908</v>
      </c>
      <c r="D1158" t="s">
        <v>37</v>
      </c>
      <c r="E1158">
        <v>785496.419530418</v>
      </c>
      <c r="F1158">
        <v>9635808.2497477103</v>
      </c>
      <c r="G1158">
        <f>IF(C1158="","",VLOOKUP(C1158,Classes_detaillees!B:D,Classes_detaillees!C$1,TRUE))</f>
        <v>55</v>
      </c>
      <c r="H1158">
        <f>IF(C1158="","",VLOOKUP(C1158,Classes_finales!B:D,Classes_finales!C$1,TRUE))</f>
        <v>60</v>
      </c>
      <c r="I1158">
        <f t="shared" si="18"/>
        <v>20</v>
      </c>
      <c r="J1158" s="31">
        <f>Classes_finales!$W$30*C1158^3+Classes_finales!$W$31*C1158^2+Classes_finales!$W$32*C1158+Classes_finales!$W$33</f>
        <v>5.4960096490360257</v>
      </c>
      <c r="K1158">
        <f>IF(OR(C1158&lt;10,C1158&gt;450),0,IF(H1158&gt;=MAX(Classes_finales!D:D),$M$1,Donnees_SIG!J1158))</f>
        <v>5.4960096490360257</v>
      </c>
      <c r="P1158" t="s">
        <v>39</v>
      </c>
    </row>
    <row r="1159" spans="1:16">
      <c r="A1159" t="s">
        <v>2353</v>
      </c>
      <c r="B1159" s="31" t="s">
        <v>2354</v>
      </c>
      <c r="C1159">
        <v>57.866199493000003</v>
      </c>
      <c r="D1159" t="s">
        <v>37</v>
      </c>
      <c r="E1159">
        <v>785087.38688114204</v>
      </c>
      <c r="F1159">
        <v>9636950.2335999105</v>
      </c>
      <c r="G1159">
        <f>IF(C1159="","",VLOOKUP(C1159,Classes_detaillees!B:D,Classes_detaillees!C$1,TRUE))</f>
        <v>60</v>
      </c>
      <c r="H1159">
        <f>IF(C1159="","",VLOOKUP(C1159,Classes_finales!B:D,Classes_finales!C$1,TRUE))</f>
        <v>60</v>
      </c>
      <c r="I1159">
        <f t="shared" si="18"/>
        <v>20</v>
      </c>
      <c r="J1159" s="31">
        <f>Classes_finales!$W$30*C1159^3+Classes_finales!$W$31*C1159^2+Classes_finales!$W$32*C1159+Classes_finales!$W$33</f>
        <v>6.3062842887087918</v>
      </c>
      <c r="K1159">
        <f>IF(OR(C1159&lt;10,C1159&gt;450),0,IF(H1159&gt;=MAX(Classes_finales!D:D),$M$1,Donnees_SIG!J1159))</f>
        <v>6.3062842887087918</v>
      </c>
      <c r="P1159" t="s">
        <v>39</v>
      </c>
    </row>
    <row r="1160" spans="1:16">
      <c r="A1160" t="s">
        <v>2355</v>
      </c>
      <c r="B1160" t="s">
        <v>2356</v>
      </c>
      <c r="C1160">
        <v>58.020099639999998</v>
      </c>
      <c r="D1160" t="s">
        <v>37</v>
      </c>
      <c r="E1160">
        <v>793363.92564691301</v>
      </c>
      <c r="F1160">
        <v>9639069.4626309909</v>
      </c>
      <c r="G1160">
        <f>IF(C1160="","",VLOOKUP(C1160,Classes_detaillees!B:D,Classes_detaillees!C$1,TRUE))</f>
        <v>60</v>
      </c>
      <c r="H1160">
        <f>IF(C1160="","",VLOOKUP(C1160,Classes_finales!B:D,Classes_finales!C$1,TRUE))</f>
        <v>60</v>
      </c>
      <c r="I1160">
        <f t="shared" si="18"/>
        <v>20</v>
      </c>
      <c r="J1160" s="31">
        <f>Classes_finales!$W$30*C1160^3+Classes_finales!$W$31*C1160^2+Classes_finales!$W$32*C1160+Classes_finales!$W$33</f>
        <v>6.3232756690297194</v>
      </c>
      <c r="K1160">
        <f>IF(OR(C1160&lt;10,C1160&gt;450),0,IF(H1160&gt;=MAX(Classes_finales!D:D),$M$1,Donnees_SIG!J1160))</f>
        <v>6.3232756690297194</v>
      </c>
      <c r="P1160" t="s">
        <v>39</v>
      </c>
    </row>
    <row r="1161" spans="1:16">
      <c r="A1161" t="s">
        <v>2357</v>
      </c>
      <c r="B1161" t="s">
        <v>2358</v>
      </c>
      <c r="C1161">
        <v>50.900199890000003</v>
      </c>
      <c r="D1161" t="s">
        <v>37</v>
      </c>
      <c r="E1161">
        <v>786442.88653786702</v>
      </c>
      <c r="F1161">
        <v>9636172.3681855705</v>
      </c>
      <c r="G1161">
        <f>IF(C1161="","",VLOOKUP(C1161,Classes_detaillees!B:D,Classes_detaillees!C$1,TRUE))</f>
        <v>55</v>
      </c>
      <c r="H1161">
        <f>IF(C1161="","",VLOOKUP(C1161,Classes_finales!B:D,Classes_finales!C$1,TRUE))</f>
        <v>60</v>
      </c>
      <c r="I1161">
        <f t="shared" si="18"/>
        <v>20</v>
      </c>
      <c r="J1161" s="31">
        <f>Classes_finales!$W$30*C1161^3+Classes_finales!$W$31*C1161^2+Classes_finales!$W$32*C1161+Classes_finales!$W$33</f>
        <v>5.4808724884506237</v>
      </c>
      <c r="K1161">
        <f>IF(OR(C1161&lt;10,C1161&gt;450),0,IF(H1161&gt;=MAX(Classes_finales!D:D),$M$1,Donnees_SIG!J1161))</f>
        <v>5.4808724884506237</v>
      </c>
      <c r="P1161" t="s">
        <v>39</v>
      </c>
    </row>
    <row r="1162" spans="1:16">
      <c r="A1162" t="s">
        <v>2359</v>
      </c>
      <c r="B1162" s="31" t="s">
        <v>2360</v>
      </c>
      <c r="C1162">
        <v>234.54400634999999</v>
      </c>
      <c r="D1162" t="s">
        <v>37</v>
      </c>
      <c r="E1162">
        <v>790651.12452618498</v>
      </c>
      <c r="F1162">
        <v>9638369.7410975993</v>
      </c>
      <c r="G1162">
        <f>IF(C1162="","",VLOOKUP(C1162,Classes_detaillees!B:D,Classes_detaillees!C$1,TRUE))</f>
        <v>235</v>
      </c>
      <c r="H1162">
        <f>IF(C1162="","",VLOOKUP(C1162,Classes_finales!B:D,Classes_finales!C$1,TRUE))</f>
        <v>80</v>
      </c>
      <c r="I1162">
        <f t="shared" si="18"/>
        <v>20</v>
      </c>
      <c r="J1162" s="31">
        <f>Classes_finales!$W$30*C1162^3+Classes_finales!$W$31*C1162^2+Classes_finales!$W$32*C1162+Classes_finales!$W$33</f>
        <v>-124.1576809866981</v>
      </c>
      <c r="K1162">
        <f>IF(OR(C1162&lt;10,C1162&gt;450),0,IF(H1162&gt;=MAX(Classes_finales!D:D),$M$1,Donnees_SIG!J1162))</f>
        <v>7.914299999999999</v>
      </c>
      <c r="P1162" t="s">
        <v>39</v>
      </c>
    </row>
    <row r="1163" spans="1:16">
      <c r="A1163" t="s">
        <v>2361</v>
      </c>
      <c r="B1163" s="31" t="s">
        <v>2362</v>
      </c>
      <c r="C1163">
        <v>47.417999268000003</v>
      </c>
      <c r="D1163" t="s">
        <v>37</v>
      </c>
      <c r="E1163">
        <v>793047.30819224601</v>
      </c>
      <c r="F1163">
        <v>9639070.1846737303</v>
      </c>
      <c r="G1163">
        <f>IF(C1163="","",VLOOKUP(C1163,Classes_detaillees!B:D,Classes_detaillees!C$1,TRUE))</f>
        <v>50</v>
      </c>
      <c r="H1163">
        <f>IF(C1163="","",VLOOKUP(C1163,Classes_finales!B:D,Classes_finales!C$1,TRUE))</f>
        <v>50</v>
      </c>
      <c r="I1163">
        <f t="shared" si="18"/>
        <v>20</v>
      </c>
      <c r="J1163" s="31">
        <f>Classes_finales!$W$30*C1163^3+Classes_finales!$W$31*C1163^2+Classes_finales!$W$32*C1163+Classes_finales!$W$33</f>
        <v>5.0346549948053241</v>
      </c>
      <c r="K1163">
        <f>IF(OR(C1163&lt;10,C1163&gt;450),0,IF(H1163&gt;=MAX(Classes_finales!D:D),$M$1,Donnees_SIG!J1163))</f>
        <v>5.0346549948053241</v>
      </c>
      <c r="P1163" t="s">
        <v>39</v>
      </c>
    </row>
    <row r="1164" spans="1:16">
      <c r="A1164" t="s">
        <v>2363</v>
      </c>
      <c r="B1164" t="s">
        <v>2364</v>
      </c>
      <c r="C1164">
        <v>114.3852005</v>
      </c>
      <c r="D1164" t="s">
        <v>37</v>
      </c>
      <c r="E1164">
        <v>790557.68035653001</v>
      </c>
      <c r="F1164">
        <v>9637722.0165751409</v>
      </c>
      <c r="G1164">
        <f>IF(C1164="","",VLOOKUP(C1164,Classes_detaillees!B:D,Classes_detaillees!C$1,TRUE))</f>
        <v>115</v>
      </c>
      <c r="H1164">
        <f>IF(C1164="","",VLOOKUP(C1164,Classes_finales!B:D,Classes_finales!C$1,TRUE))</f>
        <v>80</v>
      </c>
      <c r="I1164">
        <f t="shared" si="18"/>
        <v>20</v>
      </c>
      <c r="J1164" s="31">
        <f>Classes_finales!$W$30*C1164^3+Classes_finales!$W$31*C1164^2+Classes_finales!$W$32*C1164+Classes_finales!$W$33</f>
        <v>4.8833009137204932</v>
      </c>
      <c r="K1164">
        <f>IF(OR(C1164&lt;10,C1164&gt;450),0,IF(H1164&gt;=MAX(Classes_finales!D:D),$M$1,Donnees_SIG!J1164))</f>
        <v>7.914299999999999</v>
      </c>
      <c r="P1164" t="s">
        <v>39</v>
      </c>
    </row>
    <row r="1165" spans="1:16">
      <c r="A1165" t="s">
        <v>2365</v>
      </c>
      <c r="B1165" t="s">
        <v>2366</v>
      </c>
      <c r="C1165">
        <v>62.860099792</v>
      </c>
      <c r="D1165" t="s">
        <v>37</v>
      </c>
      <c r="E1165">
        <v>790499.53183146496</v>
      </c>
      <c r="F1165">
        <v>9637151.7119472306</v>
      </c>
      <c r="G1165">
        <f>IF(C1165="","",VLOOKUP(C1165,Classes_detaillees!B:D,Classes_detaillees!C$1,TRUE))</f>
        <v>65</v>
      </c>
      <c r="H1165">
        <f>IF(C1165="","",VLOOKUP(C1165,Classes_finales!B:D,Classes_finales!C$1,TRUE))</f>
        <v>70</v>
      </c>
      <c r="I1165">
        <f t="shared" si="18"/>
        <v>20</v>
      </c>
      <c r="J1165" s="31">
        <f>Classes_finales!$W$30*C1165^3+Classes_finales!$W$31*C1165^2+Classes_finales!$W$32*C1165+Classes_finales!$W$33</f>
        <v>6.8244043069352944</v>
      </c>
      <c r="K1165">
        <f>IF(OR(C1165&lt;10,C1165&gt;450),0,IF(H1165&gt;=MAX(Classes_finales!D:D),$M$1,Donnees_SIG!J1165))</f>
        <v>6.8244043069352944</v>
      </c>
      <c r="P1165" t="s">
        <v>39</v>
      </c>
    </row>
    <row r="1166" spans="1:16">
      <c r="A1166" t="s">
        <v>2367</v>
      </c>
      <c r="B1166" t="s">
        <v>2368</v>
      </c>
      <c r="C1166">
        <v>55.062198639000002</v>
      </c>
      <c r="D1166" t="s">
        <v>37</v>
      </c>
      <c r="E1166">
        <v>783536.29862136999</v>
      </c>
      <c r="F1166">
        <v>9636098.7059580907</v>
      </c>
      <c r="G1166">
        <f>IF(C1166="","",VLOOKUP(C1166,Classes_detaillees!B:D,Classes_detaillees!C$1,TRUE))</f>
        <v>60</v>
      </c>
      <c r="H1166">
        <f>IF(C1166="","",VLOOKUP(C1166,Classes_finales!B:D,Classes_finales!C$1,TRUE))</f>
        <v>60</v>
      </c>
      <c r="I1166">
        <f t="shared" si="18"/>
        <v>20</v>
      </c>
      <c r="J1166" s="31">
        <f>Classes_finales!$W$30*C1166^3+Classes_finales!$W$31*C1166^2+Classes_finales!$W$32*C1166+Classes_finales!$W$33</f>
        <v>5.9865978598683167</v>
      </c>
      <c r="K1166">
        <f>IF(OR(C1166&lt;10,C1166&gt;450),0,IF(H1166&gt;=MAX(Classes_finales!D:D),$M$1,Donnees_SIG!J1166))</f>
        <v>5.9865978598683167</v>
      </c>
      <c r="P1166" t="s">
        <v>39</v>
      </c>
    </row>
    <row r="1167" spans="1:16">
      <c r="A1167" t="s">
        <v>2369</v>
      </c>
      <c r="B1167" t="s">
        <v>2370</v>
      </c>
      <c r="C1167">
        <v>65.461502074999999</v>
      </c>
      <c r="D1167" t="s">
        <v>37</v>
      </c>
      <c r="E1167">
        <v>790501.67709692905</v>
      </c>
      <c r="F1167">
        <v>9638055.4358972497</v>
      </c>
      <c r="G1167">
        <f>IF(C1167="","",VLOOKUP(C1167,Classes_detaillees!B:D,Classes_detaillees!C$1,TRUE))</f>
        <v>70</v>
      </c>
      <c r="H1167">
        <f>IF(C1167="","",VLOOKUP(C1167,Classes_finales!B:D,Classes_finales!C$1,TRUE))</f>
        <v>70</v>
      </c>
      <c r="I1167">
        <f t="shared" si="18"/>
        <v>20</v>
      </c>
      <c r="J1167" s="31">
        <f>Classes_finales!$W$30*C1167^3+Classes_finales!$W$31*C1167^2+Classes_finales!$W$32*C1167+Classes_finales!$W$33</f>
        <v>7.0641942465714269</v>
      </c>
      <c r="K1167">
        <f>IF(OR(C1167&lt;10,C1167&gt;450),0,IF(H1167&gt;=MAX(Classes_finales!D:D),$M$1,Donnees_SIG!J1167))</f>
        <v>7.0641942465714269</v>
      </c>
      <c r="P1167" t="s">
        <v>39</v>
      </c>
    </row>
    <row r="1168" spans="1:16">
      <c r="A1168" t="s">
        <v>2371</v>
      </c>
      <c r="B1168" s="31" t="s">
        <v>2372</v>
      </c>
      <c r="C1168">
        <v>114.51799774</v>
      </c>
      <c r="D1168" t="s">
        <v>37</v>
      </c>
      <c r="E1168">
        <v>790593.48943073105</v>
      </c>
      <c r="F1168">
        <v>9639357.4388190508</v>
      </c>
      <c r="G1168">
        <f>IF(C1168="","",VLOOKUP(C1168,Classes_detaillees!B:D,Classes_detaillees!C$1,TRUE))</f>
        <v>115</v>
      </c>
      <c r="H1168">
        <f>IF(C1168="","",VLOOKUP(C1168,Classes_finales!B:D,Classes_finales!C$1,TRUE))</f>
        <v>80</v>
      </c>
      <c r="I1168">
        <f t="shared" si="18"/>
        <v>20</v>
      </c>
      <c r="J1168" s="31">
        <f>Classes_finales!$W$30*C1168^3+Classes_finales!$W$31*C1168^2+Classes_finales!$W$32*C1168+Classes_finales!$W$33</f>
        <v>4.8533600277512328</v>
      </c>
      <c r="K1168">
        <f>IF(OR(C1168&lt;10,C1168&gt;450),0,IF(H1168&gt;=MAX(Classes_finales!D:D),$M$1,Donnees_SIG!J1168))</f>
        <v>7.914299999999999</v>
      </c>
      <c r="P1168" t="s">
        <v>39</v>
      </c>
    </row>
    <row r="1169" spans="1:16">
      <c r="A1169" t="s">
        <v>2373</v>
      </c>
      <c r="B1169" t="s">
        <v>2374</v>
      </c>
      <c r="C1169">
        <v>49.673099518000001</v>
      </c>
      <c r="D1169" t="s">
        <v>37</v>
      </c>
      <c r="E1169">
        <v>783585.39925100806</v>
      </c>
      <c r="F1169">
        <v>9636049.0133317709</v>
      </c>
      <c r="G1169">
        <f>IF(C1169="","",VLOOKUP(C1169,Classes_detaillees!B:D,Classes_detaillees!C$1,TRUE))</f>
        <v>50</v>
      </c>
      <c r="H1169">
        <f>IF(C1169="","",VLOOKUP(C1169,Classes_finales!B:D,Classes_finales!C$1,TRUE))</f>
        <v>50</v>
      </c>
      <c r="I1169">
        <f t="shared" si="18"/>
        <v>20</v>
      </c>
      <c r="J1169" s="31">
        <f>Classes_finales!$W$30*C1169^3+Classes_finales!$W$31*C1169^2+Classes_finales!$W$32*C1169+Classes_finales!$W$33</f>
        <v>5.3257315363714675</v>
      </c>
      <c r="K1169">
        <f>IF(OR(C1169&lt;10,C1169&gt;450),0,IF(H1169&gt;=MAX(Classes_finales!D:D),$M$1,Donnees_SIG!J1169))</f>
        <v>5.3257315363714675</v>
      </c>
      <c r="P1169" t="s">
        <v>39</v>
      </c>
    </row>
    <row r="1170" spans="1:16">
      <c r="A1170" t="s">
        <v>2375</v>
      </c>
      <c r="B1170" s="31" t="s">
        <v>2376</v>
      </c>
      <c r="C1170">
        <v>116.96459960999999</v>
      </c>
      <c r="D1170" t="s">
        <v>37</v>
      </c>
      <c r="E1170">
        <v>784435.2782234</v>
      </c>
      <c r="F1170">
        <v>9636408.7185361609</v>
      </c>
      <c r="G1170">
        <f>IF(C1170="","",VLOOKUP(C1170,Classes_detaillees!B:D,Classes_detaillees!C$1,TRUE))</f>
        <v>120</v>
      </c>
      <c r="H1170">
        <f>IF(C1170="","",VLOOKUP(C1170,Classes_finales!B:D,Classes_finales!C$1,TRUE))</f>
        <v>80</v>
      </c>
      <c r="I1170">
        <f t="shared" si="18"/>
        <v>20</v>
      </c>
      <c r="J1170" s="31">
        <f>Classes_finales!$W$30*C1170^3+Classes_finales!$W$31*C1170^2+Classes_finales!$W$32*C1170+Classes_finales!$W$33</f>
        <v>4.2719713138825792</v>
      </c>
      <c r="K1170">
        <f>IF(OR(C1170&lt;10,C1170&gt;450),0,IF(H1170&gt;=MAX(Classes_finales!D:D),$M$1,Donnees_SIG!J1170))</f>
        <v>7.914299999999999</v>
      </c>
      <c r="P1170" t="s">
        <v>39</v>
      </c>
    </row>
    <row r="1171" spans="1:16">
      <c r="A1171" t="s">
        <v>2377</v>
      </c>
      <c r="B1171" t="s">
        <v>2378</v>
      </c>
      <c r="C1171">
        <v>72.687103270999998</v>
      </c>
      <c r="D1171" t="s">
        <v>37</v>
      </c>
      <c r="E1171">
        <v>790330.32015081996</v>
      </c>
      <c r="F1171">
        <v>9637372.9742341507</v>
      </c>
      <c r="G1171">
        <f>IF(C1171="","",VLOOKUP(C1171,Classes_detaillees!B:D,Classes_detaillees!C$1,TRUE))</f>
        <v>75</v>
      </c>
      <c r="H1171">
        <f>IF(C1171="","",VLOOKUP(C1171,Classes_finales!B:D,Classes_finales!C$1,TRUE))</f>
        <v>80</v>
      </c>
      <c r="I1171">
        <f t="shared" si="18"/>
        <v>20</v>
      </c>
      <c r="J1171" s="31">
        <f>Classes_finales!$W$30*C1171^3+Classes_finales!$W$31*C1171^2+Classes_finales!$W$32*C1171+Classes_finales!$W$33</f>
        <v>7.6009865280632756</v>
      </c>
      <c r="K1171">
        <f>IF(OR(C1171&lt;10,C1171&gt;450),0,IF(H1171&gt;=MAX(Classes_finales!D:D),$M$1,Donnees_SIG!J1171))</f>
        <v>7.914299999999999</v>
      </c>
      <c r="P1171" t="s">
        <v>39</v>
      </c>
    </row>
    <row r="1172" spans="1:16">
      <c r="A1172" t="s">
        <v>2379</v>
      </c>
      <c r="B1172" s="31" t="s">
        <v>2380</v>
      </c>
      <c r="C1172">
        <v>105.84870148</v>
      </c>
      <c r="D1172" t="s">
        <v>37</v>
      </c>
      <c r="E1172">
        <v>790446.971868088</v>
      </c>
      <c r="F1172">
        <v>9637155.1771651804</v>
      </c>
      <c r="G1172">
        <f>IF(C1172="","",VLOOKUP(C1172,Classes_detaillees!B:D,Classes_detaillees!C$1,TRUE))</f>
        <v>110</v>
      </c>
      <c r="H1172">
        <f>IF(C1172="","",VLOOKUP(C1172,Classes_finales!B:D,Classes_finales!C$1,TRUE))</f>
        <v>80</v>
      </c>
      <c r="I1172">
        <f t="shared" si="18"/>
        <v>20</v>
      </c>
      <c r="J1172" s="31">
        <f>Classes_finales!$W$30*C1172^3+Classes_finales!$W$31*C1172^2+Classes_finales!$W$32*C1172+Classes_finales!$W$33</f>
        <v>6.4753097364280592</v>
      </c>
      <c r="K1172">
        <f>IF(OR(C1172&lt;10,C1172&gt;450),0,IF(H1172&gt;=MAX(Classes_finales!D:D),$M$1,Donnees_SIG!J1172))</f>
        <v>7.914299999999999</v>
      </c>
      <c r="P1172" t="s">
        <v>39</v>
      </c>
    </row>
    <row r="1173" spans="1:16">
      <c r="A1173" t="s">
        <v>2381</v>
      </c>
      <c r="B1173" s="31" t="s">
        <v>2382</v>
      </c>
      <c r="C1173">
        <v>83.383201599000003</v>
      </c>
      <c r="D1173" t="s">
        <v>37</v>
      </c>
      <c r="E1173">
        <v>791661.98929325899</v>
      </c>
      <c r="F1173">
        <v>9638275.8113311101</v>
      </c>
      <c r="G1173">
        <f>IF(C1173="","",VLOOKUP(C1173,Classes_detaillees!B:D,Classes_detaillees!C$1,TRUE))</f>
        <v>85</v>
      </c>
      <c r="H1173">
        <f>IF(C1173="","",VLOOKUP(C1173,Classes_finales!B:D,Classes_finales!C$1,TRUE))</f>
        <v>80</v>
      </c>
      <c r="I1173">
        <f t="shared" si="18"/>
        <v>20</v>
      </c>
      <c r="J1173" s="31">
        <f>Classes_finales!$W$30*C1173^3+Classes_finales!$W$31*C1173^2+Classes_finales!$W$32*C1173+Classes_finales!$W$33</f>
        <v>7.9680074957601992</v>
      </c>
      <c r="K1173">
        <f>IF(OR(C1173&lt;10,C1173&gt;450),0,IF(H1173&gt;=MAX(Classes_finales!D:D),$M$1,Donnees_SIG!J1173))</f>
        <v>7.914299999999999</v>
      </c>
      <c r="P1173" t="s">
        <v>39</v>
      </c>
    </row>
    <row r="1174" spans="1:16">
      <c r="A1174" t="s">
        <v>2383</v>
      </c>
      <c r="B1174" t="s">
        <v>2384</v>
      </c>
      <c r="C1174">
        <v>149.96200562000001</v>
      </c>
      <c r="D1174" t="s">
        <v>37</v>
      </c>
      <c r="E1174">
        <v>790270.45791630796</v>
      </c>
      <c r="F1174">
        <v>9637628.0321475305</v>
      </c>
      <c r="G1174">
        <f>IF(C1174="","",VLOOKUP(C1174,Classes_detaillees!B:D,Classes_detaillees!C$1,TRUE))</f>
        <v>150</v>
      </c>
      <c r="H1174">
        <f>IF(C1174="","",VLOOKUP(C1174,Classes_finales!B:D,Classes_finales!C$1,TRUE))</f>
        <v>80</v>
      </c>
      <c r="I1174">
        <f t="shared" si="18"/>
        <v>20</v>
      </c>
      <c r="J1174" s="31">
        <f>Classes_finales!$W$30*C1174^3+Classes_finales!$W$31*C1174^2+Classes_finales!$W$32*C1174+Classes_finales!$W$33</f>
        <v>-9.9186555732208461</v>
      </c>
      <c r="K1174">
        <f>IF(OR(C1174&lt;10,C1174&gt;450),0,IF(H1174&gt;=MAX(Classes_finales!D:D),$M$1,Donnees_SIG!J1174))</f>
        <v>7.914299999999999</v>
      </c>
      <c r="P1174" t="s">
        <v>39</v>
      </c>
    </row>
    <row r="1175" spans="1:16">
      <c r="A1175" t="s">
        <v>2385</v>
      </c>
      <c r="B1175" t="s">
        <v>2386</v>
      </c>
      <c r="C1175">
        <v>43.035999298</v>
      </c>
      <c r="D1175" t="s">
        <v>37</v>
      </c>
      <c r="E1175">
        <v>782760.06651112298</v>
      </c>
      <c r="F1175">
        <v>9635736.1023194008</v>
      </c>
      <c r="G1175">
        <f>IF(C1175="","",VLOOKUP(C1175,Classes_detaillees!B:D,Classes_detaillees!C$1,TRUE))</f>
        <v>45</v>
      </c>
      <c r="H1175">
        <f>IF(C1175="","",VLOOKUP(C1175,Classes_finales!B:D,Classes_finales!C$1,TRUE))</f>
        <v>50</v>
      </c>
      <c r="I1175">
        <f t="shared" si="18"/>
        <v>20</v>
      </c>
      <c r="J1175" s="31">
        <f>Classes_finales!$W$30*C1175^3+Classes_finales!$W$31*C1175^2+Classes_finales!$W$32*C1175+Classes_finales!$W$33</f>
        <v>4.4515251717238211</v>
      </c>
      <c r="K1175">
        <f>IF(OR(C1175&lt;10,C1175&gt;450),0,IF(H1175&gt;=MAX(Classes_finales!D:D),$M$1,Donnees_SIG!J1175))</f>
        <v>4.4515251717238211</v>
      </c>
      <c r="P1175" t="s">
        <v>39</v>
      </c>
    </row>
    <row r="1176" spans="1:16">
      <c r="A1176" t="s">
        <v>2387</v>
      </c>
      <c r="B1176" t="s">
        <v>2388</v>
      </c>
      <c r="C1176">
        <v>22.194900513</v>
      </c>
      <c r="D1176" t="s">
        <v>37</v>
      </c>
      <c r="E1176">
        <v>790789.44690262002</v>
      </c>
      <c r="F1176">
        <v>9638281.2088442501</v>
      </c>
      <c r="G1176">
        <f>IF(C1176="","",VLOOKUP(C1176,Classes_detaillees!B:D,Classes_detaillees!C$1,TRUE))</f>
        <v>25</v>
      </c>
      <c r="H1176">
        <f>IF(C1176="","",VLOOKUP(C1176,Classes_finales!B:D,Classes_finales!C$1,TRUE))</f>
        <v>30</v>
      </c>
      <c r="I1176">
        <f t="shared" si="18"/>
        <v>20</v>
      </c>
      <c r="J1176" s="31">
        <f>Classes_finales!$W$30*C1176^3+Classes_finales!$W$31*C1176^2+Classes_finales!$W$32*C1176+Classes_finales!$W$33</f>
        <v>1.6502695777447154</v>
      </c>
      <c r="K1176">
        <f>IF(OR(C1176&lt;10,C1176&gt;450),0,IF(H1176&gt;=MAX(Classes_finales!D:D),$M$1,Donnees_SIG!J1176))</f>
        <v>1.6502695777447154</v>
      </c>
      <c r="P1176" t="s">
        <v>39</v>
      </c>
    </row>
    <row r="1177" spans="1:16">
      <c r="A1177" t="s">
        <v>2389</v>
      </c>
      <c r="B1177" t="s">
        <v>2390</v>
      </c>
      <c r="C1177">
        <v>32.673400878999999</v>
      </c>
      <c r="D1177" t="s">
        <v>37</v>
      </c>
      <c r="E1177">
        <v>783300.74844082899</v>
      </c>
      <c r="F1177">
        <v>9635554.7497295998</v>
      </c>
      <c r="G1177">
        <f>IF(C1177="","",VLOOKUP(C1177,Classes_detaillees!B:D,Classes_detaillees!C$1,TRUE))</f>
        <v>35</v>
      </c>
      <c r="H1177">
        <f>IF(C1177="","",VLOOKUP(C1177,Classes_finales!B:D,Classes_finales!C$1,TRUE))</f>
        <v>35</v>
      </c>
      <c r="I1177">
        <f t="shared" si="18"/>
        <v>20</v>
      </c>
      <c r="J1177" s="31">
        <f>Classes_finales!$W$30*C1177^3+Classes_finales!$W$31*C1177^2+Classes_finales!$W$32*C1177+Classes_finales!$W$33</f>
        <v>3.0324184676958006</v>
      </c>
      <c r="K1177">
        <f>IF(OR(C1177&lt;10,C1177&gt;450),0,IF(H1177&gt;=MAX(Classes_finales!D:D),$M$1,Donnees_SIG!J1177))</f>
        <v>3.0324184676958006</v>
      </c>
      <c r="P1177" t="s">
        <v>39</v>
      </c>
    </row>
    <row r="1178" spans="1:16">
      <c r="A1178" t="s">
        <v>2391</v>
      </c>
      <c r="B1178" s="31" t="s">
        <v>2392</v>
      </c>
      <c r="C1178">
        <v>94.563400268999999</v>
      </c>
      <c r="D1178" t="s">
        <v>37</v>
      </c>
      <c r="E1178">
        <v>790881.80272842303</v>
      </c>
      <c r="F1178">
        <v>9639295.2755201906</v>
      </c>
      <c r="G1178">
        <f>IF(C1178="","",VLOOKUP(C1178,Classes_detaillees!B:D,Classes_detaillees!C$1,TRUE))</f>
        <v>95</v>
      </c>
      <c r="H1178">
        <f>IF(C1178="","",VLOOKUP(C1178,Classes_finales!B:D,Classes_finales!C$1,TRUE))</f>
        <v>80</v>
      </c>
      <c r="I1178">
        <f t="shared" si="18"/>
        <v>20</v>
      </c>
      <c r="J1178" s="31">
        <f>Classes_finales!$W$30*C1178^3+Classes_finales!$W$31*C1178^2+Classes_finales!$W$32*C1178+Classes_finales!$W$33</f>
        <v>7.6637120389336388</v>
      </c>
      <c r="K1178">
        <f>IF(OR(C1178&lt;10,C1178&gt;450),0,IF(H1178&gt;=MAX(Classes_finales!D:D),$M$1,Donnees_SIG!J1178))</f>
        <v>7.914299999999999</v>
      </c>
      <c r="P1178" t="s">
        <v>39</v>
      </c>
    </row>
    <row r="1179" spans="1:16">
      <c r="A1179" t="s">
        <v>2393</v>
      </c>
      <c r="B1179" t="s">
        <v>2394</v>
      </c>
      <c r="C1179">
        <v>133.81219482</v>
      </c>
      <c r="D1179" t="s">
        <v>37</v>
      </c>
      <c r="E1179">
        <v>791232.367815212</v>
      </c>
      <c r="F1179">
        <v>9638558.1557146497</v>
      </c>
      <c r="G1179">
        <f>IF(C1179="","",VLOOKUP(C1179,Classes_detaillees!B:D,Classes_detaillees!C$1,TRUE))</f>
        <v>135</v>
      </c>
      <c r="H1179">
        <f>IF(C1179="","",VLOOKUP(C1179,Classes_finales!B:D,Classes_finales!C$1,TRUE))</f>
        <v>80</v>
      </c>
      <c r="I1179">
        <f t="shared" si="18"/>
        <v>20</v>
      </c>
      <c r="J1179" s="31">
        <f>Classes_finales!$W$30*C1179^3+Classes_finales!$W$31*C1179^2+Classes_finales!$W$32*C1179+Classes_finales!$W$33</f>
        <v>-1.3912681090525836</v>
      </c>
      <c r="K1179">
        <f>IF(OR(C1179&lt;10,C1179&gt;450),0,IF(H1179&gt;=MAX(Classes_finales!D:D),$M$1,Donnees_SIG!J1179))</f>
        <v>7.914299999999999</v>
      </c>
      <c r="P1179" t="s">
        <v>39</v>
      </c>
    </row>
    <row r="1180" spans="1:16">
      <c r="A1180" t="s">
        <v>2395</v>
      </c>
      <c r="B1180" s="31" t="s">
        <v>2396</v>
      </c>
      <c r="C1180">
        <v>56.777599334999998</v>
      </c>
      <c r="D1180" t="s">
        <v>37</v>
      </c>
      <c r="E1180">
        <v>782227.70195813605</v>
      </c>
      <c r="F1180">
        <v>9636145.4234635495</v>
      </c>
      <c r="G1180">
        <f>IF(C1180="","",VLOOKUP(C1180,Classes_detaillees!B:D,Classes_detaillees!C$1,TRUE))</f>
        <v>60</v>
      </c>
      <c r="H1180">
        <f>IF(C1180="","",VLOOKUP(C1180,Classes_finales!B:D,Classes_finales!C$1,TRUE))</f>
        <v>60</v>
      </c>
      <c r="I1180">
        <f t="shared" si="18"/>
        <v>20</v>
      </c>
      <c r="J1180" s="31">
        <f>Classes_finales!$W$30*C1180^3+Classes_finales!$W$31*C1180^2+Classes_finales!$W$32*C1180+Classes_finales!$W$33</f>
        <v>6.1844019773144154</v>
      </c>
      <c r="K1180">
        <f>IF(OR(C1180&lt;10,C1180&gt;450),0,IF(H1180&gt;=MAX(Classes_finales!D:D),$M$1,Donnees_SIG!J1180))</f>
        <v>6.1844019773144154</v>
      </c>
      <c r="P1180" t="s">
        <v>39</v>
      </c>
    </row>
    <row r="1181" spans="1:16">
      <c r="A1181" t="s">
        <v>2397</v>
      </c>
      <c r="B1181" t="s">
        <v>2398</v>
      </c>
      <c r="C1181">
        <v>57.029701232999997</v>
      </c>
      <c r="D1181" t="s">
        <v>37</v>
      </c>
      <c r="E1181">
        <v>790539.87024076702</v>
      </c>
      <c r="F1181">
        <v>9639102.9268458895</v>
      </c>
      <c r="G1181">
        <f>IF(C1181="","",VLOOKUP(C1181,Classes_detaillees!B:D,Classes_detaillees!C$1,TRUE))</f>
        <v>60</v>
      </c>
      <c r="H1181">
        <f>IF(C1181="","",VLOOKUP(C1181,Classes_finales!B:D,Classes_finales!C$1,TRUE))</f>
        <v>60</v>
      </c>
      <c r="I1181">
        <f t="shared" si="18"/>
        <v>20</v>
      </c>
      <c r="J1181" s="31">
        <f>Classes_finales!$W$30*C1181^3+Classes_finales!$W$31*C1181^2+Classes_finales!$W$32*C1181+Classes_finales!$W$33</f>
        <v>6.2128880342698967</v>
      </c>
      <c r="K1181">
        <f>IF(OR(C1181&lt;10,C1181&gt;450),0,IF(H1181&gt;=MAX(Classes_finales!D:D),$M$1,Donnees_SIG!J1181))</f>
        <v>6.2128880342698967</v>
      </c>
      <c r="P1181" t="s">
        <v>39</v>
      </c>
    </row>
    <row r="1182" spans="1:16">
      <c r="A1182" t="s">
        <v>2399</v>
      </c>
      <c r="B1182" s="31" t="s">
        <v>2400</v>
      </c>
      <c r="C1182">
        <v>107.38939667</v>
      </c>
      <c r="D1182" t="s">
        <v>37</v>
      </c>
      <c r="E1182">
        <v>790713.60389565304</v>
      </c>
      <c r="F1182">
        <v>9637977.5897570197</v>
      </c>
      <c r="G1182">
        <f>IF(C1182="","",VLOOKUP(C1182,Classes_detaillees!B:D,Classes_detaillees!C$1,TRUE))</f>
        <v>110</v>
      </c>
      <c r="H1182">
        <f>IF(C1182="","",VLOOKUP(C1182,Classes_finales!B:D,Classes_finales!C$1,TRUE))</f>
        <v>80</v>
      </c>
      <c r="I1182">
        <f t="shared" si="18"/>
        <v>20</v>
      </c>
      <c r="J1182" s="31">
        <f>Classes_finales!$W$30*C1182^3+Classes_finales!$W$31*C1182^2+Classes_finales!$W$32*C1182+Classes_finales!$W$33</f>
        <v>6.2348914157715942</v>
      </c>
      <c r="K1182">
        <f>IF(OR(C1182&lt;10,C1182&gt;450),0,IF(H1182&gt;=MAX(Classes_finales!D:D),$M$1,Donnees_SIG!J1182))</f>
        <v>7.914299999999999</v>
      </c>
      <c r="P1182" t="s">
        <v>39</v>
      </c>
    </row>
    <row r="1183" spans="1:16">
      <c r="A1183" t="s">
        <v>2401</v>
      </c>
      <c r="B1183" s="31" t="s">
        <v>2402</v>
      </c>
      <c r="C1183">
        <v>133.23609923999999</v>
      </c>
      <c r="D1183" t="s">
        <v>37</v>
      </c>
      <c r="E1183">
        <v>792274.86976134102</v>
      </c>
      <c r="F1183">
        <v>9638589.6573812291</v>
      </c>
      <c r="G1183">
        <f>IF(C1183="","",VLOOKUP(C1183,Classes_detaillees!B:D,Classes_detaillees!C$1,TRUE))</f>
        <v>135</v>
      </c>
      <c r="H1183">
        <f>IF(C1183="","",VLOOKUP(C1183,Classes_finales!B:D,Classes_finales!C$1,TRUE))</f>
        <v>80</v>
      </c>
      <c r="I1183">
        <f t="shared" si="18"/>
        <v>20</v>
      </c>
      <c r="J1183" s="31">
        <f>Classes_finales!$W$30*C1183^3+Classes_finales!$W$31*C1183^2+Classes_finales!$W$32*C1183+Classes_finales!$W$33</f>
        <v>-1.1462447022740183</v>
      </c>
      <c r="K1183">
        <f>IF(OR(C1183&lt;10,C1183&gt;450),0,IF(H1183&gt;=MAX(Classes_finales!D:D),$M$1,Donnees_SIG!J1183))</f>
        <v>7.914299999999999</v>
      </c>
      <c r="P1183" t="s">
        <v>39</v>
      </c>
    </row>
    <row r="1184" spans="1:16">
      <c r="A1184" t="s">
        <v>2403</v>
      </c>
      <c r="B1184" t="s">
        <v>2404</v>
      </c>
      <c r="C1184">
        <v>72.884803771999998</v>
      </c>
      <c r="D1184" t="s">
        <v>37</v>
      </c>
      <c r="E1184">
        <v>792985.91002793796</v>
      </c>
      <c r="F1184">
        <v>9638979.3486815896</v>
      </c>
      <c r="G1184">
        <f>IF(C1184="","",VLOOKUP(C1184,Classes_detaillees!B:D,Classes_detaillees!C$1,TRUE))</f>
        <v>75</v>
      </c>
      <c r="H1184">
        <f>IF(C1184="","",VLOOKUP(C1184,Classes_finales!B:D,Classes_finales!C$1,TRUE))</f>
        <v>80</v>
      </c>
      <c r="I1184">
        <f t="shared" si="18"/>
        <v>20</v>
      </c>
      <c r="J1184" s="31">
        <f>Classes_finales!$W$30*C1184^3+Classes_finales!$W$31*C1184^2+Classes_finales!$W$32*C1184+Classes_finales!$W$33</f>
        <v>7.612708249734732</v>
      </c>
      <c r="K1184">
        <f>IF(OR(C1184&lt;10,C1184&gt;450),0,IF(H1184&gt;=MAX(Classes_finales!D:D),$M$1,Donnees_SIG!J1184))</f>
        <v>7.914299999999999</v>
      </c>
      <c r="P1184" t="s">
        <v>39</v>
      </c>
    </row>
    <row r="1185" spans="1:16">
      <c r="A1185" t="s">
        <v>2405</v>
      </c>
      <c r="B1185" t="s">
        <v>2406</v>
      </c>
      <c r="C1185">
        <v>64.383499146000005</v>
      </c>
      <c r="D1185" t="s">
        <v>37</v>
      </c>
      <c r="E1185">
        <v>790511.939658719</v>
      </c>
      <c r="F1185">
        <v>9639606.1211478096</v>
      </c>
      <c r="G1185">
        <f>IF(C1185="","",VLOOKUP(C1185,Classes_detaillees!B:D,Classes_detaillees!C$1,TRUE))</f>
        <v>65</v>
      </c>
      <c r="H1185">
        <f>IF(C1185="","",VLOOKUP(C1185,Classes_finales!B:D,Classes_finales!C$1,TRUE))</f>
        <v>70</v>
      </c>
      <c r="I1185">
        <f t="shared" si="18"/>
        <v>20</v>
      </c>
      <c r="J1185" s="31">
        <f>Classes_finales!$W$30*C1185^3+Classes_finales!$W$31*C1185^2+Classes_finales!$W$32*C1185+Classes_finales!$W$33</f>
        <v>6.9675433853476463</v>
      </c>
      <c r="K1185">
        <f>IF(OR(C1185&lt;10,C1185&gt;450),0,IF(H1185&gt;=MAX(Classes_finales!D:D),$M$1,Donnees_SIG!J1185))</f>
        <v>6.9675433853476463</v>
      </c>
      <c r="P1185" t="s">
        <v>39</v>
      </c>
    </row>
    <row r="1186" spans="1:16">
      <c r="A1186" t="s">
        <v>2407</v>
      </c>
      <c r="B1186" t="s">
        <v>2408</v>
      </c>
      <c r="C1186">
        <v>34.886600494</v>
      </c>
      <c r="D1186" t="s">
        <v>37</v>
      </c>
      <c r="E1186">
        <v>790411.31522019999</v>
      </c>
      <c r="F1186">
        <v>9639329.7179001402</v>
      </c>
      <c r="G1186">
        <f>IF(C1186="","",VLOOKUP(C1186,Classes_detaillees!B:D,Classes_detaillees!C$1,TRUE))</f>
        <v>35</v>
      </c>
      <c r="H1186">
        <f>IF(C1186="","",VLOOKUP(C1186,Classes_finales!B:D,Classes_finales!C$1,TRUE))</f>
        <v>35</v>
      </c>
      <c r="I1186">
        <f t="shared" si="18"/>
        <v>20</v>
      </c>
      <c r="J1186" s="31">
        <f>Classes_finales!$W$30*C1186^3+Classes_finales!$W$31*C1186^2+Classes_finales!$W$32*C1186+Classes_finales!$W$33</f>
        <v>3.3357202229854965</v>
      </c>
      <c r="K1186">
        <f>IF(OR(C1186&lt;10,C1186&gt;450),0,IF(H1186&gt;=MAX(Classes_finales!D:D),$M$1,Donnees_SIG!J1186))</f>
        <v>3.3357202229854965</v>
      </c>
      <c r="P1186" t="s">
        <v>39</v>
      </c>
    </row>
    <row r="1187" spans="1:16">
      <c r="A1187" t="s">
        <v>2409</v>
      </c>
      <c r="B1187" t="s">
        <v>2410</v>
      </c>
      <c r="C1187">
        <v>25.716199875000001</v>
      </c>
      <c r="D1187" t="s">
        <v>37</v>
      </c>
      <c r="E1187">
        <v>783258.73157684796</v>
      </c>
      <c r="F1187">
        <v>9636825.2460799497</v>
      </c>
      <c r="G1187">
        <f>IF(C1187="","",VLOOKUP(C1187,Classes_detaillees!B:D,Classes_detaillees!C$1,TRUE))</f>
        <v>30</v>
      </c>
      <c r="H1187">
        <f>IF(C1187="","",VLOOKUP(C1187,Classes_finales!B:D,Classes_finales!C$1,TRUE))</f>
        <v>30</v>
      </c>
      <c r="I1187">
        <f t="shared" si="18"/>
        <v>20</v>
      </c>
      <c r="J1187" s="31">
        <f>Classes_finales!$W$30*C1187^3+Classes_finales!$W$31*C1187^2+Classes_finales!$W$32*C1187+Classes_finales!$W$33</f>
        <v>2.1003279760240017</v>
      </c>
      <c r="K1187">
        <f>IF(OR(C1187&lt;10,C1187&gt;450),0,IF(H1187&gt;=MAX(Classes_finales!D:D),$M$1,Donnees_SIG!J1187))</f>
        <v>2.1003279760240017</v>
      </c>
      <c r="P1187" t="s">
        <v>39</v>
      </c>
    </row>
    <row r="1188" spans="1:16">
      <c r="A1188" t="s">
        <v>2411</v>
      </c>
      <c r="B1188" t="s">
        <v>2412</v>
      </c>
      <c r="C1188">
        <v>116.24459838999999</v>
      </c>
      <c r="D1188" t="s">
        <v>37</v>
      </c>
      <c r="E1188">
        <v>791187.78060572699</v>
      </c>
      <c r="F1188">
        <v>9637270.5420569107</v>
      </c>
      <c r="G1188">
        <f>IF(C1188="","",VLOOKUP(C1188,Classes_detaillees!B:D,Classes_detaillees!C$1,TRUE))</f>
        <v>120</v>
      </c>
      <c r="H1188">
        <f>IF(C1188="","",VLOOKUP(C1188,Classes_finales!B:D,Classes_finales!C$1,TRUE))</f>
        <v>80</v>
      </c>
      <c r="I1188">
        <f t="shared" si="18"/>
        <v>20</v>
      </c>
      <c r="J1188" s="31">
        <f>Classes_finales!$W$30*C1188^3+Classes_finales!$W$31*C1188^2+Classes_finales!$W$32*C1188+Classes_finales!$W$33</f>
        <v>4.4489766347655539</v>
      </c>
      <c r="K1188">
        <f>IF(OR(C1188&lt;10,C1188&gt;450),0,IF(H1188&gt;=MAX(Classes_finales!D:D),$M$1,Donnees_SIG!J1188))</f>
        <v>7.914299999999999</v>
      </c>
      <c r="P1188" t="s">
        <v>39</v>
      </c>
    </row>
    <row r="1189" spans="1:16">
      <c r="A1189" t="s">
        <v>2413</v>
      </c>
      <c r="B1189" t="s">
        <v>2414</v>
      </c>
      <c r="C1189">
        <v>21.561199188</v>
      </c>
      <c r="D1189" t="s">
        <v>37</v>
      </c>
      <c r="E1189">
        <v>792211.98820694105</v>
      </c>
      <c r="F1189">
        <v>9639623.0113339294</v>
      </c>
      <c r="G1189">
        <f>IF(C1189="","",VLOOKUP(C1189,Classes_detaillees!B:D,Classes_detaillees!C$1,TRUE))</f>
        <v>25</v>
      </c>
      <c r="H1189">
        <f>IF(C1189="","",VLOOKUP(C1189,Classes_finales!B:D,Classes_finales!C$1,TRUE))</f>
        <v>30</v>
      </c>
      <c r="I1189">
        <f t="shared" si="18"/>
        <v>20</v>
      </c>
      <c r="J1189" s="31">
        <f>Classes_finales!$W$30*C1189^3+Classes_finales!$W$31*C1189^2+Classes_finales!$W$32*C1189+Classes_finales!$W$33</f>
        <v>1.571410221178541</v>
      </c>
      <c r="K1189">
        <f>IF(OR(C1189&lt;10,C1189&gt;450),0,IF(H1189&gt;=MAX(Classes_finales!D:D),$M$1,Donnees_SIG!J1189))</f>
        <v>1.571410221178541</v>
      </c>
      <c r="P1189" t="s">
        <v>39</v>
      </c>
    </row>
    <row r="1190" spans="1:16">
      <c r="A1190" t="s">
        <v>2415</v>
      </c>
      <c r="B1190" t="s">
        <v>2416</v>
      </c>
      <c r="C1190">
        <v>15.750599861</v>
      </c>
      <c r="D1190" t="s">
        <v>37</v>
      </c>
      <c r="E1190">
        <v>784516.50123989</v>
      </c>
      <c r="F1190">
        <v>9636541.8424684796</v>
      </c>
      <c r="G1190">
        <f>IF(C1190="","",VLOOKUP(C1190,Classes_detaillees!B:D,Classes_detaillees!C$1,TRUE))</f>
        <v>20</v>
      </c>
      <c r="H1190">
        <f>IF(C1190="","",VLOOKUP(C1190,Classes_finales!B:D,Classes_finales!C$1,TRUE))</f>
        <v>30</v>
      </c>
      <c r="I1190">
        <f t="shared" si="18"/>
        <v>20</v>
      </c>
      <c r="J1190" s="31">
        <f>Classes_finales!$W$30*C1190^3+Classes_finales!$W$31*C1190^2+Classes_finales!$W$32*C1190+Classes_finales!$W$33</f>
        <v>0.88613958722862751</v>
      </c>
      <c r="K1190">
        <f>IF(OR(C1190&lt;10,C1190&gt;450),0,IF(H1190&gt;=MAX(Classes_finales!D:D),$M$1,Donnees_SIG!J1190))</f>
        <v>0.88613958722862751</v>
      </c>
      <c r="P1190" t="s">
        <v>39</v>
      </c>
    </row>
    <row r="1191" spans="1:16">
      <c r="A1191" t="s">
        <v>2417</v>
      </c>
      <c r="B1191" t="s">
        <v>2418</v>
      </c>
      <c r="C1191">
        <v>39.976001740000001</v>
      </c>
      <c r="D1191" t="s">
        <v>37</v>
      </c>
      <c r="E1191">
        <v>791756.10089311399</v>
      </c>
      <c r="F1191">
        <v>9638200.2271581292</v>
      </c>
      <c r="G1191">
        <f>IF(C1191="","",VLOOKUP(C1191,Classes_detaillees!B:D,Classes_detaillees!C$1,TRUE))</f>
        <v>40</v>
      </c>
      <c r="H1191">
        <f>IF(C1191="","",VLOOKUP(C1191,Classes_finales!B:D,Classes_finales!C$1,TRUE))</f>
        <v>40</v>
      </c>
      <c r="I1191">
        <f t="shared" si="18"/>
        <v>20</v>
      </c>
      <c r="J1191" s="31">
        <f>Classes_finales!$W$30*C1191^3+Classes_finales!$W$31*C1191^2+Classes_finales!$W$32*C1191+Classes_finales!$W$33</f>
        <v>4.0350145232991235</v>
      </c>
      <c r="K1191">
        <f>IF(OR(C1191&lt;10,C1191&gt;450),0,IF(H1191&gt;=MAX(Classes_finales!D:D),$M$1,Donnees_SIG!J1191))</f>
        <v>4.0350145232991235</v>
      </c>
      <c r="P1191" t="s">
        <v>39</v>
      </c>
    </row>
    <row r="1192" spans="1:16">
      <c r="A1192" t="s">
        <v>2419</v>
      </c>
      <c r="B1192" s="31" t="s">
        <v>2420</v>
      </c>
      <c r="C1192">
        <v>82.675201415999993</v>
      </c>
      <c r="D1192" t="s">
        <v>37</v>
      </c>
      <c r="E1192">
        <v>790725.59836262895</v>
      </c>
      <c r="F1192">
        <v>9637614.1753740609</v>
      </c>
      <c r="G1192">
        <f>IF(C1192="","",VLOOKUP(C1192,Classes_detaillees!B:D,Classes_detaillees!C$1,TRUE))</f>
        <v>85</v>
      </c>
      <c r="H1192">
        <f>IF(C1192="","",VLOOKUP(C1192,Classes_finales!B:D,Classes_finales!C$1,TRUE))</f>
        <v>80</v>
      </c>
      <c r="I1192">
        <f t="shared" si="18"/>
        <v>20</v>
      </c>
      <c r="J1192" s="31">
        <f>Classes_finales!$W$30*C1192^3+Classes_finales!$W$31*C1192^2+Classes_finales!$W$32*C1192+Classes_finales!$W$33</f>
        <v>7.9619221760369072</v>
      </c>
      <c r="K1192">
        <f>IF(OR(C1192&lt;10,C1192&gt;450),0,IF(H1192&gt;=MAX(Classes_finales!D:D),$M$1,Donnees_SIG!J1192))</f>
        <v>7.914299999999999</v>
      </c>
      <c r="P1192" t="s">
        <v>39</v>
      </c>
    </row>
    <row r="1193" spans="1:16">
      <c r="A1193" t="s">
        <v>2421</v>
      </c>
      <c r="B1193" t="s">
        <v>2422</v>
      </c>
      <c r="C1193">
        <v>27.744199753</v>
      </c>
      <c r="D1193" t="s">
        <v>37</v>
      </c>
      <c r="E1193">
        <v>790708.56742577499</v>
      </c>
      <c r="F1193">
        <v>9638188.8609685395</v>
      </c>
      <c r="G1193">
        <f>IF(C1193="","",VLOOKUP(C1193,Classes_detaillees!B:D,Classes_detaillees!C$1,TRUE))</f>
        <v>30</v>
      </c>
      <c r="H1193">
        <f>IF(C1193="","",VLOOKUP(C1193,Classes_finales!B:D,Classes_finales!C$1,TRUE))</f>
        <v>30</v>
      </c>
      <c r="I1193">
        <f t="shared" si="18"/>
        <v>20</v>
      </c>
      <c r="J1193" s="31">
        <f>Classes_finales!$W$30*C1193^3+Classes_finales!$W$31*C1193^2+Classes_finales!$W$32*C1193+Classes_finales!$W$33</f>
        <v>2.3672575794521618</v>
      </c>
      <c r="K1193">
        <f>IF(OR(C1193&lt;10,C1193&gt;450),0,IF(H1193&gt;=MAX(Classes_finales!D:D),$M$1,Donnees_SIG!J1193))</f>
        <v>2.3672575794521618</v>
      </c>
      <c r="P1193" t="s">
        <v>39</v>
      </c>
    </row>
    <row r="1194" spans="1:16">
      <c r="A1194" t="s">
        <v>2423</v>
      </c>
      <c r="B1194" t="s">
        <v>2424</v>
      </c>
      <c r="C1194">
        <v>203.91879272</v>
      </c>
      <c r="D1194" t="s">
        <v>37</v>
      </c>
      <c r="E1194">
        <v>782859.24713631801</v>
      </c>
      <c r="F1194">
        <v>9635901.3657799698</v>
      </c>
      <c r="G1194">
        <f>IF(C1194="","",VLOOKUP(C1194,Classes_detaillees!B:D,Classes_detaillees!C$1,TRUE))</f>
        <v>205</v>
      </c>
      <c r="H1194">
        <f>IF(C1194="","",VLOOKUP(C1194,Classes_finales!B:D,Classes_finales!C$1,TRUE))</f>
        <v>80</v>
      </c>
      <c r="I1194">
        <f t="shared" si="18"/>
        <v>20</v>
      </c>
      <c r="J1194" s="31">
        <f>Classes_finales!$W$30*C1194^3+Classes_finales!$W$31*C1194^2+Classes_finales!$W$32*C1194+Classes_finales!$W$33</f>
        <v>-66.982987218188711</v>
      </c>
      <c r="K1194">
        <f>IF(OR(C1194&lt;10,C1194&gt;450),0,IF(H1194&gt;=MAX(Classes_finales!D:D),$M$1,Donnees_SIG!J1194))</f>
        <v>7.914299999999999</v>
      </c>
      <c r="P1194" t="s">
        <v>39</v>
      </c>
    </row>
    <row r="1195" spans="1:16">
      <c r="A1195" t="s">
        <v>2425</v>
      </c>
      <c r="B1195" t="s">
        <v>2426</v>
      </c>
      <c r="C1195">
        <v>58.219200133999998</v>
      </c>
      <c r="D1195" t="s">
        <v>37</v>
      </c>
      <c r="E1195">
        <v>790025.00760577002</v>
      </c>
      <c r="F1195">
        <v>9638810.6181371696</v>
      </c>
      <c r="G1195">
        <f>IF(C1195="","",VLOOKUP(C1195,Classes_detaillees!B:D,Classes_detaillees!C$1,TRUE))</f>
        <v>60</v>
      </c>
      <c r="H1195">
        <f>IF(C1195="","",VLOOKUP(C1195,Classes_finales!B:D,Classes_finales!C$1,TRUE))</f>
        <v>60</v>
      </c>
      <c r="I1195">
        <f t="shared" si="18"/>
        <v>20</v>
      </c>
      <c r="J1195" s="31">
        <f>Classes_finales!$W$30*C1195^3+Classes_finales!$W$31*C1195^2+Classes_finales!$W$32*C1195+Classes_finales!$W$33</f>
        <v>6.3451672937948214</v>
      </c>
      <c r="K1195">
        <f>IF(OR(C1195&lt;10,C1195&gt;450),0,IF(H1195&gt;=MAX(Classes_finales!D:D),$M$1,Donnees_SIG!J1195))</f>
        <v>6.3451672937948214</v>
      </c>
      <c r="P1195" t="s">
        <v>39</v>
      </c>
    </row>
    <row r="1196" spans="1:16">
      <c r="A1196" t="s">
        <v>2427</v>
      </c>
      <c r="B1196" t="s">
        <v>2428</v>
      </c>
      <c r="C1196">
        <v>64.244102478000002</v>
      </c>
      <c r="D1196" t="s">
        <v>37</v>
      </c>
      <c r="E1196">
        <v>791875.02878914296</v>
      </c>
      <c r="F1196">
        <v>9638059.5593620799</v>
      </c>
      <c r="G1196">
        <f>IF(C1196="","",VLOOKUP(C1196,Classes_detaillees!B:D,Classes_detaillees!C$1,TRUE))</f>
        <v>65</v>
      </c>
      <c r="H1196">
        <f>IF(C1196="","",VLOOKUP(C1196,Classes_finales!B:D,Classes_finales!C$1,TRUE))</f>
        <v>70</v>
      </c>
      <c r="I1196">
        <f t="shared" si="18"/>
        <v>20</v>
      </c>
      <c r="J1196" s="31">
        <f>Classes_finales!$W$30*C1196^3+Classes_finales!$W$31*C1196^2+Classes_finales!$W$32*C1196+Classes_finales!$W$33</f>
        <v>6.954760051835402</v>
      </c>
      <c r="K1196">
        <f>IF(OR(C1196&lt;10,C1196&gt;450),0,IF(H1196&gt;=MAX(Classes_finales!D:D),$M$1,Donnees_SIG!J1196))</f>
        <v>6.954760051835402</v>
      </c>
      <c r="P1196" t="s">
        <v>39</v>
      </c>
    </row>
    <row r="1197" spans="1:16">
      <c r="A1197" t="s">
        <v>2429</v>
      </c>
      <c r="B1197" s="31" t="s">
        <v>2430</v>
      </c>
      <c r="C1197">
        <v>266.83151244999999</v>
      </c>
      <c r="D1197" t="s">
        <v>37</v>
      </c>
      <c r="E1197">
        <v>792342.53721441794</v>
      </c>
      <c r="F1197">
        <v>9638665.2486613505</v>
      </c>
      <c r="G1197">
        <f>IF(C1197="","",VLOOKUP(C1197,Classes_detaillees!B:D,Classes_detaillees!C$1,TRUE))</f>
        <v>270</v>
      </c>
      <c r="H1197">
        <f>IF(C1197="","",VLOOKUP(C1197,Classes_finales!B:D,Classes_finales!C$1,TRUE))</f>
        <v>80</v>
      </c>
      <c r="I1197">
        <f t="shared" si="18"/>
        <v>20</v>
      </c>
      <c r="J1197" s="31">
        <f>Classes_finales!$W$30*C1197^3+Classes_finales!$W$31*C1197^2+Classes_finales!$W$32*C1197+Classes_finales!$W$33</f>
        <v>-208.6200998054706</v>
      </c>
      <c r="K1197">
        <f>IF(OR(C1197&lt;10,C1197&gt;450),0,IF(H1197&gt;=MAX(Classes_finales!D:D),$M$1,Donnees_SIG!J1197))</f>
        <v>7.914299999999999</v>
      </c>
      <c r="P1197" t="s">
        <v>39</v>
      </c>
    </row>
    <row r="1198" spans="1:16">
      <c r="A1198" t="s">
        <v>2431</v>
      </c>
      <c r="B1198" t="s">
        <v>2432</v>
      </c>
      <c r="C1198">
        <v>222.65040587999999</v>
      </c>
      <c r="D1198" t="s">
        <v>37</v>
      </c>
      <c r="E1198">
        <v>791703.44344548497</v>
      </c>
      <c r="F1198">
        <v>9638465.9418523107</v>
      </c>
      <c r="G1198">
        <f>IF(C1198="","",VLOOKUP(C1198,Classes_detaillees!B:D,Classes_detaillees!C$1,TRUE))</f>
        <v>225</v>
      </c>
      <c r="H1198">
        <f>IF(C1198="","",VLOOKUP(C1198,Classes_finales!B:D,Classes_finales!C$1,TRUE))</f>
        <v>80</v>
      </c>
      <c r="I1198">
        <f t="shared" si="18"/>
        <v>20</v>
      </c>
      <c r="J1198" s="31">
        <f>Classes_finales!$W$30*C1198^3+Classes_finales!$W$31*C1198^2+Classes_finales!$W$32*C1198+Classes_finales!$W$33</f>
        <v>-99.497721217267838</v>
      </c>
      <c r="K1198">
        <f>IF(OR(C1198&lt;10,C1198&gt;450),0,IF(H1198&gt;=MAX(Classes_finales!D:D),$M$1,Donnees_SIG!J1198))</f>
        <v>7.914299999999999</v>
      </c>
      <c r="P1198" t="s">
        <v>39</v>
      </c>
    </row>
    <row r="1199" spans="1:16">
      <c r="A1199" t="s">
        <v>2433</v>
      </c>
      <c r="B1199" t="s">
        <v>2434</v>
      </c>
      <c r="C1199">
        <v>84.729202271000005</v>
      </c>
      <c r="D1199" t="s">
        <v>37</v>
      </c>
      <c r="E1199">
        <v>783199.76870083902</v>
      </c>
      <c r="F1199">
        <v>9636118.8935733996</v>
      </c>
      <c r="G1199">
        <f>IF(C1199="","",VLOOKUP(C1199,Classes_detaillees!B:D,Classes_detaillees!C$1,TRUE))</f>
        <v>85</v>
      </c>
      <c r="H1199">
        <f>IF(C1199="","",VLOOKUP(C1199,Classes_finales!B:D,Classes_finales!C$1,TRUE))</f>
        <v>80</v>
      </c>
      <c r="I1199">
        <f t="shared" si="18"/>
        <v>20</v>
      </c>
      <c r="J1199" s="31">
        <f>Classes_finales!$W$30*C1199^3+Classes_finales!$W$31*C1199^2+Classes_finales!$W$32*C1199+Classes_finales!$W$33</f>
        <v>7.9717918101658931</v>
      </c>
      <c r="K1199">
        <f>IF(OR(C1199&lt;10,C1199&gt;450),0,IF(H1199&gt;=MAX(Classes_finales!D:D),$M$1,Donnees_SIG!J1199))</f>
        <v>7.914299999999999</v>
      </c>
      <c r="P1199" t="s">
        <v>39</v>
      </c>
    </row>
    <row r="1200" spans="1:16">
      <c r="A1200" t="s">
        <v>2435</v>
      </c>
      <c r="B1200" t="s">
        <v>2436</v>
      </c>
      <c r="C1200">
        <v>93.678497313999998</v>
      </c>
      <c r="D1200" t="s">
        <v>37</v>
      </c>
      <c r="E1200">
        <v>792810.09089200501</v>
      </c>
      <c r="F1200">
        <v>9639016.6261174604</v>
      </c>
      <c r="G1200">
        <f>IF(C1200="","",VLOOKUP(C1200,Classes_detaillees!B:D,Classes_detaillees!C$1,TRUE))</f>
        <v>95</v>
      </c>
      <c r="H1200">
        <f>IF(C1200="","",VLOOKUP(C1200,Classes_finales!B:D,Classes_finales!C$1,TRUE))</f>
        <v>80</v>
      </c>
      <c r="I1200">
        <f t="shared" si="18"/>
        <v>20</v>
      </c>
      <c r="J1200" s="31">
        <f>Classes_finales!$W$30*C1200^3+Classes_finales!$W$31*C1200^2+Classes_finales!$W$32*C1200+Classes_finales!$W$33</f>
        <v>7.7172459428014424</v>
      </c>
      <c r="K1200">
        <f>IF(OR(C1200&lt;10,C1200&gt;450),0,IF(H1200&gt;=MAX(Classes_finales!D:D),$M$1,Donnees_SIG!J1200))</f>
        <v>7.914299999999999</v>
      </c>
      <c r="P1200" t="s">
        <v>39</v>
      </c>
    </row>
    <row r="1201" spans="1:16">
      <c r="A1201" t="s">
        <v>2437</v>
      </c>
      <c r="B1201" s="31" t="s">
        <v>2438</v>
      </c>
      <c r="C1201">
        <v>64.188201903999996</v>
      </c>
      <c r="D1201" t="s">
        <v>37</v>
      </c>
      <c r="E1201">
        <v>790541.96118946804</v>
      </c>
      <c r="F1201">
        <v>9638140.4822243601</v>
      </c>
      <c r="G1201">
        <f>IF(C1201="","",VLOOKUP(C1201,Classes_detaillees!B:D,Classes_detaillees!C$1,TRUE))</f>
        <v>65</v>
      </c>
      <c r="H1201">
        <f>IF(C1201="","",VLOOKUP(C1201,Classes_finales!B:D,Classes_finales!C$1,TRUE))</f>
        <v>70</v>
      </c>
      <c r="I1201">
        <f t="shared" si="18"/>
        <v>20</v>
      </c>
      <c r="J1201" s="31">
        <f>Classes_finales!$W$30*C1201^3+Classes_finales!$W$31*C1201^2+Classes_finales!$W$32*C1201+Classes_finales!$W$33</f>
        <v>6.9496156225259558</v>
      </c>
      <c r="K1201">
        <f>IF(OR(C1201&lt;10,C1201&gt;450),0,IF(H1201&gt;=MAX(Classes_finales!D:D),$M$1,Donnees_SIG!J1201))</f>
        <v>6.9496156225259558</v>
      </c>
      <c r="P1201" t="s">
        <v>39</v>
      </c>
    </row>
    <row r="1202" spans="1:16">
      <c r="A1202" t="s">
        <v>2439</v>
      </c>
      <c r="B1202" t="s">
        <v>2440</v>
      </c>
      <c r="C1202">
        <v>86.308502196999996</v>
      </c>
      <c r="D1202" t="s">
        <v>37</v>
      </c>
      <c r="E1202">
        <v>783014.64528648602</v>
      </c>
      <c r="F1202">
        <v>9635744.6840010099</v>
      </c>
      <c r="G1202">
        <f>IF(C1202="","",VLOOKUP(C1202,Classes_detaillees!B:D,Classes_detaillees!C$1,TRUE))</f>
        <v>90</v>
      </c>
      <c r="H1202">
        <f>IF(C1202="","",VLOOKUP(C1202,Classes_finales!B:D,Classes_finales!C$1,TRUE))</f>
        <v>80</v>
      </c>
      <c r="I1202">
        <f t="shared" si="18"/>
        <v>20</v>
      </c>
      <c r="J1202" s="31">
        <f>Classes_finales!$W$30*C1202^3+Classes_finales!$W$31*C1202^2+Classes_finales!$W$32*C1202+Classes_finales!$W$33</f>
        <v>7.9628877703156125</v>
      </c>
      <c r="K1202">
        <f>IF(OR(C1202&lt;10,C1202&gt;450),0,IF(H1202&gt;=MAX(Classes_finales!D:D),$M$1,Donnees_SIG!J1202))</f>
        <v>7.914299999999999</v>
      </c>
      <c r="P1202" t="s">
        <v>39</v>
      </c>
    </row>
    <row r="1203" spans="1:16">
      <c r="A1203" t="s">
        <v>2441</v>
      </c>
      <c r="B1203" t="s">
        <v>2442</v>
      </c>
      <c r="C1203">
        <v>97.628196716000005</v>
      </c>
      <c r="D1203" t="s">
        <v>37</v>
      </c>
      <c r="E1203">
        <v>791337.16429907095</v>
      </c>
      <c r="F1203">
        <v>9638021.9129765909</v>
      </c>
      <c r="G1203">
        <f>IF(C1203="","",VLOOKUP(C1203,Classes_detaillees!B:D,Classes_detaillees!C$1,TRUE))</f>
        <v>100</v>
      </c>
      <c r="H1203">
        <f>IF(C1203="","",VLOOKUP(C1203,Classes_finales!B:D,Classes_finales!C$1,TRUE))</f>
        <v>80</v>
      </c>
      <c r="I1203">
        <f t="shared" si="18"/>
        <v>20</v>
      </c>
      <c r="J1203" s="31">
        <f>Classes_finales!$W$30*C1203^3+Classes_finales!$W$31*C1203^2+Classes_finales!$W$32*C1203+Classes_finales!$W$33</f>
        <v>7.435723054726509</v>
      </c>
      <c r="K1203">
        <f>IF(OR(C1203&lt;10,C1203&gt;450),0,IF(H1203&gt;=MAX(Classes_finales!D:D),$M$1,Donnees_SIG!J1203))</f>
        <v>7.914299999999999</v>
      </c>
      <c r="P1203" t="s">
        <v>39</v>
      </c>
    </row>
    <row r="1204" spans="1:16">
      <c r="A1204" t="s">
        <v>2443</v>
      </c>
      <c r="B1204" s="31" t="s">
        <v>2444</v>
      </c>
      <c r="C1204">
        <v>41.814899445000002</v>
      </c>
      <c r="D1204" t="s">
        <v>37</v>
      </c>
      <c r="E1204">
        <v>789826.47418420506</v>
      </c>
      <c r="F1204">
        <v>9638423.1216195803</v>
      </c>
      <c r="G1204">
        <f>IF(C1204="","",VLOOKUP(C1204,Classes_detaillees!B:D,Classes_detaillees!C$1,TRUE))</f>
        <v>45</v>
      </c>
      <c r="H1204">
        <f>IF(C1204="","",VLOOKUP(C1204,Classes_finales!B:D,Classes_finales!C$1,TRUE))</f>
        <v>50</v>
      </c>
      <c r="I1204">
        <f t="shared" si="18"/>
        <v>20</v>
      </c>
      <c r="J1204" s="31">
        <f>Classes_finales!$W$30*C1204^3+Classes_finales!$W$31*C1204^2+Classes_finales!$W$32*C1204+Classes_finales!$W$33</f>
        <v>4.2859814015278541</v>
      </c>
      <c r="K1204">
        <f>IF(OR(C1204&lt;10,C1204&gt;450),0,IF(H1204&gt;=MAX(Classes_finales!D:D),$M$1,Donnees_SIG!J1204))</f>
        <v>4.2859814015278541</v>
      </c>
      <c r="P1204" t="s">
        <v>39</v>
      </c>
    </row>
    <row r="1205" spans="1:16">
      <c r="A1205" t="s">
        <v>2445</v>
      </c>
      <c r="B1205" t="s">
        <v>2446</v>
      </c>
      <c r="C1205">
        <v>63.800701140999998</v>
      </c>
      <c r="D1205" t="s">
        <v>37</v>
      </c>
      <c r="E1205">
        <v>791862.761334382</v>
      </c>
      <c r="F1205">
        <v>9638444.4607678</v>
      </c>
      <c r="G1205">
        <f>IF(C1205="","",VLOOKUP(C1205,Classes_detaillees!B:D,Classes_detaillees!C$1,TRUE))</f>
        <v>65</v>
      </c>
      <c r="H1205">
        <f>IF(C1205="","",VLOOKUP(C1205,Classes_finales!B:D,Classes_finales!C$1,TRUE))</f>
        <v>70</v>
      </c>
      <c r="I1205">
        <f t="shared" si="18"/>
        <v>20</v>
      </c>
      <c r="J1205" s="31">
        <f>Classes_finales!$W$30*C1205^3+Classes_finales!$W$31*C1205^2+Classes_finales!$W$32*C1205+Classes_finales!$W$33</f>
        <v>6.9136720412817674</v>
      </c>
      <c r="K1205">
        <f>IF(OR(C1205&lt;10,C1205&gt;450),0,IF(H1205&gt;=MAX(Classes_finales!D:D),$M$1,Donnees_SIG!J1205))</f>
        <v>6.9136720412817674</v>
      </c>
      <c r="P1205" t="s">
        <v>39</v>
      </c>
    </row>
    <row r="1206" spans="1:16">
      <c r="A1206" t="s">
        <v>2447</v>
      </c>
      <c r="B1206" s="31" t="s">
        <v>2448</v>
      </c>
      <c r="C1206">
        <v>75.482902526999993</v>
      </c>
      <c r="D1206" t="s">
        <v>37</v>
      </c>
      <c r="E1206">
        <v>793149.59085858904</v>
      </c>
      <c r="F1206">
        <v>9638816.5924719293</v>
      </c>
      <c r="G1206">
        <f>IF(C1206="","",VLOOKUP(C1206,Classes_detaillees!B:D,Classes_detaillees!C$1,TRUE))</f>
        <v>80</v>
      </c>
      <c r="H1206">
        <f>IF(C1206="","",VLOOKUP(C1206,Classes_finales!B:D,Classes_finales!C$1,TRUE))</f>
        <v>80</v>
      </c>
      <c r="I1206">
        <f t="shared" si="18"/>
        <v>20</v>
      </c>
      <c r="J1206" s="31">
        <f>Classes_finales!$W$30*C1206^3+Classes_finales!$W$31*C1206^2+Classes_finales!$W$32*C1206+Classes_finales!$W$33</f>
        <v>7.7506167844698037</v>
      </c>
      <c r="K1206">
        <f>IF(OR(C1206&lt;10,C1206&gt;450),0,IF(H1206&gt;=MAX(Classes_finales!D:D),$M$1,Donnees_SIG!J1206))</f>
        <v>7.914299999999999</v>
      </c>
      <c r="P1206" t="s">
        <v>39</v>
      </c>
    </row>
    <row r="1207" spans="1:16">
      <c r="A1207" t="s">
        <v>2449</v>
      </c>
      <c r="B1207" t="s">
        <v>2450</v>
      </c>
      <c r="C1207">
        <v>12.730699539</v>
      </c>
      <c r="D1207" t="s">
        <v>37</v>
      </c>
      <c r="E1207">
        <v>785802.57549898</v>
      </c>
      <c r="F1207">
        <v>9636495.4087053109</v>
      </c>
      <c r="G1207">
        <f>IF(C1207="","",VLOOKUP(C1207,Classes_detaillees!B:D,Classes_detaillees!C$1,TRUE))</f>
        <v>15</v>
      </c>
      <c r="H1207">
        <f>IF(C1207="","",VLOOKUP(C1207,Classes_finales!B:D,Classes_finales!C$1,TRUE))</f>
        <v>15</v>
      </c>
      <c r="I1207">
        <f t="shared" si="18"/>
        <v>20</v>
      </c>
      <c r="J1207" s="31">
        <f>Classes_finales!$W$30*C1207^3+Classes_finales!$W$31*C1207^2+Classes_finales!$W$32*C1207+Classes_finales!$W$33</f>
        <v>0.5619668969709557</v>
      </c>
      <c r="K1207">
        <f>IF(OR(C1207&lt;10,C1207&gt;450),0,IF(H1207&gt;=MAX(Classes_finales!D:D),$M$1,Donnees_SIG!J1207))</f>
        <v>0.5619668969709557</v>
      </c>
      <c r="P1207" t="s">
        <v>39</v>
      </c>
    </row>
    <row r="1208" spans="1:16">
      <c r="A1208" t="s">
        <v>2451</v>
      </c>
      <c r="B1208" t="s">
        <v>2452</v>
      </c>
      <c r="C1208">
        <v>58.769599915000001</v>
      </c>
      <c r="D1208" t="s">
        <v>37</v>
      </c>
      <c r="E1208">
        <v>790516.09276808496</v>
      </c>
      <c r="F1208">
        <v>9637908.5386403706</v>
      </c>
      <c r="G1208">
        <f>IF(C1208="","",VLOOKUP(C1208,Classes_detaillees!B:D,Classes_detaillees!C$1,TRUE))</f>
        <v>60</v>
      </c>
      <c r="H1208">
        <f>IF(C1208="","",VLOOKUP(C1208,Classes_finales!B:D,Classes_finales!C$1,TRUE))</f>
        <v>60</v>
      </c>
      <c r="I1208">
        <f t="shared" si="18"/>
        <v>20</v>
      </c>
      <c r="J1208" s="31">
        <f>Classes_finales!$W$30*C1208^3+Classes_finales!$W$31*C1208^2+Classes_finales!$W$32*C1208+Classes_finales!$W$33</f>
        <v>6.4051488466357949</v>
      </c>
      <c r="K1208">
        <f>IF(OR(C1208&lt;10,C1208&gt;450),0,IF(H1208&gt;=MAX(Classes_finales!D:D),$M$1,Donnees_SIG!J1208))</f>
        <v>6.4051488466357949</v>
      </c>
      <c r="P1208" t="s">
        <v>39</v>
      </c>
    </row>
    <row r="1209" spans="1:16">
      <c r="A1209" t="s">
        <v>2453</v>
      </c>
      <c r="B1209" t="s">
        <v>2454</v>
      </c>
      <c r="C1209">
        <v>140.02920531999999</v>
      </c>
      <c r="D1209" t="s">
        <v>37</v>
      </c>
      <c r="E1209">
        <v>790979.68238474103</v>
      </c>
      <c r="F1209">
        <v>9638384.5573026706</v>
      </c>
      <c r="G1209">
        <f>IF(C1209="","",VLOOKUP(C1209,Classes_detaillees!B:D,Classes_detaillees!C$1,TRUE))</f>
        <v>145</v>
      </c>
      <c r="H1209">
        <f>IF(C1209="","",VLOOKUP(C1209,Classes_finales!B:D,Classes_finales!C$1,TRUE))</f>
        <v>80</v>
      </c>
      <c r="I1209">
        <f t="shared" si="18"/>
        <v>20</v>
      </c>
      <c r="J1209" s="31">
        <f>Classes_finales!$W$30*C1209^3+Classes_finales!$W$31*C1209^2+Classes_finales!$W$32*C1209+Classes_finales!$W$33</f>
        <v>-4.2863984852846446</v>
      </c>
      <c r="K1209">
        <f>IF(OR(C1209&lt;10,C1209&gt;450),0,IF(H1209&gt;=MAX(Classes_finales!D:D),$M$1,Donnees_SIG!J1209))</f>
        <v>7.914299999999999</v>
      </c>
      <c r="P1209" t="s">
        <v>39</v>
      </c>
    </row>
    <row r="1210" spans="1:16">
      <c r="A1210" t="s">
        <v>2455</v>
      </c>
      <c r="B1210" s="31" t="s">
        <v>2456</v>
      </c>
      <c r="C1210">
        <v>21.562299727999999</v>
      </c>
      <c r="D1210" t="s">
        <v>37</v>
      </c>
      <c r="E1210">
        <v>790638.61834375805</v>
      </c>
      <c r="F1210">
        <v>9638674.8814353794</v>
      </c>
      <c r="G1210">
        <f>IF(C1210="","",VLOOKUP(C1210,Classes_detaillees!B:D,Classes_detaillees!C$1,TRUE))</f>
        <v>25</v>
      </c>
      <c r="H1210">
        <f>IF(C1210="","",VLOOKUP(C1210,Classes_finales!B:D,Classes_finales!C$1,TRUE))</f>
        <v>30</v>
      </c>
      <c r="I1210">
        <f t="shared" si="18"/>
        <v>20</v>
      </c>
      <c r="J1210" s="31">
        <f>Classes_finales!$W$30*C1210^3+Classes_finales!$W$31*C1210^2+Classes_finales!$W$32*C1210+Classes_finales!$W$33</f>
        <v>1.5715465529429551</v>
      </c>
      <c r="K1210">
        <f>IF(OR(C1210&lt;10,C1210&gt;450),0,IF(H1210&gt;=MAX(Classes_finales!D:D),$M$1,Donnees_SIG!J1210))</f>
        <v>1.5715465529429551</v>
      </c>
      <c r="P1210" t="s">
        <v>39</v>
      </c>
    </row>
    <row r="1211" spans="1:16">
      <c r="A1211" t="s">
        <v>2457</v>
      </c>
      <c r="B1211" t="s">
        <v>2458</v>
      </c>
      <c r="C1211">
        <v>33.681800842000001</v>
      </c>
      <c r="D1211" t="s">
        <v>37</v>
      </c>
      <c r="E1211">
        <v>791974.47913921694</v>
      </c>
      <c r="F1211">
        <v>9638561.0556988195</v>
      </c>
      <c r="G1211">
        <f>IF(C1211="","",VLOOKUP(C1211,Classes_detaillees!B:D,Classes_detaillees!C$1,TRUE))</f>
        <v>35</v>
      </c>
      <c r="H1211">
        <f>IF(C1211="","",VLOOKUP(C1211,Classes_finales!B:D,Classes_finales!C$1,TRUE))</f>
        <v>35</v>
      </c>
      <c r="I1211">
        <f t="shared" si="18"/>
        <v>20</v>
      </c>
      <c r="J1211" s="31">
        <f>Classes_finales!$W$30*C1211^3+Classes_finales!$W$31*C1211^2+Classes_finales!$W$32*C1211+Classes_finales!$W$33</f>
        <v>3.1703990119423211</v>
      </c>
      <c r="K1211">
        <f>IF(OR(C1211&lt;10,C1211&gt;450),0,IF(H1211&gt;=MAX(Classes_finales!D:D),$M$1,Donnees_SIG!J1211))</f>
        <v>3.1703990119423211</v>
      </c>
      <c r="P1211" t="s">
        <v>39</v>
      </c>
    </row>
    <row r="1212" spans="1:16">
      <c r="A1212" t="s">
        <v>2459</v>
      </c>
      <c r="B1212" t="s">
        <v>2460</v>
      </c>
      <c r="C1212">
        <v>35.480701447000001</v>
      </c>
      <c r="D1212" t="s">
        <v>37</v>
      </c>
      <c r="E1212">
        <v>793113.17611764697</v>
      </c>
      <c r="F1212">
        <v>9638798.84988329</v>
      </c>
      <c r="G1212">
        <f>IF(C1212="","",VLOOKUP(C1212,Classes_detaillees!B:D,Classes_detaillees!C$1,TRUE))</f>
        <v>40</v>
      </c>
      <c r="H1212">
        <f>IF(C1212="","",VLOOKUP(C1212,Classes_finales!B:D,Classes_finales!C$1,TRUE))</f>
        <v>40</v>
      </c>
      <c r="I1212">
        <f t="shared" si="18"/>
        <v>20</v>
      </c>
      <c r="J1212" s="31">
        <f>Classes_finales!$W$30*C1212^3+Classes_finales!$W$31*C1212^2+Classes_finales!$W$32*C1212+Classes_finales!$W$33</f>
        <v>3.4173692646549343</v>
      </c>
      <c r="K1212">
        <f>IF(OR(C1212&lt;10,C1212&gt;450),0,IF(H1212&gt;=MAX(Classes_finales!D:D),$M$1,Donnees_SIG!J1212))</f>
        <v>3.4173692646549343</v>
      </c>
      <c r="P1212" t="s">
        <v>39</v>
      </c>
    </row>
    <row r="1213" spans="1:16">
      <c r="A1213" t="s">
        <v>2461</v>
      </c>
      <c r="B1213" s="31" t="s">
        <v>2462</v>
      </c>
      <c r="C1213">
        <v>199.59480285999999</v>
      </c>
      <c r="D1213" t="s">
        <v>37</v>
      </c>
      <c r="E1213">
        <v>790336.30806781596</v>
      </c>
      <c r="F1213">
        <v>9637149.2537975702</v>
      </c>
      <c r="G1213">
        <f>IF(C1213="","",VLOOKUP(C1213,Classes_detaillees!B:D,Classes_detaillees!C$1,TRUE))</f>
        <v>200</v>
      </c>
      <c r="H1213">
        <f>IF(C1213="","",VLOOKUP(C1213,Classes_finales!B:D,Classes_finales!C$1,TRUE))</f>
        <v>80</v>
      </c>
      <c r="I1213">
        <f t="shared" si="18"/>
        <v>20</v>
      </c>
      <c r="J1213" s="31">
        <f>Classes_finales!$W$30*C1213^3+Classes_finales!$W$31*C1213^2+Classes_finales!$W$32*C1213+Classes_finales!$W$33</f>
        <v>-60.50646374420058</v>
      </c>
      <c r="K1213">
        <f>IF(OR(C1213&lt;10,C1213&gt;450),0,IF(H1213&gt;=MAX(Classes_finales!D:D),$M$1,Donnees_SIG!J1213))</f>
        <v>7.914299999999999</v>
      </c>
      <c r="P1213" t="s">
        <v>39</v>
      </c>
    </row>
    <row r="1214" spans="1:16">
      <c r="A1214" t="s">
        <v>2463</v>
      </c>
      <c r="B1214" t="s">
        <v>2464</v>
      </c>
      <c r="C1214">
        <v>175.27520752000001</v>
      </c>
      <c r="D1214" t="s">
        <v>37</v>
      </c>
      <c r="E1214">
        <v>792437.26005103101</v>
      </c>
      <c r="F1214">
        <v>9638434.4778632894</v>
      </c>
      <c r="G1214">
        <f>IF(C1214="","",VLOOKUP(C1214,Classes_detaillees!B:D,Classes_detaillees!C$1,TRUE))</f>
        <v>180</v>
      </c>
      <c r="H1214">
        <f>IF(C1214="","",VLOOKUP(C1214,Classes_finales!B:D,Classes_finales!C$1,TRUE))</f>
        <v>80</v>
      </c>
      <c r="I1214">
        <f t="shared" si="18"/>
        <v>20</v>
      </c>
      <c r="J1214" s="31">
        <f>Classes_finales!$W$30*C1214^3+Classes_finales!$W$31*C1214^2+Classes_finales!$W$32*C1214+Classes_finales!$W$33</f>
        <v>-30.61145377177807</v>
      </c>
      <c r="K1214">
        <f>IF(OR(C1214&lt;10,C1214&gt;450),0,IF(H1214&gt;=MAX(Classes_finales!D:D),$M$1,Donnees_SIG!J1214))</f>
        <v>7.914299999999999</v>
      </c>
      <c r="P1214" t="s">
        <v>39</v>
      </c>
    </row>
    <row r="1215" spans="1:16">
      <c r="A1215" t="s">
        <v>2465</v>
      </c>
      <c r="B1215" t="s">
        <v>2466</v>
      </c>
      <c r="C1215">
        <v>50.384799956999998</v>
      </c>
      <c r="D1215" t="s">
        <v>37</v>
      </c>
      <c r="E1215">
        <v>782754.73913496395</v>
      </c>
      <c r="F1215">
        <v>9635761.0045759808</v>
      </c>
      <c r="G1215">
        <f>IF(C1215="","",VLOOKUP(C1215,Classes_detaillees!B:D,Classes_detaillees!C$1,TRUE))</f>
        <v>55</v>
      </c>
      <c r="H1215">
        <f>IF(C1215="","",VLOOKUP(C1215,Classes_finales!B:D,Classes_finales!C$1,TRUE))</f>
        <v>60</v>
      </c>
      <c r="I1215">
        <f t="shared" si="18"/>
        <v>20</v>
      </c>
      <c r="J1215" s="31">
        <f>Classes_finales!$W$30*C1215^3+Classes_finales!$W$31*C1215^2+Classes_finales!$W$32*C1215+Classes_finales!$W$33</f>
        <v>5.4160115181834332</v>
      </c>
      <c r="K1215">
        <f>IF(OR(C1215&lt;10,C1215&gt;450),0,IF(H1215&gt;=MAX(Classes_finales!D:D),$M$1,Donnees_SIG!J1215))</f>
        <v>5.4160115181834332</v>
      </c>
      <c r="P1215" t="s">
        <v>39</v>
      </c>
    </row>
    <row r="1216" spans="1:16">
      <c r="A1216" t="s">
        <v>2467</v>
      </c>
      <c r="B1216" t="s">
        <v>2468</v>
      </c>
      <c r="C1216">
        <v>79.067001343000001</v>
      </c>
      <c r="D1216" t="s">
        <v>37</v>
      </c>
      <c r="E1216">
        <v>791393.90131788701</v>
      </c>
      <c r="F1216">
        <v>9638409.7850752808</v>
      </c>
      <c r="G1216">
        <f>IF(C1216="","",VLOOKUP(C1216,Classes_detaillees!B:D,Classes_detaillees!C$1,TRUE))</f>
        <v>80</v>
      </c>
      <c r="H1216">
        <f>IF(C1216="","",VLOOKUP(C1216,Classes_finales!B:D,Classes_finales!C$1,TRUE))</f>
        <v>80</v>
      </c>
      <c r="I1216">
        <f t="shared" si="18"/>
        <v>20</v>
      </c>
      <c r="J1216" s="31">
        <f>Classes_finales!$W$30*C1216^3+Classes_finales!$W$31*C1216^2+Classes_finales!$W$32*C1216+Classes_finales!$W$33</f>
        <v>7.8888213118109878</v>
      </c>
      <c r="K1216">
        <f>IF(OR(C1216&lt;10,C1216&gt;450),0,IF(H1216&gt;=MAX(Classes_finales!D:D),$M$1,Donnees_SIG!J1216))</f>
        <v>7.914299999999999</v>
      </c>
      <c r="P1216" t="s">
        <v>39</v>
      </c>
    </row>
    <row r="1217" spans="1:16">
      <c r="A1217" t="s">
        <v>2469</v>
      </c>
      <c r="B1217" t="s">
        <v>2470</v>
      </c>
      <c r="C1217">
        <v>41.185699462999999</v>
      </c>
      <c r="D1217" t="s">
        <v>37</v>
      </c>
      <c r="E1217">
        <v>782885.72284882294</v>
      </c>
      <c r="F1217">
        <v>9635786.0365251005</v>
      </c>
      <c r="G1217">
        <f>IF(C1217="","",VLOOKUP(C1217,Classes_detaillees!B:D,Classes_detaillees!C$1,TRUE))</f>
        <v>45</v>
      </c>
      <c r="H1217">
        <f>IF(C1217="","",VLOOKUP(C1217,Classes_finales!B:D,Classes_finales!C$1,TRUE))</f>
        <v>50</v>
      </c>
      <c r="I1217">
        <f t="shared" si="18"/>
        <v>20</v>
      </c>
      <c r="J1217" s="31">
        <f>Classes_finales!$W$30*C1217^3+Classes_finales!$W$31*C1217^2+Classes_finales!$W$32*C1217+Classes_finales!$W$33</f>
        <v>4.2003077407418896</v>
      </c>
      <c r="K1217">
        <f>IF(OR(C1217&lt;10,C1217&gt;450),0,IF(H1217&gt;=MAX(Classes_finales!D:D),$M$1,Donnees_SIG!J1217))</f>
        <v>4.2003077407418896</v>
      </c>
      <c r="P1217" t="s">
        <v>39</v>
      </c>
    </row>
    <row r="1218" spans="1:16">
      <c r="A1218" t="s">
        <v>2471</v>
      </c>
      <c r="B1218" s="31" t="s">
        <v>2472</v>
      </c>
      <c r="C1218">
        <v>18.129999161000001</v>
      </c>
      <c r="D1218" t="s">
        <v>37</v>
      </c>
      <c r="E1218">
        <v>790545.79071262002</v>
      </c>
      <c r="F1218">
        <v>9638523.3137818798</v>
      </c>
      <c r="G1218">
        <f>IF(C1218="","",VLOOKUP(C1218,Classes_detaillees!B:D,Classes_detaillees!C$1,TRUE))</f>
        <v>20</v>
      </c>
      <c r="H1218">
        <f>IF(C1218="","",VLOOKUP(C1218,Classes_finales!B:D,Classes_finales!C$1,TRUE))</f>
        <v>30</v>
      </c>
      <c r="I1218">
        <f t="shared" si="18"/>
        <v>20</v>
      </c>
      <c r="J1218" s="31">
        <f>Classes_finales!$W$30*C1218^3+Classes_finales!$W$31*C1218^2+Classes_finales!$W$32*C1218+Classes_finales!$W$33</f>
        <v>1.1578445859387949</v>
      </c>
      <c r="K1218">
        <f>IF(OR(C1218&lt;10,C1218&gt;450),0,IF(H1218&gt;=MAX(Classes_finales!D:D),$M$1,Donnees_SIG!J1218))</f>
        <v>1.1578445859387949</v>
      </c>
      <c r="P1218" t="s">
        <v>39</v>
      </c>
    </row>
    <row r="1219" spans="1:16">
      <c r="A1219" t="s">
        <v>2473</v>
      </c>
      <c r="B1219" s="31" t="s">
        <v>2474</v>
      </c>
      <c r="C1219">
        <v>153.64840698</v>
      </c>
      <c r="D1219" t="s">
        <v>37</v>
      </c>
      <c r="E1219">
        <v>783065.49551843805</v>
      </c>
      <c r="F1219">
        <v>9635730.1742869802</v>
      </c>
      <c r="G1219">
        <f>IF(C1219="","",VLOOKUP(C1219,Classes_detaillees!B:D,Classes_detaillees!C$1,TRUE))</f>
        <v>155</v>
      </c>
      <c r="H1219">
        <f>IF(C1219="","",VLOOKUP(C1219,Classes_finales!B:D,Classes_finales!C$1,TRUE))</f>
        <v>80</v>
      </c>
      <c r="I1219">
        <f t="shared" ref="I1219:I1282" si="19">IF(E1219="","",20)</f>
        <v>20</v>
      </c>
      <c r="J1219" s="31">
        <f>Classes_finales!$W$30*C1219^3+Classes_finales!$W$31*C1219^2+Classes_finales!$W$32*C1219+Classes_finales!$W$33</f>
        <v>-12.343991668456795</v>
      </c>
      <c r="K1219">
        <f>IF(OR(C1219&lt;10,C1219&gt;450),0,IF(H1219&gt;=MAX(Classes_finales!D:D),$M$1,Donnees_SIG!J1219))</f>
        <v>7.914299999999999</v>
      </c>
      <c r="P1219" t="s">
        <v>39</v>
      </c>
    </row>
    <row r="1220" spans="1:16">
      <c r="A1220" t="s">
        <v>2475</v>
      </c>
      <c r="B1220" t="s">
        <v>2476</v>
      </c>
      <c r="C1220">
        <v>160.56950377999999</v>
      </c>
      <c r="D1220" t="s">
        <v>37</v>
      </c>
      <c r="E1220">
        <v>789763.75665614102</v>
      </c>
      <c r="F1220">
        <v>9638899.2954017501</v>
      </c>
      <c r="G1220">
        <f>IF(C1220="","",VLOOKUP(C1220,Classes_detaillees!B:D,Classes_detaillees!C$1,TRUE))</f>
        <v>165</v>
      </c>
      <c r="H1220">
        <f>IF(C1220="","",VLOOKUP(C1220,Classes_finales!B:D,Classes_finales!C$1,TRUE))</f>
        <v>80</v>
      </c>
      <c r="I1220">
        <f t="shared" si="19"/>
        <v>20</v>
      </c>
      <c r="J1220" s="31">
        <f>Classes_finales!$W$30*C1220^3+Classes_finales!$W$31*C1220^2+Classes_finales!$W$32*C1220+Classes_finales!$W$33</f>
        <v>-17.417526149783313</v>
      </c>
      <c r="K1220">
        <f>IF(OR(C1220&lt;10,C1220&gt;450),0,IF(H1220&gt;=MAX(Classes_finales!D:D),$M$1,Donnees_SIG!J1220))</f>
        <v>7.914299999999999</v>
      </c>
      <c r="P1220" t="s">
        <v>39</v>
      </c>
    </row>
    <row r="1221" spans="1:16">
      <c r="A1221" t="s">
        <v>2477</v>
      </c>
      <c r="B1221" s="31" t="s">
        <v>2478</v>
      </c>
      <c r="C1221">
        <v>88.783897400000001</v>
      </c>
      <c r="D1221" t="s">
        <v>37</v>
      </c>
      <c r="E1221">
        <v>790531.19577358803</v>
      </c>
      <c r="F1221">
        <v>9639015.8100199606</v>
      </c>
      <c r="G1221">
        <f>IF(C1221="","",VLOOKUP(C1221,Classes_detaillees!B:D,Classes_detaillees!C$1,TRUE))</f>
        <v>90</v>
      </c>
      <c r="H1221">
        <f>IF(C1221="","",VLOOKUP(C1221,Classes_finales!B:D,Classes_finales!C$1,TRUE))</f>
        <v>80</v>
      </c>
      <c r="I1221">
        <f t="shared" si="19"/>
        <v>20</v>
      </c>
      <c r="J1221" s="31">
        <f>Classes_finales!$W$30*C1221^3+Classes_finales!$W$31*C1221^2+Classes_finales!$W$32*C1221+Classes_finales!$W$33</f>
        <v>7.9188564683693645</v>
      </c>
      <c r="K1221">
        <f>IF(OR(C1221&lt;10,C1221&gt;450),0,IF(H1221&gt;=MAX(Classes_finales!D:D),$M$1,Donnees_SIG!J1221))</f>
        <v>7.914299999999999</v>
      </c>
      <c r="P1221" t="s">
        <v>39</v>
      </c>
    </row>
    <row r="1222" spans="1:16">
      <c r="A1222" t="s">
        <v>2479</v>
      </c>
      <c r="B1222" t="s">
        <v>2480</v>
      </c>
      <c r="C1222">
        <v>69.921897888000004</v>
      </c>
      <c r="D1222" t="s">
        <v>37</v>
      </c>
      <c r="E1222">
        <v>791983.000106605</v>
      </c>
      <c r="F1222">
        <v>9639689.4938363899</v>
      </c>
      <c r="G1222">
        <f>IF(C1222="","",VLOOKUP(C1222,Classes_detaillees!B:D,Classes_detaillees!C$1,TRUE))</f>
        <v>70</v>
      </c>
      <c r="H1222">
        <f>IF(C1222="","",VLOOKUP(C1222,Classes_finales!B:D,Classes_finales!C$1,TRUE))</f>
        <v>70</v>
      </c>
      <c r="I1222">
        <f t="shared" si="19"/>
        <v>20</v>
      </c>
      <c r="J1222" s="31">
        <f>Classes_finales!$W$30*C1222^3+Classes_finales!$W$31*C1222^2+Classes_finales!$W$32*C1222+Classes_finales!$W$33</f>
        <v>7.4197503699077672</v>
      </c>
      <c r="K1222">
        <f>IF(OR(C1222&lt;10,C1222&gt;450),0,IF(H1222&gt;=MAX(Classes_finales!D:D),$M$1,Donnees_SIG!J1222))</f>
        <v>7.4197503699077672</v>
      </c>
      <c r="P1222" t="s">
        <v>39</v>
      </c>
    </row>
    <row r="1223" spans="1:16">
      <c r="A1223" t="s">
        <v>2481</v>
      </c>
      <c r="B1223" s="31" t="s">
        <v>2482</v>
      </c>
      <c r="C1223">
        <v>129.32839966</v>
      </c>
      <c r="D1223" t="s">
        <v>37</v>
      </c>
      <c r="E1223">
        <v>783318.57809092803</v>
      </c>
      <c r="F1223">
        <v>9635387.2422816195</v>
      </c>
      <c r="G1223">
        <f>IF(C1223="","",VLOOKUP(C1223,Classes_detaillees!B:D,Classes_detaillees!C$1,TRUE))</f>
        <v>130</v>
      </c>
      <c r="H1223">
        <f>IF(C1223="","",VLOOKUP(C1223,Classes_finales!B:D,Classes_finales!C$1,TRUE))</f>
        <v>80</v>
      </c>
      <c r="I1223">
        <f t="shared" si="19"/>
        <v>20</v>
      </c>
      <c r="J1223" s="31">
        <f>Classes_finales!$W$30*C1223^3+Classes_finales!$W$31*C1223^2+Classes_finales!$W$32*C1223+Classes_finales!$W$33</f>
        <v>0.41541348610714524</v>
      </c>
      <c r="K1223">
        <f>IF(OR(C1223&lt;10,C1223&gt;450),0,IF(H1223&gt;=MAX(Classes_finales!D:D),$M$1,Donnees_SIG!J1223))</f>
        <v>7.914299999999999</v>
      </c>
      <c r="P1223" t="s">
        <v>39</v>
      </c>
    </row>
    <row r="1224" spans="1:16">
      <c r="A1224" t="s">
        <v>2483</v>
      </c>
      <c r="B1224" s="31" t="s">
        <v>2484</v>
      </c>
      <c r="C1224">
        <v>90.344100952000005</v>
      </c>
      <c r="D1224" t="s">
        <v>37</v>
      </c>
      <c r="E1224">
        <v>790555.03811865801</v>
      </c>
      <c r="F1224">
        <v>9638554.3032737095</v>
      </c>
      <c r="G1224">
        <f>IF(C1224="","",VLOOKUP(C1224,Classes_detaillees!B:D,Classes_detaillees!C$1,TRUE))</f>
        <v>95</v>
      </c>
      <c r="H1224">
        <f>IF(C1224="","",VLOOKUP(C1224,Classes_finales!B:D,Classes_finales!C$1,TRUE))</f>
        <v>80</v>
      </c>
      <c r="I1224">
        <f t="shared" si="19"/>
        <v>20</v>
      </c>
      <c r="J1224" s="31">
        <f>Classes_finales!$W$30*C1224^3+Classes_finales!$W$31*C1224^2+Classes_finales!$W$32*C1224+Classes_finales!$W$33</f>
        <v>7.8715305461315968</v>
      </c>
      <c r="K1224">
        <f>IF(OR(C1224&lt;10,C1224&gt;450),0,IF(H1224&gt;=MAX(Classes_finales!D:D),$M$1,Donnees_SIG!J1224))</f>
        <v>7.914299999999999</v>
      </c>
      <c r="P1224" t="s">
        <v>39</v>
      </c>
    </row>
    <row r="1225" spans="1:16">
      <c r="A1225" t="s">
        <v>2485</v>
      </c>
      <c r="B1225" t="s">
        <v>2486</v>
      </c>
      <c r="C1225">
        <v>41.103000641000001</v>
      </c>
      <c r="D1225" t="s">
        <v>37</v>
      </c>
      <c r="E1225">
        <v>782990.06834590202</v>
      </c>
      <c r="F1225">
        <v>9635940.59257151</v>
      </c>
      <c r="G1225">
        <f>IF(C1225="","",VLOOKUP(C1225,Classes_detaillees!B:D,Classes_detaillees!C$1,TRUE))</f>
        <v>45</v>
      </c>
      <c r="H1225">
        <f>IF(C1225="","",VLOOKUP(C1225,Classes_finales!B:D,Classes_finales!C$1,TRUE))</f>
        <v>50</v>
      </c>
      <c r="I1225">
        <f t="shared" si="19"/>
        <v>20</v>
      </c>
      <c r="J1225" s="31">
        <f>Classes_finales!$W$30*C1225^3+Classes_finales!$W$31*C1225^2+Classes_finales!$W$32*C1225+Classes_finales!$W$33</f>
        <v>4.1890306272287603</v>
      </c>
      <c r="K1225">
        <f>IF(OR(C1225&lt;10,C1225&gt;450),0,IF(H1225&gt;=MAX(Classes_finales!D:D),$M$1,Donnees_SIG!J1225))</f>
        <v>4.1890306272287603</v>
      </c>
      <c r="P1225" t="s">
        <v>39</v>
      </c>
    </row>
    <row r="1226" spans="1:16">
      <c r="A1226" t="s">
        <v>2487</v>
      </c>
      <c r="B1226" s="31" t="s">
        <v>2488</v>
      </c>
      <c r="C1226">
        <v>18.094200134000001</v>
      </c>
      <c r="D1226" t="s">
        <v>37</v>
      </c>
      <c r="E1226">
        <v>790581.37438215001</v>
      </c>
      <c r="F1226">
        <v>9637881.0129346792</v>
      </c>
      <c r="G1226">
        <f>IF(C1226="","",VLOOKUP(C1226,Classes_detaillees!B:D,Classes_detaillees!C$1,TRUE))</f>
        <v>20</v>
      </c>
      <c r="H1226">
        <f>IF(C1226="","",VLOOKUP(C1226,Classes_finales!B:D,Classes_finales!C$1,TRUE))</f>
        <v>30</v>
      </c>
      <c r="I1226">
        <f t="shared" si="19"/>
        <v>20</v>
      </c>
      <c r="J1226" s="31">
        <f>Classes_finales!$W$30*C1226^3+Classes_finales!$W$31*C1226^2+Classes_finales!$W$32*C1226+Classes_finales!$W$33</f>
        <v>1.1536593094195062</v>
      </c>
      <c r="K1226">
        <f>IF(OR(C1226&lt;10,C1226&gt;450),0,IF(H1226&gt;=MAX(Classes_finales!D:D),$M$1,Donnees_SIG!J1226))</f>
        <v>1.1536593094195062</v>
      </c>
      <c r="P1226" t="s">
        <v>39</v>
      </c>
    </row>
    <row r="1227" spans="1:16">
      <c r="A1227" t="s">
        <v>2489</v>
      </c>
      <c r="B1227" t="s">
        <v>2490</v>
      </c>
      <c r="C1227">
        <v>10.722499847</v>
      </c>
      <c r="D1227" t="s">
        <v>37</v>
      </c>
      <c r="E1227">
        <v>791478.95899123303</v>
      </c>
      <c r="F1227">
        <v>9638474.3290061094</v>
      </c>
      <c r="G1227">
        <f>IF(C1227="","",VLOOKUP(C1227,Classes_detaillees!B:D,Classes_detaillees!C$1,TRUE))</f>
        <v>15</v>
      </c>
      <c r="H1227">
        <f>IF(C1227="","",VLOOKUP(C1227,Classes_finales!B:D,Classes_finales!C$1,TRUE))</f>
        <v>15</v>
      </c>
      <c r="I1227">
        <f t="shared" si="19"/>
        <v>20</v>
      </c>
      <c r="J1227" s="31">
        <f>Classes_finales!$W$30*C1227^3+Classes_finales!$W$31*C1227^2+Classes_finales!$W$32*C1227+Classes_finales!$W$33</f>
        <v>0.36069290214104355</v>
      </c>
      <c r="K1227">
        <f>IF(OR(C1227&lt;10,C1227&gt;450),0,IF(H1227&gt;=MAX(Classes_finales!D:D),$M$1,Donnees_SIG!J1227))</f>
        <v>0.36069290214104355</v>
      </c>
      <c r="P1227" t="s">
        <v>39</v>
      </c>
    </row>
    <row r="1228" spans="1:16">
      <c r="A1228" t="s">
        <v>2491</v>
      </c>
      <c r="B1228" t="s">
        <v>2492</v>
      </c>
      <c r="C1228">
        <v>58.380298615000001</v>
      </c>
      <c r="D1228" t="s">
        <v>37</v>
      </c>
      <c r="E1228">
        <v>789796.40215170698</v>
      </c>
      <c r="F1228">
        <v>9638447.5077375509</v>
      </c>
      <c r="G1228">
        <f>IF(C1228="","",VLOOKUP(C1228,Classes_detaillees!B:D,Classes_detaillees!C$1,TRUE))</f>
        <v>60</v>
      </c>
      <c r="H1228">
        <f>IF(C1228="","",VLOOKUP(C1228,Classes_finales!B:D,Classes_finales!C$1,TRUE))</f>
        <v>60</v>
      </c>
      <c r="I1228">
        <f t="shared" si="19"/>
        <v>20</v>
      </c>
      <c r="J1228" s="31">
        <f>Classes_finales!$W$30*C1228^3+Classes_finales!$W$31*C1228^2+Classes_finales!$W$32*C1228+Classes_finales!$W$33</f>
        <v>6.3628055026538544</v>
      </c>
      <c r="K1228">
        <f>IF(OR(C1228&lt;10,C1228&gt;450),0,IF(H1228&gt;=MAX(Classes_finales!D:D),$M$1,Donnees_SIG!J1228))</f>
        <v>6.3628055026538544</v>
      </c>
      <c r="P1228" t="s">
        <v>39</v>
      </c>
    </row>
    <row r="1229" spans="1:16">
      <c r="A1229" t="s">
        <v>2493</v>
      </c>
      <c r="B1229" t="s">
        <v>2494</v>
      </c>
      <c r="C1229">
        <v>12.728300095</v>
      </c>
      <c r="D1229" t="s">
        <v>37</v>
      </c>
      <c r="E1229">
        <v>783570.24975594995</v>
      </c>
      <c r="F1229">
        <v>9635820.4966513496</v>
      </c>
      <c r="G1229">
        <f>IF(C1229="","",VLOOKUP(C1229,Classes_detaillees!B:D,Classes_detaillees!C$1,TRUE))</f>
        <v>15</v>
      </c>
      <c r="H1229">
        <f>IF(C1229="","",VLOOKUP(C1229,Classes_finales!B:D,Classes_finales!C$1,TRUE))</f>
        <v>15</v>
      </c>
      <c r="I1229">
        <f t="shared" si="19"/>
        <v>20</v>
      </c>
      <c r="J1229" s="31">
        <f>Classes_finales!$W$30*C1229^3+Classes_finales!$W$31*C1229^2+Classes_finales!$W$32*C1229+Classes_finales!$W$33</f>
        <v>0.56171930460899078</v>
      </c>
      <c r="K1229">
        <f>IF(OR(C1229&lt;10,C1229&gt;450),0,IF(H1229&gt;=MAX(Classes_finales!D:D),$M$1,Donnees_SIG!J1229))</f>
        <v>0.56171930460899078</v>
      </c>
      <c r="P1229" t="s">
        <v>39</v>
      </c>
    </row>
    <row r="1230" spans="1:16">
      <c r="A1230" t="s">
        <v>2495</v>
      </c>
      <c r="B1230" t="s">
        <v>2496</v>
      </c>
      <c r="C1230">
        <v>105.61440277</v>
      </c>
      <c r="D1230" t="s">
        <v>37</v>
      </c>
      <c r="E1230">
        <v>782818.36307335994</v>
      </c>
      <c r="F1230">
        <v>9635895.0307813399</v>
      </c>
      <c r="G1230">
        <f>IF(C1230="","",VLOOKUP(C1230,Classes_detaillees!B:D,Classes_detaillees!C$1,TRUE))</f>
        <v>110</v>
      </c>
      <c r="H1230">
        <f>IF(C1230="","",VLOOKUP(C1230,Classes_finales!B:D,Classes_finales!C$1,TRUE))</f>
        <v>80</v>
      </c>
      <c r="I1230">
        <f t="shared" si="19"/>
        <v>20</v>
      </c>
      <c r="J1230" s="31">
        <f>Classes_finales!$W$30*C1230^3+Classes_finales!$W$31*C1230^2+Classes_finales!$W$32*C1230+Classes_finales!$W$33</f>
        <v>6.5101338142390688</v>
      </c>
      <c r="K1230">
        <f>IF(OR(C1230&lt;10,C1230&gt;450),0,IF(H1230&gt;=MAX(Classes_finales!D:D),$M$1,Donnees_SIG!J1230))</f>
        <v>7.914299999999999</v>
      </c>
      <c r="P1230" t="s">
        <v>39</v>
      </c>
    </row>
    <row r="1231" spans="1:16">
      <c r="A1231" t="s">
        <v>2497</v>
      </c>
      <c r="B1231" t="s">
        <v>2498</v>
      </c>
      <c r="C1231">
        <v>28.713899611999999</v>
      </c>
      <c r="D1231" t="s">
        <v>37</v>
      </c>
      <c r="E1231">
        <v>791759.27382935397</v>
      </c>
      <c r="F1231">
        <v>9638356.4060672596</v>
      </c>
      <c r="G1231">
        <f>IF(C1231="","",VLOOKUP(C1231,Classes_detaillees!B:D,Classes_detaillees!C$1,TRUE))</f>
        <v>30</v>
      </c>
      <c r="H1231">
        <f>IF(C1231="","",VLOOKUP(C1231,Classes_finales!B:D,Classes_finales!C$1,TRUE))</f>
        <v>30</v>
      </c>
      <c r="I1231">
        <f t="shared" si="19"/>
        <v>20</v>
      </c>
      <c r="J1231" s="31">
        <f>Classes_finales!$W$30*C1231^3+Classes_finales!$W$31*C1231^2+Classes_finales!$W$32*C1231+Classes_finales!$W$33</f>
        <v>2.4965092249371792</v>
      </c>
      <c r="K1231">
        <f>IF(OR(C1231&lt;10,C1231&gt;450),0,IF(H1231&gt;=MAX(Classes_finales!D:D),$M$1,Donnees_SIG!J1231))</f>
        <v>2.4965092249371792</v>
      </c>
      <c r="P1231" t="s">
        <v>39</v>
      </c>
    </row>
    <row r="1232" spans="1:16">
      <c r="A1232" t="s">
        <v>2499</v>
      </c>
      <c r="B1232" t="s">
        <v>2500</v>
      </c>
      <c r="C1232">
        <v>60.91109848</v>
      </c>
      <c r="D1232" t="s">
        <v>37</v>
      </c>
      <c r="E1232">
        <v>791508.74510698405</v>
      </c>
      <c r="F1232">
        <v>9638365.9647835493</v>
      </c>
      <c r="G1232">
        <f>IF(C1232="","",VLOOKUP(C1232,Classes_detaillees!B:D,Classes_detaillees!C$1,TRUE))</f>
        <v>65</v>
      </c>
      <c r="H1232">
        <f>IF(C1232="","",VLOOKUP(C1232,Classes_finales!B:D,Classes_finales!C$1,TRUE))</f>
        <v>70</v>
      </c>
      <c r="I1232">
        <f t="shared" si="19"/>
        <v>20</v>
      </c>
      <c r="J1232" s="31">
        <f>Classes_finales!$W$30*C1232^3+Classes_finales!$W$31*C1232^2+Classes_finales!$W$32*C1232+Classes_finales!$W$33</f>
        <v>6.6306969638706512</v>
      </c>
      <c r="K1232">
        <f>IF(OR(C1232&lt;10,C1232&gt;450),0,IF(H1232&gt;=MAX(Classes_finales!D:D),$M$1,Donnees_SIG!J1232))</f>
        <v>6.6306969638706512</v>
      </c>
      <c r="P1232" t="s">
        <v>39</v>
      </c>
    </row>
    <row r="1233" spans="1:16">
      <c r="A1233" t="s">
        <v>2501</v>
      </c>
      <c r="B1233" s="31" t="s">
        <v>2502</v>
      </c>
      <c r="C1233">
        <v>68.982803344999994</v>
      </c>
      <c r="D1233" t="s">
        <v>37</v>
      </c>
      <c r="E1233">
        <v>785487.60016095894</v>
      </c>
      <c r="F1233">
        <v>9636157.7760700304</v>
      </c>
      <c r="G1233">
        <f>IF(C1233="","",VLOOKUP(C1233,Classes_detaillees!B:D,Classes_detaillees!C$1,TRUE))</f>
        <v>70</v>
      </c>
      <c r="H1233">
        <f>IF(C1233="","",VLOOKUP(C1233,Classes_finales!B:D,Classes_finales!C$1,TRUE))</f>
        <v>70</v>
      </c>
      <c r="I1233">
        <f t="shared" si="19"/>
        <v>20</v>
      </c>
      <c r="J1233" s="31">
        <f>Classes_finales!$W$30*C1233^3+Classes_finales!$W$31*C1233^2+Classes_finales!$W$32*C1233+Classes_finales!$W$33</f>
        <v>7.3511324287351201</v>
      </c>
      <c r="K1233">
        <f>IF(OR(C1233&lt;10,C1233&gt;450),0,IF(H1233&gt;=MAX(Classes_finales!D:D),$M$1,Donnees_SIG!J1233))</f>
        <v>7.3511324287351201</v>
      </c>
      <c r="P1233" t="s">
        <v>39</v>
      </c>
    </row>
    <row r="1234" spans="1:16">
      <c r="A1234" t="s">
        <v>2503</v>
      </c>
      <c r="B1234" t="s">
        <v>2504</v>
      </c>
      <c r="C1234">
        <v>78.789497374999996</v>
      </c>
      <c r="D1234" t="s">
        <v>37</v>
      </c>
      <c r="E1234">
        <v>790362.59992712596</v>
      </c>
      <c r="F1234">
        <v>9636990.4075245205</v>
      </c>
      <c r="G1234">
        <f>IF(C1234="","",VLOOKUP(C1234,Classes_detaillees!B:D,Classes_detaillees!C$1,TRUE))</f>
        <v>80</v>
      </c>
      <c r="H1234">
        <f>IF(C1234="","",VLOOKUP(C1234,Classes_finales!B:D,Classes_finales!C$1,TRUE))</f>
        <v>80</v>
      </c>
      <c r="I1234">
        <f t="shared" si="19"/>
        <v>20</v>
      </c>
      <c r="J1234" s="31">
        <f>Classes_finales!$W$30*C1234^3+Classes_finales!$W$31*C1234^2+Classes_finales!$W$32*C1234+Classes_finales!$W$33</f>
        <v>7.8803841368560974</v>
      </c>
      <c r="K1234">
        <f>IF(OR(C1234&lt;10,C1234&gt;450),0,IF(H1234&gt;=MAX(Classes_finales!D:D),$M$1,Donnees_SIG!J1234))</f>
        <v>7.914299999999999</v>
      </c>
      <c r="P1234" t="s">
        <v>39</v>
      </c>
    </row>
    <row r="1235" spans="1:16">
      <c r="A1235" t="s">
        <v>2505</v>
      </c>
      <c r="B1235" s="31" t="s">
        <v>2506</v>
      </c>
      <c r="C1235">
        <v>84.930702209000003</v>
      </c>
      <c r="D1235" t="s">
        <v>37</v>
      </c>
      <c r="E1235">
        <v>792255.89734725398</v>
      </c>
      <c r="F1235">
        <v>9638423.57435406</v>
      </c>
      <c r="G1235">
        <f>IF(C1235="","",VLOOKUP(C1235,Classes_detaillees!B:D,Classes_detaillees!C$1,TRUE))</f>
        <v>85</v>
      </c>
      <c r="H1235">
        <f>IF(C1235="","",VLOOKUP(C1235,Classes_finales!B:D,Classes_finales!C$1,TRUE))</f>
        <v>80</v>
      </c>
      <c r="I1235">
        <f t="shared" si="19"/>
        <v>20</v>
      </c>
      <c r="J1235" s="31">
        <f>Classes_finales!$W$30*C1235^3+Classes_finales!$W$31*C1235^2+Classes_finales!$W$32*C1235+Classes_finales!$W$33</f>
        <v>7.9714662545790862</v>
      </c>
      <c r="K1235">
        <f>IF(OR(C1235&lt;10,C1235&gt;450),0,IF(H1235&gt;=MAX(Classes_finales!D:D),$M$1,Donnees_SIG!J1235))</f>
        <v>7.914299999999999</v>
      </c>
      <c r="P1235" t="s">
        <v>39</v>
      </c>
    </row>
    <row r="1236" spans="1:16">
      <c r="A1236" t="s">
        <v>2507</v>
      </c>
      <c r="B1236" t="s">
        <v>2508</v>
      </c>
      <c r="C1236">
        <v>77.698196410999998</v>
      </c>
      <c r="D1236" t="s">
        <v>37</v>
      </c>
      <c r="E1236">
        <v>791581.60967962199</v>
      </c>
      <c r="F1236">
        <v>9639324.1636017896</v>
      </c>
      <c r="G1236">
        <f>IF(C1236="","",VLOOKUP(C1236,Classes_detaillees!B:D,Classes_detaillees!C$1,TRUE))</f>
        <v>80</v>
      </c>
      <c r="H1236">
        <f>IF(C1236="","",VLOOKUP(C1236,Classes_finales!B:D,Classes_finales!C$1,TRUE))</f>
        <v>80</v>
      </c>
      <c r="I1236">
        <f t="shared" si="19"/>
        <v>20</v>
      </c>
      <c r="J1236" s="31">
        <f>Classes_finales!$W$30*C1236^3+Classes_finales!$W$31*C1236^2+Classes_finales!$W$32*C1236+Classes_finales!$W$33</f>
        <v>7.8434534241600051</v>
      </c>
      <c r="K1236">
        <f>IF(OR(C1236&lt;10,C1236&gt;450),0,IF(H1236&gt;=MAX(Classes_finales!D:D),$M$1,Donnees_SIG!J1236))</f>
        <v>7.914299999999999</v>
      </c>
      <c r="P1236" t="s">
        <v>39</v>
      </c>
    </row>
    <row r="1237" spans="1:16">
      <c r="A1237" t="s">
        <v>2509</v>
      </c>
      <c r="B1237" t="s">
        <v>2510</v>
      </c>
      <c r="C1237">
        <v>9.9065999985000008</v>
      </c>
      <c r="D1237" t="s">
        <v>37</v>
      </c>
      <c r="E1237">
        <v>790678.87765197305</v>
      </c>
      <c r="F1237">
        <v>9637545.9830435701</v>
      </c>
      <c r="G1237">
        <f>IF(C1237="","",VLOOKUP(C1237,Classes_detaillees!B:D,Classes_detaillees!C$1,TRUE))</f>
        <v>10</v>
      </c>
      <c r="H1237">
        <f>IF(C1237="","",VLOOKUP(C1237,Classes_finales!B:D,Classes_finales!C$1,TRUE))</f>
        <v>10</v>
      </c>
      <c r="I1237">
        <f t="shared" si="19"/>
        <v>20</v>
      </c>
      <c r="J1237" s="31">
        <f>Classes_finales!$W$30*C1237^3+Classes_finales!$W$31*C1237^2+Classes_finales!$W$32*C1237+Classes_finales!$W$33</f>
        <v>0.28245031384970931</v>
      </c>
      <c r="K1237">
        <f>IF(OR(C1237&lt;10,C1237&gt;450),0,IF(H1237&gt;=MAX(Classes_finales!D:D),$M$1,Donnees_SIG!J1237))</f>
        <v>0</v>
      </c>
      <c r="P1237" t="s">
        <v>39</v>
      </c>
    </row>
    <row r="1238" spans="1:16">
      <c r="A1238" t="s">
        <v>2511</v>
      </c>
      <c r="B1238" t="s">
        <v>2512</v>
      </c>
      <c r="C1238">
        <v>18.690700531000001</v>
      </c>
      <c r="D1238" t="s">
        <v>37</v>
      </c>
      <c r="E1238">
        <v>790247.464657765</v>
      </c>
      <c r="F1238">
        <v>9638804.2047424391</v>
      </c>
      <c r="G1238">
        <f>IF(C1238="","",VLOOKUP(C1238,Classes_detaillees!B:D,Classes_detaillees!C$1,TRUE))</f>
        <v>20</v>
      </c>
      <c r="H1238">
        <f>IF(C1238="","",VLOOKUP(C1238,Classes_finales!B:D,Classes_finales!C$1,TRUE))</f>
        <v>30</v>
      </c>
      <c r="I1238">
        <f t="shared" si="19"/>
        <v>20</v>
      </c>
      <c r="J1238" s="31">
        <f>Classes_finales!$W$30*C1238^3+Classes_finales!$W$31*C1238^2+Classes_finales!$W$32*C1238+Classes_finales!$W$33</f>
        <v>1.2237648490251143</v>
      </c>
      <c r="K1238">
        <f>IF(OR(C1238&lt;10,C1238&gt;450),0,IF(H1238&gt;=MAX(Classes_finales!D:D),$M$1,Donnees_SIG!J1238))</f>
        <v>1.2237648490251143</v>
      </c>
      <c r="P1238" t="s">
        <v>39</v>
      </c>
    </row>
    <row r="1239" spans="1:16">
      <c r="A1239" t="s">
        <v>2513</v>
      </c>
      <c r="B1239" t="s">
        <v>2514</v>
      </c>
      <c r="C1239">
        <v>142.95550537</v>
      </c>
      <c r="D1239" t="s">
        <v>37</v>
      </c>
      <c r="E1239">
        <v>790797.08084087097</v>
      </c>
      <c r="F1239">
        <v>9638582.1347520202</v>
      </c>
      <c r="G1239">
        <f>IF(C1239="","",VLOOKUP(C1239,Classes_detaillees!B:D,Classes_detaillees!C$1,TRUE))</f>
        <v>145</v>
      </c>
      <c r="H1239">
        <f>IF(C1239="","",VLOOKUP(C1239,Classes_finales!B:D,Classes_finales!C$1,TRUE))</f>
        <v>80</v>
      </c>
      <c r="I1239">
        <f t="shared" si="19"/>
        <v>20</v>
      </c>
      <c r="J1239" s="31">
        <f>Classes_finales!$W$30*C1239^3+Classes_finales!$W$31*C1239^2+Classes_finales!$W$32*C1239+Classes_finales!$W$33</f>
        <v>-5.8132881534950034</v>
      </c>
      <c r="K1239">
        <f>IF(OR(C1239&lt;10,C1239&gt;450),0,IF(H1239&gt;=MAX(Classes_finales!D:D),$M$1,Donnees_SIG!J1239))</f>
        <v>7.914299999999999</v>
      </c>
      <c r="P1239" t="s">
        <v>39</v>
      </c>
    </row>
    <row r="1240" spans="1:16">
      <c r="A1240" t="s">
        <v>2515</v>
      </c>
      <c r="B1240" t="s">
        <v>2516</v>
      </c>
      <c r="C1240">
        <v>47.129299164000003</v>
      </c>
      <c r="D1240" t="s">
        <v>37</v>
      </c>
      <c r="E1240">
        <v>792421.26543216605</v>
      </c>
      <c r="F1240">
        <v>9638593.2360830102</v>
      </c>
      <c r="G1240">
        <f>IF(C1240="","",VLOOKUP(C1240,Classes_detaillees!B:D,Classes_detaillees!C$1,TRUE))</f>
        <v>50</v>
      </c>
      <c r="H1240">
        <f>IF(C1240="","",VLOOKUP(C1240,Classes_finales!B:D,Classes_finales!C$1,TRUE))</f>
        <v>50</v>
      </c>
      <c r="I1240">
        <f t="shared" si="19"/>
        <v>20</v>
      </c>
      <c r="J1240" s="31">
        <f>Classes_finales!$W$30*C1240^3+Classes_finales!$W$31*C1240^2+Classes_finales!$W$32*C1240+Classes_finales!$W$33</f>
        <v>4.9968884697873008</v>
      </c>
      <c r="K1240">
        <f>IF(OR(C1240&lt;10,C1240&gt;450),0,IF(H1240&gt;=MAX(Classes_finales!D:D),$M$1,Donnees_SIG!J1240))</f>
        <v>4.9968884697873008</v>
      </c>
      <c r="P1240" t="s">
        <v>39</v>
      </c>
    </row>
    <row r="1241" spans="1:16">
      <c r="A1241" t="s">
        <v>2517</v>
      </c>
      <c r="B1241" t="s">
        <v>2518</v>
      </c>
      <c r="C1241">
        <v>88.548500060999999</v>
      </c>
      <c r="D1241" t="s">
        <v>37</v>
      </c>
      <c r="E1241">
        <v>784237.93086249195</v>
      </c>
      <c r="F1241">
        <v>9635481.2505768109</v>
      </c>
      <c r="G1241">
        <f>IF(C1241="","",VLOOKUP(C1241,Classes_detaillees!B:D,Classes_detaillees!C$1,TRUE))</f>
        <v>90</v>
      </c>
      <c r="H1241">
        <f>IF(C1241="","",VLOOKUP(C1241,Classes_finales!B:D,Classes_finales!C$1,TRUE))</f>
        <v>80</v>
      </c>
      <c r="I1241">
        <f t="shared" si="19"/>
        <v>20</v>
      </c>
      <c r="J1241" s="31">
        <f>Classes_finales!$W$30*C1241^3+Classes_finales!$W$31*C1241^2+Classes_finales!$W$32*C1241+Classes_finales!$W$33</f>
        <v>7.9246638832606688</v>
      </c>
      <c r="K1241">
        <f>IF(OR(C1241&lt;10,C1241&gt;450),0,IF(H1241&gt;=MAX(Classes_finales!D:D),$M$1,Donnees_SIG!J1241))</f>
        <v>7.914299999999999</v>
      </c>
      <c r="P1241" t="s">
        <v>39</v>
      </c>
    </row>
    <row r="1242" spans="1:16">
      <c r="A1242" t="s">
        <v>2519</v>
      </c>
      <c r="B1242" t="s">
        <v>2520</v>
      </c>
      <c r="C1242">
        <v>156.24299622000001</v>
      </c>
      <c r="D1242" t="s">
        <v>37</v>
      </c>
      <c r="E1242">
        <v>790652.27065494901</v>
      </c>
      <c r="F1242">
        <v>9638211.3326440398</v>
      </c>
      <c r="G1242">
        <f>IF(C1242="","",VLOOKUP(C1242,Classes_detaillees!B:D,Classes_detaillees!C$1,TRUE))</f>
        <v>160</v>
      </c>
      <c r="H1242">
        <f>IF(C1242="","",VLOOKUP(C1242,Classes_finales!B:D,Classes_finales!C$1,TRUE))</f>
        <v>80</v>
      </c>
      <c r="I1242">
        <f t="shared" si="19"/>
        <v>20</v>
      </c>
      <c r="J1242" s="31">
        <f>Classes_finales!$W$30*C1242^3+Classes_finales!$W$31*C1242^2+Classes_finales!$W$32*C1242+Classes_finales!$W$33</f>
        <v>-14.165037334920573</v>
      </c>
      <c r="K1242">
        <f>IF(OR(C1242&lt;10,C1242&gt;450),0,IF(H1242&gt;=MAX(Classes_finales!D:D),$M$1,Donnees_SIG!J1242))</f>
        <v>7.914299999999999</v>
      </c>
      <c r="P1242" t="s">
        <v>39</v>
      </c>
    </row>
    <row r="1243" spans="1:16">
      <c r="A1243" t="s">
        <v>2521</v>
      </c>
      <c r="B1243" t="s">
        <v>2522</v>
      </c>
      <c r="C1243">
        <v>539.38421631000006</v>
      </c>
      <c r="D1243" t="s">
        <v>37</v>
      </c>
      <c r="E1243">
        <v>792735.71318717697</v>
      </c>
      <c r="F1243">
        <v>9638903.7462317292</v>
      </c>
      <c r="G1243">
        <f>IF(C1243="","",VLOOKUP(C1243,Classes_detaillees!B:D,Classes_detaillees!C$1,TRUE))</f>
        <v>540</v>
      </c>
      <c r="H1243">
        <f>IF(C1243="","",VLOOKUP(C1243,Classes_finales!B:D,Classes_finales!C$1,TRUE))</f>
        <v>80</v>
      </c>
      <c r="I1243">
        <f t="shared" si="19"/>
        <v>20</v>
      </c>
      <c r="J1243" s="31">
        <f>Classes_finales!$W$30*C1243^3+Classes_finales!$W$31*C1243^2+Classes_finales!$W$32*C1243+Classes_finales!$W$33</f>
        <v>-2468.2475355536835</v>
      </c>
      <c r="K1243">
        <f>IF(OR(C1243&lt;10,C1243&gt;450),0,IF(H1243&gt;=MAX(Classes_finales!D:D),$M$1,Donnees_SIG!J1243))</f>
        <v>0</v>
      </c>
      <c r="P1243" t="s">
        <v>39</v>
      </c>
    </row>
    <row r="1244" spans="1:16">
      <c r="A1244" t="s">
        <v>2523</v>
      </c>
      <c r="B1244" s="31" t="s">
        <v>2524</v>
      </c>
      <c r="C1244">
        <v>56.047401428000001</v>
      </c>
      <c r="D1244" t="s">
        <v>37</v>
      </c>
      <c r="E1244">
        <v>784114.85842470406</v>
      </c>
      <c r="F1244">
        <v>9637464.8630479593</v>
      </c>
      <c r="G1244">
        <f>IF(C1244="","",VLOOKUP(C1244,Classes_detaillees!B:D,Classes_detaillees!C$1,TRUE))</f>
        <v>60</v>
      </c>
      <c r="H1244">
        <f>IF(C1244="","",VLOOKUP(C1244,Classes_finales!B:D,Classes_finales!C$1,TRUE))</f>
        <v>60</v>
      </c>
      <c r="I1244">
        <f t="shared" si="19"/>
        <v>20</v>
      </c>
      <c r="J1244" s="31">
        <f>Classes_finales!$W$30*C1244^3+Classes_finales!$W$31*C1244^2+Classes_finales!$W$32*C1244+Classes_finales!$W$33</f>
        <v>6.1010351918911621</v>
      </c>
      <c r="K1244">
        <f>IF(OR(C1244&lt;10,C1244&gt;450),0,IF(H1244&gt;=MAX(Classes_finales!D:D),$M$1,Donnees_SIG!J1244))</f>
        <v>6.1010351918911621</v>
      </c>
      <c r="P1244" t="s">
        <v>39</v>
      </c>
    </row>
    <row r="1245" spans="1:16">
      <c r="A1245" t="s">
        <v>2525</v>
      </c>
      <c r="B1245" t="s">
        <v>2526</v>
      </c>
      <c r="C1245">
        <v>52.065101624</v>
      </c>
      <c r="D1245" t="s">
        <v>37</v>
      </c>
      <c r="E1245">
        <v>791644.57419624797</v>
      </c>
      <c r="F1245">
        <v>9639530.5546208099</v>
      </c>
      <c r="G1245">
        <f>IF(C1245="","",VLOOKUP(C1245,Classes_detaillees!B:D,Classes_detaillees!C$1,TRUE))</f>
        <v>55</v>
      </c>
      <c r="H1245">
        <f>IF(C1245="","",VLOOKUP(C1245,Classes_finales!B:D,Classes_finales!C$1,TRUE))</f>
        <v>60</v>
      </c>
      <c r="I1245">
        <f t="shared" si="19"/>
        <v>20</v>
      </c>
      <c r="J1245" s="31">
        <f>Classes_finales!$W$30*C1245^3+Classes_finales!$W$31*C1245^2+Classes_finales!$W$32*C1245+Classes_finales!$W$33</f>
        <v>5.6257735418170061</v>
      </c>
      <c r="K1245">
        <f>IF(OR(C1245&lt;10,C1245&gt;450),0,IF(H1245&gt;=MAX(Classes_finales!D:D),$M$1,Donnees_SIG!J1245))</f>
        <v>5.6257735418170061</v>
      </c>
      <c r="P1245" t="s">
        <v>39</v>
      </c>
    </row>
    <row r="1246" spans="1:16">
      <c r="A1246" t="s">
        <v>2527</v>
      </c>
      <c r="B1246" s="31" t="s">
        <v>2528</v>
      </c>
      <c r="C1246">
        <v>46.053199767999999</v>
      </c>
      <c r="D1246" t="s">
        <v>37</v>
      </c>
      <c r="E1246">
        <v>782969.35011535499</v>
      </c>
      <c r="F1246">
        <v>9635227.3903084192</v>
      </c>
      <c r="G1246">
        <f>IF(C1246="","",VLOOKUP(C1246,Classes_detaillees!B:D,Classes_detaillees!C$1,TRUE))</f>
        <v>50</v>
      </c>
      <c r="H1246">
        <f>IF(C1246="","",VLOOKUP(C1246,Classes_finales!B:D,Classes_finales!C$1,TRUE))</f>
        <v>50</v>
      </c>
      <c r="I1246">
        <f t="shared" si="19"/>
        <v>20</v>
      </c>
      <c r="J1246" s="31">
        <f>Classes_finales!$W$30*C1246^3+Classes_finales!$W$31*C1246^2+Classes_finales!$W$32*C1246+Classes_finales!$W$33</f>
        <v>4.8552188693652081</v>
      </c>
      <c r="K1246">
        <f>IF(OR(C1246&lt;10,C1246&gt;450),0,IF(H1246&gt;=MAX(Classes_finales!D:D),$M$1,Donnees_SIG!J1246))</f>
        <v>4.8552188693652081</v>
      </c>
      <c r="P1246" t="s">
        <v>39</v>
      </c>
    </row>
    <row r="1247" spans="1:16">
      <c r="A1247" t="s">
        <v>2529</v>
      </c>
      <c r="B1247" s="31" t="s">
        <v>2530</v>
      </c>
      <c r="C1247">
        <v>119.62480164</v>
      </c>
      <c r="D1247" t="s">
        <v>37</v>
      </c>
      <c r="E1247">
        <v>790171.16207150801</v>
      </c>
      <c r="F1247">
        <v>9637541.2065736894</v>
      </c>
      <c r="G1247">
        <f>IF(C1247="","",VLOOKUP(C1247,Classes_detaillees!B:D,Classes_detaillees!C$1,TRUE))</f>
        <v>120</v>
      </c>
      <c r="H1247">
        <f>IF(C1247="","",VLOOKUP(C1247,Classes_finales!B:D,Classes_finales!C$1,TRUE))</f>
        <v>80</v>
      </c>
      <c r="I1247">
        <f t="shared" si="19"/>
        <v>20</v>
      </c>
      <c r="J1247" s="31">
        <f>Classes_finales!$W$30*C1247^3+Classes_finales!$W$31*C1247^2+Classes_finales!$W$32*C1247+Classes_finales!$W$33</f>
        <v>3.5743150495913167</v>
      </c>
      <c r="K1247">
        <f>IF(OR(C1247&lt;10,C1247&gt;450),0,IF(H1247&gt;=MAX(Classes_finales!D:D),$M$1,Donnees_SIG!J1247))</f>
        <v>7.914299999999999</v>
      </c>
      <c r="P1247" t="s">
        <v>39</v>
      </c>
    </row>
    <row r="1248" spans="1:16">
      <c r="A1248" t="s">
        <v>2531</v>
      </c>
      <c r="B1248" t="s">
        <v>2532</v>
      </c>
      <c r="C1248">
        <v>29.093900681000001</v>
      </c>
      <c r="D1248" t="s">
        <v>37</v>
      </c>
      <c r="E1248">
        <v>784111.97134426399</v>
      </c>
      <c r="F1248">
        <v>9637459.7375859097</v>
      </c>
      <c r="G1248">
        <f>IF(C1248="","",VLOOKUP(C1248,Classes_detaillees!B:D,Classes_detaillees!C$1,TRUE))</f>
        <v>30</v>
      </c>
      <c r="H1248">
        <f>IF(C1248="","",VLOOKUP(C1248,Classes_finales!B:D,Classes_finales!C$1,TRUE))</f>
        <v>30</v>
      </c>
      <c r="I1248">
        <f t="shared" si="19"/>
        <v>20</v>
      </c>
      <c r="J1248" s="31">
        <f>Classes_finales!$W$30*C1248^3+Classes_finales!$W$31*C1248^2+Classes_finales!$W$32*C1248+Classes_finales!$W$33</f>
        <v>2.54741048669759</v>
      </c>
      <c r="K1248">
        <f>IF(OR(C1248&lt;10,C1248&gt;450),0,IF(H1248&gt;=MAX(Classes_finales!D:D),$M$1,Donnees_SIG!J1248))</f>
        <v>2.54741048669759</v>
      </c>
      <c r="P1248" t="s">
        <v>39</v>
      </c>
    </row>
    <row r="1249" spans="1:16">
      <c r="A1249" t="s">
        <v>2533</v>
      </c>
      <c r="B1249" s="31" t="s">
        <v>2534</v>
      </c>
      <c r="C1249">
        <v>28.394100189</v>
      </c>
      <c r="D1249" t="s">
        <v>37</v>
      </c>
      <c r="E1249">
        <v>791874.84777267498</v>
      </c>
      <c r="F1249">
        <v>9638523.8804620504</v>
      </c>
      <c r="G1249">
        <f>IF(C1249="","",VLOOKUP(C1249,Classes_detaillees!B:D,Classes_detaillees!C$1,TRUE))</f>
        <v>30</v>
      </c>
      <c r="H1249">
        <f>IF(C1249="","",VLOOKUP(C1249,Classes_finales!B:D,Classes_finales!C$1,TRUE))</f>
        <v>30</v>
      </c>
      <c r="I1249">
        <f t="shared" si="19"/>
        <v>20</v>
      </c>
      <c r="J1249" s="31">
        <f>Classes_finales!$W$30*C1249^3+Classes_finales!$W$31*C1249^2+Classes_finales!$W$32*C1249+Classes_finales!$W$33</f>
        <v>2.4537785107339105</v>
      </c>
      <c r="K1249">
        <f>IF(OR(C1249&lt;10,C1249&gt;450),0,IF(H1249&gt;=MAX(Classes_finales!D:D),$M$1,Donnees_SIG!J1249))</f>
        <v>2.4537785107339105</v>
      </c>
      <c r="P1249" t="s">
        <v>39</v>
      </c>
    </row>
    <row r="1250" spans="1:16">
      <c r="A1250" t="s">
        <v>2535</v>
      </c>
      <c r="B1250" t="s">
        <v>2536</v>
      </c>
      <c r="C1250">
        <v>146.22990417</v>
      </c>
      <c r="D1250" t="s">
        <v>37</v>
      </c>
      <c r="E1250">
        <v>791850.58326041896</v>
      </c>
      <c r="F1250">
        <v>9638454.0773212407</v>
      </c>
      <c r="G1250">
        <f>IF(C1250="","",VLOOKUP(C1250,Classes_detaillees!B:D,Classes_detaillees!C$1,TRUE))</f>
        <v>150</v>
      </c>
      <c r="H1250">
        <f>IF(C1250="","",VLOOKUP(C1250,Classes_finales!B:D,Classes_finales!C$1,TRUE))</f>
        <v>80</v>
      </c>
      <c r="I1250">
        <f t="shared" si="19"/>
        <v>20</v>
      </c>
      <c r="J1250" s="31">
        <f>Classes_finales!$W$30*C1250^3+Classes_finales!$W$31*C1250^2+Classes_finales!$W$32*C1250+Classes_finales!$W$33</f>
        <v>-7.6514332291017908</v>
      </c>
      <c r="K1250">
        <f>IF(OR(C1250&lt;10,C1250&gt;450),0,IF(H1250&gt;=MAX(Classes_finales!D:D),$M$1,Donnees_SIG!J1250))</f>
        <v>7.914299999999999</v>
      </c>
      <c r="P1250" t="s">
        <v>39</v>
      </c>
    </row>
    <row r="1251" spans="1:16">
      <c r="A1251" t="s">
        <v>2537</v>
      </c>
      <c r="B1251" s="31" t="s">
        <v>2538</v>
      </c>
      <c r="C1251">
        <v>67.167297363000003</v>
      </c>
      <c r="D1251" t="s">
        <v>37</v>
      </c>
      <c r="E1251">
        <v>790980.36394873704</v>
      </c>
      <c r="F1251">
        <v>9638154.9284262303</v>
      </c>
      <c r="G1251">
        <f>IF(C1251="","",VLOOKUP(C1251,Classes_detaillees!B:D,Classes_detaillees!C$1,TRUE))</f>
        <v>70</v>
      </c>
      <c r="H1251">
        <f>IF(C1251="","",VLOOKUP(C1251,Classes_finales!B:D,Classes_finales!C$1,TRUE))</f>
        <v>70</v>
      </c>
      <c r="I1251">
        <f t="shared" si="19"/>
        <v>20</v>
      </c>
      <c r="J1251" s="31">
        <f>Classes_finales!$W$30*C1251^3+Classes_finales!$W$31*C1251^2+Classes_finales!$W$32*C1251+Classes_finales!$W$33</f>
        <v>7.2088675782669913</v>
      </c>
      <c r="K1251">
        <f>IF(OR(C1251&lt;10,C1251&gt;450),0,IF(H1251&gt;=MAX(Classes_finales!D:D),$M$1,Donnees_SIG!J1251))</f>
        <v>7.2088675782669913</v>
      </c>
      <c r="P1251" t="s">
        <v>39</v>
      </c>
    </row>
    <row r="1252" spans="1:16">
      <c r="A1252" t="s">
        <v>2539</v>
      </c>
      <c r="B1252" s="31" t="s">
        <v>2540</v>
      </c>
      <c r="C1252">
        <v>54.128700256000002</v>
      </c>
      <c r="D1252" t="s">
        <v>37</v>
      </c>
      <c r="E1252">
        <v>786836.83137342695</v>
      </c>
      <c r="F1252">
        <v>9636431.6632269099</v>
      </c>
      <c r="G1252">
        <f>IF(C1252="","",VLOOKUP(C1252,Classes_detaillees!B:D,Classes_detaillees!C$1,TRUE))</f>
        <v>55</v>
      </c>
      <c r="H1252">
        <f>IF(C1252="","",VLOOKUP(C1252,Classes_finales!B:D,Classes_finales!C$1,TRUE))</f>
        <v>60</v>
      </c>
      <c r="I1252">
        <f t="shared" si="19"/>
        <v>20</v>
      </c>
      <c r="J1252" s="31">
        <f>Classes_finales!$W$30*C1252^3+Classes_finales!$W$31*C1252^2+Classes_finales!$W$32*C1252+Classes_finales!$W$33</f>
        <v>5.8761875596609165</v>
      </c>
      <c r="K1252">
        <f>IF(OR(C1252&lt;10,C1252&gt;450),0,IF(H1252&gt;=MAX(Classes_finales!D:D),$M$1,Donnees_SIG!J1252))</f>
        <v>5.8761875596609165</v>
      </c>
      <c r="P1252" t="s">
        <v>39</v>
      </c>
    </row>
    <row r="1253" spans="1:16">
      <c r="A1253" t="s">
        <v>2541</v>
      </c>
      <c r="B1253" t="s">
        <v>2542</v>
      </c>
      <c r="C1253">
        <v>99.967597960999996</v>
      </c>
      <c r="D1253" t="s">
        <v>37</v>
      </c>
      <c r="E1253">
        <v>782996.44967265101</v>
      </c>
      <c r="F1253">
        <v>9636306.4405860305</v>
      </c>
      <c r="G1253">
        <f>IF(C1253="","",VLOOKUP(C1253,Classes_detaillees!B:D,Classes_detaillees!C$1,TRUE))</f>
        <v>100</v>
      </c>
      <c r="H1253">
        <f>IF(C1253="","",VLOOKUP(C1253,Classes_finales!B:D,Classes_finales!C$1,TRUE))</f>
        <v>80</v>
      </c>
      <c r="I1253">
        <f t="shared" si="19"/>
        <v>20</v>
      </c>
      <c r="J1253" s="31">
        <f>Classes_finales!$W$30*C1253^3+Classes_finales!$W$31*C1253^2+Classes_finales!$W$32*C1253+Classes_finales!$W$33</f>
        <v>7.2156366613111729</v>
      </c>
      <c r="K1253">
        <f>IF(OR(C1253&lt;10,C1253&gt;450),0,IF(H1253&gt;=MAX(Classes_finales!D:D),$M$1,Donnees_SIG!J1253))</f>
        <v>7.914299999999999</v>
      </c>
      <c r="P1253" t="s">
        <v>39</v>
      </c>
    </row>
    <row r="1254" spans="1:16">
      <c r="A1254" t="s">
        <v>2543</v>
      </c>
      <c r="B1254" s="31" t="s">
        <v>2544</v>
      </c>
      <c r="C1254">
        <v>20.830499649</v>
      </c>
      <c r="D1254" t="s">
        <v>37</v>
      </c>
      <c r="E1254">
        <v>783088.28007222502</v>
      </c>
      <c r="F1254">
        <v>9635703.0676066093</v>
      </c>
      <c r="G1254">
        <f>IF(C1254="","",VLOOKUP(C1254,Classes_detaillees!B:D,Classes_detaillees!C$1,TRUE))</f>
        <v>25</v>
      </c>
      <c r="H1254">
        <f>IF(C1254="","",VLOOKUP(C1254,Classes_finales!B:D,Classes_finales!C$1,TRUE))</f>
        <v>30</v>
      </c>
      <c r="I1254">
        <f t="shared" si="19"/>
        <v>20</v>
      </c>
      <c r="J1254" s="31">
        <f>Classes_finales!$W$30*C1254^3+Classes_finales!$W$31*C1254^2+Classes_finales!$W$32*C1254+Classes_finales!$W$33</f>
        <v>1.4813856808261623</v>
      </c>
      <c r="K1254">
        <f>IF(OR(C1254&lt;10,C1254&gt;450),0,IF(H1254&gt;=MAX(Classes_finales!D:D),$M$1,Donnees_SIG!J1254))</f>
        <v>1.4813856808261623</v>
      </c>
      <c r="P1254" t="s">
        <v>39</v>
      </c>
    </row>
    <row r="1255" spans="1:16">
      <c r="A1255" t="s">
        <v>2545</v>
      </c>
      <c r="B1255" t="s">
        <v>2546</v>
      </c>
      <c r="C1255">
        <v>61.514801024999997</v>
      </c>
      <c r="D1255" t="s">
        <v>37</v>
      </c>
      <c r="E1255">
        <v>791327.85047304095</v>
      </c>
      <c r="F1255">
        <v>9637073.9169431105</v>
      </c>
      <c r="G1255">
        <f>IF(C1255="","",VLOOKUP(C1255,Classes_detaillees!B:D,Classes_detaillees!C$1,TRUE))</f>
        <v>65</v>
      </c>
      <c r="H1255">
        <f>IF(C1255="","",VLOOKUP(C1255,Classes_finales!B:D,Classes_finales!C$1,TRUE))</f>
        <v>70</v>
      </c>
      <c r="I1255">
        <f t="shared" si="19"/>
        <v>20</v>
      </c>
      <c r="J1255" s="31">
        <f>Classes_finales!$W$30*C1255^3+Classes_finales!$W$31*C1255^2+Classes_finales!$W$32*C1255+Classes_finales!$W$33</f>
        <v>6.6919206385994663</v>
      </c>
      <c r="K1255">
        <f>IF(OR(C1255&lt;10,C1255&gt;450),0,IF(H1255&gt;=MAX(Classes_finales!D:D),$M$1,Donnees_SIG!J1255))</f>
        <v>6.6919206385994663</v>
      </c>
      <c r="P1255" t="s">
        <v>39</v>
      </c>
    </row>
    <row r="1256" spans="1:16">
      <c r="A1256" t="s">
        <v>2547</v>
      </c>
      <c r="B1256" t="s">
        <v>2548</v>
      </c>
      <c r="C1256">
        <v>33.235900878999999</v>
      </c>
      <c r="D1256" t="s">
        <v>37</v>
      </c>
      <c r="E1256">
        <v>791439.36802019703</v>
      </c>
      <c r="F1256">
        <v>9638524.1172434408</v>
      </c>
      <c r="G1256">
        <f>IF(C1256="","",VLOOKUP(C1256,Classes_detaillees!B:D,Classes_detaillees!C$1,TRUE))</f>
        <v>35</v>
      </c>
      <c r="H1256">
        <f>IF(C1256="","",VLOOKUP(C1256,Classes_finales!B:D,Classes_finales!C$1,TRUE))</f>
        <v>35</v>
      </c>
      <c r="I1256">
        <f t="shared" si="19"/>
        <v>20</v>
      </c>
      <c r="J1256" s="31">
        <f>Classes_finales!$W$30*C1256^3+Classes_finales!$W$31*C1256^2+Classes_finales!$W$32*C1256+Classes_finales!$W$33</f>
        <v>3.1093337844874562</v>
      </c>
      <c r="K1256">
        <f>IF(OR(C1256&lt;10,C1256&gt;450),0,IF(H1256&gt;=MAX(Classes_finales!D:D),$M$1,Donnees_SIG!J1256))</f>
        <v>3.1093337844874562</v>
      </c>
      <c r="P1256" t="s">
        <v>39</v>
      </c>
    </row>
    <row r="1257" spans="1:16">
      <c r="A1257" t="s">
        <v>2549</v>
      </c>
      <c r="B1257" t="s">
        <v>2550</v>
      </c>
      <c r="C1257">
        <v>34.575901031000001</v>
      </c>
      <c r="D1257" t="s">
        <v>37</v>
      </c>
      <c r="E1257">
        <v>791883.10400117096</v>
      </c>
      <c r="F1257">
        <v>9638427.2515745107</v>
      </c>
      <c r="G1257">
        <f>IF(C1257="","",VLOOKUP(C1257,Classes_detaillees!B:D,Classes_detaillees!C$1,TRUE))</f>
        <v>35</v>
      </c>
      <c r="H1257">
        <f>IF(C1257="","",VLOOKUP(C1257,Classes_finales!B:D,Classes_finales!C$1,TRUE))</f>
        <v>35</v>
      </c>
      <c r="I1257">
        <f t="shared" si="19"/>
        <v>20</v>
      </c>
      <c r="J1257" s="31">
        <f>Classes_finales!$W$30*C1257^3+Classes_finales!$W$31*C1257^2+Classes_finales!$W$32*C1257+Classes_finales!$W$33</f>
        <v>3.2930483132212149</v>
      </c>
      <c r="K1257">
        <f>IF(OR(C1257&lt;10,C1257&gt;450),0,IF(H1257&gt;=MAX(Classes_finales!D:D),$M$1,Donnees_SIG!J1257))</f>
        <v>3.2930483132212149</v>
      </c>
      <c r="P1257" t="s">
        <v>39</v>
      </c>
    </row>
    <row r="1258" spans="1:16">
      <c r="A1258" t="s">
        <v>2551</v>
      </c>
      <c r="B1258" s="31" t="s">
        <v>2552</v>
      </c>
      <c r="C1258">
        <v>72.442100525000001</v>
      </c>
      <c r="D1258" t="s">
        <v>37</v>
      </c>
      <c r="E1258">
        <v>790470.44894868496</v>
      </c>
      <c r="F1258">
        <v>9637993.7525400706</v>
      </c>
      <c r="G1258">
        <f>IF(C1258="","",VLOOKUP(C1258,Classes_detaillees!B:D,Classes_detaillees!C$1,TRUE))</f>
        <v>75</v>
      </c>
      <c r="H1258">
        <f>IF(C1258="","",VLOOKUP(C1258,Classes_finales!B:D,Classes_finales!C$1,TRUE))</f>
        <v>80</v>
      </c>
      <c r="I1258">
        <f t="shared" si="19"/>
        <v>20</v>
      </c>
      <c r="J1258" s="31">
        <f>Classes_finales!$W$30*C1258^3+Classes_finales!$W$31*C1258^2+Classes_finales!$W$32*C1258+Classes_finales!$W$33</f>
        <v>7.5862259306068172</v>
      </c>
      <c r="K1258">
        <f>IF(OR(C1258&lt;10,C1258&gt;450),0,IF(H1258&gt;=MAX(Classes_finales!D:D),$M$1,Donnees_SIG!J1258))</f>
        <v>7.914299999999999</v>
      </c>
      <c r="P1258" t="s">
        <v>39</v>
      </c>
    </row>
    <row r="1259" spans="1:16">
      <c r="A1259" t="s">
        <v>2553</v>
      </c>
      <c r="B1259" s="31" t="s">
        <v>2554</v>
      </c>
      <c r="C1259">
        <v>122.72160339</v>
      </c>
      <c r="D1259" t="s">
        <v>37</v>
      </c>
      <c r="E1259">
        <v>790568.85844933602</v>
      </c>
      <c r="F1259">
        <v>9637746.3003234491</v>
      </c>
      <c r="G1259">
        <f>IF(C1259="","",VLOOKUP(C1259,Classes_detaillees!B:D,Classes_detaillees!C$1,TRUE))</f>
        <v>125</v>
      </c>
      <c r="H1259">
        <f>IF(C1259="","",VLOOKUP(C1259,Classes_finales!B:D,Classes_finales!C$1,TRUE))</f>
        <v>80</v>
      </c>
      <c r="I1259">
        <f t="shared" si="19"/>
        <v>20</v>
      </c>
      <c r="J1259" s="31">
        <f>Classes_finales!$W$30*C1259^3+Classes_finales!$W$31*C1259^2+Classes_finales!$W$32*C1259+Classes_finales!$W$33</f>
        <v>2.6732616836578171</v>
      </c>
      <c r="K1259">
        <f>IF(OR(C1259&lt;10,C1259&gt;450),0,IF(H1259&gt;=MAX(Classes_finales!D:D),$M$1,Donnees_SIG!J1259))</f>
        <v>7.914299999999999</v>
      </c>
      <c r="P1259" t="s">
        <v>39</v>
      </c>
    </row>
    <row r="1260" spans="1:16">
      <c r="A1260" t="s">
        <v>2555</v>
      </c>
      <c r="B1260" t="s">
        <v>2556</v>
      </c>
      <c r="C1260">
        <v>63.856700897000003</v>
      </c>
      <c r="D1260" t="s">
        <v>37</v>
      </c>
      <c r="E1260">
        <v>791672.32947537198</v>
      </c>
      <c r="F1260">
        <v>9638277.1085128002</v>
      </c>
      <c r="G1260">
        <f>IF(C1260="","",VLOOKUP(C1260,Classes_detaillees!B:D,Classes_detaillees!C$1,TRUE))</f>
        <v>65</v>
      </c>
      <c r="H1260">
        <f>IF(C1260="","",VLOOKUP(C1260,Classes_finales!B:D,Classes_finales!C$1,TRUE))</f>
        <v>70</v>
      </c>
      <c r="I1260">
        <f t="shared" si="19"/>
        <v>20</v>
      </c>
      <c r="J1260" s="31">
        <f>Classes_finales!$W$30*C1260^3+Classes_finales!$W$31*C1260^2+Classes_finales!$W$32*C1260+Classes_finales!$W$33</f>
        <v>6.9188968232416794</v>
      </c>
      <c r="K1260">
        <f>IF(OR(C1260&lt;10,C1260&gt;450),0,IF(H1260&gt;=MAX(Classes_finales!D:D),$M$1,Donnees_SIG!J1260))</f>
        <v>6.9188968232416794</v>
      </c>
      <c r="P1260" t="s">
        <v>39</v>
      </c>
    </row>
    <row r="1261" spans="1:16">
      <c r="A1261" t="s">
        <v>2557</v>
      </c>
      <c r="B1261" t="s">
        <v>2558</v>
      </c>
      <c r="C1261">
        <v>36.669399261000002</v>
      </c>
      <c r="D1261" t="s">
        <v>37</v>
      </c>
      <c r="E1261">
        <v>789852.31743601104</v>
      </c>
      <c r="F1261">
        <v>9637708.4815740809</v>
      </c>
      <c r="G1261">
        <f>IF(C1261="","",VLOOKUP(C1261,Classes_detaillees!B:D,Classes_detaillees!C$1,TRUE))</f>
        <v>40</v>
      </c>
      <c r="H1261">
        <f>IF(C1261="","",VLOOKUP(C1261,Classes_finales!B:D,Classes_finales!C$1,TRUE))</f>
        <v>40</v>
      </c>
      <c r="I1261">
        <f t="shared" si="19"/>
        <v>20</v>
      </c>
      <c r="J1261" s="31">
        <f>Classes_finales!$W$30*C1261^3+Classes_finales!$W$31*C1261^2+Classes_finales!$W$32*C1261+Classes_finales!$W$33</f>
        <v>3.5808610990785668</v>
      </c>
      <c r="K1261">
        <f>IF(OR(C1261&lt;10,C1261&gt;450),0,IF(H1261&gt;=MAX(Classes_finales!D:D),$M$1,Donnees_SIG!J1261))</f>
        <v>3.5808610990785668</v>
      </c>
      <c r="P1261" t="s">
        <v>39</v>
      </c>
    </row>
    <row r="1262" spans="1:16">
      <c r="A1262" t="s">
        <v>2559</v>
      </c>
      <c r="B1262" t="s">
        <v>2560</v>
      </c>
      <c r="C1262">
        <v>35.825599670000003</v>
      </c>
      <c r="D1262" t="s">
        <v>37</v>
      </c>
      <c r="E1262">
        <v>790018.56302813196</v>
      </c>
      <c r="F1262">
        <v>9637733.9281398691</v>
      </c>
      <c r="G1262">
        <f>IF(C1262="","",VLOOKUP(C1262,Classes_detaillees!B:D,Classes_detaillees!C$1,TRUE))</f>
        <v>40</v>
      </c>
      <c r="H1262">
        <f>IF(C1262="","",VLOOKUP(C1262,Classes_finales!B:D,Classes_finales!C$1,TRUE))</f>
        <v>40</v>
      </c>
      <c r="I1262">
        <f t="shared" si="19"/>
        <v>20</v>
      </c>
      <c r="J1262" s="31">
        <f>Classes_finales!$W$30*C1262^3+Classes_finales!$W$31*C1262^2+Classes_finales!$W$32*C1262+Classes_finales!$W$33</f>
        <v>3.464794301320183</v>
      </c>
      <c r="K1262">
        <f>IF(OR(C1262&lt;10,C1262&gt;450),0,IF(H1262&gt;=MAX(Classes_finales!D:D),$M$1,Donnees_SIG!J1262))</f>
        <v>3.464794301320183</v>
      </c>
      <c r="P1262" t="s">
        <v>39</v>
      </c>
    </row>
    <row r="1263" spans="1:16">
      <c r="A1263" t="s">
        <v>2561</v>
      </c>
      <c r="B1263" s="31" t="s">
        <v>2562</v>
      </c>
      <c r="C1263">
        <v>38.977199554000002</v>
      </c>
      <c r="D1263" t="s">
        <v>37</v>
      </c>
      <c r="E1263">
        <v>790516.07945536706</v>
      </c>
      <c r="F1263">
        <v>9638011.6615812704</v>
      </c>
      <c r="G1263">
        <f>IF(C1263="","",VLOOKUP(C1263,Classes_detaillees!B:D,Classes_detaillees!C$1,TRUE))</f>
        <v>40</v>
      </c>
      <c r="H1263">
        <f>IF(C1263="","",VLOOKUP(C1263,Classes_finales!B:D,Classes_finales!C$1,TRUE))</f>
        <v>40</v>
      </c>
      <c r="I1263">
        <f t="shared" si="19"/>
        <v>20</v>
      </c>
      <c r="J1263" s="31">
        <f>Classes_finales!$W$30*C1263^3+Classes_finales!$W$31*C1263^2+Classes_finales!$W$32*C1263+Classes_finales!$W$33</f>
        <v>3.8980907942475729</v>
      </c>
      <c r="K1263">
        <f>IF(OR(C1263&lt;10,C1263&gt;450),0,IF(H1263&gt;=MAX(Classes_finales!D:D),$M$1,Donnees_SIG!J1263))</f>
        <v>3.8980907942475729</v>
      </c>
      <c r="P1263" t="s">
        <v>39</v>
      </c>
    </row>
    <row r="1264" spans="1:16">
      <c r="A1264" t="s">
        <v>2563</v>
      </c>
      <c r="B1264" t="s">
        <v>2564</v>
      </c>
      <c r="C1264">
        <v>20.926399231000001</v>
      </c>
      <c r="D1264" t="s">
        <v>37</v>
      </c>
      <c r="E1264">
        <v>790904.67128875596</v>
      </c>
      <c r="F1264">
        <v>9638490.8502082806</v>
      </c>
      <c r="G1264">
        <f>IF(C1264="","",VLOOKUP(C1264,Classes_detaillees!B:D,Classes_detaillees!C$1,TRUE))</f>
        <v>25</v>
      </c>
      <c r="H1264">
        <f>IF(C1264="","",VLOOKUP(C1264,Classes_finales!B:D,Classes_finales!C$1,TRUE))</f>
        <v>30</v>
      </c>
      <c r="I1264">
        <f t="shared" si="19"/>
        <v>20</v>
      </c>
      <c r="J1264" s="31">
        <f>Classes_finales!$W$30*C1264^3+Classes_finales!$W$31*C1264^2+Classes_finales!$W$32*C1264+Classes_finales!$W$33</f>
        <v>1.4931439815588607</v>
      </c>
      <c r="K1264">
        <f>IF(OR(C1264&lt;10,C1264&gt;450),0,IF(H1264&gt;=MAX(Classes_finales!D:D),$M$1,Donnees_SIG!J1264))</f>
        <v>1.4931439815588607</v>
      </c>
      <c r="P1264" t="s">
        <v>39</v>
      </c>
    </row>
    <row r="1265" spans="1:16">
      <c r="A1265" t="s">
        <v>2565</v>
      </c>
      <c r="B1265" s="31" t="s">
        <v>2566</v>
      </c>
      <c r="C1265">
        <v>13.971199989</v>
      </c>
      <c r="D1265" t="s">
        <v>37</v>
      </c>
      <c r="E1265">
        <v>786564.55442896299</v>
      </c>
      <c r="F1265">
        <v>9636305.4140680991</v>
      </c>
      <c r="G1265">
        <f>IF(C1265="","",VLOOKUP(C1265,Classes_detaillees!B:D,Classes_detaillees!C$1,TRUE))</f>
        <v>15</v>
      </c>
      <c r="H1265">
        <f>IF(C1265="","",VLOOKUP(C1265,Classes_finales!B:D,Classes_finales!C$1,TRUE))</f>
        <v>15</v>
      </c>
      <c r="I1265">
        <f t="shared" si="19"/>
        <v>20</v>
      </c>
      <c r="J1265" s="31">
        <f>Classes_finales!$W$30*C1265^3+Classes_finales!$W$31*C1265^2+Classes_finales!$W$32*C1265+Classes_finales!$W$33</f>
        <v>0.6921470153428797</v>
      </c>
      <c r="K1265">
        <f>IF(OR(C1265&lt;10,C1265&gt;450),0,IF(H1265&gt;=MAX(Classes_finales!D:D),$M$1,Donnees_SIG!J1265))</f>
        <v>0.6921470153428797</v>
      </c>
      <c r="P1265" t="s">
        <v>39</v>
      </c>
    </row>
    <row r="1266" spans="1:16">
      <c r="A1266" t="s">
        <v>2567</v>
      </c>
      <c r="B1266" t="s">
        <v>2568</v>
      </c>
      <c r="C1266">
        <v>125.28900145999999</v>
      </c>
      <c r="D1266" t="s">
        <v>37</v>
      </c>
      <c r="E1266">
        <v>790507.44015776902</v>
      </c>
      <c r="F1266">
        <v>9637666.3955904208</v>
      </c>
      <c r="G1266">
        <f>IF(C1266="","",VLOOKUP(C1266,Classes_detaillees!B:D,Classes_detaillees!C$1,TRUE))</f>
        <v>130</v>
      </c>
      <c r="H1266">
        <f>IF(C1266="","",VLOOKUP(C1266,Classes_finales!B:D,Classes_finales!C$1,TRUE))</f>
        <v>80</v>
      </c>
      <c r="I1266">
        <f t="shared" si="19"/>
        <v>20</v>
      </c>
      <c r="J1266" s="31">
        <f>Classes_finales!$W$30*C1266^3+Classes_finales!$W$31*C1266^2+Classes_finales!$W$32*C1266+Classes_finales!$W$33</f>
        <v>1.8513129687927337</v>
      </c>
      <c r="K1266">
        <f>IF(OR(C1266&lt;10,C1266&gt;450),0,IF(H1266&gt;=MAX(Classes_finales!D:D),$M$1,Donnees_SIG!J1266))</f>
        <v>7.914299999999999</v>
      </c>
      <c r="P1266" t="s">
        <v>39</v>
      </c>
    </row>
    <row r="1267" spans="1:16">
      <c r="A1267" t="s">
        <v>2569</v>
      </c>
      <c r="B1267" s="31" t="s">
        <v>2570</v>
      </c>
      <c r="C1267">
        <v>55.887001038000001</v>
      </c>
      <c r="D1267" t="s">
        <v>37</v>
      </c>
      <c r="E1267">
        <v>783357.38640147704</v>
      </c>
      <c r="F1267">
        <v>9636758.3914935198</v>
      </c>
      <c r="G1267">
        <f>IF(C1267="","",VLOOKUP(C1267,Classes_detaillees!B:D,Classes_detaillees!C$1,TRUE))</f>
        <v>60</v>
      </c>
      <c r="H1267">
        <f>IF(C1267="","",VLOOKUP(C1267,Classes_finales!B:D,Classes_finales!C$1,TRUE))</f>
        <v>60</v>
      </c>
      <c r="I1267">
        <f t="shared" si="19"/>
        <v>20</v>
      </c>
      <c r="J1267" s="31">
        <f>Classes_finales!$W$30*C1267^3+Classes_finales!$W$31*C1267^2+Classes_finales!$W$32*C1267+Classes_finales!$W$33</f>
        <v>6.0825545166045849</v>
      </c>
      <c r="K1267">
        <f>IF(OR(C1267&lt;10,C1267&gt;450),0,IF(H1267&gt;=MAX(Classes_finales!D:D),$M$1,Donnees_SIG!J1267))</f>
        <v>6.0825545166045849</v>
      </c>
      <c r="P1267" t="s">
        <v>39</v>
      </c>
    </row>
    <row r="1268" spans="1:16">
      <c r="A1268" t="s">
        <v>2571</v>
      </c>
      <c r="B1268" s="31" t="s">
        <v>2572</v>
      </c>
      <c r="C1268">
        <v>145.25140381</v>
      </c>
      <c r="D1268" t="s">
        <v>37</v>
      </c>
      <c r="E1268">
        <v>792973.33333147096</v>
      </c>
      <c r="F1268">
        <v>9639440.1734097898</v>
      </c>
      <c r="G1268">
        <f>IF(C1268="","",VLOOKUP(C1268,Classes_detaillees!B:D,Classes_detaillees!C$1,TRUE))</f>
        <v>150</v>
      </c>
      <c r="H1268">
        <f>IF(C1268="","",VLOOKUP(C1268,Classes_finales!B:D,Classes_finales!C$1,TRUE))</f>
        <v>80</v>
      </c>
      <c r="I1268">
        <f t="shared" si="19"/>
        <v>20</v>
      </c>
      <c r="J1268" s="31">
        <f>Classes_finales!$W$30*C1268^3+Classes_finales!$W$31*C1268^2+Classes_finales!$W$32*C1268+Classes_finales!$W$33</f>
        <v>-7.0875565417318445</v>
      </c>
      <c r="K1268">
        <f>IF(OR(C1268&lt;10,C1268&gt;450),0,IF(H1268&gt;=MAX(Classes_finales!D:D),$M$1,Donnees_SIG!J1268))</f>
        <v>7.914299999999999</v>
      </c>
      <c r="P1268" t="s">
        <v>39</v>
      </c>
    </row>
    <row r="1269" spans="1:16">
      <c r="A1269" t="s">
        <v>2573</v>
      </c>
      <c r="B1269" t="s">
        <v>2574</v>
      </c>
      <c r="C1269">
        <v>18.458499908</v>
      </c>
      <c r="D1269" t="s">
        <v>37</v>
      </c>
      <c r="E1269">
        <v>791966.98194750596</v>
      </c>
      <c r="F1269">
        <v>9638546.8798951302</v>
      </c>
      <c r="G1269">
        <f>IF(C1269="","",VLOOKUP(C1269,Classes_detaillees!B:D,Classes_detaillees!C$1,TRUE))</f>
        <v>20</v>
      </c>
      <c r="H1269">
        <f>IF(C1269="","",VLOOKUP(C1269,Classes_finales!B:D,Classes_finales!C$1,TRUE))</f>
        <v>30</v>
      </c>
      <c r="I1269">
        <f t="shared" si="19"/>
        <v>20</v>
      </c>
      <c r="J1269" s="31">
        <f>Classes_finales!$W$30*C1269^3+Classes_finales!$W$31*C1269^2+Classes_finales!$W$32*C1269+Classes_finales!$W$33</f>
        <v>1.1963821203559202</v>
      </c>
      <c r="K1269">
        <f>IF(OR(C1269&lt;10,C1269&gt;450),0,IF(H1269&gt;=MAX(Classes_finales!D:D),$M$1,Donnees_SIG!J1269))</f>
        <v>1.1963821203559202</v>
      </c>
      <c r="P1269" t="s">
        <v>39</v>
      </c>
    </row>
    <row r="1270" spans="1:16">
      <c r="A1270" t="s">
        <v>2575</v>
      </c>
      <c r="B1270" t="s">
        <v>2576</v>
      </c>
      <c r="C1270">
        <v>28.70070076</v>
      </c>
      <c r="D1270" t="s">
        <v>37</v>
      </c>
      <c r="E1270">
        <v>791465.13556428801</v>
      </c>
      <c r="F1270">
        <v>9639332.4731306694</v>
      </c>
      <c r="G1270">
        <f>IF(C1270="","",VLOOKUP(C1270,Classes_detaillees!B:D,Classes_detaillees!C$1,TRUE))</f>
        <v>30</v>
      </c>
      <c r="H1270">
        <f>IF(C1270="","",VLOOKUP(C1270,Classes_finales!B:D,Classes_finales!C$1,TRUE))</f>
        <v>30</v>
      </c>
      <c r="I1270">
        <f t="shared" si="19"/>
        <v>20</v>
      </c>
      <c r="J1270" s="31">
        <f>Classes_finales!$W$30*C1270^3+Classes_finales!$W$31*C1270^2+Classes_finales!$W$32*C1270+Classes_finales!$W$33</f>
        <v>2.494743672911258</v>
      </c>
      <c r="K1270">
        <f>IF(OR(C1270&lt;10,C1270&gt;450),0,IF(H1270&gt;=MAX(Classes_finales!D:D),$M$1,Donnees_SIG!J1270))</f>
        <v>2.494743672911258</v>
      </c>
      <c r="P1270" t="s">
        <v>39</v>
      </c>
    </row>
    <row r="1271" spans="1:16">
      <c r="A1271" t="s">
        <v>2577</v>
      </c>
      <c r="B1271" t="s">
        <v>2578</v>
      </c>
      <c r="C1271">
        <v>54.044998169000003</v>
      </c>
      <c r="D1271" t="s">
        <v>37</v>
      </c>
      <c r="E1271">
        <v>792275.12336007901</v>
      </c>
      <c r="F1271">
        <v>9639591.8501125202</v>
      </c>
      <c r="G1271">
        <f>IF(C1271="","",VLOOKUP(C1271,Classes_detaillees!B:D,Classes_detaillees!C$1,TRUE))</f>
        <v>55</v>
      </c>
      <c r="H1271">
        <f>IF(C1271="","",VLOOKUP(C1271,Classes_finales!B:D,Classes_finales!C$1,TRUE))</f>
        <v>60</v>
      </c>
      <c r="I1271">
        <f t="shared" si="19"/>
        <v>20</v>
      </c>
      <c r="J1271" s="31">
        <f>Classes_finales!$W$30*C1271^3+Classes_finales!$W$31*C1271^2+Classes_finales!$W$32*C1271+Classes_finales!$W$33</f>
        <v>5.8661969734713608</v>
      </c>
      <c r="K1271">
        <f>IF(OR(C1271&lt;10,C1271&gt;450),0,IF(H1271&gt;=MAX(Classes_finales!D:D),$M$1,Donnees_SIG!J1271))</f>
        <v>5.8661969734713608</v>
      </c>
      <c r="P1271" t="s">
        <v>39</v>
      </c>
    </row>
    <row r="1272" spans="1:16">
      <c r="A1272" t="s">
        <v>2579</v>
      </c>
      <c r="B1272" t="s">
        <v>2580</v>
      </c>
      <c r="C1272">
        <v>82.848701477000006</v>
      </c>
      <c r="D1272" t="s">
        <v>37</v>
      </c>
      <c r="E1272">
        <v>792233.02751458401</v>
      </c>
      <c r="F1272">
        <v>9639605.7015088499</v>
      </c>
      <c r="G1272">
        <f>IF(C1272="","",VLOOKUP(C1272,Classes_detaillees!B:D,Classes_detaillees!C$1,TRUE))</f>
        <v>85</v>
      </c>
      <c r="H1272">
        <f>IF(C1272="","",VLOOKUP(C1272,Classes_finales!B:D,Classes_finales!C$1,TRUE))</f>
        <v>80</v>
      </c>
      <c r="I1272">
        <f t="shared" si="19"/>
        <v>20</v>
      </c>
      <c r="J1272" s="31">
        <f>Classes_finales!$W$30*C1272^3+Classes_finales!$W$31*C1272^2+Classes_finales!$W$32*C1272+Classes_finales!$W$33</f>
        <v>7.963671056551032</v>
      </c>
      <c r="K1272">
        <f>IF(OR(C1272&lt;10,C1272&gt;450),0,IF(H1272&gt;=MAX(Classes_finales!D:D),$M$1,Donnees_SIG!J1272))</f>
        <v>7.914299999999999</v>
      </c>
      <c r="P1272" t="s">
        <v>39</v>
      </c>
    </row>
    <row r="1273" spans="1:16">
      <c r="A1273" t="s">
        <v>2581</v>
      </c>
      <c r="B1273" s="31" t="s">
        <v>2582</v>
      </c>
      <c r="C1273">
        <v>72.523696899000001</v>
      </c>
      <c r="D1273" t="s">
        <v>37</v>
      </c>
      <c r="E1273">
        <v>790423.20496200095</v>
      </c>
      <c r="F1273">
        <v>9638647.2484280001</v>
      </c>
      <c r="G1273">
        <f>IF(C1273="","",VLOOKUP(C1273,Classes_detaillees!B:D,Classes_detaillees!C$1,TRUE))</f>
        <v>75</v>
      </c>
      <c r="H1273">
        <f>IF(C1273="","",VLOOKUP(C1273,Classes_finales!B:D,Classes_finales!C$1,TRUE))</f>
        <v>80</v>
      </c>
      <c r="I1273">
        <f t="shared" si="19"/>
        <v>20</v>
      </c>
      <c r="J1273" s="31">
        <f>Classes_finales!$W$30*C1273^3+Classes_finales!$W$31*C1273^2+Classes_finales!$W$32*C1273+Classes_finales!$W$33</f>
        <v>7.5911705472283391</v>
      </c>
      <c r="K1273">
        <f>IF(OR(C1273&lt;10,C1273&gt;450),0,IF(H1273&gt;=MAX(Classes_finales!D:D),$M$1,Donnees_SIG!J1273))</f>
        <v>7.914299999999999</v>
      </c>
      <c r="P1273" t="s">
        <v>39</v>
      </c>
    </row>
    <row r="1274" spans="1:16">
      <c r="A1274" t="s">
        <v>2583</v>
      </c>
      <c r="B1274" s="31" t="s">
        <v>2584</v>
      </c>
      <c r="C1274">
        <v>102.93340302</v>
      </c>
      <c r="D1274" t="s">
        <v>37</v>
      </c>
      <c r="E1274">
        <v>791796.00529181398</v>
      </c>
      <c r="F1274">
        <v>9637724.4078002498</v>
      </c>
      <c r="G1274">
        <f>IF(C1274="","",VLOOKUP(C1274,Classes_detaillees!B:D,Classes_detaillees!C$1,TRUE))</f>
        <v>105</v>
      </c>
      <c r="H1274">
        <f>IF(C1274="","",VLOOKUP(C1274,Classes_finales!B:D,Classes_finales!C$1,TRUE))</f>
        <v>80</v>
      </c>
      <c r="I1274">
        <f t="shared" si="19"/>
        <v>20</v>
      </c>
      <c r="J1274" s="31">
        <f>Classes_finales!$W$30*C1274^3+Classes_finales!$W$31*C1274^2+Classes_finales!$W$32*C1274+Classes_finales!$W$33</f>
        <v>6.8766628761307373</v>
      </c>
      <c r="K1274">
        <f>IF(OR(C1274&lt;10,C1274&gt;450),0,IF(H1274&gt;=MAX(Classes_finales!D:D),$M$1,Donnees_SIG!J1274))</f>
        <v>7.914299999999999</v>
      </c>
      <c r="P1274" t="s">
        <v>39</v>
      </c>
    </row>
    <row r="1275" spans="1:16">
      <c r="A1275" t="s">
        <v>2585</v>
      </c>
      <c r="B1275" s="31" t="s">
        <v>2586</v>
      </c>
      <c r="C1275">
        <v>53.744598388999997</v>
      </c>
      <c r="D1275" t="s">
        <v>37</v>
      </c>
      <c r="E1275">
        <v>783448.421413837</v>
      </c>
      <c r="F1275">
        <v>9637047.4591013603</v>
      </c>
      <c r="G1275">
        <f>IF(C1275="","",VLOOKUP(C1275,Classes_detaillees!B:D,Classes_detaillees!C$1,TRUE))</f>
        <v>55</v>
      </c>
      <c r="H1275">
        <f>IF(C1275="","",VLOOKUP(C1275,Classes_finales!B:D,Classes_finales!C$1,TRUE))</f>
        <v>60</v>
      </c>
      <c r="I1275">
        <f t="shared" si="19"/>
        <v>20</v>
      </c>
      <c r="J1275" s="31">
        <f>Classes_finales!$W$30*C1275^3+Classes_finales!$W$31*C1275^2+Classes_finales!$W$32*C1275+Classes_finales!$W$33</f>
        <v>5.830221785435695</v>
      </c>
      <c r="K1275">
        <f>IF(OR(C1275&lt;10,C1275&gt;450),0,IF(H1275&gt;=MAX(Classes_finales!D:D),$M$1,Donnees_SIG!J1275))</f>
        <v>5.830221785435695</v>
      </c>
      <c r="P1275" t="s">
        <v>39</v>
      </c>
    </row>
    <row r="1276" spans="1:16">
      <c r="A1276" t="s">
        <v>2587</v>
      </c>
      <c r="B1276" t="s">
        <v>2588</v>
      </c>
      <c r="C1276">
        <v>48.291999816999997</v>
      </c>
      <c r="D1276" t="s">
        <v>37</v>
      </c>
      <c r="E1276">
        <v>792157.95860067802</v>
      </c>
      <c r="F1276">
        <v>9639691.2163021807</v>
      </c>
      <c r="G1276">
        <f>IF(C1276="","",VLOOKUP(C1276,Classes_detaillees!B:D,Classes_detaillees!C$1,TRUE))</f>
        <v>50</v>
      </c>
      <c r="H1276">
        <f>IF(C1276="","",VLOOKUP(C1276,Classes_finales!B:D,Classes_finales!C$1,TRUE))</f>
        <v>50</v>
      </c>
      <c r="I1276">
        <f t="shared" si="19"/>
        <v>20</v>
      </c>
      <c r="J1276" s="31">
        <f>Classes_finales!$W$30*C1276^3+Classes_finales!$W$31*C1276^2+Classes_finales!$W$32*C1276+Classes_finales!$W$33</f>
        <v>5.1483206188474675</v>
      </c>
      <c r="K1276">
        <f>IF(OR(C1276&lt;10,C1276&gt;450),0,IF(H1276&gt;=MAX(Classes_finales!D:D),$M$1,Donnees_SIG!J1276))</f>
        <v>5.1483206188474675</v>
      </c>
      <c r="P1276" t="s">
        <v>39</v>
      </c>
    </row>
    <row r="1277" spans="1:16">
      <c r="A1277" t="s">
        <v>2589</v>
      </c>
      <c r="B1277" s="31" t="s">
        <v>2590</v>
      </c>
      <c r="C1277">
        <v>114.88289641999999</v>
      </c>
      <c r="D1277" t="s">
        <v>37</v>
      </c>
      <c r="E1277">
        <v>791558.99136586604</v>
      </c>
      <c r="F1277">
        <v>9638546.8770575896</v>
      </c>
      <c r="G1277">
        <f>IF(C1277="","",VLOOKUP(C1277,Classes_detaillees!B:D,Classes_detaillees!C$1,TRUE))</f>
        <v>115</v>
      </c>
      <c r="H1277">
        <f>IF(C1277="","",VLOOKUP(C1277,Classes_finales!B:D,Classes_finales!C$1,TRUE))</f>
        <v>80</v>
      </c>
      <c r="I1277">
        <f t="shared" si="19"/>
        <v>20</v>
      </c>
      <c r="J1277" s="31">
        <f>Classes_finales!$W$30*C1277^3+Classes_finales!$W$31*C1277^2+Classes_finales!$W$32*C1277+Classes_finales!$W$33</f>
        <v>4.7702396653976997</v>
      </c>
      <c r="K1277">
        <f>IF(OR(C1277&lt;10,C1277&gt;450),0,IF(H1277&gt;=MAX(Classes_finales!D:D),$M$1,Donnees_SIG!J1277))</f>
        <v>7.914299999999999</v>
      </c>
      <c r="P1277" t="s">
        <v>39</v>
      </c>
    </row>
    <row r="1278" spans="1:16">
      <c r="A1278" t="s">
        <v>2591</v>
      </c>
      <c r="B1278" t="s">
        <v>2592</v>
      </c>
      <c r="C1278">
        <v>128.29460144000001</v>
      </c>
      <c r="D1278" t="s">
        <v>37</v>
      </c>
      <c r="E1278">
        <v>791764.16904985404</v>
      </c>
      <c r="F1278">
        <v>9638529.9950184394</v>
      </c>
      <c r="G1278">
        <f>IF(C1278="","",VLOOKUP(C1278,Classes_detaillees!B:D,Classes_detaillees!C$1,TRUE))</f>
        <v>130</v>
      </c>
      <c r="H1278">
        <f>IF(C1278="","",VLOOKUP(C1278,Classes_finales!B:D,Classes_finales!C$1,TRUE))</f>
        <v>80</v>
      </c>
      <c r="I1278">
        <f t="shared" si="19"/>
        <v>20</v>
      </c>
      <c r="J1278" s="31">
        <f>Classes_finales!$W$30*C1278^3+Classes_finales!$W$31*C1278^2+Classes_finales!$W$32*C1278+Classes_finales!$W$33</f>
        <v>0.7998612327508563</v>
      </c>
      <c r="K1278">
        <f>IF(OR(C1278&lt;10,C1278&gt;450),0,IF(H1278&gt;=MAX(Classes_finales!D:D),$M$1,Donnees_SIG!J1278))</f>
        <v>7.914299999999999</v>
      </c>
      <c r="P1278" t="s">
        <v>39</v>
      </c>
    </row>
    <row r="1279" spans="1:16">
      <c r="A1279" t="s">
        <v>2593</v>
      </c>
      <c r="B1279" t="s">
        <v>2594</v>
      </c>
      <c r="C1279">
        <v>97.827201842999997</v>
      </c>
      <c r="D1279" t="s">
        <v>37</v>
      </c>
      <c r="E1279">
        <v>783221.55423909298</v>
      </c>
      <c r="F1279">
        <v>9636534.9721457101</v>
      </c>
      <c r="G1279">
        <f>IF(C1279="","",VLOOKUP(C1279,Classes_detaillees!B:D,Classes_detaillees!C$1,TRUE))</f>
        <v>100</v>
      </c>
      <c r="H1279">
        <f>IF(C1279="","",VLOOKUP(C1279,Classes_finales!B:D,Classes_finales!C$1,TRUE))</f>
        <v>80</v>
      </c>
      <c r="I1279">
        <f t="shared" si="19"/>
        <v>20</v>
      </c>
      <c r="J1279" s="31">
        <f>Classes_finales!$W$30*C1279^3+Classes_finales!$W$31*C1279^2+Classes_finales!$W$32*C1279+Classes_finales!$W$33</f>
        <v>7.418580650883019</v>
      </c>
      <c r="K1279">
        <f>IF(OR(C1279&lt;10,C1279&gt;450),0,IF(H1279&gt;=MAX(Classes_finales!D:D),$M$1,Donnees_SIG!J1279))</f>
        <v>7.914299999999999</v>
      </c>
      <c r="P1279" t="s">
        <v>39</v>
      </c>
    </row>
    <row r="1280" spans="1:16">
      <c r="A1280" t="s">
        <v>2595</v>
      </c>
      <c r="B1280" t="s">
        <v>2596</v>
      </c>
      <c r="C1280">
        <v>12.626700401000001</v>
      </c>
      <c r="D1280" t="s">
        <v>37</v>
      </c>
      <c r="E1280">
        <v>783294.11747679801</v>
      </c>
      <c r="F1280">
        <v>9635736.7722404096</v>
      </c>
      <c r="G1280">
        <f>IF(C1280="","",VLOOKUP(C1280,Classes_detaillees!B:D,Classes_detaillees!C$1,TRUE))</f>
        <v>15</v>
      </c>
      <c r="H1280">
        <f>IF(C1280="","",VLOOKUP(C1280,Classes_finales!B:D,Classes_finales!C$1,TRUE))</f>
        <v>15</v>
      </c>
      <c r="I1280">
        <f t="shared" si="19"/>
        <v>20</v>
      </c>
      <c r="J1280" s="31">
        <f>Classes_finales!$W$30*C1280^3+Classes_finales!$W$31*C1280^2+Classes_finales!$W$32*C1280+Classes_finales!$W$33</f>
        <v>0.55125069477195532</v>
      </c>
      <c r="K1280">
        <f>IF(OR(C1280&lt;10,C1280&gt;450),0,IF(H1280&gt;=MAX(Classes_finales!D:D),$M$1,Donnees_SIG!J1280))</f>
        <v>0.55125069477195532</v>
      </c>
      <c r="P1280" t="s">
        <v>39</v>
      </c>
    </row>
    <row r="1281" spans="1:16">
      <c r="A1281" t="s">
        <v>2597</v>
      </c>
      <c r="B1281" s="31" t="s">
        <v>2598</v>
      </c>
      <c r="C1281">
        <v>18.833999634000001</v>
      </c>
      <c r="D1281" t="s">
        <v>37</v>
      </c>
      <c r="E1281">
        <v>790553.66452990496</v>
      </c>
      <c r="F1281">
        <v>9638521.4159590304</v>
      </c>
      <c r="G1281">
        <f>IF(C1281="","",VLOOKUP(C1281,Classes_detaillees!B:D,Classes_detaillees!C$1,TRUE))</f>
        <v>20</v>
      </c>
      <c r="H1281">
        <f>IF(C1281="","",VLOOKUP(C1281,Classes_finales!B:D,Classes_finales!C$1,TRUE))</f>
        <v>30</v>
      </c>
      <c r="I1281">
        <f t="shared" si="19"/>
        <v>20</v>
      </c>
      <c r="J1281" s="31">
        <f>Classes_finales!$W$30*C1281^3+Classes_finales!$W$31*C1281^2+Classes_finales!$W$32*C1281+Classes_finales!$W$33</f>
        <v>1.2407218174798882</v>
      </c>
      <c r="K1281">
        <f>IF(OR(C1281&lt;10,C1281&gt;450),0,IF(H1281&gt;=MAX(Classes_finales!D:D),$M$1,Donnees_SIG!J1281))</f>
        <v>1.2407218174798882</v>
      </c>
      <c r="P1281" t="s">
        <v>39</v>
      </c>
    </row>
    <row r="1282" spans="1:16">
      <c r="A1282" t="s">
        <v>2599</v>
      </c>
      <c r="B1282" t="s">
        <v>2600</v>
      </c>
      <c r="C1282">
        <v>98.788101196</v>
      </c>
      <c r="D1282" t="s">
        <v>37</v>
      </c>
      <c r="E1282">
        <v>790684.37885258405</v>
      </c>
      <c r="F1282">
        <v>9638025.5035177991</v>
      </c>
      <c r="G1282">
        <f>IF(C1282="","",VLOOKUP(C1282,Classes_detaillees!B:D,Classes_detaillees!C$1,TRUE))</f>
        <v>100</v>
      </c>
      <c r="H1282">
        <f>IF(C1282="","",VLOOKUP(C1282,Classes_finales!B:D,Classes_finales!C$1,TRUE))</f>
        <v>80</v>
      </c>
      <c r="I1282">
        <f t="shared" si="19"/>
        <v>20</v>
      </c>
      <c r="J1282" s="31">
        <f>Classes_finales!$W$30*C1282^3+Classes_finales!$W$31*C1282^2+Classes_finales!$W$32*C1282+Classes_finales!$W$33</f>
        <v>7.3317013098743118</v>
      </c>
      <c r="K1282">
        <f>IF(OR(C1282&lt;10,C1282&gt;450),0,IF(H1282&gt;=MAX(Classes_finales!D:D),$M$1,Donnees_SIG!J1282))</f>
        <v>7.914299999999999</v>
      </c>
      <c r="P1282" t="s">
        <v>39</v>
      </c>
    </row>
    <row r="1283" spans="1:16">
      <c r="A1283" t="s">
        <v>2601</v>
      </c>
      <c r="B1283" t="s">
        <v>2602</v>
      </c>
      <c r="C1283">
        <v>133.11700439000001</v>
      </c>
      <c r="D1283" t="s">
        <v>37</v>
      </c>
      <c r="E1283">
        <v>790186.25039867405</v>
      </c>
      <c r="F1283">
        <v>9638722.7764772195</v>
      </c>
      <c r="G1283">
        <f>IF(C1283="","",VLOOKUP(C1283,Classes_detaillees!B:D,Classes_detaillees!C$1,TRUE))</f>
        <v>135</v>
      </c>
      <c r="H1283">
        <f>IF(C1283="","",VLOOKUP(C1283,Classes_finales!B:D,Classes_finales!C$1,TRUE))</f>
        <v>80</v>
      </c>
      <c r="I1283">
        <f t="shared" ref="I1283:I1346" si="20">IF(E1283="","",20)</f>
        <v>20</v>
      </c>
      <c r="J1283" s="31">
        <f>Classes_finales!$W$30*C1283^3+Classes_finales!$W$31*C1283^2+Classes_finales!$W$32*C1283+Classes_finales!$W$33</f>
        <v>-1.0960720808571378</v>
      </c>
      <c r="K1283">
        <f>IF(OR(C1283&lt;10,C1283&gt;450),0,IF(H1283&gt;=MAX(Classes_finales!D:D),$M$1,Donnees_SIG!J1283))</f>
        <v>7.914299999999999</v>
      </c>
      <c r="P1283" t="s">
        <v>39</v>
      </c>
    </row>
    <row r="1284" spans="1:16">
      <c r="A1284" t="s">
        <v>2603</v>
      </c>
      <c r="B1284" t="s">
        <v>2604</v>
      </c>
      <c r="C1284">
        <v>114.34510040000001</v>
      </c>
      <c r="D1284" t="s">
        <v>37</v>
      </c>
      <c r="E1284">
        <v>792057.987692561</v>
      </c>
      <c r="F1284">
        <v>9638275.9677879792</v>
      </c>
      <c r="G1284">
        <f>IF(C1284="","",VLOOKUP(C1284,Classes_detaillees!B:D,Classes_detaillees!C$1,TRUE))</f>
        <v>115</v>
      </c>
      <c r="H1284">
        <f>IF(C1284="","",VLOOKUP(C1284,Classes_finales!B:D,Classes_finales!C$1,TRUE))</f>
        <v>80</v>
      </c>
      <c r="I1284">
        <f t="shared" si="20"/>
        <v>20</v>
      </c>
      <c r="J1284" s="31">
        <f>Classes_finales!$W$30*C1284^3+Classes_finales!$W$31*C1284^2+Classes_finales!$W$32*C1284+Classes_finales!$W$33</f>
        <v>4.8923096660188694</v>
      </c>
      <c r="K1284">
        <f>IF(OR(C1284&lt;10,C1284&gt;450),0,IF(H1284&gt;=MAX(Classes_finales!D:D),$M$1,Donnees_SIG!J1284))</f>
        <v>7.914299999999999</v>
      </c>
      <c r="P1284" t="s">
        <v>39</v>
      </c>
    </row>
    <row r="1285" spans="1:16">
      <c r="A1285" t="s">
        <v>2605</v>
      </c>
      <c r="B1285" t="s">
        <v>2606</v>
      </c>
      <c r="C1285">
        <v>56.964199065999999</v>
      </c>
      <c r="D1285" t="s">
        <v>37</v>
      </c>
      <c r="E1285">
        <v>791627.60030454001</v>
      </c>
      <c r="F1285">
        <v>9637668.9248562697</v>
      </c>
      <c r="G1285">
        <f>IF(C1285="","",VLOOKUP(C1285,Classes_detaillees!B:D,Classes_detaillees!C$1,TRUE))</f>
        <v>60</v>
      </c>
      <c r="H1285">
        <f>IF(C1285="","",VLOOKUP(C1285,Classes_finales!B:D,Classes_finales!C$1,TRUE))</f>
        <v>60</v>
      </c>
      <c r="I1285">
        <f t="shared" si="20"/>
        <v>20</v>
      </c>
      <c r="J1285" s="31">
        <f>Classes_finales!$W$30*C1285^3+Classes_finales!$W$31*C1285^2+Classes_finales!$W$32*C1285+Classes_finales!$W$33</f>
        <v>6.2055015239174978</v>
      </c>
      <c r="K1285">
        <f>IF(OR(C1285&lt;10,C1285&gt;450),0,IF(H1285&gt;=MAX(Classes_finales!D:D),$M$1,Donnees_SIG!J1285))</f>
        <v>6.2055015239174978</v>
      </c>
      <c r="P1285" t="s">
        <v>39</v>
      </c>
    </row>
    <row r="1286" spans="1:16">
      <c r="A1286" t="s">
        <v>2607</v>
      </c>
      <c r="B1286" t="s">
        <v>2608</v>
      </c>
      <c r="C1286">
        <v>84.844200134000005</v>
      </c>
      <c r="D1286" t="s">
        <v>37</v>
      </c>
      <c r="E1286">
        <v>791670.51317053195</v>
      </c>
      <c r="F1286">
        <v>9639350.2930026706</v>
      </c>
      <c r="G1286">
        <f>IF(C1286="","",VLOOKUP(C1286,Classes_detaillees!B:D,Classes_detaillees!C$1,TRUE))</f>
        <v>85</v>
      </c>
      <c r="H1286">
        <f>IF(C1286="","",VLOOKUP(C1286,Classes_finales!B:D,Classes_finales!C$1,TRUE))</f>
        <v>80</v>
      </c>
      <c r="I1286">
        <f t="shared" si="20"/>
        <v>20</v>
      </c>
      <c r="J1286" s="31">
        <f>Classes_finales!$W$30*C1286^3+Classes_finales!$W$31*C1286^2+Classes_finales!$W$32*C1286+Classes_finales!$W$33</f>
        <v>7.9716347618531547</v>
      </c>
      <c r="K1286">
        <f>IF(OR(C1286&lt;10,C1286&gt;450),0,IF(H1286&gt;=MAX(Classes_finales!D:D),$M$1,Donnees_SIG!J1286))</f>
        <v>7.914299999999999</v>
      </c>
      <c r="P1286" t="s">
        <v>39</v>
      </c>
    </row>
    <row r="1287" spans="1:16">
      <c r="A1287" t="s">
        <v>2609</v>
      </c>
      <c r="B1287" t="s">
        <v>2610</v>
      </c>
      <c r="C1287">
        <v>95.880897521999998</v>
      </c>
      <c r="D1287" t="s">
        <v>37</v>
      </c>
      <c r="E1287">
        <v>793582.20879225503</v>
      </c>
      <c r="F1287">
        <v>9639385.1144161597</v>
      </c>
      <c r="G1287">
        <f>IF(C1287="","",VLOOKUP(C1287,Classes_detaillees!B:D,Classes_detaillees!C$1,TRUE))</f>
        <v>100</v>
      </c>
      <c r="H1287">
        <f>IF(C1287="","",VLOOKUP(C1287,Classes_finales!B:D,Classes_finales!C$1,TRUE))</f>
        <v>80</v>
      </c>
      <c r="I1287">
        <f t="shared" si="20"/>
        <v>20</v>
      </c>
      <c r="J1287" s="31">
        <f>Classes_finales!$W$30*C1287^3+Classes_finales!$W$31*C1287^2+Classes_finales!$W$32*C1287+Classes_finales!$W$33</f>
        <v>7.5739026222948613</v>
      </c>
      <c r="K1287">
        <f>IF(OR(C1287&lt;10,C1287&gt;450),0,IF(H1287&gt;=MAX(Classes_finales!D:D),$M$1,Donnees_SIG!J1287))</f>
        <v>7.914299999999999</v>
      </c>
      <c r="P1287" t="s">
        <v>39</v>
      </c>
    </row>
    <row r="1288" spans="1:16">
      <c r="A1288" t="s">
        <v>2611</v>
      </c>
      <c r="B1288" t="s">
        <v>2612</v>
      </c>
      <c r="C1288">
        <v>150.36819457999999</v>
      </c>
      <c r="D1288" t="s">
        <v>37</v>
      </c>
      <c r="E1288">
        <v>790749.29827123601</v>
      </c>
      <c r="F1288">
        <v>9638620.2098393999</v>
      </c>
      <c r="G1288">
        <f>IF(C1288="","",VLOOKUP(C1288,Classes_detaillees!B:D,Classes_detaillees!C$1,TRUE))</f>
        <v>155</v>
      </c>
      <c r="H1288">
        <f>IF(C1288="","",VLOOKUP(C1288,Classes_finales!B:D,Classes_finales!C$1,TRUE))</f>
        <v>80</v>
      </c>
      <c r="I1288">
        <f t="shared" si="20"/>
        <v>20</v>
      </c>
      <c r="J1288" s="31">
        <f>Classes_finales!$W$30*C1288^3+Classes_finales!$W$31*C1288^2+Classes_finales!$W$32*C1288+Classes_finales!$W$33</f>
        <v>-10.176726844191965</v>
      </c>
      <c r="K1288">
        <f>IF(OR(C1288&lt;10,C1288&gt;450),0,IF(H1288&gt;=MAX(Classes_finales!D:D),$M$1,Donnees_SIG!J1288))</f>
        <v>7.914299999999999</v>
      </c>
      <c r="P1288" t="s">
        <v>39</v>
      </c>
    </row>
    <row r="1289" spans="1:16">
      <c r="A1289" t="s">
        <v>2613</v>
      </c>
      <c r="B1289" t="s">
        <v>2614</v>
      </c>
      <c r="C1289">
        <v>139.12829590000001</v>
      </c>
      <c r="D1289" t="s">
        <v>37</v>
      </c>
      <c r="E1289">
        <v>790599.04816295695</v>
      </c>
      <c r="F1289">
        <v>9637808.5603735503</v>
      </c>
      <c r="G1289">
        <f>IF(C1289="","",VLOOKUP(C1289,Classes_detaillees!B:D,Classes_detaillees!C$1,TRUE))</f>
        <v>140</v>
      </c>
      <c r="H1289">
        <f>IF(C1289="","",VLOOKUP(C1289,Classes_finales!B:D,Classes_finales!C$1,TRUE))</f>
        <v>80</v>
      </c>
      <c r="I1289">
        <f t="shared" si="20"/>
        <v>20</v>
      </c>
      <c r="J1289" s="31">
        <f>Classes_finales!$W$30*C1289^3+Classes_finales!$W$31*C1289^2+Classes_finales!$W$32*C1289+Classes_finales!$W$33</f>
        <v>-3.8378436015236539</v>
      </c>
      <c r="K1289">
        <f>IF(OR(C1289&lt;10,C1289&gt;450),0,IF(H1289&gt;=MAX(Classes_finales!D:D),$M$1,Donnees_SIG!J1289))</f>
        <v>7.914299999999999</v>
      </c>
      <c r="P1289" t="s">
        <v>39</v>
      </c>
    </row>
    <row r="1290" spans="1:16">
      <c r="A1290" t="s">
        <v>2615</v>
      </c>
      <c r="B1290" t="s">
        <v>2616</v>
      </c>
      <c r="C1290">
        <v>31.793800353999998</v>
      </c>
      <c r="D1290" t="s">
        <v>37</v>
      </c>
      <c r="E1290">
        <v>782967.06650629197</v>
      </c>
      <c r="F1290">
        <v>9635837.5325385407</v>
      </c>
      <c r="G1290">
        <f>IF(C1290="","",VLOOKUP(C1290,Classes_detaillees!B:D,Classes_detaillees!C$1,TRUE))</f>
        <v>35</v>
      </c>
      <c r="H1290">
        <f>IF(C1290="","",VLOOKUP(C1290,Classes_finales!B:D,Classes_finales!C$1,TRUE))</f>
        <v>35</v>
      </c>
      <c r="I1290">
        <f t="shared" si="20"/>
        <v>20</v>
      </c>
      <c r="J1290" s="31">
        <f>Classes_finales!$W$30*C1290^3+Classes_finales!$W$31*C1290^2+Classes_finales!$W$32*C1290+Classes_finales!$W$33</f>
        <v>2.9124553167035061</v>
      </c>
      <c r="K1290">
        <f>IF(OR(C1290&lt;10,C1290&gt;450),0,IF(H1290&gt;=MAX(Classes_finales!D:D),$M$1,Donnees_SIG!J1290))</f>
        <v>2.9124553167035061</v>
      </c>
      <c r="P1290" t="s">
        <v>39</v>
      </c>
    </row>
    <row r="1291" spans="1:16">
      <c r="A1291" t="s">
        <v>2617</v>
      </c>
      <c r="B1291" t="s">
        <v>2618</v>
      </c>
      <c r="C1291">
        <v>19.245599747</v>
      </c>
      <c r="D1291" t="s">
        <v>37</v>
      </c>
      <c r="E1291">
        <v>791915.29106369603</v>
      </c>
      <c r="F1291">
        <v>9638369.0673666596</v>
      </c>
      <c r="G1291">
        <f>IF(C1291="","",VLOOKUP(C1291,Classes_detaillees!B:D,Classes_detaillees!C$1,TRUE))</f>
        <v>20</v>
      </c>
      <c r="H1291">
        <f>IF(C1291="","",VLOOKUP(C1291,Classes_finales!B:D,Classes_finales!C$1,TRUE))</f>
        <v>30</v>
      </c>
      <c r="I1291">
        <f t="shared" si="20"/>
        <v>20</v>
      </c>
      <c r="J1291" s="31">
        <f>Classes_finales!$W$30*C1291^3+Classes_finales!$W$31*C1291^2+Classes_finales!$W$32*C1291+Classes_finales!$W$33</f>
        <v>1.2896707160355694</v>
      </c>
      <c r="K1291">
        <f>IF(OR(C1291&lt;10,C1291&gt;450),0,IF(H1291&gt;=MAX(Classes_finales!D:D),$M$1,Donnees_SIG!J1291))</f>
        <v>1.2896707160355694</v>
      </c>
      <c r="P1291" t="s">
        <v>39</v>
      </c>
    </row>
    <row r="1292" spans="1:16">
      <c r="A1292" t="s">
        <v>2619</v>
      </c>
      <c r="B1292" t="s">
        <v>2620</v>
      </c>
      <c r="C1292">
        <v>29.927000046</v>
      </c>
      <c r="D1292" t="s">
        <v>37</v>
      </c>
      <c r="E1292">
        <v>790371.82364114304</v>
      </c>
      <c r="F1292">
        <v>9638342.1465578098</v>
      </c>
      <c r="G1292">
        <f>IF(C1292="","",VLOOKUP(C1292,Classes_detaillees!B:D,Classes_detaillees!C$1,TRUE))</f>
        <v>30</v>
      </c>
      <c r="H1292">
        <f>IF(C1292="","",VLOOKUP(C1292,Classes_finales!B:D,Classes_finales!C$1,TRUE))</f>
        <v>30</v>
      </c>
      <c r="I1292">
        <f t="shared" si="20"/>
        <v>20</v>
      </c>
      <c r="J1292" s="31">
        <f>Classes_finales!$W$30*C1292^3+Classes_finales!$W$31*C1292^2+Classes_finales!$W$32*C1292+Classes_finales!$W$33</f>
        <v>2.6594544455830387</v>
      </c>
      <c r="K1292">
        <f>IF(OR(C1292&lt;10,C1292&gt;450),0,IF(H1292&gt;=MAX(Classes_finales!D:D),$M$1,Donnees_SIG!J1292))</f>
        <v>2.6594544455830387</v>
      </c>
      <c r="P1292" t="s">
        <v>39</v>
      </c>
    </row>
    <row r="1293" spans="1:16">
      <c r="A1293" t="s">
        <v>2621</v>
      </c>
      <c r="B1293" t="s">
        <v>2622</v>
      </c>
      <c r="C1293">
        <v>49.977798462000003</v>
      </c>
      <c r="D1293" t="s">
        <v>37</v>
      </c>
      <c r="E1293">
        <v>791733.37818661402</v>
      </c>
      <c r="F1293">
        <v>9638303.1496828906</v>
      </c>
      <c r="G1293">
        <f>IF(C1293="","",VLOOKUP(C1293,Classes_detaillees!B:D,Classes_detaillees!C$1,TRUE))</f>
        <v>50</v>
      </c>
      <c r="H1293">
        <f>IF(C1293="","",VLOOKUP(C1293,Classes_finales!B:D,Classes_finales!C$1,TRUE))</f>
        <v>50</v>
      </c>
      <c r="I1293">
        <f t="shared" si="20"/>
        <v>20</v>
      </c>
      <c r="J1293" s="31">
        <f>Classes_finales!$W$30*C1293^3+Classes_finales!$W$31*C1293^2+Classes_finales!$W$32*C1293+Classes_finales!$W$33</f>
        <v>5.3644822307200339</v>
      </c>
      <c r="K1293">
        <f>IF(OR(C1293&lt;10,C1293&gt;450),0,IF(H1293&gt;=MAX(Classes_finales!D:D),$M$1,Donnees_SIG!J1293))</f>
        <v>5.3644822307200339</v>
      </c>
      <c r="P1293" t="s">
        <v>39</v>
      </c>
    </row>
    <row r="1294" spans="1:16">
      <c r="A1294" t="s">
        <v>2623</v>
      </c>
      <c r="B1294" t="s">
        <v>2624</v>
      </c>
      <c r="C1294">
        <v>51.742900847999998</v>
      </c>
      <c r="D1294" t="s">
        <v>37</v>
      </c>
      <c r="E1294">
        <v>789969.983015529</v>
      </c>
      <c r="F1294">
        <v>9637628.6913825795</v>
      </c>
      <c r="G1294">
        <f>IF(C1294="","",VLOOKUP(C1294,Classes_detaillees!B:D,Classes_detaillees!C$1,TRUE))</f>
        <v>55</v>
      </c>
      <c r="H1294">
        <f>IF(C1294="","",VLOOKUP(C1294,Classes_finales!B:D,Classes_finales!C$1,TRUE))</f>
        <v>60</v>
      </c>
      <c r="I1294">
        <f t="shared" si="20"/>
        <v>20</v>
      </c>
      <c r="J1294" s="31">
        <f>Classes_finales!$W$30*C1294^3+Classes_finales!$W$31*C1294^2+Classes_finales!$W$32*C1294+Classes_finales!$W$33</f>
        <v>5.5859380666029814</v>
      </c>
      <c r="K1294">
        <f>IF(OR(C1294&lt;10,C1294&gt;450),0,IF(H1294&gt;=MAX(Classes_finales!D:D),$M$1,Donnees_SIG!J1294))</f>
        <v>5.5859380666029814</v>
      </c>
      <c r="P1294" t="s">
        <v>39</v>
      </c>
    </row>
    <row r="1295" spans="1:16">
      <c r="A1295" t="s">
        <v>2625</v>
      </c>
      <c r="B1295" s="31" t="s">
        <v>2626</v>
      </c>
      <c r="C1295">
        <v>55.644500731999997</v>
      </c>
      <c r="D1295" t="s">
        <v>37</v>
      </c>
      <c r="E1295">
        <v>783298.59677512199</v>
      </c>
      <c r="F1295">
        <v>9636975.71869082</v>
      </c>
      <c r="G1295">
        <f>IF(C1295="","",VLOOKUP(C1295,Classes_detaillees!B:D,Classes_detaillees!C$1,TRUE))</f>
        <v>60</v>
      </c>
      <c r="H1295">
        <f>IF(C1295="","",VLOOKUP(C1295,Classes_finales!B:D,Classes_finales!C$1,TRUE))</f>
        <v>60</v>
      </c>
      <c r="I1295">
        <f t="shared" si="20"/>
        <v>20</v>
      </c>
      <c r="J1295" s="31">
        <f>Classes_finales!$W$30*C1295^3+Classes_finales!$W$31*C1295^2+Classes_finales!$W$32*C1295+Classes_finales!$W$33</f>
        <v>6.0545021123542302</v>
      </c>
      <c r="K1295">
        <f>IF(OR(C1295&lt;10,C1295&gt;450),0,IF(H1295&gt;=MAX(Classes_finales!D:D),$M$1,Donnees_SIG!J1295))</f>
        <v>6.0545021123542302</v>
      </c>
      <c r="P1295" t="s">
        <v>39</v>
      </c>
    </row>
    <row r="1296" spans="1:16">
      <c r="A1296" t="s">
        <v>2627</v>
      </c>
      <c r="B1296" s="31" t="s">
        <v>2628</v>
      </c>
      <c r="C1296">
        <v>89.627700806000007</v>
      </c>
      <c r="D1296" t="s">
        <v>37</v>
      </c>
      <c r="E1296">
        <v>792093.77403112303</v>
      </c>
      <c r="F1296">
        <v>9639501.8670150507</v>
      </c>
      <c r="G1296">
        <f>IF(C1296="","",VLOOKUP(C1296,Classes_detaillees!B:D,Classes_detaillees!C$1,TRUE))</f>
        <v>90</v>
      </c>
      <c r="H1296">
        <f>IF(C1296="","",VLOOKUP(C1296,Classes_finales!B:D,Classes_finales!C$1,TRUE))</f>
        <v>80</v>
      </c>
      <c r="I1296">
        <f t="shared" si="20"/>
        <v>20</v>
      </c>
      <c r="J1296" s="31">
        <f>Classes_finales!$W$30*C1296^3+Classes_finales!$W$31*C1296^2+Classes_finales!$W$32*C1296+Classes_finales!$W$33</f>
        <v>7.8951805939770487</v>
      </c>
      <c r="K1296">
        <f>IF(OR(C1296&lt;10,C1296&gt;450),0,IF(H1296&gt;=MAX(Classes_finales!D:D),$M$1,Donnees_SIG!J1296))</f>
        <v>7.914299999999999</v>
      </c>
      <c r="P1296" t="s">
        <v>39</v>
      </c>
    </row>
    <row r="1297" spans="1:16">
      <c r="A1297" t="s">
        <v>2629</v>
      </c>
      <c r="B1297" t="s">
        <v>2630</v>
      </c>
      <c r="C1297">
        <v>170.00390625</v>
      </c>
      <c r="D1297" t="s">
        <v>37</v>
      </c>
      <c r="E1297">
        <v>790991.20807587099</v>
      </c>
      <c r="F1297">
        <v>9638240.3415748607</v>
      </c>
      <c r="G1297">
        <f>IF(C1297="","",VLOOKUP(C1297,Classes_detaillees!B:D,Classes_detaillees!C$1,TRUE))</f>
        <v>175</v>
      </c>
      <c r="H1297">
        <f>IF(C1297="","",VLOOKUP(C1297,Classes_finales!B:D,Classes_finales!C$1,TRUE))</f>
        <v>80</v>
      </c>
      <c r="I1297">
        <f t="shared" si="20"/>
        <v>20</v>
      </c>
      <c r="J1297" s="31">
        <f>Classes_finales!$W$30*C1297^3+Classes_finales!$W$31*C1297^2+Classes_finales!$W$32*C1297+Classes_finales!$W$33</f>
        <v>-25.488329418946513</v>
      </c>
      <c r="K1297">
        <f>IF(OR(C1297&lt;10,C1297&gt;450),0,IF(H1297&gt;=MAX(Classes_finales!D:D),$M$1,Donnees_SIG!J1297))</f>
        <v>7.914299999999999</v>
      </c>
      <c r="P1297" t="s">
        <v>39</v>
      </c>
    </row>
    <row r="1298" spans="1:16">
      <c r="A1298" t="s">
        <v>2631</v>
      </c>
      <c r="B1298" t="s">
        <v>2632</v>
      </c>
      <c r="C1298">
        <v>56.922599792</v>
      </c>
      <c r="D1298" t="s">
        <v>37</v>
      </c>
      <c r="E1298">
        <v>793111.89091727498</v>
      </c>
      <c r="F1298">
        <v>9638967.5600161199</v>
      </c>
      <c r="G1298">
        <f>IF(C1298="","",VLOOKUP(C1298,Classes_detaillees!B:D,Classes_detaillees!C$1,TRUE))</f>
        <v>60</v>
      </c>
      <c r="H1298">
        <f>IF(C1298="","",VLOOKUP(C1298,Classes_finales!B:D,Classes_finales!C$1,TRUE))</f>
        <v>60</v>
      </c>
      <c r="I1298">
        <f t="shared" si="20"/>
        <v>20</v>
      </c>
      <c r="J1298" s="31">
        <f>Classes_finales!$W$30*C1298^3+Classes_finales!$W$31*C1298^2+Classes_finales!$W$32*C1298+Classes_finales!$W$33</f>
        <v>6.2008050530532088</v>
      </c>
      <c r="K1298">
        <f>IF(OR(C1298&lt;10,C1298&gt;450),0,IF(H1298&gt;=MAX(Classes_finales!D:D),$M$1,Donnees_SIG!J1298))</f>
        <v>6.2008050530532088</v>
      </c>
      <c r="P1298" t="s">
        <v>39</v>
      </c>
    </row>
    <row r="1299" spans="1:16">
      <c r="A1299" t="s">
        <v>2633</v>
      </c>
      <c r="B1299" t="s">
        <v>2634</v>
      </c>
      <c r="C1299">
        <v>30.425899506</v>
      </c>
      <c r="D1299" t="s">
        <v>37</v>
      </c>
      <c r="E1299">
        <v>790623.64851580199</v>
      </c>
      <c r="F1299">
        <v>9637964.4302926604</v>
      </c>
      <c r="G1299">
        <f>IF(C1299="","",VLOOKUP(C1299,Classes_detaillees!B:D,Classes_detaillees!C$1,TRUE))</f>
        <v>35</v>
      </c>
      <c r="H1299">
        <f>IF(C1299="","",VLOOKUP(C1299,Classes_finales!B:D,Classes_finales!C$1,TRUE))</f>
        <v>35</v>
      </c>
      <c r="I1299">
        <f t="shared" si="20"/>
        <v>20</v>
      </c>
      <c r="J1299" s="31">
        <f>Classes_finales!$W$30*C1299^3+Classes_finales!$W$31*C1299^2+Classes_finales!$W$32*C1299+Classes_finales!$W$33</f>
        <v>2.7268248544335418</v>
      </c>
      <c r="K1299">
        <f>IF(OR(C1299&lt;10,C1299&gt;450),0,IF(H1299&gt;=MAX(Classes_finales!D:D),$M$1,Donnees_SIG!J1299))</f>
        <v>2.7268248544335418</v>
      </c>
      <c r="P1299" t="s">
        <v>39</v>
      </c>
    </row>
    <row r="1300" spans="1:16">
      <c r="A1300" t="s">
        <v>2635</v>
      </c>
      <c r="B1300" s="31" t="s">
        <v>2636</v>
      </c>
      <c r="C1300">
        <v>82.333503723000007</v>
      </c>
      <c r="D1300" t="s">
        <v>37</v>
      </c>
      <c r="E1300">
        <v>791825.07530443405</v>
      </c>
      <c r="F1300">
        <v>9638429.5689297207</v>
      </c>
      <c r="G1300">
        <f>IF(C1300="","",VLOOKUP(C1300,Classes_detaillees!B:D,Classes_detaillees!C$1,TRUE))</f>
        <v>85</v>
      </c>
      <c r="H1300">
        <f>IF(C1300="","",VLOOKUP(C1300,Classes_finales!B:D,Classes_finales!C$1,TRUE))</f>
        <v>80</v>
      </c>
      <c r="I1300">
        <f t="shared" si="20"/>
        <v>20</v>
      </c>
      <c r="J1300" s="31">
        <f>Classes_finales!$W$30*C1300^3+Classes_finales!$W$31*C1300^2+Classes_finales!$W$32*C1300+Classes_finales!$W$33</f>
        <v>7.9579924899382739</v>
      </c>
      <c r="K1300">
        <f>IF(OR(C1300&lt;10,C1300&gt;450),0,IF(H1300&gt;=MAX(Classes_finales!D:D),$M$1,Donnees_SIG!J1300))</f>
        <v>7.914299999999999</v>
      </c>
      <c r="P1300" t="s">
        <v>39</v>
      </c>
    </row>
    <row r="1301" spans="1:16">
      <c r="A1301" t="s">
        <v>2637</v>
      </c>
      <c r="B1301" t="s">
        <v>2638</v>
      </c>
      <c r="C1301">
        <v>83.558799743999998</v>
      </c>
      <c r="D1301" t="s">
        <v>37</v>
      </c>
      <c r="E1301">
        <v>791078.01512159198</v>
      </c>
      <c r="F1301">
        <v>9636933.6857666504</v>
      </c>
      <c r="G1301">
        <f>IF(C1301="","",VLOOKUP(C1301,Classes_detaillees!B:D,Classes_detaillees!C$1,TRUE))</f>
        <v>85</v>
      </c>
      <c r="H1301">
        <f>IF(C1301="","",VLOOKUP(C1301,Classes_finales!B:D,Classes_finales!C$1,TRUE))</f>
        <v>80</v>
      </c>
      <c r="I1301">
        <f t="shared" si="20"/>
        <v>20</v>
      </c>
      <c r="J1301" s="31">
        <f>Classes_finales!$W$30*C1301^3+Classes_finales!$W$31*C1301^2+Classes_finales!$W$32*C1301+Classes_finales!$W$33</f>
        <v>7.9690835210852597</v>
      </c>
      <c r="K1301">
        <f>IF(OR(C1301&lt;10,C1301&gt;450),0,IF(H1301&gt;=MAX(Classes_finales!D:D),$M$1,Donnees_SIG!J1301))</f>
        <v>7.914299999999999</v>
      </c>
      <c r="P1301" t="s">
        <v>39</v>
      </c>
    </row>
    <row r="1302" spans="1:16">
      <c r="A1302" t="s">
        <v>2639</v>
      </c>
      <c r="B1302" s="31" t="s">
        <v>2640</v>
      </c>
      <c r="C1302">
        <v>86.490402222</v>
      </c>
      <c r="D1302" t="s">
        <v>37</v>
      </c>
      <c r="E1302">
        <v>782898.040688743</v>
      </c>
      <c r="F1302">
        <v>9635589.6251274794</v>
      </c>
      <c r="G1302">
        <f>IF(C1302="","",VLOOKUP(C1302,Classes_detaillees!B:D,Classes_detaillees!C$1,TRUE))</f>
        <v>90</v>
      </c>
      <c r="H1302">
        <f>IF(C1302="","",VLOOKUP(C1302,Classes_finales!B:D,Classes_finales!C$1,TRUE))</f>
        <v>80</v>
      </c>
      <c r="I1302">
        <f t="shared" si="20"/>
        <v>20</v>
      </c>
      <c r="J1302" s="31">
        <f>Classes_finales!$W$30*C1302^3+Classes_finales!$W$31*C1302^2+Classes_finales!$W$32*C1302+Classes_finales!$W$33</f>
        <v>7.9609169751782591</v>
      </c>
      <c r="K1302">
        <f>IF(OR(C1302&lt;10,C1302&gt;450),0,IF(H1302&gt;=MAX(Classes_finales!D:D),$M$1,Donnees_SIG!J1302))</f>
        <v>7.914299999999999</v>
      </c>
      <c r="P1302" t="s">
        <v>39</v>
      </c>
    </row>
    <row r="1303" spans="1:16">
      <c r="A1303" t="s">
        <v>2641</v>
      </c>
      <c r="B1303" s="31" t="s">
        <v>2642</v>
      </c>
      <c r="C1303">
        <v>90.234100342000005</v>
      </c>
      <c r="D1303" t="s">
        <v>37</v>
      </c>
      <c r="E1303">
        <v>793357.36939699505</v>
      </c>
      <c r="F1303">
        <v>9638964.7766672596</v>
      </c>
      <c r="G1303">
        <f>IF(C1303="","",VLOOKUP(C1303,Classes_detaillees!B:D,Classes_detaillees!C$1,TRUE))</f>
        <v>95</v>
      </c>
      <c r="H1303">
        <f>IF(C1303="","",VLOOKUP(C1303,Classes_finales!B:D,Classes_finales!C$1,TRUE))</f>
        <v>80</v>
      </c>
      <c r="I1303">
        <f t="shared" si="20"/>
        <v>20</v>
      </c>
      <c r="J1303" s="31">
        <f>Classes_finales!$W$30*C1303^3+Classes_finales!$W$31*C1303^2+Classes_finales!$W$32*C1303+Classes_finales!$W$33</f>
        <v>7.87537565258752</v>
      </c>
      <c r="K1303">
        <f>IF(OR(C1303&lt;10,C1303&gt;450),0,IF(H1303&gt;=MAX(Classes_finales!D:D),$M$1,Donnees_SIG!J1303))</f>
        <v>7.914299999999999</v>
      </c>
      <c r="P1303" t="s">
        <v>39</v>
      </c>
    </row>
    <row r="1304" spans="1:16">
      <c r="A1304" t="s">
        <v>2643</v>
      </c>
      <c r="B1304" t="s">
        <v>2644</v>
      </c>
      <c r="C1304">
        <v>121.63670349</v>
      </c>
      <c r="D1304" t="s">
        <v>37</v>
      </c>
      <c r="E1304">
        <v>789993.30733430095</v>
      </c>
      <c r="F1304">
        <v>9637646.5589014795</v>
      </c>
      <c r="G1304">
        <f>IF(C1304="","",VLOOKUP(C1304,Classes_detaillees!B:D,Classes_detaillees!C$1,TRUE))</f>
        <v>125</v>
      </c>
      <c r="H1304">
        <f>IF(C1304="","",VLOOKUP(C1304,Classes_finales!B:D,Classes_finales!C$1,TRUE))</f>
        <v>80</v>
      </c>
      <c r="I1304">
        <f t="shared" si="20"/>
        <v>20</v>
      </c>
      <c r="J1304" s="31">
        <f>Classes_finales!$W$30*C1304^3+Classes_finales!$W$31*C1304^2+Classes_finales!$W$32*C1304+Classes_finales!$W$33</f>
        <v>3.0000143763991143</v>
      </c>
      <c r="K1304">
        <f>IF(OR(C1304&lt;10,C1304&gt;450),0,IF(H1304&gt;=MAX(Classes_finales!D:D),$M$1,Donnees_SIG!J1304))</f>
        <v>7.914299999999999</v>
      </c>
      <c r="P1304" t="s">
        <v>39</v>
      </c>
    </row>
    <row r="1305" spans="1:16">
      <c r="A1305" t="s">
        <v>2645</v>
      </c>
      <c r="B1305" t="s">
        <v>2646</v>
      </c>
      <c r="C1305">
        <v>100.05310059</v>
      </c>
      <c r="D1305" t="s">
        <v>37</v>
      </c>
      <c r="E1305">
        <v>790518.25658139295</v>
      </c>
      <c r="F1305">
        <v>9637797.1045254301</v>
      </c>
      <c r="G1305">
        <f>IF(C1305="","",VLOOKUP(C1305,Classes_detaillees!B:D,Classes_detaillees!C$1,TRUE))</f>
        <v>105</v>
      </c>
      <c r="H1305">
        <f>IF(C1305="","",VLOOKUP(C1305,Classes_finales!B:D,Classes_finales!C$1,TRUE))</f>
        <v>80</v>
      </c>
      <c r="I1305">
        <f t="shared" si="20"/>
        <v>20</v>
      </c>
      <c r="J1305" s="31">
        <f>Classes_finales!$W$30*C1305^3+Classes_finales!$W$31*C1305^2+Classes_finales!$W$32*C1305+Classes_finales!$W$33</f>
        <v>7.2068146114203717</v>
      </c>
      <c r="K1305">
        <f>IF(OR(C1305&lt;10,C1305&gt;450),0,IF(H1305&gt;=MAX(Classes_finales!D:D),$M$1,Donnees_SIG!J1305))</f>
        <v>7.914299999999999</v>
      </c>
      <c r="P1305" t="s">
        <v>39</v>
      </c>
    </row>
    <row r="1306" spans="1:16">
      <c r="A1306" t="s">
        <v>2647</v>
      </c>
      <c r="B1306" s="31" t="s">
        <v>2648</v>
      </c>
      <c r="C1306">
        <v>75.142196655000006</v>
      </c>
      <c r="D1306" t="s">
        <v>37</v>
      </c>
      <c r="E1306">
        <v>790119.58859652304</v>
      </c>
      <c r="F1306">
        <v>9637666.3210004494</v>
      </c>
      <c r="G1306">
        <f>IF(C1306="","",VLOOKUP(C1306,Classes_detaillees!B:D,Classes_detaillees!C$1,TRUE))</f>
        <v>80</v>
      </c>
      <c r="H1306">
        <f>IF(C1306="","",VLOOKUP(C1306,Classes_finales!B:D,Classes_finales!C$1,TRUE))</f>
        <v>80</v>
      </c>
      <c r="I1306">
        <f t="shared" si="20"/>
        <v>20</v>
      </c>
      <c r="J1306" s="31">
        <f>Classes_finales!$W$30*C1306^3+Classes_finales!$W$31*C1306^2+Classes_finales!$W$32*C1306+Classes_finales!$W$33</f>
        <v>7.7342779515089948</v>
      </c>
      <c r="K1306">
        <f>IF(OR(C1306&lt;10,C1306&gt;450),0,IF(H1306&gt;=MAX(Classes_finales!D:D),$M$1,Donnees_SIG!J1306))</f>
        <v>7.914299999999999</v>
      </c>
      <c r="P1306" t="s">
        <v>39</v>
      </c>
    </row>
    <row r="1307" spans="1:16">
      <c r="A1307" t="s">
        <v>2649</v>
      </c>
      <c r="B1307" t="s">
        <v>2650</v>
      </c>
      <c r="C1307">
        <v>110.30960082999999</v>
      </c>
      <c r="D1307" t="s">
        <v>37</v>
      </c>
      <c r="E1307">
        <v>792045.32498797297</v>
      </c>
      <c r="F1307">
        <v>9638327.6988684703</v>
      </c>
      <c r="G1307">
        <f>IF(C1307="","",VLOOKUP(C1307,Classes_detaillees!B:D,Classes_detaillees!C$1,TRUE))</f>
        <v>115</v>
      </c>
      <c r="H1307">
        <f>IF(C1307="","",VLOOKUP(C1307,Classes_finales!B:D,Classes_finales!C$1,TRUE))</f>
        <v>80</v>
      </c>
      <c r="I1307">
        <f t="shared" si="20"/>
        <v>20</v>
      </c>
      <c r="J1307" s="31">
        <f>Classes_finales!$W$30*C1307^3+Classes_finales!$W$31*C1307^2+Classes_finales!$W$32*C1307+Classes_finales!$W$33</f>
        <v>5.723570541080333</v>
      </c>
      <c r="K1307">
        <f>IF(OR(C1307&lt;10,C1307&gt;450),0,IF(H1307&gt;=MAX(Classes_finales!D:D),$M$1,Donnees_SIG!J1307))</f>
        <v>7.914299999999999</v>
      </c>
      <c r="P1307" t="s">
        <v>39</v>
      </c>
    </row>
    <row r="1308" spans="1:16">
      <c r="A1308" t="s">
        <v>2651</v>
      </c>
      <c r="B1308" t="s">
        <v>2652</v>
      </c>
      <c r="C1308">
        <v>99.728599548000005</v>
      </c>
      <c r="D1308" t="s">
        <v>37</v>
      </c>
      <c r="E1308">
        <v>791754.90545683901</v>
      </c>
      <c r="F1308">
        <v>9638390.6709854994</v>
      </c>
      <c r="G1308">
        <f>IF(C1308="","",VLOOKUP(C1308,Classes_detaillees!B:D,Classes_detaillees!C$1,TRUE))</f>
        <v>100</v>
      </c>
      <c r="H1308">
        <f>IF(C1308="","",VLOOKUP(C1308,Classes_finales!B:D,Classes_finales!C$1,TRUE))</f>
        <v>80</v>
      </c>
      <c r="I1308">
        <f t="shared" si="20"/>
        <v>20</v>
      </c>
      <c r="J1308" s="31">
        <f>Classes_finales!$W$30*C1308^3+Classes_finales!$W$31*C1308^2+Classes_finales!$W$32*C1308+Classes_finales!$W$33</f>
        <v>7.2400018852382928</v>
      </c>
      <c r="K1308">
        <f>IF(OR(C1308&lt;10,C1308&gt;450),0,IF(H1308&gt;=MAX(Classes_finales!D:D),$M$1,Donnees_SIG!J1308))</f>
        <v>7.914299999999999</v>
      </c>
      <c r="P1308" t="s">
        <v>39</v>
      </c>
    </row>
    <row r="1309" spans="1:16">
      <c r="A1309" t="s">
        <v>2653</v>
      </c>
      <c r="B1309" s="31" t="s">
        <v>2654</v>
      </c>
      <c r="C1309">
        <v>116.49700165</v>
      </c>
      <c r="D1309" t="s">
        <v>37</v>
      </c>
      <c r="E1309">
        <v>792595.75212139601</v>
      </c>
      <c r="F1309">
        <v>9638492.6790941693</v>
      </c>
      <c r="G1309">
        <f>IF(C1309="","",VLOOKUP(C1309,Classes_detaillees!B:D,Classes_detaillees!C$1,TRUE))</f>
        <v>120</v>
      </c>
      <c r="H1309">
        <f>IF(C1309="","",VLOOKUP(C1309,Classes_finales!B:D,Classes_finales!C$1,TRUE))</f>
        <v>80</v>
      </c>
      <c r="I1309">
        <f t="shared" si="20"/>
        <v>20</v>
      </c>
      <c r="J1309" s="31">
        <f>Classes_finales!$W$30*C1309^3+Classes_finales!$W$31*C1309^2+Classes_finales!$W$32*C1309+Classes_finales!$W$33</f>
        <v>4.3874915579601943</v>
      </c>
      <c r="K1309">
        <f>IF(OR(C1309&lt;10,C1309&gt;450),0,IF(H1309&gt;=MAX(Classes_finales!D:D),$M$1,Donnees_SIG!J1309))</f>
        <v>7.914299999999999</v>
      </c>
      <c r="P1309" t="s">
        <v>39</v>
      </c>
    </row>
    <row r="1310" spans="1:16">
      <c r="A1310" t="s">
        <v>2655</v>
      </c>
      <c r="B1310" s="31" t="s">
        <v>2656</v>
      </c>
      <c r="C1310">
        <v>67.598098754999995</v>
      </c>
      <c r="D1310" t="s">
        <v>37</v>
      </c>
      <c r="E1310">
        <v>791490.75574594899</v>
      </c>
      <c r="F1310">
        <v>9638524.9118275605</v>
      </c>
      <c r="G1310">
        <f>IF(C1310="","",VLOOKUP(C1310,Classes_detaillees!B:D,Classes_detaillees!C$1,TRUE))</f>
        <v>70</v>
      </c>
      <c r="H1310">
        <f>IF(C1310="","",VLOOKUP(C1310,Classes_finales!B:D,Classes_finales!C$1,TRUE))</f>
        <v>70</v>
      </c>
      <c r="I1310">
        <f t="shared" si="20"/>
        <v>20</v>
      </c>
      <c r="J1310" s="31">
        <f>Classes_finales!$W$30*C1310^3+Classes_finales!$W$31*C1310^2+Classes_finales!$W$32*C1310+Classes_finales!$W$33</f>
        <v>7.2437440801389634</v>
      </c>
      <c r="K1310">
        <f>IF(OR(C1310&lt;10,C1310&gt;450),0,IF(H1310&gt;=MAX(Classes_finales!D:D),$M$1,Donnees_SIG!J1310))</f>
        <v>7.2437440801389634</v>
      </c>
      <c r="P1310" t="s">
        <v>39</v>
      </c>
    </row>
    <row r="1311" spans="1:16">
      <c r="A1311" t="s">
        <v>2657</v>
      </c>
      <c r="B1311" t="s">
        <v>2658</v>
      </c>
      <c r="C1311">
        <v>132.45239258000001</v>
      </c>
      <c r="D1311" t="s">
        <v>37</v>
      </c>
      <c r="E1311">
        <v>791382.04944837105</v>
      </c>
      <c r="F1311">
        <v>9637575.3252660297</v>
      </c>
      <c r="G1311">
        <f>IF(C1311="","",VLOOKUP(C1311,Classes_detaillees!B:D,Classes_detaillees!C$1,TRUE))</f>
        <v>135</v>
      </c>
      <c r="H1311">
        <f>IF(C1311="","",VLOOKUP(C1311,Classes_finales!B:D,Classes_finales!C$1,TRUE))</f>
        <v>80</v>
      </c>
      <c r="I1311">
        <f t="shared" si="20"/>
        <v>20</v>
      </c>
      <c r="J1311" s="31">
        <f>Classes_finales!$W$30*C1311^3+Classes_finales!$W$31*C1311^2+Classes_finales!$W$32*C1311+Classes_finales!$W$33</f>
        <v>-0.8190910520395227</v>
      </c>
      <c r="K1311">
        <f>IF(OR(C1311&lt;10,C1311&gt;450),0,IF(H1311&gt;=MAX(Classes_finales!D:D),$M$1,Donnees_SIG!J1311))</f>
        <v>7.914299999999999</v>
      </c>
      <c r="P1311" t="s">
        <v>39</v>
      </c>
    </row>
    <row r="1312" spans="1:16">
      <c r="A1312" t="s">
        <v>2659</v>
      </c>
      <c r="B1312" t="s">
        <v>2660</v>
      </c>
      <c r="C1312">
        <v>45.655300140000001</v>
      </c>
      <c r="D1312" t="s">
        <v>37</v>
      </c>
      <c r="E1312">
        <v>789833.93184798094</v>
      </c>
      <c r="F1312">
        <v>9637919.0313497894</v>
      </c>
      <c r="G1312">
        <f>IF(C1312="","",VLOOKUP(C1312,Classes_detaillees!B:D,Classes_detaillees!C$1,TRUE))</f>
        <v>50</v>
      </c>
      <c r="H1312">
        <f>IF(C1312="","",VLOOKUP(C1312,Classes_finales!B:D,Classes_finales!C$1,TRUE))</f>
        <v>50</v>
      </c>
      <c r="I1312">
        <f t="shared" si="20"/>
        <v>20</v>
      </c>
      <c r="J1312" s="31">
        <f>Classes_finales!$W$30*C1312^3+Classes_finales!$W$31*C1312^2+Classes_finales!$W$32*C1312+Classes_finales!$W$33</f>
        <v>4.8024967015821627</v>
      </c>
      <c r="K1312">
        <f>IF(OR(C1312&lt;10,C1312&gt;450),0,IF(H1312&gt;=MAX(Classes_finales!D:D),$M$1,Donnees_SIG!J1312))</f>
        <v>4.8024967015821627</v>
      </c>
      <c r="P1312" t="s">
        <v>39</v>
      </c>
    </row>
    <row r="1313" spans="1:16">
      <c r="A1313" t="s">
        <v>2661</v>
      </c>
      <c r="B1313" t="s">
        <v>2662</v>
      </c>
      <c r="C1313">
        <v>78.147796631000006</v>
      </c>
      <c r="D1313" t="s">
        <v>37</v>
      </c>
      <c r="E1313">
        <v>791617.98104406602</v>
      </c>
      <c r="F1313">
        <v>9639256.8100809101</v>
      </c>
      <c r="G1313">
        <f>IF(C1313="","",VLOOKUP(C1313,Classes_detaillees!B:D,Classes_detaillees!C$1,TRUE))</f>
        <v>80</v>
      </c>
      <c r="H1313">
        <f>IF(C1313="","",VLOOKUP(C1313,Classes_finales!B:D,Classes_finales!C$1,TRUE))</f>
        <v>80</v>
      </c>
      <c r="I1313">
        <f t="shared" si="20"/>
        <v>20</v>
      </c>
      <c r="J1313" s="31">
        <f>Classes_finales!$W$30*C1313^3+Classes_finales!$W$31*C1313^2+Classes_finales!$W$32*C1313+Classes_finales!$W$33</f>
        <v>7.859387512580474</v>
      </c>
      <c r="K1313">
        <f>IF(OR(C1313&lt;10,C1313&gt;450),0,IF(H1313&gt;=MAX(Classes_finales!D:D),$M$1,Donnees_SIG!J1313))</f>
        <v>7.914299999999999</v>
      </c>
      <c r="P1313" t="s">
        <v>39</v>
      </c>
    </row>
    <row r="1314" spans="1:16">
      <c r="A1314" t="s">
        <v>2663</v>
      </c>
      <c r="B1314" t="s">
        <v>2664</v>
      </c>
      <c r="C1314">
        <v>80.770401000999996</v>
      </c>
      <c r="D1314" t="s">
        <v>37</v>
      </c>
      <c r="E1314">
        <v>790274.77692242898</v>
      </c>
      <c r="F1314">
        <v>9637436.4375644401</v>
      </c>
      <c r="G1314">
        <f>IF(C1314="","",VLOOKUP(C1314,Classes_detaillees!B:D,Classes_detaillees!C$1,TRUE))</f>
        <v>85</v>
      </c>
      <c r="H1314">
        <f>IF(C1314="","",VLOOKUP(C1314,Classes_finales!B:D,Classes_finales!C$1,TRUE))</f>
        <v>80</v>
      </c>
      <c r="I1314">
        <f t="shared" si="20"/>
        <v>20</v>
      </c>
      <c r="J1314" s="31">
        <f>Classes_finales!$W$30*C1314^3+Classes_finales!$W$31*C1314^2+Classes_finales!$W$32*C1314+Classes_finales!$W$33</f>
        <v>7.9319306939661711</v>
      </c>
      <c r="K1314">
        <f>IF(OR(C1314&lt;10,C1314&gt;450),0,IF(H1314&gt;=MAX(Classes_finales!D:D),$M$1,Donnees_SIG!J1314))</f>
        <v>7.914299999999999</v>
      </c>
      <c r="P1314" t="s">
        <v>39</v>
      </c>
    </row>
    <row r="1315" spans="1:16">
      <c r="A1315" t="s">
        <v>2665</v>
      </c>
      <c r="B1315" t="s">
        <v>2666</v>
      </c>
      <c r="C1315">
        <v>33.379199982000003</v>
      </c>
      <c r="D1315" t="s">
        <v>37</v>
      </c>
      <c r="E1315">
        <v>793501.34853701899</v>
      </c>
      <c r="F1315">
        <v>9639208.4924162198</v>
      </c>
      <c r="G1315">
        <f>IF(C1315="","",VLOOKUP(C1315,Classes_detaillees!B:D,Classes_detaillees!C$1,TRUE))</f>
        <v>35</v>
      </c>
      <c r="H1315">
        <f>IF(C1315="","",VLOOKUP(C1315,Classes_finales!B:D,Classes_finales!C$1,TRUE))</f>
        <v>35</v>
      </c>
      <c r="I1315">
        <f t="shared" si="20"/>
        <v>20</v>
      </c>
      <c r="J1315" s="31">
        <f>Classes_finales!$W$30*C1315^3+Classes_finales!$W$31*C1315^2+Classes_finales!$W$32*C1315+Classes_finales!$W$33</f>
        <v>3.128949933392891</v>
      </c>
      <c r="K1315">
        <f>IF(OR(C1315&lt;10,C1315&gt;450),0,IF(H1315&gt;=MAX(Classes_finales!D:D),$M$1,Donnees_SIG!J1315))</f>
        <v>3.128949933392891</v>
      </c>
      <c r="P1315" t="s">
        <v>39</v>
      </c>
    </row>
    <row r="1316" spans="1:16">
      <c r="A1316" t="s">
        <v>2667</v>
      </c>
      <c r="B1316" t="s">
        <v>2668</v>
      </c>
      <c r="C1316">
        <v>77.251502990999995</v>
      </c>
      <c r="D1316" t="s">
        <v>37</v>
      </c>
      <c r="E1316">
        <v>783065.49031010305</v>
      </c>
      <c r="F1316">
        <v>9636338.9418253005</v>
      </c>
      <c r="G1316">
        <f>IF(C1316="","",VLOOKUP(C1316,Classes_detaillees!B:D,Classes_detaillees!C$1,TRUE))</f>
        <v>80</v>
      </c>
      <c r="H1316">
        <f>IF(C1316="","",VLOOKUP(C1316,Classes_finales!B:D,Classes_finales!C$1,TRUE))</f>
        <v>80</v>
      </c>
      <c r="I1316">
        <f t="shared" si="20"/>
        <v>20</v>
      </c>
      <c r="J1316" s="31">
        <f>Classes_finales!$W$30*C1316^3+Classes_finales!$W$31*C1316^2+Classes_finales!$W$32*C1316+Classes_finales!$W$33</f>
        <v>7.8266366672643439</v>
      </c>
      <c r="K1316">
        <f>IF(OR(C1316&lt;10,C1316&gt;450),0,IF(H1316&gt;=MAX(Classes_finales!D:D),$M$1,Donnees_SIG!J1316))</f>
        <v>7.914299999999999</v>
      </c>
      <c r="P1316" t="s">
        <v>39</v>
      </c>
    </row>
    <row r="1317" spans="1:16">
      <c r="A1317" t="s">
        <v>2669</v>
      </c>
      <c r="B1317" t="s">
        <v>2670</v>
      </c>
      <c r="C1317">
        <v>134.41610718000001</v>
      </c>
      <c r="D1317" t="s">
        <v>37</v>
      </c>
      <c r="E1317">
        <v>790615.18167573097</v>
      </c>
      <c r="F1317">
        <v>9637573.2360647693</v>
      </c>
      <c r="G1317">
        <f>IF(C1317="","",VLOOKUP(C1317,Classes_detaillees!B:D,Classes_detaillees!C$1,TRUE))</f>
        <v>135</v>
      </c>
      <c r="H1317">
        <f>IF(C1317="","",VLOOKUP(C1317,Classes_finales!B:D,Classes_finales!C$1,TRUE))</f>
        <v>80</v>
      </c>
      <c r="I1317">
        <f t="shared" si="20"/>
        <v>20</v>
      </c>
      <c r="J1317" s="31">
        <f>Classes_finales!$W$30*C1317^3+Classes_finales!$W$31*C1317^2+Classes_finales!$W$32*C1317+Classes_finales!$W$33</f>
        <v>-1.6522765483957511</v>
      </c>
      <c r="K1317">
        <f>IF(OR(C1317&lt;10,C1317&gt;450),0,IF(H1317&gt;=MAX(Classes_finales!D:D),$M$1,Donnees_SIG!J1317))</f>
        <v>7.914299999999999</v>
      </c>
      <c r="P1317" t="s">
        <v>39</v>
      </c>
    </row>
    <row r="1318" spans="1:16">
      <c r="A1318" t="s">
        <v>2671</v>
      </c>
      <c r="B1318" t="s">
        <v>2672</v>
      </c>
      <c r="C1318">
        <v>41.754100800000003</v>
      </c>
      <c r="D1318" t="s">
        <v>37</v>
      </c>
      <c r="E1318">
        <v>791587.11652753002</v>
      </c>
      <c r="F1318">
        <v>9638328.5992569495</v>
      </c>
      <c r="G1318">
        <f>IF(C1318="","",VLOOKUP(C1318,Classes_detaillees!B:D,Classes_detaillees!C$1,TRUE))</f>
        <v>45</v>
      </c>
      <c r="H1318">
        <f>IF(C1318="","",VLOOKUP(C1318,Classes_finales!B:D,Classes_finales!C$1,TRUE))</f>
        <v>50</v>
      </c>
      <c r="I1318">
        <f t="shared" si="20"/>
        <v>20</v>
      </c>
      <c r="J1318" s="31">
        <f>Classes_finales!$W$30*C1318^3+Classes_finales!$W$31*C1318^2+Classes_finales!$W$32*C1318+Classes_finales!$W$33</f>
        <v>4.2777130828075709</v>
      </c>
      <c r="K1318">
        <f>IF(OR(C1318&lt;10,C1318&gt;450),0,IF(H1318&gt;=MAX(Classes_finales!D:D),$M$1,Donnees_SIG!J1318))</f>
        <v>4.2777130828075709</v>
      </c>
      <c r="P1318" t="s">
        <v>39</v>
      </c>
    </row>
    <row r="1319" spans="1:16">
      <c r="A1319" t="s">
        <v>2673</v>
      </c>
      <c r="B1319" s="31" t="s">
        <v>2674</v>
      </c>
      <c r="C1319">
        <v>60.711200714</v>
      </c>
      <c r="D1319" t="s">
        <v>37</v>
      </c>
      <c r="E1319">
        <v>785675.64964289404</v>
      </c>
      <c r="F1319">
        <v>9636692.9684450291</v>
      </c>
      <c r="G1319">
        <f>IF(C1319="","",VLOOKUP(C1319,Classes_detaillees!B:D,Classes_detaillees!C$1,TRUE))</f>
        <v>65</v>
      </c>
      <c r="H1319">
        <f>IF(C1319="","",VLOOKUP(C1319,Classes_finales!B:D,Classes_finales!C$1,TRUE))</f>
        <v>70</v>
      </c>
      <c r="I1319">
        <f t="shared" si="20"/>
        <v>20</v>
      </c>
      <c r="J1319" s="31">
        <f>Classes_finales!$W$30*C1319^3+Classes_finales!$W$31*C1319^2+Classes_finales!$W$32*C1319+Classes_finales!$W$33</f>
        <v>6.6101896312625197</v>
      </c>
      <c r="K1319">
        <f>IF(OR(C1319&lt;10,C1319&gt;450),0,IF(H1319&gt;=MAX(Classes_finales!D:D),$M$1,Donnees_SIG!J1319))</f>
        <v>6.6101896312625197</v>
      </c>
      <c r="P1319" t="s">
        <v>39</v>
      </c>
    </row>
    <row r="1320" spans="1:16">
      <c r="A1320" t="s">
        <v>2675</v>
      </c>
      <c r="B1320" t="s">
        <v>2676</v>
      </c>
      <c r="C1320">
        <v>46.353900908999996</v>
      </c>
      <c r="D1320" t="s">
        <v>37</v>
      </c>
      <c r="E1320">
        <v>783363.73395851802</v>
      </c>
      <c r="F1320">
        <v>9635835.8251130302</v>
      </c>
      <c r="G1320">
        <f>IF(C1320="","",VLOOKUP(C1320,Classes_detaillees!B:D,Classes_detaillees!C$1,TRUE))</f>
        <v>50</v>
      </c>
      <c r="H1320">
        <f>IF(C1320="","",VLOOKUP(C1320,Classes_finales!B:D,Classes_finales!C$1,TRUE))</f>
        <v>50</v>
      </c>
      <c r="I1320">
        <f t="shared" si="20"/>
        <v>20</v>
      </c>
      <c r="J1320" s="31">
        <f>Classes_finales!$W$30*C1320^3+Classes_finales!$W$31*C1320^2+Classes_finales!$W$32*C1320+Classes_finales!$W$33</f>
        <v>4.8949442221267336</v>
      </c>
      <c r="K1320">
        <f>IF(OR(C1320&lt;10,C1320&gt;450),0,IF(H1320&gt;=MAX(Classes_finales!D:D),$M$1,Donnees_SIG!J1320))</f>
        <v>4.8949442221267336</v>
      </c>
      <c r="P1320" t="s">
        <v>39</v>
      </c>
    </row>
    <row r="1321" spans="1:16">
      <c r="A1321" t="s">
        <v>2677</v>
      </c>
      <c r="B1321" t="s">
        <v>2678</v>
      </c>
      <c r="C1321">
        <v>69.163902282999999</v>
      </c>
      <c r="D1321" t="s">
        <v>37</v>
      </c>
      <c r="E1321">
        <v>790020.24048437399</v>
      </c>
      <c r="F1321">
        <v>9637439.3948218599</v>
      </c>
      <c r="G1321">
        <f>IF(C1321="","",VLOOKUP(C1321,Classes_detaillees!B:D,Classes_detaillees!C$1,TRUE))</f>
        <v>70</v>
      </c>
      <c r="H1321">
        <f>IF(C1321="","",VLOOKUP(C1321,Classes_finales!B:D,Classes_finales!C$1,TRUE))</f>
        <v>70</v>
      </c>
      <c r="I1321">
        <f t="shared" si="20"/>
        <v>20</v>
      </c>
      <c r="J1321" s="31">
        <f>Classes_finales!$W$30*C1321^3+Classes_finales!$W$31*C1321^2+Classes_finales!$W$32*C1321+Classes_finales!$W$33</f>
        <v>7.3646342427191946</v>
      </c>
      <c r="K1321">
        <f>IF(OR(C1321&lt;10,C1321&gt;450),0,IF(H1321&gt;=MAX(Classes_finales!D:D),$M$1,Donnees_SIG!J1321))</f>
        <v>7.3646342427191946</v>
      </c>
      <c r="P1321" t="s">
        <v>39</v>
      </c>
    </row>
    <row r="1322" spans="1:16">
      <c r="A1322" t="s">
        <v>2679</v>
      </c>
      <c r="B1322" s="31" t="s">
        <v>2680</v>
      </c>
      <c r="C1322">
        <v>97.826400757000002</v>
      </c>
      <c r="D1322" t="s">
        <v>37</v>
      </c>
      <c r="E1322">
        <v>791572.87438062695</v>
      </c>
      <c r="F1322">
        <v>9639148.8180007003</v>
      </c>
      <c r="G1322">
        <f>IF(C1322="","",VLOOKUP(C1322,Classes_detaillees!B:D,Classes_detaillees!C$1,TRUE))</f>
        <v>100</v>
      </c>
      <c r="H1322">
        <f>IF(C1322="","",VLOOKUP(C1322,Classes_finales!B:D,Classes_finales!C$1,TRUE))</f>
        <v>80</v>
      </c>
      <c r="I1322">
        <f t="shared" si="20"/>
        <v>20</v>
      </c>
      <c r="J1322" s="31">
        <f>Classes_finales!$W$30*C1322^3+Classes_finales!$W$31*C1322^2+Classes_finales!$W$32*C1322+Classes_finales!$W$33</f>
        <v>7.4186502388665865</v>
      </c>
      <c r="K1322">
        <f>IF(OR(C1322&lt;10,C1322&gt;450),0,IF(H1322&gt;=MAX(Classes_finales!D:D),$M$1,Donnees_SIG!J1322))</f>
        <v>7.914299999999999</v>
      </c>
      <c r="P1322" t="s">
        <v>39</v>
      </c>
    </row>
    <row r="1323" spans="1:16">
      <c r="A1323" t="s">
        <v>2681</v>
      </c>
      <c r="B1323" s="31" t="s">
        <v>2682</v>
      </c>
      <c r="C1323">
        <v>28.315799713000001</v>
      </c>
      <c r="D1323" t="s">
        <v>37</v>
      </c>
      <c r="E1323">
        <v>792375.04442219099</v>
      </c>
      <c r="F1323">
        <v>9638416.4131899998</v>
      </c>
      <c r="G1323">
        <f>IF(C1323="","",VLOOKUP(C1323,Classes_detaillees!B:D,Classes_detaillees!C$1,TRUE))</f>
        <v>30</v>
      </c>
      <c r="H1323">
        <f>IF(C1323="","",VLOOKUP(C1323,Classes_finales!B:D,Classes_finales!C$1,TRUE))</f>
        <v>30</v>
      </c>
      <c r="I1323">
        <f t="shared" si="20"/>
        <v>20</v>
      </c>
      <c r="J1323" s="31">
        <f>Classes_finales!$W$30*C1323^3+Classes_finales!$W$31*C1323^2+Classes_finales!$W$32*C1323+Classes_finales!$W$33</f>
        <v>2.4433315392396313</v>
      </c>
      <c r="K1323">
        <f>IF(OR(C1323&lt;10,C1323&gt;450),0,IF(H1323&gt;=MAX(Classes_finales!D:D),$M$1,Donnees_SIG!J1323))</f>
        <v>2.4433315392396313</v>
      </c>
      <c r="P1323" t="s">
        <v>39</v>
      </c>
    </row>
    <row r="1324" spans="1:16">
      <c r="A1324" t="s">
        <v>2683</v>
      </c>
      <c r="B1324" s="31" t="s">
        <v>2684</v>
      </c>
      <c r="C1324">
        <v>79.732498168999996</v>
      </c>
      <c r="D1324" t="s">
        <v>37</v>
      </c>
      <c r="E1324">
        <v>783013.37019323499</v>
      </c>
      <c r="F1324">
        <v>9635923.7338838298</v>
      </c>
      <c r="G1324">
        <f>IF(C1324="","",VLOOKUP(C1324,Classes_detaillees!B:D,Classes_detaillees!C$1,TRUE))</f>
        <v>80</v>
      </c>
      <c r="H1324">
        <f>IF(C1324="","",VLOOKUP(C1324,Classes_finales!B:D,Classes_finales!C$1,TRUE))</f>
        <v>80</v>
      </c>
      <c r="I1324">
        <f t="shared" si="20"/>
        <v>20</v>
      </c>
      <c r="J1324" s="31">
        <f>Classes_finales!$W$30*C1324^3+Classes_finales!$W$31*C1324^2+Classes_finales!$W$32*C1324+Classes_finales!$W$33</f>
        <v>7.9074535384449689</v>
      </c>
      <c r="K1324">
        <f>IF(OR(C1324&lt;10,C1324&gt;450),0,IF(H1324&gt;=MAX(Classes_finales!D:D),$M$1,Donnees_SIG!J1324))</f>
        <v>7.914299999999999</v>
      </c>
      <c r="P1324" t="s">
        <v>39</v>
      </c>
    </row>
    <row r="1325" spans="1:16">
      <c r="A1325" t="s">
        <v>2685</v>
      </c>
      <c r="B1325" s="31" t="s">
        <v>2686</v>
      </c>
      <c r="C1325">
        <v>30.647899628000001</v>
      </c>
      <c r="D1325" t="s">
        <v>37</v>
      </c>
      <c r="E1325">
        <v>791938.77621319797</v>
      </c>
      <c r="F1325">
        <v>9638446.9484187104</v>
      </c>
      <c r="G1325">
        <f>IF(C1325="","",VLOOKUP(C1325,Classes_detaillees!B:D,Classes_detaillees!C$1,TRUE))</f>
        <v>35</v>
      </c>
      <c r="H1325">
        <f>IF(C1325="","",VLOOKUP(C1325,Classes_finales!B:D,Classes_finales!C$1,TRUE))</f>
        <v>35</v>
      </c>
      <c r="I1325">
        <f t="shared" si="20"/>
        <v>20</v>
      </c>
      <c r="J1325" s="31">
        <f>Classes_finales!$W$30*C1325^3+Classes_finales!$W$31*C1325^2+Classes_finales!$W$32*C1325+Classes_finales!$W$33</f>
        <v>2.7568641299609498</v>
      </c>
      <c r="K1325">
        <f>IF(OR(C1325&lt;10,C1325&gt;450),0,IF(H1325&gt;=MAX(Classes_finales!D:D),$M$1,Donnees_SIG!J1325))</f>
        <v>2.7568641299609498</v>
      </c>
      <c r="P1325" t="s">
        <v>39</v>
      </c>
    </row>
    <row r="1326" spans="1:16">
      <c r="A1326" t="s">
        <v>2687</v>
      </c>
      <c r="B1326" t="s">
        <v>2688</v>
      </c>
      <c r="C1326">
        <v>18.948900222999999</v>
      </c>
      <c r="D1326" t="s">
        <v>37</v>
      </c>
      <c r="E1326">
        <v>783053.92790706595</v>
      </c>
      <c r="F1326">
        <v>9636249.2262148</v>
      </c>
      <c r="G1326">
        <f>IF(C1326="","",VLOOKUP(C1326,Classes_detaillees!B:D,Classes_detaillees!C$1,TRUE))</f>
        <v>20</v>
      </c>
      <c r="H1326">
        <f>IF(C1326="","",VLOOKUP(C1326,Classes_finales!B:D,Classes_finales!C$1,TRUE))</f>
        <v>30</v>
      </c>
      <c r="I1326">
        <f t="shared" si="20"/>
        <v>20</v>
      </c>
      <c r="J1326" s="31">
        <f>Classes_finales!$W$30*C1326^3+Classes_finales!$W$31*C1326^2+Classes_finales!$W$32*C1326+Classes_finales!$W$33</f>
        <v>1.2543500730283834</v>
      </c>
      <c r="K1326">
        <f>IF(OR(C1326&lt;10,C1326&gt;450),0,IF(H1326&gt;=MAX(Classes_finales!D:D),$M$1,Donnees_SIG!J1326))</f>
        <v>1.2543500730283834</v>
      </c>
      <c r="P1326" t="s">
        <v>39</v>
      </c>
    </row>
    <row r="1327" spans="1:16">
      <c r="A1327" t="s">
        <v>2689</v>
      </c>
      <c r="B1327" t="s">
        <v>2690</v>
      </c>
      <c r="C1327">
        <v>239.89729309000001</v>
      </c>
      <c r="D1327" t="s">
        <v>37</v>
      </c>
      <c r="E1327">
        <v>791898.96467851405</v>
      </c>
      <c r="F1327">
        <v>9638501.4907946102</v>
      </c>
      <c r="G1327">
        <f>IF(C1327="","",VLOOKUP(C1327,Classes_detaillees!B:D,Classes_detaillees!C$1,TRUE))</f>
        <v>240</v>
      </c>
      <c r="H1327">
        <f>IF(C1327="","",VLOOKUP(C1327,Classes_finales!B:D,Classes_finales!C$1,TRUE))</f>
        <v>80</v>
      </c>
      <c r="I1327">
        <f t="shared" si="20"/>
        <v>20</v>
      </c>
      <c r="J1327" s="31">
        <f>Classes_finales!$W$30*C1327^3+Classes_finales!$W$31*C1327^2+Classes_finales!$W$32*C1327+Classes_finales!$W$33</f>
        <v>-136.34117611176475</v>
      </c>
      <c r="K1327">
        <f>IF(OR(C1327&lt;10,C1327&gt;450),0,IF(H1327&gt;=MAX(Classes_finales!D:D),$M$1,Donnees_SIG!J1327))</f>
        <v>7.914299999999999</v>
      </c>
      <c r="P1327" t="s">
        <v>39</v>
      </c>
    </row>
    <row r="1328" spans="1:16">
      <c r="A1328" t="s">
        <v>2691</v>
      </c>
      <c r="B1328" s="31" t="s">
        <v>2692</v>
      </c>
      <c r="C1328">
        <v>38.209098816000001</v>
      </c>
      <c r="D1328" t="s">
        <v>37</v>
      </c>
      <c r="E1328">
        <v>791843.29052351404</v>
      </c>
      <c r="F1328">
        <v>9638397.8549890891</v>
      </c>
      <c r="G1328">
        <f>IF(C1328="","",VLOOKUP(C1328,Classes_detaillees!B:D,Classes_detaillees!C$1,TRUE))</f>
        <v>40</v>
      </c>
      <c r="H1328">
        <f>IF(C1328="","",VLOOKUP(C1328,Classes_finales!B:D,Classes_finales!C$1,TRUE))</f>
        <v>40</v>
      </c>
      <c r="I1328">
        <f t="shared" si="20"/>
        <v>20</v>
      </c>
      <c r="J1328" s="31">
        <f>Classes_finales!$W$30*C1328^3+Classes_finales!$W$31*C1328^2+Classes_finales!$W$32*C1328+Classes_finales!$W$33</f>
        <v>3.7925990426164859</v>
      </c>
      <c r="K1328">
        <f>IF(OR(C1328&lt;10,C1328&gt;450),0,IF(H1328&gt;=MAX(Classes_finales!D:D),$M$1,Donnees_SIG!J1328))</f>
        <v>3.7925990426164859</v>
      </c>
      <c r="P1328" t="s">
        <v>39</v>
      </c>
    </row>
    <row r="1329" spans="1:16">
      <c r="A1329" t="s">
        <v>2693</v>
      </c>
      <c r="B1329" t="s">
        <v>2694</v>
      </c>
      <c r="C1329">
        <v>59.734600067000002</v>
      </c>
      <c r="D1329" t="s">
        <v>37</v>
      </c>
      <c r="E1329">
        <v>790508.191035436</v>
      </c>
      <c r="F1329">
        <v>9637192.7438787501</v>
      </c>
      <c r="G1329">
        <f>IF(C1329="","",VLOOKUP(C1329,Classes_detaillees!B:D,Classes_detaillees!C$1,TRUE))</f>
        <v>60</v>
      </c>
      <c r="H1329">
        <f>IF(C1329="","",VLOOKUP(C1329,Classes_finales!B:D,Classes_finales!C$1,TRUE))</f>
        <v>60</v>
      </c>
      <c r="I1329">
        <f t="shared" si="20"/>
        <v>20</v>
      </c>
      <c r="J1329" s="31">
        <f>Classes_finales!$W$30*C1329^3+Classes_finales!$W$31*C1329^2+Classes_finales!$W$32*C1329+Classes_finales!$W$33</f>
        <v>6.5083613089342514</v>
      </c>
      <c r="K1329">
        <f>IF(OR(C1329&lt;10,C1329&gt;450),0,IF(H1329&gt;=MAX(Classes_finales!D:D),$M$1,Donnees_SIG!J1329))</f>
        <v>6.5083613089342514</v>
      </c>
      <c r="P1329" t="s">
        <v>39</v>
      </c>
    </row>
    <row r="1330" spans="1:16">
      <c r="A1330" t="s">
        <v>2695</v>
      </c>
      <c r="B1330" t="s">
        <v>2696</v>
      </c>
      <c r="C1330">
        <v>103.74469757</v>
      </c>
      <c r="D1330" t="s">
        <v>37</v>
      </c>
      <c r="E1330">
        <v>791230.48298551701</v>
      </c>
      <c r="F1330">
        <v>9636832.5691091102</v>
      </c>
      <c r="G1330">
        <f>IF(C1330="","",VLOOKUP(C1330,Classes_detaillees!B:D,Classes_detaillees!C$1,TRUE))</f>
        <v>105</v>
      </c>
      <c r="H1330">
        <f>IF(C1330="","",VLOOKUP(C1330,Classes_finales!B:D,Classes_finales!C$1,TRUE))</f>
        <v>80</v>
      </c>
      <c r="I1330">
        <f t="shared" si="20"/>
        <v>20</v>
      </c>
      <c r="J1330" s="31">
        <f>Classes_finales!$W$30*C1330^3+Classes_finales!$W$31*C1330^2+Classes_finales!$W$32*C1330+Classes_finales!$W$33</f>
        <v>6.7718849730503479</v>
      </c>
      <c r="K1330">
        <f>IF(OR(C1330&lt;10,C1330&gt;450),0,IF(H1330&gt;=MAX(Classes_finales!D:D),$M$1,Donnees_SIG!J1330))</f>
        <v>7.914299999999999</v>
      </c>
      <c r="P1330" t="s">
        <v>39</v>
      </c>
    </row>
    <row r="1331" spans="1:16">
      <c r="A1331" t="s">
        <v>2697</v>
      </c>
      <c r="B1331" s="31" t="s">
        <v>2698</v>
      </c>
      <c r="C1331">
        <v>44.519100189</v>
      </c>
      <c r="D1331" t="s">
        <v>37</v>
      </c>
      <c r="E1331">
        <v>785138.43714559497</v>
      </c>
      <c r="F1331">
        <v>9636507.6925837491</v>
      </c>
      <c r="G1331">
        <f>IF(C1331="","",VLOOKUP(C1331,Classes_detaillees!B:D,Classes_detaillees!C$1,TRUE))</f>
        <v>45</v>
      </c>
      <c r="H1331">
        <f>IF(C1331="","",VLOOKUP(C1331,Classes_finales!B:D,Classes_finales!C$1,TRUE))</f>
        <v>50</v>
      </c>
      <c r="I1331">
        <f t="shared" si="20"/>
        <v>20</v>
      </c>
      <c r="J1331" s="31">
        <f>Classes_finales!$W$30*C1331^3+Classes_finales!$W$31*C1331^2+Classes_finales!$W$32*C1331+Classes_finales!$W$33</f>
        <v>4.6510345572008092</v>
      </c>
      <c r="K1331">
        <f>IF(OR(C1331&lt;10,C1331&gt;450),0,IF(H1331&gt;=MAX(Classes_finales!D:D),$M$1,Donnees_SIG!J1331))</f>
        <v>4.6510345572008092</v>
      </c>
      <c r="P1331" t="s">
        <v>39</v>
      </c>
    </row>
    <row r="1332" spans="1:16">
      <c r="A1332" t="s">
        <v>2699</v>
      </c>
      <c r="B1332" t="s">
        <v>2700</v>
      </c>
      <c r="C1332">
        <v>99.713500976999995</v>
      </c>
      <c r="D1332" t="s">
        <v>37</v>
      </c>
      <c r="E1332">
        <v>790844.37689514703</v>
      </c>
      <c r="F1332">
        <v>9638277.0114165209</v>
      </c>
      <c r="G1332">
        <f>IF(C1332="","",VLOOKUP(C1332,Classes_detaillees!B:D,Classes_detaillees!C$1,TRUE))</f>
        <v>100</v>
      </c>
      <c r="H1332">
        <f>IF(C1332="","",VLOOKUP(C1332,Classes_finales!B:D,Classes_finales!C$1,TRUE))</f>
        <v>80</v>
      </c>
      <c r="I1332">
        <f t="shared" si="20"/>
        <v>20</v>
      </c>
      <c r="J1332" s="31">
        <f>Classes_finales!$W$30*C1332^3+Classes_finales!$W$31*C1332^2+Classes_finales!$W$32*C1332+Classes_finales!$W$33</f>
        <v>7.2415266091750983</v>
      </c>
      <c r="K1332">
        <f>IF(OR(C1332&lt;10,C1332&gt;450),0,IF(H1332&gt;=MAX(Classes_finales!D:D),$M$1,Donnees_SIG!J1332))</f>
        <v>7.914299999999999</v>
      </c>
      <c r="P1332" t="s">
        <v>39</v>
      </c>
    </row>
    <row r="1333" spans="1:16">
      <c r="A1333" t="s">
        <v>2701</v>
      </c>
      <c r="B1333" t="s">
        <v>2702</v>
      </c>
      <c r="C1333">
        <v>57.624401093000003</v>
      </c>
      <c r="D1333" t="s">
        <v>37</v>
      </c>
      <c r="E1333">
        <v>789763.77165442496</v>
      </c>
      <c r="F1333">
        <v>9637394.3075968102</v>
      </c>
      <c r="G1333">
        <f>IF(C1333="","",VLOOKUP(C1333,Classes_detaillees!B:D,Classes_detaillees!C$1,TRUE))</f>
        <v>60</v>
      </c>
      <c r="H1333">
        <f>IF(C1333="","",VLOOKUP(C1333,Classes_finales!B:D,Classes_finales!C$1,TRUE))</f>
        <v>60</v>
      </c>
      <c r="I1333">
        <f t="shared" si="20"/>
        <v>20</v>
      </c>
      <c r="J1333" s="31">
        <f>Classes_finales!$W$30*C1333^3+Classes_finales!$W$31*C1333^2+Classes_finales!$W$32*C1333+Classes_finales!$W$33</f>
        <v>6.2794669488531909</v>
      </c>
      <c r="K1333">
        <f>IF(OR(C1333&lt;10,C1333&gt;450),0,IF(H1333&gt;=MAX(Classes_finales!D:D),$M$1,Donnees_SIG!J1333))</f>
        <v>6.2794669488531909</v>
      </c>
      <c r="P1333" t="s">
        <v>39</v>
      </c>
    </row>
    <row r="1334" spans="1:16">
      <c r="A1334" t="s">
        <v>2703</v>
      </c>
      <c r="B1334" t="s">
        <v>2704</v>
      </c>
      <c r="C1334">
        <v>173.46929932</v>
      </c>
      <c r="D1334" t="s">
        <v>37</v>
      </c>
      <c r="E1334">
        <v>790662.50948638702</v>
      </c>
      <c r="F1334">
        <v>9638249.7068163101</v>
      </c>
      <c r="G1334">
        <f>IF(C1334="","",VLOOKUP(C1334,Classes_detaillees!B:D,Classes_detaillees!C$1,TRUE))</f>
        <v>175</v>
      </c>
      <c r="H1334">
        <f>IF(C1334="","",VLOOKUP(C1334,Classes_finales!B:D,Classes_finales!C$1,TRUE))</f>
        <v>80</v>
      </c>
      <c r="I1334">
        <f t="shared" si="20"/>
        <v>20</v>
      </c>
      <c r="J1334" s="31">
        <f>Classes_finales!$W$30*C1334^3+Classes_finales!$W$31*C1334^2+Classes_finales!$W$32*C1334+Classes_finales!$W$33</f>
        <v>-28.805149432739164</v>
      </c>
      <c r="K1334">
        <f>IF(OR(C1334&lt;10,C1334&gt;450),0,IF(H1334&gt;=MAX(Classes_finales!D:D),$M$1,Donnees_SIG!J1334))</f>
        <v>7.914299999999999</v>
      </c>
      <c r="P1334" t="s">
        <v>39</v>
      </c>
    </row>
    <row r="1335" spans="1:16">
      <c r="A1335" t="s">
        <v>2705</v>
      </c>
      <c r="B1335" t="s">
        <v>2706</v>
      </c>
      <c r="C1335">
        <v>302.73889159999999</v>
      </c>
      <c r="D1335" t="s">
        <v>37</v>
      </c>
      <c r="E1335">
        <v>791284.17311068205</v>
      </c>
      <c r="F1335">
        <v>9638831.7511141691</v>
      </c>
      <c r="G1335">
        <f>IF(C1335="","",VLOOKUP(C1335,Classes_detaillees!B:D,Classes_detaillees!C$1,TRUE))</f>
        <v>305</v>
      </c>
      <c r="H1335">
        <f>IF(C1335="","",VLOOKUP(C1335,Classes_finales!B:D,Classes_finales!C$1,TRUE))</f>
        <v>80</v>
      </c>
      <c r="I1335">
        <f t="shared" si="20"/>
        <v>20</v>
      </c>
      <c r="J1335" s="31">
        <f>Classes_finales!$W$30*C1335^3+Classes_finales!$W$31*C1335^2+Classes_finales!$W$32*C1335+Classes_finales!$W$33</f>
        <v>-336.54546984306205</v>
      </c>
      <c r="K1335">
        <f>IF(OR(C1335&lt;10,C1335&gt;450),0,IF(H1335&gt;=MAX(Classes_finales!D:D),$M$1,Donnees_SIG!J1335))</f>
        <v>7.914299999999999</v>
      </c>
      <c r="P1335" t="s">
        <v>39</v>
      </c>
    </row>
    <row r="1336" spans="1:16">
      <c r="A1336" t="s">
        <v>2707</v>
      </c>
      <c r="B1336" s="31" t="s">
        <v>2708</v>
      </c>
      <c r="C1336">
        <v>39.767799377000003</v>
      </c>
      <c r="D1336" t="s">
        <v>37</v>
      </c>
      <c r="E1336">
        <v>790565.15873073495</v>
      </c>
      <c r="F1336">
        <v>9638570.7709089909</v>
      </c>
      <c r="G1336">
        <f>IF(C1336="","",VLOOKUP(C1336,Classes_detaillees!B:D,Classes_detaillees!C$1,TRUE))</f>
        <v>40</v>
      </c>
      <c r="H1336">
        <f>IF(C1336="","",VLOOKUP(C1336,Classes_finales!B:D,Classes_finales!C$1,TRUE))</f>
        <v>40</v>
      </c>
      <c r="I1336">
        <f t="shared" si="20"/>
        <v>20</v>
      </c>
      <c r="J1336" s="31">
        <f>Classes_finales!$W$30*C1336^3+Classes_finales!$W$31*C1336^2+Classes_finales!$W$32*C1336+Classes_finales!$W$33</f>
        <v>4.0065012016772563</v>
      </c>
      <c r="K1336">
        <f>IF(OR(C1336&lt;10,C1336&gt;450),0,IF(H1336&gt;=MAX(Classes_finales!D:D),$M$1,Donnees_SIG!J1336))</f>
        <v>4.0065012016772563</v>
      </c>
      <c r="P1336" t="s">
        <v>39</v>
      </c>
    </row>
    <row r="1337" spans="1:16">
      <c r="A1337" t="s">
        <v>2709</v>
      </c>
      <c r="B1337" t="s">
        <v>2710</v>
      </c>
      <c r="C1337">
        <v>36.184299469000003</v>
      </c>
      <c r="D1337" t="s">
        <v>37</v>
      </c>
      <c r="E1337">
        <v>791991.7327998</v>
      </c>
      <c r="F1337">
        <v>9638518.7335344106</v>
      </c>
      <c r="G1337">
        <f>IF(C1337="","",VLOOKUP(C1337,Classes_detaillees!B:D,Classes_detaillees!C$1,TRUE))</f>
        <v>40</v>
      </c>
      <c r="H1337">
        <f>IF(C1337="","",VLOOKUP(C1337,Classes_finales!B:D,Classes_finales!C$1,TRUE))</f>
        <v>40</v>
      </c>
      <c r="I1337">
        <f t="shared" si="20"/>
        <v>20</v>
      </c>
      <c r="J1337" s="31">
        <f>Classes_finales!$W$30*C1337^3+Classes_finales!$W$31*C1337^2+Classes_finales!$W$32*C1337+Classes_finales!$W$33</f>
        <v>3.5141297824186317</v>
      </c>
      <c r="K1337">
        <f>IF(OR(C1337&lt;10,C1337&gt;450),0,IF(H1337&gt;=MAX(Classes_finales!D:D),$M$1,Donnees_SIG!J1337))</f>
        <v>3.5141297824186317</v>
      </c>
      <c r="P1337" t="s">
        <v>39</v>
      </c>
    </row>
    <row r="1338" spans="1:16">
      <c r="A1338" t="s">
        <v>2711</v>
      </c>
      <c r="B1338" s="31" t="s">
        <v>2712</v>
      </c>
      <c r="C1338">
        <v>26.693899155</v>
      </c>
      <c r="D1338" t="s">
        <v>37</v>
      </c>
      <c r="E1338">
        <v>791675.55823540897</v>
      </c>
      <c r="F1338">
        <v>9638201.8811681308</v>
      </c>
      <c r="G1338">
        <f>IF(C1338="","",VLOOKUP(C1338,Classes_detaillees!B:D,Classes_detaillees!C$1,TRUE))</f>
        <v>30</v>
      </c>
      <c r="H1338">
        <f>IF(C1338="","",VLOOKUP(C1338,Classes_finales!B:D,Classes_finales!C$1,TRUE))</f>
        <v>30</v>
      </c>
      <c r="I1338">
        <f t="shared" si="20"/>
        <v>20</v>
      </c>
      <c r="J1338" s="31">
        <f>Classes_finales!$W$30*C1338^3+Classes_finales!$W$31*C1338^2+Classes_finales!$W$32*C1338+Classes_finales!$W$33</f>
        <v>2.2284018507947096</v>
      </c>
      <c r="K1338">
        <f>IF(OR(C1338&lt;10,C1338&gt;450),0,IF(H1338&gt;=MAX(Classes_finales!D:D),$M$1,Donnees_SIG!J1338))</f>
        <v>2.2284018507947096</v>
      </c>
      <c r="P1338" t="s">
        <v>39</v>
      </c>
    </row>
    <row r="1339" spans="1:16">
      <c r="A1339" t="s">
        <v>2713</v>
      </c>
      <c r="B1339" t="s">
        <v>2714</v>
      </c>
      <c r="C1339">
        <v>14.823499679999999</v>
      </c>
      <c r="D1339" t="s">
        <v>37</v>
      </c>
      <c r="E1339">
        <v>791973.54974684399</v>
      </c>
      <c r="F1339">
        <v>9639763.1969749201</v>
      </c>
      <c r="G1339">
        <f>IF(C1339="","",VLOOKUP(C1339,Classes_detaillees!B:D,Classes_detaillees!C$1,TRUE))</f>
        <v>15</v>
      </c>
      <c r="H1339">
        <f>IF(C1339="","",VLOOKUP(C1339,Classes_finales!B:D,Classes_finales!C$1,TRUE))</f>
        <v>15</v>
      </c>
      <c r="I1339">
        <f t="shared" si="20"/>
        <v>20</v>
      </c>
      <c r="J1339" s="31">
        <f>Classes_finales!$W$30*C1339^3+Classes_finales!$W$31*C1339^2+Classes_finales!$W$32*C1339+Classes_finales!$W$33</f>
        <v>0.78403147303188869</v>
      </c>
      <c r="K1339">
        <f>IF(OR(C1339&lt;10,C1339&gt;450),0,IF(H1339&gt;=MAX(Classes_finales!D:D),$M$1,Donnees_SIG!J1339))</f>
        <v>0.78403147303188869</v>
      </c>
      <c r="P1339" t="s">
        <v>39</v>
      </c>
    </row>
    <row r="1340" spans="1:16">
      <c r="A1340" t="s">
        <v>2715</v>
      </c>
      <c r="B1340" t="s">
        <v>2716</v>
      </c>
      <c r="C1340">
        <v>14.989999771000001</v>
      </c>
      <c r="D1340" t="s">
        <v>37</v>
      </c>
      <c r="E1340">
        <v>790251.12540763698</v>
      </c>
      <c r="F1340">
        <v>9637719.6490559392</v>
      </c>
      <c r="G1340">
        <f>IF(C1340="","",VLOOKUP(C1340,Classes_detaillees!B:D,Classes_detaillees!C$1,TRUE))</f>
        <v>15</v>
      </c>
      <c r="H1340">
        <f>IF(C1340="","",VLOOKUP(C1340,Classes_finales!B:D,Classes_finales!C$1,TRUE))</f>
        <v>15</v>
      </c>
      <c r="I1340">
        <f t="shared" si="20"/>
        <v>20</v>
      </c>
      <c r="J1340" s="31">
        <f>Classes_finales!$W$30*C1340^3+Classes_finales!$W$31*C1340^2+Classes_finales!$W$32*C1340+Classes_finales!$W$33</f>
        <v>0.80220610497335532</v>
      </c>
      <c r="K1340">
        <f>IF(OR(C1340&lt;10,C1340&gt;450),0,IF(H1340&gt;=MAX(Classes_finales!D:D),$M$1,Donnees_SIG!J1340))</f>
        <v>0.80220610497335532</v>
      </c>
      <c r="P1340" t="s">
        <v>39</v>
      </c>
    </row>
    <row r="1341" spans="1:16">
      <c r="A1341" t="s">
        <v>2717</v>
      </c>
      <c r="B1341" t="s">
        <v>2718</v>
      </c>
      <c r="C1341">
        <v>127.36409759999999</v>
      </c>
      <c r="D1341" t="s">
        <v>37</v>
      </c>
      <c r="E1341">
        <v>790275.33291784301</v>
      </c>
      <c r="F1341">
        <v>9638526.74558644</v>
      </c>
      <c r="G1341">
        <f>IF(C1341="","",VLOOKUP(C1341,Classes_detaillees!B:D,Classes_detaillees!C$1,TRUE))</f>
        <v>130</v>
      </c>
      <c r="H1341">
        <f>IF(C1341="","",VLOOKUP(C1341,Classes_finales!B:D,Classes_finales!C$1,TRUE))</f>
        <v>80</v>
      </c>
      <c r="I1341">
        <f t="shared" si="20"/>
        <v>20</v>
      </c>
      <c r="J1341" s="31">
        <f>Classes_finales!$W$30*C1341^3+Classes_finales!$W$31*C1341^2+Classes_finales!$W$32*C1341+Classes_finales!$W$33</f>
        <v>1.1358436020712124</v>
      </c>
      <c r="K1341">
        <f>IF(OR(C1341&lt;10,C1341&gt;450),0,IF(H1341&gt;=MAX(Classes_finales!D:D),$M$1,Donnees_SIG!J1341))</f>
        <v>7.914299999999999</v>
      </c>
      <c r="P1341" t="s">
        <v>39</v>
      </c>
    </row>
    <row r="1342" spans="1:16">
      <c r="A1342" t="s">
        <v>2719</v>
      </c>
      <c r="B1342" s="31" t="s">
        <v>2720</v>
      </c>
      <c r="C1342">
        <v>51.366100310999997</v>
      </c>
      <c r="D1342" t="s">
        <v>37</v>
      </c>
      <c r="E1342">
        <v>786387.95510056999</v>
      </c>
      <c r="F1342">
        <v>9636288.8525622208</v>
      </c>
      <c r="G1342">
        <f>IF(C1342="","",VLOOKUP(C1342,Classes_detaillees!B:D,Classes_detaillees!C$1,TRUE))</f>
        <v>55</v>
      </c>
      <c r="H1342">
        <f>IF(C1342="","",VLOOKUP(C1342,Classes_finales!B:D,Classes_finales!C$1,TRUE))</f>
        <v>60</v>
      </c>
      <c r="I1342">
        <f t="shared" si="20"/>
        <v>20</v>
      </c>
      <c r="J1342" s="31">
        <f>Classes_finales!$W$30*C1342^3+Classes_finales!$W$31*C1342^2+Classes_finales!$W$32*C1342+Classes_finales!$W$33</f>
        <v>5.5391141562688286</v>
      </c>
      <c r="K1342">
        <f>IF(OR(C1342&lt;10,C1342&gt;450),0,IF(H1342&gt;=MAX(Classes_finales!D:D),$M$1,Donnees_SIG!J1342))</f>
        <v>5.5391141562688286</v>
      </c>
      <c r="P1342" t="s">
        <v>39</v>
      </c>
    </row>
    <row r="1343" spans="1:16">
      <c r="A1343" t="s">
        <v>2721</v>
      </c>
      <c r="B1343" s="31" t="s">
        <v>2722</v>
      </c>
      <c r="C1343">
        <v>272.49459839000002</v>
      </c>
      <c r="D1343" t="s">
        <v>37</v>
      </c>
      <c r="E1343">
        <v>783250.28842192399</v>
      </c>
      <c r="F1343">
        <v>9636808.5765790697</v>
      </c>
      <c r="G1343">
        <f>IF(C1343="","",VLOOKUP(C1343,Classes_detaillees!B:D,Classes_detaillees!C$1,TRUE))</f>
        <v>275</v>
      </c>
      <c r="H1343">
        <f>IF(C1343="","",VLOOKUP(C1343,Classes_finales!B:D,Classes_finales!C$1,TRUE))</f>
        <v>80</v>
      </c>
      <c r="I1343">
        <f t="shared" si="20"/>
        <v>20</v>
      </c>
      <c r="J1343" s="31">
        <f>Classes_finales!$W$30*C1343^3+Classes_finales!$W$31*C1343^2+Classes_finales!$W$32*C1343+Classes_finales!$W$33</f>
        <v>-226.28798059670225</v>
      </c>
      <c r="K1343">
        <f>IF(OR(C1343&lt;10,C1343&gt;450),0,IF(H1343&gt;=MAX(Classes_finales!D:D),$M$1,Donnees_SIG!J1343))</f>
        <v>7.914299999999999</v>
      </c>
      <c r="P1343" t="s">
        <v>39</v>
      </c>
    </row>
    <row r="1344" spans="1:16">
      <c r="A1344" t="s">
        <v>2723</v>
      </c>
      <c r="B1344" t="s">
        <v>2724</v>
      </c>
      <c r="C1344">
        <v>78.636100768999995</v>
      </c>
      <c r="D1344" t="s">
        <v>37</v>
      </c>
      <c r="E1344">
        <v>792590.63926097599</v>
      </c>
      <c r="F1344">
        <v>9638532.7287257593</v>
      </c>
      <c r="G1344">
        <f>IF(C1344="","",VLOOKUP(C1344,Classes_detaillees!B:D,Classes_detaillees!C$1,TRUE))</f>
        <v>80</v>
      </c>
      <c r="H1344">
        <f>IF(C1344="","",VLOOKUP(C1344,Classes_finales!B:D,Classes_finales!C$1,TRUE))</f>
        <v>80</v>
      </c>
      <c r="I1344">
        <f t="shared" si="20"/>
        <v>20</v>
      </c>
      <c r="J1344" s="31">
        <f>Classes_finales!$W$30*C1344^3+Classes_finales!$W$31*C1344^2+Classes_finales!$W$32*C1344+Classes_finales!$W$33</f>
        <v>7.875553077338953</v>
      </c>
      <c r="K1344">
        <f>IF(OR(C1344&lt;10,C1344&gt;450),0,IF(H1344&gt;=MAX(Classes_finales!D:D),$M$1,Donnees_SIG!J1344))</f>
        <v>7.914299999999999</v>
      </c>
      <c r="P1344" t="s">
        <v>39</v>
      </c>
    </row>
    <row r="1345" spans="1:16">
      <c r="A1345" t="s">
        <v>2725</v>
      </c>
      <c r="B1345" t="s">
        <v>2726</v>
      </c>
      <c r="C1345">
        <v>53.450099944999998</v>
      </c>
      <c r="D1345" t="s">
        <v>37</v>
      </c>
      <c r="E1345">
        <v>783291.91412784299</v>
      </c>
      <c r="F1345">
        <v>9636817.1183351409</v>
      </c>
      <c r="G1345">
        <f>IF(C1345="","",VLOOKUP(C1345,Classes_detaillees!B:D,Classes_detaillees!C$1,TRUE))</f>
        <v>55</v>
      </c>
      <c r="H1345">
        <f>IF(C1345="","",VLOOKUP(C1345,Classes_finales!B:D,Classes_finales!C$1,TRUE))</f>
        <v>60</v>
      </c>
      <c r="I1345">
        <f t="shared" si="20"/>
        <v>20</v>
      </c>
      <c r="J1345" s="31">
        <f>Classes_finales!$W$30*C1345^3+Classes_finales!$W$31*C1345^2+Classes_finales!$W$32*C1345+Classes_finales!$W$33</f>
        <v>5.7947737874383183</v>
      </c>
      <c r="K1345">
        <f>IF(OR(C1345&lt;10,C1345&gt;450),0,IF(H1345&gt;=MAX(Classes_finales!D:D),$M$1,Donnees_SIG!J1345))</f>
        <v>5.7947737874383183</v>
      </c>
      <c r="P1345" t="s">
        <v>39</v>
      </c>
    </row>
    <row r="1346" spans="1:16">
      <c r="A1346" t="s">
        <v>2727</v>
      </c>
      <c r="B1346" t="s">
        <v>2728</v>
      </c>
      <c r="C1346">
        <v>60.381999968999999</v>
      </c>
      <c r="D1346" t="s">
        <v>37</v>
      </c>
      <c r="E1346">
        <v>785598.32897002099</v>
      </c>
      <c r="F1346">
        <v>9636607.4730721898</v>
      </c>
      <c r="G1346">
        <f>IF(C1346="","",VLOOKUP(C1346,Classes_detaillees!B:D,Classes_detaillees!C$1,TRUE))</f>
        <v>65</v>
      </c>
      <c r="H1346">
        <f>IF(C1346="","",VLOOKUP(C1346,Classes_finales!B:D,Classes_finales!C$1,TRUE))</f>
        <v>70</v>
      </c>
      <c r="I1346">
        <f t="shared" si="20"/>
        <v>20</v>
      </c>
      <c r="J1346" s="31">
        <f>Classes_finales!$W$30*C1346^3+Classes_finales!$W$31*C1346^2+Classes_finales!$W$32*C1346+Classes_finales!$W$33</f>
        <v>6.5761663883221679</v>
      </c>
      <c r="K1346">
        <f>IF(OR(C1346&lt;10,C1346&gt;450),0,IF(H1346&gt;=MAX(Classes_finales!D:D),$M$1,Donnees_SIG!J1346))</f>
        <v>6.5761663883221679</v>
      </c>
      <c r="P1346" t="s">
        <v>39</v>
      </c>
    </row>
    <row r="1347" spans="1:16">
      <c r="A1347" t="s">
        <v>2729</v>
      </c>
      <c r="B1347" t="s">
        <v>2730</v>
      </c>
      <c r="C1347">
        <v>19.554800033999999</v>
      </c>
      <c r="D1347" t="s">
        <v>37</v>
      </c>
      <c r="E1347">
        <v>790831.221212768</v>
      </c>
      <c r="F1347">
        <v>9638007.2691979297</v>
      </c>
      <c r="G1347">
        <f>IF(C1347="","",VLOOKUP(C1347,Classes_detaillees!B:D,Classes_detaillees!C$1,TRUE))</f>
        <v>20</v>
      </c>
      <c r="H1347">
        <f>IF(C1347="","",VLOOKUP(C1347,Classes_finales!B:D,Classes_finales!C$1,TRUE))</f>
        <v>30</v>
      </c>
      <c r="I1347">
        <f t="shared" ref="I1347:I1410" si="21">IF(E1347="","",20)</f>
        <v>20</v>
      </c>
      <c r="J1347" s="31">
        <f>Classes_finales!$W$30*C1347^3+Classes_finales!$W$31*C1347^2+Classes_finales!$W$32*C1347+Classes_finales!$W$33</f>
        <v>1.3266752919197902</v>
      </c>
      <c r="K1347">
        <f>IF(OR(C1347&lt;10,C1347&gt;450),0,IF(H1347&gt;=MAX(Classes_finales!D:D),$M$1,Donnees_SIG!J1347))</f>
        <v>1.3266752919197902</v>
      </c>
      <c r="P1347" t="s">
        <v>39</v>
      </c>
    </row>
    <row r="1348" spans="1:16">
      <c r="A1348" t="s">
        <v>2731</v>
      </c>
      <c r="B1348" t="s">
        <v>2732</v>
      </c>
      <c r="C1348">
        <v>15.488499641000001</v>
      </c>
      <c r="D1348" t="s">
        <v>37</v>
      </c>
      <c r="E1348">
        <v>792053.68597277801</v>
      </c>
      <c r="F1348">
        <v>9638283.3179496694</v>
      </c>
      <c r="G1348">
        <f>IF(C1348="","",VLOOKUP(C1348,Classes_detaillees!B:D,Classes_detaillees!C$1,TRUE))</f>
        <v>20</v>
      </c>
      <c r="H1348">
        <f>IF(C1348="","",VLOOKUP(C1348,Classes_finales!B:D,Classes_finales!C$1,TRUE))</f>
        <v>30</v>
      </c>
      <c r="I1348">
        <f t="shared" si="21"/>
        <v>20</v>
      </c>
      <c r="J1348" s="31">
        <f>Classes_finales!$W$30*C1348^3+Classes_finales!$W$31*C1348^2+Classes_finales!$W$32*C1348+Classes_finales!$W$33</f>
        <v>0.8570497507624919</v>
      </c>
      <c r="K1348">
        <f>IF(OR(C1348&lt;10,C1348&gt;450),0,IF(H1348&gt;=MAX(Classes_finales!D:D),$M$1,Donnees_SIG!J1348))</f>
        <v>0.8570497507624919</v>
      </c>
      <c r="P1348" t="s">
        <v>39</v>
      </c>
    </row>
    <row r="1349" spans="1:16">
      <c r="A1349" t="s">
        <v>2733</v>
      </c>
      <c r="B1349" t="s">
        <v>2734</v>
      </c>
      <c r="C1349">
        <v>26.029300689999999</v>
      </c>
      <c r="D1349" t="s">
        <v>37</v>
      </c>
      <c r="E1349">
        <v>790619.89584488596</v>
      </c>
      <c r="F1349">
        <v>9638160.6046338603</v>
      </c>
      <c r="G1349">
        <f>IF(C1349="","",VLOOKUP(C1349,Classes_detaillees!B:D,Classes_detaillees!C$1,TRUE))</f>
        <v>30</v>
      </c>
      <c r="H1349">
        <f>IF(C1349="","",VLOOKUP(C1349,Classes_finales!B:D,Classes_finales!C$1,TRUE))</f>
        <v>30</v>
      </c>
      <c r="I1349">
        <f t="shared" si="21"/>
        <v>20</v>
      </c>
      <c r="J1349" s="31">
        <f>Classes_finales!$W$30*C1349^3+Classes_finales!$W$31*C1349^2+Classes_finales!$W$32*C1349+Classes_finales!$W$33</f>
        <v>2.1412113211669674</v>
      </c>
      <c r="K1349">
        <f>IF(OR(C1349&lt;10,C1349&gt;450),0,IF(H1349&gt;=MAX(Classes_finales!D:D),$M$1,Donnees_SIG!J1349))</f>
        <v>2.1412113211669674</v>
      </c>
      <c r="P1349" t="s">
        <v>39</v>
      </c>
    </row>
    <row r="1350" spans="1:16">
      <c r="A1350" t="s">
        <v>2735</v>
      </c>
      <c r="B1350" s="31" t="s">
        <v>2736</v>
      </c>
      <c r="C1350">
        <v>43.214199065999999</v>
      </c>
      <c r="D1350" t="s">
        <v>37</v>
      </c>
      <c r="E1350">
        <v>789952.42146267102</v>
      </c>
      <c r="F1350">
        <v>9637382.5169621296</v>
      </c>
      <c r="G1350">
        <f>IF(C1350="","",VLOOKUP(C1350,Classes_detaillees!B:D,Classes_detaillees!C$1,TRUE))</f>
        <v>45</v>
      </c>
      <c r="H1350">
        <f>IF(C1350="","",VLOOKUP(C1350,Classes_finales!B:D,Classes_finales!C$1,TRUE))</f>
        <v>50</v>
      </c>
      <c r="I1350">
        <f t="shared" si="21"/>
        <v>20</v>
      </c>
      <c r="J1350" s="31">
        <f>Classes_finales!$W$30*C1350^3+Classes_finales!$W$31*C1350^2+Classes_finales!$W$32*C1350+Classes_finales!$W$33</f>
        <v>4.4755935143350314</v>
      </c>
      <c r="K1350">
        <f>IF(OR(C1350&lt;10,C1350&gt;450),0,IF(H1350&gt;=MAX(Classes_finales!D:D),$M$1,Donnees_SIG!J1350))</f>
        <v>4.4755935143350314</v>
      </c>
      <c r="P1350" t="s">
        <v>39</v>
      </c>
    </row>
    <row r="1351" spans="1:16">
      <c r="A1351" t="s">
        <v>2737</v>
      </c>
      <c r="B1351" t="s">
        <v>2738</v>
      </c>
      <c r="C1351">
        <v>53.813598632999998</v>
      </c>
      <c r="D1351" t="s">
        <v>37</v>
      </c>
      <c r="E1351">
        <v>790281.60619979701</v>
      </c>
      <c r="F1351">
        <v>9638679.0100421496</v>
      </c>
      <c r="G1351">
        <f>IF(C1351="","",VLOOKUP(C1351,Classes_detaillees!B:D,Classes_detaillees!C$1,TRUE))</f>
        <v>55</v>
      </c>
      <c r="H1351">
        <f>IF(C1351="","",VLOOKUP(C1351,Classes_finales!B:D,Classes_finales!C$1,TRUE))</f>
        <v>60</v>
      </c>
      <c r="I1351">
        <f t="shared" si="21"/>
        <v>20</v>
      </c>
      <c r="J1351" s="31">
        <f>Classes_finales!$W$30*C1351^3+Classes_finales!$W$31*C1351^2+Classes_finales!$W$32*C1351+Classes_finales!$W$33</f>
        <v>5.8385015748324758</v>
      </c>
      <c r="K1351">
        <f>IF(OR(C1351&lt;10,C1351&gt;450),0,IF(H1351&gt;=MAX(Classes_finales!D:D),$M$1,Donnees_SIG!J1351))</f>
        <v>5.8385015748324758</v>
      </c>
      <c r="P1351" t="s">
        <v>39</v>
      </c>
    </row>
    <row r="1352" spans="1:16">
      <c r="A1352" t="s">
        <v>2739</v>
      </c>
      <c r="B1352" s="31" t="s">
        <v>2740</v>
      </c>
      <c r="C1352">
        <v>60.853099823000001</v>
      </c>
      <c r="D1352" t="s">
        <v>37</v>
      </c>
      <c r="E1352">
        <v>792606.41078124999</v>
      </c>
      <c r="F1352">
        <v>9639105.6467677709</v>
      </c>
      <c r="G1352">
        <f>IF(C1352="","",VLOOKUP(C1352,Classes_detaillees!B:D,Classes_detaillees!C$1,TRUE))</f>
        <v>65</v>
      </c>
      <c r="H1352">
        <f>IF(C1352="","",VLOOKUP(C1352,Classes_finales!B:D,Classes_finales!C$1,TRUE))</f>
        <v>70</v>
      </c>
      <c r="I1352">
        <f t="shared" si="21"/>
        <v>20</v>
      </c>
      <c r="J1352" s="31">
        <f>Classes_finales!$W$30*C1352^3+Classes_finales!$W$31*C1352^2+Classes_finales!$W$32*C1352+Classes_finales!$W$33</f>
        <v>6.6247588630335201</v>
      </c>
      <c r="K1352">
        <f>IF(OR(C1352&lt;10,C1352&gt;450),0,IF(H1352&gt;=MAX(Classes_finales!D:D),$M$1,Donnees_SIG!J1352))</f>
        <v>6.6247588630335201</v>
      </c>
      <c r="P1352" t="s">
        <v>39</v>
      </c>
    </row>
    <row r="1353" spans="1:16">
      <c r="A1353" t="s">
        <v>2741</v>
      </c>
      <c r="B1353" t="s">
        <v>2742</v>
      </c>
      <c r="C1353">
        <v>66.115600585999999</v>
      </c>
      <c r="D1353" t="s">
        <v>37</v>
      </c>
      <c r="E1353">
        <v>791684.62553310103</v>
      </c>
      <c r="F1353">
        <v>9639376.88941071</v>
      </c>
      <c r="G1353">
        <f>IF(C1353="","",VLOOKUP(C1353,Classes_detaillees!B:D,Classes_detaillees!C$1,TRUE))</f>
        <v>70</v>
      </c>
      <c r="H1353">
        <f>IF(C1353="","",VLOOKUP(C1353,Classes_finales!B:D,Classes_finales!C$1,TRUE))</f>
        <v>70</v>
      </c>
      <c r="I1353">
        <f t="shared" si="21"/>
        <v>20</v>
      </c>
      <c r="J1353" s="31">
        <f>Classes_finales!$W$30*C1353^3+Classes_finales!$W$31*C1353^2+Classes_finales!$W$32*C1353+Classes_finales!$W$33</f>
        <v>7.1208911637122299</v>
      </c>
      <c r="K1353">
        <f>IF(OR(C1353&lt;10,C1353&gt;450),0,IF(H1353&gt;=MAX(Classes_finales!D:D),$M$1,Donnees_SIG!J1353))</f>
        <v>7.1208911637122299</v>
      </c>
      <c r="P1353" t="s">
        <v>39</v>
      </c>
    </row>
    <row r="1354" spans="1:16">
      <c r="A1354" t="s">
        <v>2743</v>
      </c>
      <c r="B1354" t="s">
        <v>2744</v>
      </c>
      <c r="C1354">
        <v>82.686096191000004</v>
      </c>
      <c r="D1354" t="s">
        <v>37</v>
      </c>
      <c r="E1354">
        <v>790562.93839933898</v>
      </c>
      <c r="F1354">
        <v>9639364.6649159603</v>
      </c>
      <c r="G1354">
        <f>IF(C1354="","",VLOOKUP(C1354,Classes_detaillees!B:D,Classes_detaillees!C$1,TRUE))</f>
        <v>85</v>
      </c>
      <c r="H1354">
        <f>IF(C1354="","",VLOOKUP(C1354,Classes_finales!B:D,Classes_finales!C$1,TRUE))</f>
        <v>80</v>
      </c>
      <c r="I1354">
        <f t="shared" si="21"/>
        <v>20</v>
      </c>
      <c r="J1354" s="31">
        <f>Classes_finales!$W$30*C1354^3+Classes_finales!$W$31*C1354^2+Classes_finales!$W$32*C1354+Classes_finales!$W$33</f>
        <v>7.9620368922755436</v>
      </c>
      <c r="K1354">
        <f>IF(OR(C1354&lt;10,C1354&gt;450),0,IF(H1354&gt;=MAX(Classes_finales!D:D),$M$1,Donnees_SIG!J1354))</f>
        <v>7.914299999999999</v>
      </c>
      <c r="P1354" t="s">
        <v>39</v>
      </c>
    </row>
    <row r="1355" spans="1:16">
      <c r="A1355" t="s">
        <v>2745</v>
      </c>
      <c r="B1355" s="31" t="s">
        <v>2746</v>
      </c>
      <c r="C1355">
        <v>258.82849120999998</v>
      </c>
      <c r="D1355" t="s">
        <v>37</v>
      </c>
      <c r="E1355">
        <v>782995.49082106003</v>
      </c>
      <c r="F1355">
        <v>9635861.9947032705</v>
      </c>
      <c r="G1355">
        <f>IF(C1355="","",VLOOKUP(C1355,Classes_detaillees!B:D,Classes_detaillees!C$1,TRUE))</f>
        <v>260</v>
      </c>
      <c r="H1355">
        <f>IF(C1355="","",VLOOKUP(C1355,Classes_finales!B:D,Classes_finales!C$1,TRUE))</f>
        <v>80</v>
      </c>
      <c r="I1355">
        <f t="shared" si="21"/>
        <v>20</v>
      </c>
      <c r="J1355" s="31">
        <f>Classes_finales!$W$30*C1355^3+Classes_finales!$W$31*C1355^2+Classes_finales!$W$32*C1355+Classes_finales!$W$33</f>
        <v>-185.15728369745182</v>
      </c>
      <c r="K1355">
        <f>IF(OR(C1355&lt;10,C1355&gt;450),0,IF(H1355&gt;=MAX(Classes_finales!D:D),$M$1,Donnees_SIG!J1355))</f>
        <v>7.914299999999999</v>
      </c>
      <c r="P1355" t="s">
        <v>39</v>
      </c>
    </row>
    <row r="1356" spans="1:16">
      <c r="A1356" t="s">
        <v>2747</v>
      </c>
      <c r="B1356" t="s">
        <v>2748</v>
      </c>
      <c r="C1356">
        <v>98.140800475999995</v>
      </c>
      <c r="D1356" t="s">
        <v>37</v>
      </c>
      <c r="E1356">
        <v>790658.37127421505</v>
      </c>
      <c r="F1356">
        <v>9638112.8808534499</v>
      </c>
      <c r="G1356">
        <f>IF(C1356="","",VLOOKUP(C1356,Classes_detaillees!B:D,Classes_detaillees!C$1,TRUE))</f>
        <v>100</v>
      </c>
      <c r="H1356">
        <f>IF(C1356="","",VLOOKUP(C1356,Classes_finales!B:D,Classes_finales!C$1,TRUE))</f>
        <v>80</v>
      </c>
      <c r="I1356">
        <f t="shared" si="21"/>
        <v>20</v>
      </c>
      <c r="J1356" s="31">
        <f>Classes_finales!$W$30*C1356^3+Classes_finales!$W$31*C1356^2+Classes_finales!$W$32*C1356+Classes_finales!$W$33</f>
        <v>7.3909768350501341</v>
      </c>
      <c r="K1356">
        <f>IF(OR(C1356&lt;10,C1356&gt;450),0,IF(H1356&gt;=MAX(Classes_finales!D:D),$M$1,Donnees_SIG!J1356))</f>
        <v>7.914299999999999</v>
      </c>
      <c r="P1356" t="s">
        <v>39</v>
      </c>
    </row>
    <row r="1357" spans="1:16">
      <c r="A1357" t="s">
        <v>2749</v>
      </c>
      <c r="B1357" t="s">
        <v>2750</v>
      </c>
      <c r="C1357">
        <v>127.78549957</v>
      </c>
      <c r="D1357" t="s">
        <v>37</v>
      </c>
      <c r="E1357">
        <v>783139.22350004199</v>
      </c>
      <c r="F1357">
        <v>9636109.3387300596</v>
      </c>
      <c r="G1357">
        <f>IF(C1357="","",VLOOKUP(C1357,Classes_detaillees!B:D,Classes_detaillees!C$1,TRUE))</f>
        <v>130</v>
      </c>
      <c r="H1357">
        <f>IF(C1357="","",VLOOKUP(C1357,Classes_finales!B:D,Classes_finales!C$1,TRUE))</f>
        <v>80</v>
      </c>
      <c r="I1357">
        <f t="shared" si="21"/>
        <v>20</v>
      </c>
      <c r="J1357" s="31">
        <f>Classes_finales!$W$30*C1357^3+Classes_finales!$W$31*C1357^2+Classes_finales!$W$32*C1357+Classes_finales!$W$33</f>
        <v>0.9848588462684611</v>
      </c>
      <c r="K1357">
        <f>IF(OR(C1357&lt;10,C1357&gt;450),0,IF(H1357&gt;=MAX(Classes_finales!D:D),$M$1,Donnees_SIG!J1357))</f>
        <v>7.914299999999999</v>
      </c>
      <c r="P1357" t="s">
        <v>39</v>
      </c>
    </row>
    <row r="1358" spans="1:16">
      <c r="A1358" t="s">
        <v>2751</v>
      </c>
      <c r="B1358" t="s">
        <v>2752</v>
      </c>
      <c r="C1358">
        <v>245.64070129000001</v>
      </c>
      <c r="D1358" t="s">
        <v>37</v>
      </c>
      <c r="E1358">
        <v>782949.53721996897</v>
      </c>
      <c r="F1358">
        <v>9635769.2167747207</v>
      </c>
      <c r="G1358">
        <f>IF(C1358="","",VLOOKUP(C1358,Classes_detaillees!B:D,Classes_detaillees!C$1,TRUE))</f>
        <v>250</v>
      </c>
      <c r="H1358">
        <f>IF(C1358="","",VLOOKUP(C1358,Classes_finales!B:D,Classes_finales!C$1,TRUE))</f>
        <v>80</v>
      </c>
      <c r="I1358">
        <f t="shared" si="21"/>
        <v>20</v>
      </c>
      <c r="J1358" s="31">
        <f>Classes_finales!$W$30*C1358^3+Classes_finales!$W$31*C1358^2+Classes_finales!$W$32*C1358+Classes_finales!$W$33</f>
        <v>-150.19019028883542</v>
      </c>
      <c r="K1358">
        <f>IF(OR(C1358&lt;10,C1358&gt;450),0,IF(H1358&gt;=MAX(Classes_finales!D:D),$M$1,Donnees_SIG!J1358))</f>
        <v>7.914299999999999</v>
      </c>
      <c r="P1358" t="s">
        <v>39</v>
      </c>
    </row>
    <row r="1359" spans="1:16">
      <c r="A1359" t="s">
        <v>2753</v>
      </c>
      <c r="B1359" t="s">
        <v>2754</v>
      </c>
      <c r="C1359">
        <v>68.945701599000003</v>
      </c>
      <c r="D1359" t="s">
        <v>37</v>
      </c>
      <c r="E1359">
        <v>791993.82788675104</v>
      </c>
      <c r="F1359">
        <v>9639684.6841650195</v>
      </c>
      <c r="G1359">
        <f>IF(C1359="","",VLOOKUP(C1359,Classes_detaillees!B:D,Classes_detaillees!C$1,TRUE))</f>
        <v>70</v>
      </c>
      <c r="H1359">
        <f>IF(C1359="","",VLOOKUP(C1359,Classes_finales!B:D,Classes_finales!C$1,TRUE))</f>
        <v>70</v>
      </c>
      <c r="I1359">
        <f t="shared" si="21"/>
        <v>20</v>
      </c>
      <c r="J1359" s="31">
        <f>Classes_finales!$W$30*C1359^3+Classes_finales!$W$31*C1359^2+Classes_finales!$W$32*C1359+Classes_finales!$W$33</f>
        <v>7.3483505911372156</v>
      </c>
      <c r="K1359">
        <f>IF(OR(C1359&lt;10,C1359&gt;450),0,IF(H1359&gt;=MAX(Classes_finales!D:D),$M$1,Donnees_SIG!J1359))</f>
        <v>7.3483505911372156</v>
      </c>
      <c r="P1359" t="s">
        <v>39</v>
      </c>
    </row>
    <row r="1360" spans="1:16">
      <c r="A1360" t="s">
        <v>2755</v>
      </c>
      <c r="B1360" t="s">
        <v>2756</v>
      </c>
      <c r="C1360">
        <v>130.17630005000001</v>
      </c>
      <c r="D1360" t="s">
        <v>37</v>
      </c>
      <c r="E1360">
        <v>790262.98053160205</v>
      </c>
      <c r="F1360">
        <v>9637384.7498793192</v>
      </c>
      <c r="G1360">
        <f>IF(C1360="","",VLOOKUP(C1360,Classes_detaillees!B:D,Classes_detaillees!C$1,TRUE))</f>
        <v>135</v>
      </c>
      <c r="H1360">
        <f>IF(C1360="","",VLOOKUP(C1360,Classes_finales!B:D,Classes_finales!C$1,TRUE))</f>
        <v>80</v>
      </c>
      <c r="I1360">
        <f t="shared" si="21"/>
        <v>20</v>
      </c>
      <c r="J1360" s="31">
        <f>Classes_finales!$W$30*C1360^3+Classes_finales!$W$31*C1360^2+Classes_finales!$W$32*C1360+Classes_finales!$W$33</f>
        <v>9.1232683588139185E-2</v>
      </c>
      <c r="K1360">
        <f>IF(OR(C1360&lt;10,C1360&gt;450),0,IF(H1360&gt;=MAX(Classes_finales!D:D),$M$1,Donnees_SIG!J1360))</f>
        <v>7.914299999999999</v>
      </c>
      <c r="P1360" t="s">
        <v>39</v>
      </c>
    </row>
    <row r="1361" spans="1:16">
      <c r="A1361" t="s">
        <v>2757</v>
      </c>
      <c r="B1361" t="s">
        <v>2758</v>
      </c>
      <c r="C1361">
        <v>222.94509887999999</v>
      </c>
      <c r="D1361" t="s">
        <v>37</v>
      </c>
      <c r="E1361">
        <v>791708.47230527899</v>
      </c>
      <c r="F1361">
        <v>9638515.5044257697</v>
      </c>
      <c r="G1361">
        <f>IF(C1361="","",VLOOKUP(C1361,Classes_detaillees!B:D,Classes_detaillees!C$1,TRUE))</f>
        <v>225</v>
      </c>
      <c r="H1361">
        <f>IF(C1361="","",VLOOKUP(C1361,Classes_finales!B:D,Classes_finales!C$1,TRUE))</f>
        <v>80</v>
      </c>
      <c r="I1361">
        <f t="shared" si="21"/>
        <v>20</v>
      </c>
      <c r="J1361" s="31">
        <f>Classes_finales!$W$30*C1361^3+Classes_finales!$W$31*C1361^2+Classes_finales!$W$32*C1361+Classes_finales!$W$33</f>
        <v>-100.06975587958028</v>
      </c>
      <c r="K1361">
        <f>IF(OR(C1361&lt;10,C1361&gt;450),0,IF(H1361&gt;=MAX(Classes_finales!D:D),$M$1,Donnees_SIG!J1361))</f>
        <v>7.914299999999999</v>
      </c>
      <c r="P1361" t="s">
        <v>39</v>
      </c>
    </row>
    <row r="1362" spans="1:16">
      <c r="A1362" t="s">
        <v>2759</v>
      </c>
      <c r="B1362" s="31" t="s">
        <v>2760</v>
      </c>
      <c r="C1362">
        <v>9.0924997330000004</v>
      </c>
      <c r="D1362" t="s">
        <v>37</v>
      </c>
      <c r="E1362">
        <v>783010.25885756605</v>
      </c>
      <c r="F1362">
        <v>9635389.3888527006</v>
      </c>
      <c r="G1362">
        <f>IF(C1362="","",VLOOKUP(C1362,Classes_detaillees!B:D,Classes_detaillees!C$1,TRUE))</f>
        <v>10</v>
      </c>
      <c r="H1362">
        <f>IF(C1362="","",VLOOKUP(C1362,Classes_finales!B:D,Classes_finales!C$1,TRUE))</f>
        <v>10</v>
      </c>
      <c r="I1362">
        <f t="shared" si="21"/>
        <v>20</v>
      </c>
      <c r="J1362" s="31">
        <f>Classes_finales!$W$30*C1362^3+Classes_finales!$W$31*C1362^2+Classes_finales!$W$32*C1362+Classes_finales!$W$33</f>
        <v>0.20651086299619892</v>
      </c>
      <c r="K1362">
        <f>IF(OR(C1362&lt;10,C1362&gt;450),0,IF(H1362&gt;=MAX(Classes_finales!D:D),$M$1,Donnees_SIG!J1362))</f>
        <v>0</v>
      </c>
      <c r="P1362" t="s">
        <v>39</v>
      </c>
    </row>
    <row r="1363" spans="1:16">
      <c r="A1363" t="s">
        <v>2761</v>
      </c>
      <c r="B1363" s="31" t="s">
        <v>2762</v>
      </c>
      <c r="C1363">
        <v>29.684000014999999</v>
      </c>
      <c r="D1363" t="s">
        <v>37</v>
      </c>
      <c r="E1363">
        <v>783321.58227554604</v>
      </c>
      <c r="F1363">
        <v>9636622.7883874997</v>
      </c>
      <c r="G1363">
        <f>IF(C1363="","",VLOOKUP(C1363,Classes_detaillees!B:D,Classes_detaillees!C$1,TRUE))</f>
        <v>30</v>
      </c>
      <c r="H1363">
        <f>IF(C1363="","",VLOOKUP(C1363,Classes_finales!B:D,Classes_finales!C$1,TRUE))</f>
        <v>30</v>
      </c>
      <c r="I1363">
        <f t="shared" si="21"/>
        <v>20</v>
      </c>
      <c r="J1363" s="31">
        <f>Classes_finales!$W$30*C1363^3+Classes_finales!$W$31*C1363^2+Classes_finales!$W$32*C1363+Classes_finales!$W$33</f>
        <v>2.6267121755095379</v>
      </c>
      <c r="K1363">
        <f>IF(OR(C1363&lt;10,C1363&gt;450),0,IF(H1363&gt;=MAX(Classes_finales!D:D),$M$1,Donnees_SIG!J1363))</f>
        <v>2.6267121755095379</v>
      </c>
      <c r="P1363" t="s">
        <v>39</v>
      </c>
    </row>
    <row r="1364" spans="1:16">
      <c r="A1364" t="s">
        <v>2763</v>
      </c>
      <c r="B1364" s="31" t="s">
        <v>2764</v>
      </c>
      <c r="C1364">
        <v>37.886699677000003</v>
      </c>
      <c r="D1364" t="s">
        <v>37</v>
      </c>
      <c r="E1364">
        <v>783372.43734807102</v>
      </c>
      <c r="F1364">
        <v>9635721.6470059901</v>
      </c>
      <c r="G1364">
        <f>IF(C1364="","",VLOOKUP(C1364,Classes_detaillees!B:D,Classes_detaillees!C$1,TRUE))</f>
        <v>40</v>
      </c>
      <c r="H1364">
        <f>IF(C1364="","",VLOOKUP(C1364,Classes_finales!B:D,Classes_finales!C$1,TRUE))</f>
        <v>40</v>
      </c>
      <c r="I1364">
        <f t="shared" si="21"/>
        <v>20</v>
      </c>
      <c r="J1364" s="31">
        <f>Classes_finales!$W$30*C1364^3+Classes_finales!$W$31*C1364^2+Classes_finales!$W$32*C1364+Classes_finales!$W$33</f>
        <v>3.7482847397320058</v>
      </c>
      <c r="K1364">
        <f>IF(OR(C1364&lt;10,C1364&gt;450),0,IF(H1364&gt;=MAX(Classes_finales!D:D),$M$1,Donnees_SIG!J1364))</f>
        <v>3.7482847397320058</v>
      </c>
      <c r="P1364" t="s">
        <v>39</v>
      </c>
    </row>
    <row r="1365" spans="1:16">
      <c r="A1365" t="s">
        <v>2765</v>
      </c>
      <c r="B1365" t="s">
        <v>2766</v>
      </c>
      <c r="C1365">
        <v>134.82279968</v>
      </c>
      <c r="D1365" t="s">
        <v>37</v>
      </c>
      <c r="E1365">
        <v>791576.78862302203</v>
      </c>
      <c r="F1365">
        <v>9638543.7305103093</v>
      </c>
      <c r="G1365">
        <f>IF(C1365="","",VLOOKUP(C1365,Classes_detaillees!B:D,Classes_detaillees!C$1,TRUE))</f>
        <v>135</v>
      </c>
      <c r="H1365">
        <f>IF(C1365="","",VLOOKUP(C1365,Classes_finales!B:D,Classes_finales!C$1,TRUE))</f>
        <v>80</v>
      </c>
      <c r="I1365">
        <f t="shared" si="21"/>
        <v>20</v>
      </c>
      <c r="J1365" s="31">
        <f>Classes_finales!$W$30*C1365^3+Classes_finales!$W$31*C1365^2+Classes_finales!$W$32*C1365+Classes_finales!$W$33</f>
        <v>-1.8304562868114744</v>
      </c>
      <c r="K1365">
        <f>IF(OR(C1365&lt;10,C1365&gt;450),0,IF(H1365&gt;=MAX(Classes_finales!D:D),$M$1,Donnees_SIG!J1365))</f>
        <v>7.914299999999999</v>
      </c>
      <c r="P1365" t="s">
        <v>39</v>
      </c>
    </row>
    <row r="1366" spans="1:16">
      <c r="A1366" t="s">
        <v>2767</v>
      </c>
      <c r="B1366" t="s">
        <v>2768</v>
      </c>
      <c r="C1366">
        <v>80.795402526999993</v>
      </c>
      <c r="D1366" t="s">
        <v>37</v>
      </c>
      <c r="E1366">
        <v>790455.97762354603</v>
      </c>
      <c r="F1366">
        <v>9637670.1822766699</v>
      </c>
      <c r="G1366">
        <f>IF(C1366="","",VLOOKUP(C1366,Classes_detaillees!B:D,Classes_detaillees!C$1,TRUE))</f>
        <v>85</v>
      </c>
      <c r="H1366">
        <f>IF(C1366="","",VLOOKUP(C1366,Classes_finales!B:D,Classes_finales!C$1,TRUE))</f>
        <v>80</v>
      </c>
      <c r="I1366">
        <f t="shared" si="21"/>
        <v>20</v>
      </c>
      <c r="J1366" s="31">
        <f>Classes_finales!$W$30*C1366^3+Classes_finales!$W$31*C1366^2+Classes_finales!$W$32*C1366+Classes_finales!$W$33</f>
        <v>7.9324505289847504</v>
      </c>
      <c r="K1366">
        <f>IF(OR(C1366&lt;10,C1366&gt;450),0,IF(H1366&gt;=MAX(Classes_finales!D:D),$M$1,Donnees_SIG!J1366))</f>
        <v>7.914299999999999</v>
      </c>
      <c r="P1366" t="s">
        <v>39</v>
      </c>
    </row>
    <row r="1367" spans="1:16">
      <c r="A1367" t="s">
        <v>2769</v>
      </c>
      <c r="B1367" t="s">
        <v>2770</v>
      </c>
      <c r="C1367">
        <v>55.166400908999996</v>
      </c>
      <c r="D1367" t="s">
        <v>37</v>
      </c>
      <c r="E1367">
        <v>791827.65975211305</v>
      </c>
      <c r="F1367">
        <v>9638376.1785372403</v>
      </c>
      <c r="G1367">
        <f>IF(C1367="","",VLOOKUP(C1367,Classes_detaillees!B:D,Classes_detaillees!C$1,TRUE))</f>
        <v>60</v>
      </c>
      <c r="H1367">
        <f>IF(C1367="","",VLOOKUP(C1367,Classes_finales!B:D,Classes_finales!C$1,TRUE))</f>
        <v>60</v>
      </c>
      <c r="I1367">
        <f t="shared" si="21"/>
        <v>20</v>
      </c>
      <c r="J1367" s="31">
        <f>Classes_finales!$W$30*C1367^3+Classes_finales!$W$31*C1367^2+Classes_finales!$W$32*C1367+Classes_finales!$W$33</f>
        <v>5.9988049163774626</v>
      </c>
      <c r="K1367">
        <f>IF(OR(C1367&lt;10,C1367&gt;450),0,IF(H1367&gt;=MAX(Classes_finales!D:D),$M$1,Donnees_SIG!J1367))</f>
        <v>5.9988049163774626</v>
      </c>
      <c r="P1367" t="s">
        <v>39</v>
      </c>
    </row>
    <row r="1368" spans="1:16">
      <c r="A1368" t="s">
        <v>2771</v>
      </c>
      <c r="B1368" t="s">
        <v>2772</v>
      </c>
      <c r="C1368">
        <v>109.26349639999999</v>
      </c>
      <c r="D1368" t="s">
        <v>37</v>
      </c>
      <c r="E1368">
        <v>784706.37582112802</v>
      </c>
      <c r="F1368">
        <v>9635224.4560683705</v>
      </c>
      <c r="G1368">
        <f>IF(C1368="","",VLOOKUP(C1368,Classes_detaillees!B:D,Classes_detaillees!C$1,TRUE))</f>
        <v>110</v>
      </c>
      <c r="H1368">
        <f>IF(C1368="","",VLOOKUP(C1368,Classes_finales!B:D,Classes_finales!C$1,TRUE))</f>
        <v>80</v>
      </c>
      <c r="I1368">
        <f t="shared" si="21"/>
        <v>20</v>
      </c>
      <c r="J1368" s="31">
        <f>Classes_finales!$W$30*C1368^3+Classes_finales!$W$31*C1368^2+Classes_finales!$W$32*C1368+Classes_finales!$W$33</f>
        <v>5.9152480812718302</v>
      </c>
      <c r="K1368">
        <f>IF(OR(C1368&lt;10,C1368&gt;450),0,IF(H1368&gt;=MAX(Classes_finales!D:D),$M$1,Donnees_SIG!J1368))</f>
        <v>7.914299999999999</v>
      </c>
      <c r="P1368" t="s">
        <v>39</v>
      </c>
    </row>
    <row r="1369" spans="1:16">
      <c r="A1369" t="s">
        <v>2773</v>
      </c>
      <c r="B1369" s="31" t="s">
        <v>2774</v>
      </c>
      <c r="C1369">
        <v>86.942596436000002</v>
      </c>
      <c r="D1369" t="s">
        <v>37</v>
      </c>
      <c r="E1369">
        <v>783633.65833339305</v>
      </c>
      <c r="F1369">
        <v>9635962.7295227107</v>
      </c>
      <c r="G1369">
        <f>IF(C1369="","",VLOOKUP(C1369,Classes_detaillees!B:D,Classes_detaillees!C$1,TRUE))</f>
        <v>90</v>
      </c>
      <c r="H1369">
        <f>IF(C1369="","",VLOOKUP(C1369,Classes_finales!B:D,Classes_finales!C$1,TRUE))</f>
        <v>80</v>
      </c>
      <c r="I1369">
        <f t="shared" si="21"/>
        <v>20</v>
      </c>
      <c r="J1369" s="31">
        <f>Classes_finales!$W$30*C1369^3+Classes_finales!$W$31*C1369^2+Classes_finales!$W$32*C1369+Classes_finales!$W$33</f>
        <v>7.9551589598363854</v>
      </c>
      <c r="K1369">
        <f>IF(OR(C1369&lt;10,C1369&gt;450),0,IF(H1369&gt;=MAX(Classes_finales!D:D),$M$1,Donnees_SIG!J1369))</f>
        <v>7.914299999999999</v>
      </c>
      <c r="P1369" t="s">
        <v>39</v>
      </c>
    </row>
    <row r="1370" spans="1:16">
      <c r="A1370" t="s">
        <v>2775</v>
      </c>
      <c r="B1370" s="31" t="s">
        <v>2776</v>
      </c>
      <c r="C1370">
        <v>138.09770202999999</v>
      </c>
      <c r="D1370" t="s">
        <v>37</v>
      </c>
      <c r="E1370">
        <v>790322.44594934199</v>
      </c>
      <c r="F1370">
        <v>9637195.6726017594</v>
      </c>
      <c r="G1370">
        <f>IF(C1370="","",VLOOKUP(C1370,Classes_detaillees!B:D,Classes_detaillees!C$1,TRUE))</f>
        <v>140</v>
      </c>
      <c r="H1370">
        <f>IF(C1370="","",VLOOKUP(C1370,Classes_finales!B:D,Classes_finales!C$1,TRUE))</f>
        <v>80</v>
      </c>
      <c r="I1370">
        <f t="shared" si="21"/>
        <v>20</v>
      </c>
      <c r="J1370" s="31">
        <f>Classes_finales!$W$30*C1370^3+Classes_finales!$W$31*C1370^2+Classes_finales!$W$32*C1370+Classes_finales!$W$33</f>
        <v>-3.3369523858637957</v>
      </c>
      <c r="K1370">
        <f>IF(OR(C1370&lt;10,C1370&gt;450),0,IF(H1370&gt;=MAX(Classes_finales!D:D),$M$1,Donnees_SIG!J1370))</f>
        <v>7.914299999999999</v>
      </c>
      <c r="P1370" t="s">
        <v>39</v>
      </c>
    </row>
    <row r="1371" spans="1:16">
      <c r="A1371" t="s">
        <v>2777</v>
      </c>
      <c r="B1371" s="31" t="s">
        <v>2778</v>
      </c>
      <c r="C1371">
        <v>183.60180664000001</v>
      </c>
      <c r="D1371" t="s">
        <v>37</v>
      </c>
      <c r="E1371">
        <v>790531.495074454</v>
      </c>
      <c r="F1371">
        <v>9637889.9659396503</v>
      </c>
      <c r="G1371">
        <f>IF(C1371="","",VLOOKUP(C1371,Classes_detaillees!B:D,Classes_detaillees!C$1,TRUE))</f>
        <v>185</v>
      </c>
      <c r="H1371">
        <f>IF(C1371="","",VLOOKUP(C1371,Classes_finales!B:D,Classes_finales!C$1,TRUE))</f>
        <v>80</v>
      </c>
      <c r="I1371">
        <f t="shared" si="21"/>
        <v>20</v>
      </c>
      <c r="J1371" s="31">
        <f>Classes_finales!$W$30*C1371^3+Classes_finales!$W$31*C1371^2+Classes_finales!$W$32*C1371+Classes_finales!$W$33</f>
        <v>-39.65254087223115</v>
      </c>
      <c r="K1371">
        <f>IF(OR(C1371&lt;10,C1371&gt;450),0,IF(H1371&gt;=MAX(Classes_finales!D:D),$M$1,Donnees_SIG!J1371))</f>
        <v>7.914299999999999</v>
      </c>
      <c r="P1371" t="s">
        <v>39</v>
      </c>
    </row>
    <row r="1372" spans="1:16">
      <c r="A1372" t="s">
        <v>2779</v>
      </c>
      <c r="B1372" t="s">
        <v>2780</v>
      </c>
      <c r="C1372">
        <v>143.59390259</v>
      </c>
      <c r="D1372" t="s">
        <v>37</v>
      </c>
      <c r="E1372">
        <v>789886.95555190998</v>
      </c>
      <c r="F1372">
        <v>9637383.7703718208</v>
      </c>
      <c r="G1372">
        <f>IF(C1372="","",VLOOKUP(C1372,Classes_detaillees!B:D,Classes_detaillees!C$1,TRUE))</f>
        <v>145</v>
      </c>
      <c r="H1372">
        <f>IF(C1372="","",VLOOKUP(C1372,Classes_finales!B:D,Classes_finales!C$1,TRUE))</f>
        <v>80</v>
      </c>
      <c r="I1372">
        <f t="shared" si="21"/>
        <v>20</v>
      </c>
      <c r="J1372" s="31">
        <f>Classes_finales!$W$30*C1372^3+Classes_finales!$W$31*C1372^2+Classes_finales!$W$32*C1372+Classes_finales!$W$33</f>
        <v>-6.1608008218327228</v>
      </c>
      <c r="K1372">
        <f>IF(OR(C1372&lt;10,C1372&gt;450),0,IF(H1372&gt;=MAX(Classes_finales!D:D),$M$1,Donnees_SIG!J1372))</f>
        <v>7.914299999999999</v>
      </c>
      <c r="P1372" t="s">
        <v>39</v>
      </c>
    </row>
    <row r="1373" spans="1:16">
      <c r="A1373" t="s">
        <v>2781</v>
      </c>
      <c r="B1373" t="s">
        <v>2782</v>
      </c>
      <c r="C1373">
        <v>322.13919067</v>
      </c>
      <c r="D1373" t="s">
        <v>37</v>
      </c>
      <c r="E1373">
        <v>791231.74930556095</v>
      </c>
      <c r="F1373">
        <v>9638373.5517343804</v>
      </c>
      <c r="G1373">
        <f>IF(C1373="","",VLOOKUP(C1373,Classes_detaillees!B:D,Classes_detaillees!C$1,TRUE))</f>
        <v>325</v>
      </c>
      <c r="H1373">
        <f>IF(C1373="","",VLOOKUP(C1373,Classes_finales!B:D,Classes_finales!C$1,TRUE))</f>
        <v>80</v>
      </c>
      <c r="I1373">
        <f t="shared" si="21"/>
        <v>20</v>
      </c>
      <c r="J1373" s="31">
        <f>Classes_finales!$W$30*C1373^3+Classes_finales!$W$31*C1373^2+Classes_finales!$W$32*C1373+Classes_finales!$W$33</f>
        <v>-422.43717717286114</v>
      </c>
      <c r="K1373">
        <f>IF(OR(C1373&lt;10,C1373&gt;450),0,IF(H1373&gt;=MAX(Classes_finales!D:D),$M$1,Donnees_SIG!J1373))</f>
        <v>7.914299999999999</v>
      </c>
      <c r="P1373" t="s">
        <v>39</v>
      </c>
    </row>
    <row r="1374" spans="1:16">
      <c r="A1374" t="s">
        <v>2783</v>
      </c>
      <c r="B1374" t="s">
        <v>2784</v>
      </c>
      <c r="C1374">
        <v>21.805299759</v>
      </c>
      <c r="D1374" t="s">
        <v>37</v>
      </c>
      <c r="E1374">
        <v>790047.84349400899</v>
      </c>
      <c r="F1374">
        <v>9638781.9373465497</v>
      </c>
      <c r="G1374">
        <f>IF(C1374="","",VLOOKUP(C1374,Classes_detaillees!B:D,Classes_detaillees!C$1,TRUE))</f>
        <v>25</v>
      </c>
      <c r="H1374">
        <f>IF(C1374="","",VLOOKUP(C1374,Classes_finales!B:D,Classes_finales!C$1,TRUE))</f>
        <v>30</v>
      </c>
      <c r="I1374">
        <f t="shared" si="21"/>
        <v>20</v>
      </c>
      <c r="J1374" s="31">
        <f>Classes_finales!$W$30*C1374^3+Classes_finales!$W$31*C1374^2+Classes_finales!$W$32*C1374+Classes_finales!$W$33</f>
        <v>1.6017021747733748</v>
      </c>
      <c r="K1374">
        <f>IF(OR(C1374&lt;10,C1374&gt;450),0,IF(H1374&gt;=MAX(Classes_finales!D:D),$M$1,Donnees_SIG!J1374))</f>
        <v>1.6017021747733748</v>
      </c>
      <c r="P1374" t="s">
        <v>39</v>
      </c>
    </row>
    <row r="1375" spans="1:16">
      <c r="A1375" t="s">
        <v>2785</v>
      </c>
      <c r="B1375" s="31" t="s">
        <v>2786</v>
      </c>
      <c r="C1375">
        <v>14.107399940000001</v>
      </c>
      <c r="D1375" t="s">
        <v>37</v>
      </c>
      <c r="E1375">
        <v>790615.98315423401</v>
      </c>
      <c r="F1375">
        <v>9637882.1384494007</v>
      </c>
      <c r="G1375">
        <f>IF(C1375="","",VLOOKUP(C1375,Classes_detaillees!B:D,Classes_detaillees!C$1,TRUE))</f>
        <v>15</v>
      </c>
      <c r="H1375">
        <f>IF(C1375="","",VLOOKUP(C1375,Classes_finales!B:D,Classes_finales!C$1,TRUE))</f>
        <v>15</v>
      </c>
      <c r="I1375">
        <f t="shared" si="21"/>
        <v>20</v>
      </c>
      <c r="J1375" s="31">
        <f>Classes_finales!$W$30*C1375^3+Classes_finales!$W$31*C1375^2+Classes_finales!$W$32*C1375+Classes_finales!$W$33</f>
        <v>0.70669953207504932</v>
      </c>
      <c r="K1375">
        <f>IF(OR(C1375&lt;10,C1375&gt;450),0,IF(H1375&gt;=MAX(Classes_finales!D:D),$M$1,Donnees_SIG!J1375))</f>
        <v>0.70669953207504932</v>
      </c>
      <c r="P1375" t="s">
        <v>39</v>
      </c>
    </row>
    <row r="1376" spans="1:16">
      <c r="A1376" t="s">
        <v>2787</v>
      </c>
      <c r="B1376" t="s">
        <v>2788</v>
      </c>
      <c r="C1376">
        <v>38.552501677999999</v>
      </c>
      <c r="D1376" t="s">
        <v>37</v>
      </c>
      <c r="E1376">
        <v>791771.78739792004</v>
      </c>
      <c r="F1376">
        <v>9638245.5770562906</v>
      </c>
      <c r="G1376">
        <f>IF(C1376="","",VLOOKUP(C1376,Classes_detaillees!B:D,Classes_detaillees!C$1,TRUE))</f>
        <v>40</v>
      </c>
      <c r="H1376">
        <f>IF(C1376="","",VLOOKUP(C1376,Classes_finales!B:D,Classes_finales!C$1,TRUE))</f>
        <v>40</v>
      </c>
      <c r="I1376">
        <f t="shared" si="21"/>
        <v>20</v>
      </c>
      <c r="J1376" s="31">
        <f>Classes_finales!$W$30*C1376^3+Classes_finales!$W$31*C1376^2+Classes_finales!$W$32*C1376+Classes_finales!$W$33</f>
        <v>3.839779086897249</v>
      </c>
      <c r="K1376">
        <f>IF(OR(C1376&lt;10,C1376&gt;450),0,IF(H1376&gt;=MAX(Classes_finales!D:D),$M$1,Donnees_SIG!J1376))</f>
        <v>3.839779086897249</v>
      </c>
      <c r="P1376" t="s">
        <v>39</v>
      </c>
    </row>
    <row r="1377" spans="1:16">
      <c r="A1377" t="s">
        <v>2789</v>
      </c>
      <c r="B1377" t="s">
        <v>2790</v>
      </c>
      <c r="C1377">
        <v>55.849399566999999</v>
      </c>
      <c r="D1377" t="s">
        <v>37</v>
      </c>
      <c r="E1377">
        <v>783967.62882893695</v>
      </c>
      <c r="F1377">
        <v>9636671.4227148201</v>
      </c>
      <c r="G1377">
        <f>IF(C1377="","",VLOOKUP(C1377,Classes_detaillees!B:D,Classes_detaillees!C$1,TRUE))</f>
        <v>60</v>
      </c>
      <c r="H1377">
        <f>IF(C1377="","",VLOOKUP(C1377,Classes_finales!B:D,Classes_finales!C$1,TRUE))</f>
        <v>60</v>
      </c>
      <c r="I1377">
        <f t="shared" si="21"/>
        <v>20</v>
      </c>
      <c r="J1377" s="31">
        <f>Classes_finales!$W$30*C1377^3+Classes_finales!$W$31*C1377^2+Classes_finales!$W$32*C1377+Classes_finales!$W$33</f>
        <v>6.0782136250893277</v>
      </c>
      <c r="K1377">
        <f>IF(OR(C1377&lt;10,C1377&gt;450),0,IF(H1377&gt;=MAX(Classes_finales!D:D),$M$1,Donnees_SIG!J1377))</f>
        <v>6.0782136250893277</v>
      </c>
      <c r="P1377" t="s">
        <v>39</v>
      </c>
    </row>
    <row r="1378" spans="1:16">
      <c r="A1378" t="s">
        <v>2791</v>
      </c>
      <c r="B1378" s="31" t="s">
        <v>2792</v>
      </c>
      <c r="C1378">
        <v>294.16018677</v>
      </c>
      <c r="D1378" t="s">
        <v>37</v>
      </c>
      <c r="E1378">
        <v>790462.24927384302</v>
      </c>
      <c r="F1378">
        <v>9637797.8746079095</v>
      </c>
      <c r="G1378">
        <f>IF(C1378="","",VLOOKUP(C1378,Classes_detaillees!B:D,Classes_detaillees!C$1,TRUE))</f>
        <v>295</v>
      </c>
      <c r="H1378">
        <f>IF(C1378="","",VLOOKUP(C1378,Classes_finales!B:D,Classes_finales!C$1,TRUE))</f>
        <v>80</v>
      </c>
      <c r="I1378">
        <f t="shared" si="21"/>
        <v>20</v>
      </c>
      <c r="J1378" s="31">
        <f>Classes_finales!$W$30*C1378^3+Classes_finales!$W$31*C1378^2+Classes_finales!$W$32*C1378+Classes_finales!$W$33</f>
        <v>-302.4483982557573</v>
      </c>
      <c r="K1378">
        <f>IF(OR(C1378&lt;10,C1378&gt;450),0,IF(H1378&gt;=MAX(Classes_finales!D:D),$M$1,Donnees_SIG!J1378))</f>
        <v>7.914299999999999</v>
      </c>
      <c r="P1378" t="s">
        <v>39</v>
      </c>
    </row>
    <row r="1379" spans="1:16">
      <c r="A1379" t="s">
        <v>2793</v>
      </c>
      <c r="B1379" s="31" t="s">
        <v>2794</v>
      </c>
      <c r="C1379">
        <v>106.51290131</v>
      </c>
      <c r="D1379" t="s">
        <v>37</v>
      </c>
      <c r="E1379">
        <v>790472.23055429396</v>
      </c>
      <c r="F1379">
        <v>9637123.0190365706</v>
      </c>
      <c r="G1379">
        <f>IF(C1379="","",VLOOKUP(C1379,Classes_detaillees!B:D,Classes_detaillees!C$1,TRUE))</f>
        <v>110</v>
      </c>
      <c r="H1379">
        <f>IF(C1379="","",VLOOKUP(C1379,Classes_finales!B:D,Classes_finales!C$1,TRUE))</f>
        <v>80</v>
      </c>
      <c r="I1379">
        <f t="shared" si="21"/>
        <v>20</v>
      </c>
      <c r="J1379" s="31">
        <f>Classes_finales!$W$30*C1379^3+Classes_finales!$W$31*C1379^2+Classes_finales!$W$32*C1379+Classes_finales!$W$33</f>
        <v>6.3741066479616784</v>
      </c>
      <c r="K1379">
        <f>IF(OR(C1379&lt;10,C1379&gt;450),0,IF(H1379&gt;=MAX(Classes_finales!D:D),$M$1,Donnees_SIG!J1379))</f>
        <v>7.914299999999999</v>
      </c>
      <c r="P1379" t="s">
        <v>39</v>
      </c>
    </row>
    <row r="1380" spans="1:16">
      <c r="A1380" t="s">
        <v>2795</v>
      </c>
      <c r="B1380" t="s">
        <v>2796</v>
      </c>
      <c r="C1380">
        <v>39.431800842000001</v>
      </c>
      <c r="D1380" t="s">
        <v>37</v>
      </c>
      <c r="E1380">
        <v>783085.37124213204</v>
      </c>
      <c r="F1380">
        <v>9635743.06938079</v>
      </c>
      <c r="G1380">
        <f>IF(C1380="","",VLOOKUP(C1380,Classes_detaillees!B:D,Classes_detaillees!C$1,TRUE))</f>
        <v>40</v>
      </c>
      <c r="H1380">
        <f>IF(C1380="","",VLOOKUP(C1380,Classes_finales!B:D,Classes_finales!C$1,TRUE))</f>
        <v>40</v>
      </c>
      <c r="I1380">
        <f t="shared" si="21"/>
        <v>20</v>
      </c>
      <c r="J1380" s="31">
        <f>Classes_finales!$W$30*C1380^3+Classes_finales!$W$31*C1380^2+Classes_finales!$W$32*C1380+Classes_finales!$W$33</f>
        <v>3.9604526340783504</v>
      </c>
      <c r="K1380">
        <f>IF(OR(C1380&lt;10,C1380&gt;450),0,IF(H1380&gt;=MAX(Classes_finales!D:D),$M$1,Donnees_SIG!J1380))</f>
        <v>3.9604526340783504</v>
      </c>
      <c r="P1380" t="s">
        <v>39</v>
      </c>
    </row>
    <row r="1381" spans="1:16">
      <c r="A1381" t="s">
        <v>2797</v>
      </c>
      <c r="B1381" t="s">
        <v>2798</v>
      </c>
      <c r="C1381">
        <v>56.25</v>
      </c>
      <c r="D1381" t="s">
        <v>37</v>
      </c>
      <c r="E1381">
        <v>790546.07093935297</v>
      </c>
      <c r="F1381">
        <v>9639223.8998125698</v>
      </c>
      <c r="G1381">
        <f>IF(C1381="","",VLOOKUP(C1381,Classes_detaillees!B:D,Classes_detaillees!C$1,TRUE))</f>
        <v>60</v>
      </c>
      <c r="H1381">
        <f>IF(C1381="","",VLOOKUP(C1381,Classes_finales!B:D,Classes_finales!C$1,TRUE))</f>
        <v>60</v>
      </c>
      <c r="I1381">
        <f t="shared" si="21"/>
        <v>20</v>
      </c>
      <c r="J1381" s="31">
        <f>Classes_finales!$W$30*C1381^3+Classes_finales!$W$31*C1381^2+Classes_finales!$W$32*C1381+Classes_finales!$W$33</f>
        <v>6.1242921875</v>
      </c>
      <c r="K1381">
        <f>IF(OR(C1381&lt;10,C1381&gt;450),0,IF(H1381&gt;=MAX(Classes_finales!D:D),$M$1,Donnees_SIG!J1381))</f>
        <v>6.1242921875</v>
      </c>
      <c r="P1381" t="s">
        <v>39</v>
      </c>
    </row>
    <row r="1382" spans="1:16">
      <c r="A1382" t="s">
        <v>2799</v>
      </c>
      <c r="B1382" s="31" t="s">
        <v>2800</v>
      </c>
      <c r="C1382">
        <v>84.306503296000002</v>
      </c>
      <c r="D1382" t="s">
        <v>37</v>
      </c>
      <c r="E1382">
        <v>783098.61709255201</v>
      </c>
      <c r="F1382">
        <v>9636467.0373299401</v>
      </c>
      <c r="G1382">
        <f>IF(C1382="","",VLOOKUP(C1382,Classes_detaillees!B:D,Classes_detaillees!C$1,TRUE))</f>
        <v>85</v>
      </c>
      <c r="H1382">
        <f>IF(C1382="","",VLOOKUP(C1382,Classes_finales!B:D,Classes_finales!C$1,TRUE))</f>
        <v>80</v>
      </c>
      <c r="I1382">
        <f t="shared" si="21"/>
        <v>20</v>
      </c>
      <c r="J1382" s="31">
        <f>Classes_finales!$W$30*C1382^3+Classes_finales!$W$31*C1382^2+Classes_finales!$W$32*C1382+Classes_finales!$W$33</f>
        <v>7.9717150427367649</v>
      </c>
      <c r="K1382">
        <f>IF(OR(C1382&lt;10,C1382&gt;450),0,IF(H1382&gt;=MAX(Classes_finales!D:D),$M$1,Donnees_SIG!J1382))</f>
        <v>7.914299999999999</v>
      </c>
      <c r="P1382" t="s">
        <v>39</v>
      </c>
    </row>
    <row r="1383" spans="1:16">
      <c r="A1383" t="s">
        <v>2801</v>
      </c>
      <c r="B1383" s="31" t="s">
        <v>2802</v>
      </c>
      <c r="C1383">
        <v>72.136199950999995</v>
      </c>
      <c r="D1383" t="s">
        <v>37</v>
      </c>
      <c r="E1383">
        <v>790790.32486359903</v>
      </c>
      <c r="F1383">
        <v>9638302.1063328106</v>
      </c>
      <c r="G1383">
        <f>IF(C1383="","",VLOOKUP(C1383,Classes_detaillees!B:D,Classes_detaillees!C$1,TRUE))</f>
        <v>75</v>
      </c>
      <c r="H1383">
        <f>IF(C1383="","",VLOOKUP(C1383,Classes_finales!B:D,Classes_finales!C$1,TRUE))</f>
        <v>80</v>
      </c>
      <c r="I1383">
        <f t="shared" si="21"/>
        <v>20</v>
      </c>
      <c r="J1383" s="31">
        <f>Classes_finales!$W$30*C1383^3+Classes_finales!$W$31*C1383^2+Classes_finales!$W$32*C1383+Classes_finales!$W$33</f>
        <v>7.5674349114938124</v>
      </c>
      <c r="K1383">
        <f>IF(OR(C1383&lt;10,C1383&gt;450),0,IF(H1383&gt;=MAX(Classes_finales!D:D),$M$1,Donnees_SIG!J1383))</f>
        <v>7.914299999999999</v>
      </c>
      <c r="P1383" t="s">
        <v>39</v>
      </c>
    </row>
    <row r="1384" spans="1:16">
      <c r="A1384" t="s">
        <v>2803</v>
      </c>
      <c r="B1384" s="31" t="s">
        <v>2804</v>
      </c>
      <c r="C1384">
        <v>75.484001160000005</v>
      </c>
      <c r="D1384" t="s">
        <v>37</v>
      </c>
      <c r="E1384">
        <v>792932.35484924505</v>
      </c>
      <c r="F1384">
        <v>9639558.0642819405</v>
      </c>
      <c r="G1384">
        <f>IF(C1384="","",VLOOKUP(C1384,Classes_detaillees!B:D,Classes_detaillees!C$1,TRUE))</f>
        <v>80</v>
      </c>
      <c r="H1384">
        <f>IF(C1384="","",VLOOKUP(C1384,Classes_finales!B:D,Classes_finales!C$1,TRUE))</f>
        <v>80</v>
      </c>
      <c r="I1384">
        <f t="shared" si="21"/>
        <v>20</v>
      </c>
      <c r="J1384" s="31">
        <f>Classes_finales!$W$30*C1384^3+Classes_finales!$W$31*C1384^2+Classes_finales!$W$32*C1384+Classes_finales!$W$33</f>
        <v>7.750668598306989</v>
      </c>
      <c r="K1384">
        <f>IF(OR(C1384&lt;10,C1384&gt;450),0,IF(H1384&gt;=MAX(Classes_finales!D:D),$M$1,Donnees_SIG!J1384))</f>
        <v>7.914299999999999</v>
      </c>
      <c r="P1384" t="s">
        <v>39</v>
      </c>
    </row>
    <row r="1385" spans="1:16">
      <c r="A1385" t="s">
        <v>2805</v>
      </c>
      <c r="B1385" s="31" t="s">
        <v>2806</v>
      </c>
      <c r="C1385">
        <v>130.42449951</v>
      </c>
      <c r="D1385" t="s">
        <v>37</v>
      </c>
      <c r="E1385">
        <v>783034.48834722803</v>
      </c>
      <c r="F1385">
        <v>9635714.1148880608</v>
      </c>
      <c r="G1385">
        <f>IF(C1385="","",VLOOKUP(C1385,Classes_detaillees!B:D,Classes_detaillees!C$1,TRUE))</f>
        <v>135</v>
      </c>
      <c r="H1385">
        <f>IF(C1385="","",VLOOKUP(C1385,Classes_finales!B:D,Classes_finales!C$1,TRUE))</f>
        <v>80</v>
      </c>
      <c r="I1385">
        <f t="shared" si="21"/>
        <v>20</v>
      </c>
      <c r="J1385" s="31">
        <f>Classes_finales!$W$30*C1385^3+Classes_finales!$W$31*C1385^2+Classes_finales!$W$32*C1385+Classes_finales!$W$33</f>
        <v>-5.185410266170809E-3</v>
      </c>
      <c r="K1385">
        <f>IF(OR(C1385&lt;10,C1385&gt;450),0,IF(H1385&gt;=MAX(Classes_finales!D:D),$M$1,Donnees_SIG!J1385))</f>
        <v>7.914299999999999</v>
      </c>
      <c r="P1385" t="s">
        <v>39</v>
      </c>
    </row>
    <row r="1386" spans="1:16">
      <c r="A1386" t="s">
        <v>2807</v>
      </c>
      <c r="B1386" s="31" t="s">
        <v>2808</v>
      </c>
      <c r="C1386">
        <v>151.44799805</v>
      </c>
      <c r="D1386" t="s">
        <v>37</v>
      </c>
      <c r="E1386">
        <v>791552.05606188695</v>
      </c>
      <c r="F1386">
        <v>9639040.2209401894</v>
      </c>
      <c r="G1386">
        <f>IF(C1386="","",VLOOKUP(C1386,Classes_detaillees!B:D,Classes_detaillees!C$1,TRUE))</f>
        <v>155</v>
      </c>
      <c r="H1386">
        <f>IF(C1386="","",VLOOKUP(C1386,Classes_finales!B:D,Classes_finales!C$1,TRUE))</f>
        <v>80</v>
      </c>
      <c r="I1386">
        <f t="shared" si="21"/>
        <v>20</v>
      </c>
      <c r="J1386" s="31">
        <f>Classes_finales!$W$30*C1386^3+Classes_finales!$W$31*C1386^2+Classes_finales!$W$32*C1386+Classes_finales!$W$33</f>
        <v>-10.873745834556596</v>
      </c>
      <c r="K1386">
        <f>IF(OR(C1386&lt;10,C1386&gt;450),0,IF(H1386&gt;=MAX(Classes_finales!D:D),$M$1,Donnees_SIG!J1386))</f>
        <v>7.914299999999999</v>
      </c>
      <c r="P1386" t="s">
        <v>39</v>
      </c>
    </row>
    <row r="1387" spans="1:16">
      <c r="A1387" t="s">
        <v>2809</v>
      </c>
      <c r="B1387" t="s">
        <v>2810</v>
      </c>
      <c r="C1387">
        <v>126.85240173</v>
      </c>
      <c r="D1387" t="s">
        <v>37</v>
      </c>
      <c r="E1387">
        <v>790225.35289053305</v>
      </c>
      <c r="F1387">
        <v>9638944.4893443696</v>
      </c>
      <c r="G1387">
        <f>IF(C1387="","",VLOOKUP(C1387,Classes_detaillees!B:D,Classes_detaillees!C$1,TRUE))</f>
        <v>130</v>
      </c>
      <c r="H1387">
        <f>IF(C1387="","",VLOOKUP(C1387,Classes_finales!B:D,Classes_finales!C$1,TRUE))</f>
        <v>80</v>
      </c>
      <c r="I1387">
        <f t="shared" si="21"/>
        <v>20</v>
      </c>
      <c r="J1387" s="31">
        <f>Classes_finales!$W$30*C1387^3+Classes_finales!$W$31*C1387^2+Classes_finales!$W$32*C1387+Classes_finales!$W$33</f>
        <v>1.3165824832288542</v>
      </c>
      <c r="K1387">
        <f>IF(OR(C1387&lt;10,C1387&gt;450),0,IF(H1387&gt;=MAX(Classes_finales!D:D),$M$1,Donnees_SIG!J1387))</f>
        <v>7.914299999999999</v>
      </c>
      <c r="P1387" t="s">
        <v>39</v>
      </c>
    </row>
    <row r="1388" spans="1:16">
      <c r="A1388" t="s">
        <v>2811</v>
      </c>
      <c r="B1388" s="31" t="s">
        <v>2812</v>
      </c>
      <c r="C1388">
        <v>84.954498290999993</v>
      </c>
      <c r="D1388" t="s">
        <v>37</v>
      </c>
      <c r="E1388">
        <v>790563.98686936998</v>
      </c>
      <c r="F1388">
        <v>9638105.0098047908</v>
      </c>
      <c r="G1388">
        <f>IF(C1388="","",VLOOKUP(C1388,Classes_detaillees!B:D,Classes_detaillees!C$1,TRUE))</f>
        <v>85</v>
      </c>
      <c r="H1388">
        <f>IF(C1388="","",VLOOKUP(C1388,Classes_finales!B:D,Classes_finales!C$1,TRUE))</f>
        <v>80</v>
      </c>
      <c r="I1388">
        <f t="shared" si="21"/>
        <v>20</v>
      </c>
      <c r="J1388" s="31">
        <f>Classes_finales!$W$30*C1388^3+Classes_finales!$W$31*C1388^2+Classes_finales!$W$32*C1388+Classes_finales!$W$33</f>
        <v>7.971412302151526</v>
      </c>
      <c r="K1388">
        <f>IF(OR(C1388&lt;10,C1388&gt;450),0,IF(H1388&gt;=MAX(Classes_finales!D:D),$M$1,Donnees_SIG!J1388))</f>
        <v>7.914299999999999</v>
      </c>
      <c r="P1388" t="s">
        <v>39</v>
      </c>
    </row>
    <row r="1389" spans="1:16">
      <c r="A1389" t="s">
        <v>2813</v>
      </c>
      <c r="B1389" t="s">
        <v>2814</v>
      </c>
      <c r="C1389">
        <v>75.756202697999996</v>
      </c>
      <c r="D1389" t="s">
        <v>37</v>
      </c>
      <c r="E1389">
        <v>791432.30516906199</v>
      </c>
      <c r="F1389">
        <v>9639332.2216729205</v>
      </c>
      <c r="G1389">
        <f>IF(C1389="","",VLOOKUP(C1389,Classes_detaillees!B:D,Classes_detaillees!C$1,TRUE))</f>
        <v>80</v>
      </c>
      <c r="H1389">
        <f>IF(C1389="","",VLOOKUP(C1389,Classes_finales!B:D,Classes_finales!C$1,TRUE))</f>
        <v>80</v>
      </c>
      <c r="I1389">
        <f t="shared" si="21"/>
        <v>20</v>
      </c>
      <c r="J1389" s="31">
        <f>Classes_finales!$W$30*C1389^3+Classes_finales!$W$31*C1389^2+Classes_finales!$W$32*C1389+Classes_finales!$W$33</f>
        <v>7.7633325269069999</v>
      </c>
      <c r="K1389">
        <f>IF(OR(C1389&lt;10,C1389&gt;450),0,IF(H1389&gt;=MAX(Classes_finales!D:D),$M$1,Donnees_SIG!J1389))</f>
        <v>7.914299999999999</v>
      </c>
      <c r="P1389" t="s">
        <v>39</v>
      </c>
    </row>
    <row r="1390" spans="1:16">
      <c r="A1390" t="s">
        <v>2815</v>
      </c>
      <c r="B1390" s="31" t="s">
        <v>2816</v>
      </c>
      <c r="C1390">
        <v>272.63629150000003</v>
      </c>
      <c r="D1390" t="s">
        <v>37</v>
      </c>
      <c r="E1390">
        <v>790426.81241296802</v>
      </c>
      <c r="F1390">
        <v>9639090.9259925894</v>
      </c>
      <c r="G1390">
        <f>IF(C1390="","",VLOOKUP(C1390,Classes_detaillees!B:D,Classes_detaillees!C$1,TRUE))</f>
        <v>275</v>
      </c>
      <c r="H1390">
        <f>IF(C1390="","",VLOOKUP(C1390,Classes_finales!B:D,Classes_finales!C$1,TRUE))</f>
        <v>80</v>
      </c>
      <c r="I1390">
        <f t="shared" si="21"/>
        <v>20</v>
      </c>
      <c r="J1390" s="31">
        <f>Classes_finales!$W$30*C1390^3+Classes_finales!$W$31*C1390^2+Classes_finales!$W$32*C1390+Classes_finales!$W$33</f>
        <v>-226.74158663912351</v>
      </c>
      <c r="K1390">
        <f>IF(OR(C1390&lt;10,C1390&gt;450),0,IF(H1390&gt;=MAX(Classes_finales!D:D),$M$1,Donnees_SIG!J1390))</f>
        <v>7.914299999999999</v>
      </c>
      <c r="P1390" t="s">
        <v>39</v>
      </c>
    </row>
    <row r="1391" spans="1:16">
      <c r="A1391" t="s">
        <v>2817</v>
      </c>
      <c r="B1391" t="s">
        <v>2818</v>
      </c>
      <c r="C1391">
        <v>125.08959960999999</v>
      </c>
      <c r="D1391" t="s">
        <v>37</v>
      </c>
      <c r="E1391">
        <v>790128.17251349997</v>
      </c>
      <c r="F1391">
        <v>9637426.3765223492</v>
      </c>
      <c r="G1391">
        <f>IF(C1391="","",VLOOKUP(C1391,Classes_detaillees!B:D,Classes_detaillees!C$1,TRUE))</f>
        <v>130</v>
      </c>
      <c r="H1391">
        <f>IF(C1391="","",VLOOKUP(C1391,Classes_finales!B:D,Classes_finales!C$1,TRUE))</f>
        <v>80</v>
      </c>
      <c r="I1391">
        <f t="shared" si="21"/>
        <v>20</v>
      </c>
      <c r="J1391" s="31">
        <f>Classes_finales!$W$30*C1391^3+Classes_finales!$W$31*C1391^2+Classes_finales!$W$32*C1391+Classes_finales!$W$33</f>
        <v>1.9176358056701317</v>
      </c>
      <c r="K1391">
        <f>IF(OR(C1391&lt;10,C1391&gt;450),0,IF(H1391&gt;=MAX(Classes_finales!D:D),$M$1,Donnees_SIG!J1391))</f>
        <v>7.914299999999999</v>
      </c>
      <c r="P1391" t="s">
        <v>39</v>
      </c>
    </row>
    <row r="1392" spans="1:16">
      <c r="A1392" t="s">
        <v>2819</v>
      </c>
      <c r="B1392" t="s">
        <v>2820</v>
      </c>
      <c r="C1392">
        <v>125.8792038</v>
      </c>
      <c r="D1392" t="s">
        <v>37</v>
      </c>
      <c r="E1392">
        <v>782901.11763092095</v>
      </c>
      <c r="F1392">
        <v>9635782.1539588105</v>
      </c>
      <c r="G1392">
        <f>IF(C1392="","",VLOOKUP(C1392,Classes_detaillees!B:D,Classes_detaillees!C$1,TRUE))</f>
        <v>130</v>
      </c>
      <c r="H1392">
        <f>IF(C1392="","",VLOOKUP(C1392,Classes_finales!B:D,Classes_finales!C$1,TRUE))</f>
        <v>80</v>
      </c>
      <c r="I1392">
        <f t="shared" si="21"/>
        <v>20</v>
      </c>
      <c r="J1392" s="31">
        <f>Classes_finales!$W$30*C1392^3+Classes_finales!$W$31*C1392^2+Classes_finales!$W$32*C1392+Classes_finales!$W$33</f>
        <v>1.6525247348349263</v>
      </c>
      <c r="K1392">
        <f>IF(OR(C1392&lt;10,C1392&gt;450),0,IF(H1392&gt;=MAX(Classes_finales!D:D),$M$1,Donnees_SIG!J1392))</f>
        <v>7.914299999999999</v>
      </c>
      <c r="P1392" t="s">
        <v>39</v>
      </c>
    </row>
    <row r="1393" spans="1:16">
      <c r="A1393" t="s">
        <v>2821</v>
      </c>
      <c r="B1393" t="s">
        <v>2822</v>
      </c>
      <c r="C1393">
        <v>18.398599624999999</v>
      </c>
      <c r="D1393" t="s">
        <v>37</v>
      </c>
      <c r="E1393">
        <v>790272.71196434204</v>
      </c>
      <c r="F1393">
        <v>9638938.4864807706</v>
      </c>
      <c r="G1393">
        <f>IF(C1393="","",VLOOKUP(C1393,Classes_detaillees!B:D,Classes_detaillees!C$1,TRUE))</f>
        <v>20</v>
      </c>
      <c r="H1393">
        <f>IF(C1393="","",VLOOKUP(C1393,Classes_finales!B:D,Classes_finales!C$1,TRUE))</f>
        <v>30</v>
      </c>
      <c r="I1393">
        <f t="shared" si="21"/>
        <v>20</v>
      </c>
      <c r="J1393" s="31">
        <f>Classes_finales!$W$30*C1393^3+Classes_finales!$W$31*C1393^2+Classes_finales!$W$32*C1393+Classes_finales!$W$33</f>
        <v>1.189337313109466</v>
      </c>
      <c r="K1393">
        <f>IF(OR(C1393&lt;10,C1393&gt;450),0,IF(H1393&gt;=MAX(Classes_finales!D:D),$M$1,Donnees_SIG!J1393))</f>
        <v>1.189337313109466</v>
      </c>
      <c r="P1393" t="s">
        <v>39</v>
      </c>
    </row>
    <row r="1394" spans="1:16">
      <c r="A1394" t="s">
        <v>2823</v>
      </c>
      <c r="B1394" s="31" t="s">
        <v>2824</v>
      </c>
      <c r="C1394">
        <v>101.93540192</v>
      </c>
      <c r="D1394" t="s">
        <v>37</v>
      </c>
      <c r="E1394">
        <v>791655.49296267703</v>
      </c>
      <c r="F1394">
        <v>9637738.1442972105</v>
      </c>
      <c r="G1394">
        <f>IF(C1394="","",VLOOKUP(C1394,Classes_detaillees!B:D,Classes_detaillees!C$1,TRUE))</f>
        <v>105</v>
      </c>
      <c r="H1394">
        <f>IF(C1394="","",VLOOKUP(C1394,Classes_finales!B:D,Classes_finales!C$1,TRUE))</f>
        <v>80</v>
      </c>
      <c r="I1394">
        <f t="shared" si="21"/>
        <v>20</v>
      </c>
      <c r="J1394" s="31">
        <f>Classes_finales!$W$30*C1394^3+Classes_finales!$W$31*C1394^2+Classes_finales!$W$32*C1394+Classes_finales!$W$33</f>
        <v>6.9983811039796393</v>
      </c>
      <c r="K1394">
        <f>IF(OR(C1394&lt;10,C1394&gt;450),0,IF(H1394&gt;=MAX(Classes_finales!D:D),$M$1,Donnees_SIG!J1394))</f>
        <v>7.914299999999999</v>
      </c>
      <c r="P1394" t="s">
        <v>39</v>
      </c>
    </row>
    <row r="1395" spans="1:16">
      <c r="A1395" t="s">
        <v>2825</v>
      </c>
      <c r="B1395" t="s">
        <v>2826</v>
      </c>
      <c r="C1395">
        <v>14.171999931</v>
      </c>
      <c r="D1395" t="s">
        <v>37</v>
      </c>
      <c r="E1395">
        <v>791311.20279711904</v>
      </c>
      <c r="F1395">
        <v>9636749.7385233492</v>
      </c>
      <c r="G1395">
        <f>IF(C1395="","",VLOOKUP(C1395,Classes_detaillees!B:D,Classes_detaillees!C$1,TRUE))</f>
        <v>15</v>
      </c>
      <c r="H1395">
        <f>IF(C1395="","",VLOOKUP(C1395,Classes_finales!B:D,Classes_finales!C$1,TRUE))</f>
        <v>15</v>
      </c>
      <c r="I1395">
        <f t="shared" si="21"/>
        <v>20</v>
      </c>
      <c r="J1395" s="31">
        <f>Classes_finales!$W$30*C1395^3+Classes_finales!$W$31*C1395^2+Classes_finales!$W$32*C1395+Classes_finales!$W$33</f>
        <v>0.7136194050738216</v>
      </c>
      <c r="K1395">
        <f>IF(OR(C1395&lt;10,C1395&gt;450),0,IF(H1395&gt;=MAX(Classes_finales!D:D),$M$1,Donnees_SIG!J1395))</f>
        <v>0.7136194050738216</v>
      </c>
      <c r="P1395" t="s">
        <v>39</v>
      </c>
    </row>
    <row r="1396" spans="1:16">
      <c r="A1396" t="s">
        <v>2827</v>
      </c>
      <c r="B1396" s="31" t="s">
        <v>2828</v>
      </c>
      <c r="C1396">
        <v>47.243499755999999</v>
      </c>
      <c r="D1396" t="s">
        <v>37</v>
      </c>
      <c r="E1396">
        <v>790490.61563057697</v>
      </c>
      <c r="F1396">
        <v>9638707.0697946399</v>
      </c>
      <c r="G1396">
        <f>IF(C1396="","",VLOOKUP(C1396,Classes_detaillees!B:D,Classes_detaillees!C$1,TRUE))</f>
        <v>50</v>
      </c>
      <c r="H1396">
        <f>IF(C1396="","",VLOOKUP(C1396,Classes_finales!B:D,Classes_finales!C$1,TRUE))</f>
        <v>50</v>
      </c>
      <c r="I1396">
        <f t="shared" si="21"/>
        <v>20</v>
      </c>
      <c r="J1396" s="31">
        <f>Classes_finales!$W$30*C1396^3+Classes_finales!$W$31*C1396^2+Classes_finales!$W$32*C1396+Classes_finales!$W$33</f>
        <v>5.0118403781232441</v>
      </c>
      <c r="K1396">
        <f>IF(OR(C1396&lt;10,C1396&gt;450),0,IF(H1396&gt;=MAX(Classes_finales!D:D),$M$1,Donnees_SIG!J1396))</f>
        <v>5.0118403781232441</v>
      </c>
      <c r="P1396" t="s">
        <v>39</v>
      </c>
    </row>
    <row r="1397" spans="1:16">
      <c r="A1397" t="s">
        <v>2829</v>
      </c>
      <c r="B1397" t="s">
        <v>2830</v>
      </c>
      <c r="C1397">
        <v>61.308399199999997</v>
      </c>
      <c r="D1397" t="s">
        <v>37</v>
      </c>
      <c r="E1397">
        <v>790465.87168800505</v>
      </c>
      <c r="F1397">
        <v>9637924.4755306095</v>
      </c>
      <c r="G1397">
        <f>IF(C1397="","",VLOOKUP(C1397,Classes_detaillees!B:D,Classes_detaillees!C$1,TRUE))</f>
        <v>65</v>
      </c>
      <c r="H1397">
        <f>IF(C1397="","",VLOOKUP(C1397,Classes_finales!B:D,Classes_finales!C$1,TRUE))</f>
        <v>70</v>
      </c>
      <c r="I1397">
        <f t="shared" si="21"/>
        <v>20</v>
      </c>
      <c r="J1397" s="31">
        <f>Classes_finales!$W$30*C1397^3+Classes_finales!$W$31*C1397^2+Classes_finales!$W$32*C1397+Classes_finales!$W$33</f>
        <v>6.6711096070334523</v>
      </c>
      <c r="K1397">
        <f>IF(OR(C1397&lt;10,C1397&gt;450),0,IF(H1397&gt;=MAX(Classes_finales!D:D),$M$1,Donnees_SIG!J1397))</f>
        <v>6.6711096070334523</v>
      </c>
      <c r="P1397" t="s">
        <v>39</v>
      </c>
    </row>
    <row r="1398" spans="1:16">
      <c r="A1398" t="s">
        <v>2831</v>
      </c>
      <c r="B1398" s="31" t="s">
        <v>2832</v>
      </c>
      <c r="C1398">
        <v>59.385501861999998</v>
      </c>
      <c r="D1398" t="s">
        <v>37</v>
      </c>
      <c r="E1398">
        <v>786270.93247026601</v>
      </c>
      <c r="F1398">
        <v>9635854.5651026797</v>
      </c>
      <c r="G1398">
        <f>IF(C1398="","",VLOOKUP(C1398,Classes_detaillees!B:D,Classes_detaillees!C$1,TRUE))</f>
        <v>60</v>
      </c>
      <c r="H1398">
        <f>IF(C1398="","",VLOOKUP(C1398,Classes_finales!B:D,Classes_finales!C$1,TRUE))</f>
        <v>60</v>
      </c>
      <c r="I1398">
        <f t="shared" si="21"/>
        <v>20</v>
      </c>
      <c r="J1398" s="31">
        <f>Classes_finales!$W$30*C1398^3+Classes_finales!$W$31*C1398^2+Classes_finales!$W$32*C1398+Classes_finales!$W$33</f>
        <v>6.4713151349653373</v>
      </c>
      <c r="K1398">
        <f>IF(OR(C1398&lt;10,C1398&gt;450),0,IF(H1398&gt;=MAX(Classes_finales!D:D),$M$1,Donnees_SIG!J1398))</f>
        <v>6.4713151349653373</v>
      </c>
      <c r="P1398" t="s">
        <v>39</v>
      </c>
    </row>
    <row r="1399" spans="1:16">
      <c r="A1399" t="s">
        <v>2833</v>
      </c>
      <c r="B1399" t="s">
        <v>2834</v>
      </c>
      <c r="C1399">
        <v>129.04510497999999</v>
      </c>
      <c r="D1399" t="s">
        <v>37</v>
      </c>
      <c r="E1399">
        <v>792446.02017809101</v>
      </c>
      <c r="F1399">
        <v>9638474.2029156499</v>
      </c>
      <c r="G1399">
        <f>IF(C1399="","",VLOOKUP(C1399,Classes_detaillees!B:D,Classes_detaillees!C$1,TRUE))</f>
        <v>130</v>
      </c>
      <c r="H1399">
        <f>IF(C1399="","",VLOOKUP(C1399,Classes_finales!B:D,Classes_finales!C$1,TRUE))</f>
        <v>80</v>
      </c>
      <c r="I1399">
        <f t="shared" si="21"/>
        <v>20</v>
      </c>
      <c r="J1399" s="31">
        <f>Classes_finales!$W$30*C1399^3+Classes_finales!$W$31*C1399^2+Classes_finales!$W$32*C1399+Classes_finales!$W$33</f>
        <v>0.52194126893983794</v>
      </c>
      <c r="K1399">
        <f>IF(OR(C1399&lt;10,C1399&gt;450),0,IF(H1399&gt;=MAX(Classes_finales!D:D),$M$1,Donnees_SIG!J1399))</f>
        <v>7.914299999999999</v>
      </c>
      <c r="P1399" t="s">
        <v>39</v>
      </c>
    </row>
    <row r="1400" spans="1:16">
      <c r="A1400" t="s">
        <v>2835</v>
      </c>
      <c r="B1400" s="31" t="s">
        <v>2836</v>
      </c>
      <c r="C1400">
        <v>147.70950317</v>
      </c>
      <c r="D1400" t="s">
        <v>37</v>
      </c>
      <c r="E1400">
        <v>790735.19024871301</v>
      </c>
      <c r="F1400">
        <v>9638602.5665398892</v>
      </c>
      <c r="G1400">
        <f>IF(C1400="","",VLOOKUP(C1400,Classes_detaillees!B:D,Classes_detaillees!C$1,TRUE))</f>
        <v>150</v>
      </c>
      <c r="H1400">
        <f>IF(C1400="","",VLOOKUP(C1400,Classes_finales!B:D,Classes_finales!C$1,TRUE))</f>
        <v>80</v>
      </c>
      <c r="I1400">
        <f t="shared" si="21"/>
        <v>20</v>
      </c>
      <c r="J1400" s="31">
        <f>Classes_finales!$W$30*C1400^3+Classes_finales!$W$31*C1400^2+Classes_finales!$W$32*C1400+Classes_finales!$W$33</f>
        <v>-8.5280214757395498</v>
      </c>
      <c r="K1400">
        <f>IF(OR(C1400&lt;10,C1400&gt;450),0,IF(H1400&gt;=MAX(Classes_finales!D:D),$M$1,Donnees_SIG!J1400))</f>
        <v>7.914299999999999</v>
      </c>
      <c r="P1400" t="s">
        <v>39</v>
      </c>
    </row>
    <row r="1401" spans="1:16">
      <c r="A1401" t="s">
        <v>2837</v>
      </c>
      <c r="B1401" s="31" t="s">
        <v>2838</v>
      </c>
      <c r="C1401">
        <v>62.588298797999997</v>
      </c>
      <c r="D1401" t="s">
        <v>37</v>
      </c>
      <c r="E1401">
        <v>790568.54287313705</v>
      </c>
      <c r="F1401">
        <v>9638523.7167505007</v>
      </c>
      <c r="G1401">
        <f>IF(C1401="","",VLOOKUP(C1401,Classes_detaillees!B:D,Classes_detaillees!C$1,TRUE))</f>
        <v>65</v>
      </c>
      <c r="H1401">
        <f>IF(C1401="","",VLOOKUP(C1401,Classes_finales!B:D,Classes_finales!C$1,TRUE))</f>
        <v>70</v>
      </c>
      <c r="I1401">
        <f t="shared" si="21"/>
        <v>20</v>
      </c>
      <c r="J1401" s="31">
        <f>Classes_finales!$W$30*C1401^3+Classes_finales!$W$31*C1401^2+Classes_finales!$W$32*C1401+Classes_finales!$W$33</f>
        <v>6.7980867416557267</v>
      </c>
      <c r="K1401">
        <f>IF(OR(C1401&lt;10,C1401&gt;450),0,IF(H1401&gt;=MAX(Classes_finales!D:D),$M$1,Donnees_SIG!J1401))</f>
        <v>6.7980867416557267</v>
      </c>
      <c r="P1401" t="s">
        <v>39</v>
      </c>
    </row>
    <row r="1402" spans="1:16">
      <c r="A1402" t="s">
        <v>2839</v>
      </c>
      <c r="B1402" s="31" t="s">
        <v>2840</v>
      </c>
      <c r="C1402">
        <v>161.95159912</v>
      </c>
      <c r="D1402" t="s">
        <v>37</v>
      </c>
      <c r="E1402">
        <v>790374.70722855697</v>
      </c>
      <c r="F1402">
        <v>9638677.9495929107</v>
      </c>
      <c r="G1402">
        <f>IF(C1402="","",VLOOKUP(C1402,Classes_detaillees!B:D,Classes_detaillees!C$1,TRUE))</f>
        <v>165</v>
      </c>
      <c r="H1402">
        <f>IF(C1402="","",VLOOKUP(C1402,Classes_finales!B:D,Classes_finales!C$1,TRUE))</f>
        <v>80</v>
      </c>
      <c r="I1402">
        <f t="shared" si="21"/>
        <v>20</v>
      </c>
      <c r="J1402" s="31">
        <f>Classes_finales!$W$30*C1402^3+Classes_finales!$W$31*C1402^2+Classes_finales!$W$32*C1402+Classes_finales!$W$33</f>
        <v>-18.51471781007686</v>
      </c>
      <c r="K1402">
        <f>IF(OR(C1402&lt;10,C1402&gt;450),0,IF(H1402&gt;=MAX(Classes_finales!D:D),$M$1,Donnees_SIG!J1402))</f>
        <v>7.914299999999999</v>
      </c>
      <c r="P1402" t="s">
        <v>39</v>
      </c>
    </row>
    <row r="1403" spans="1:16">
      <c r="A1403" t="s">
        <v>2841</v>
      </c>
      <c r="B1403" s="31" t="s">
        <v>2842</v>
      </c>
      <c r="C1403">
        <v>210.80259705</v>
      </c>
      <c r="D1403" t="s">
        <v>37</v>
      </c>
      <c r="E1403">
        <v>792381.27395766799</v>
      </c>
      <c r="F1403">
        <v>9638646.8511089999</v>
      </c>
      <c r="G1403">
        <f>IF(C1403="","",VLOOKUP(C1403,Classes_detaillees!B:D,Classes_detaillees!C$1,TRUE))</f>
        <v>215</v>
      </c>
      <c r="H1403">
        <f>IF(C1403="","",VLOOKUP(C1403,Classes_finales!B:D,Classes_finales!C$1,TRUE))</f>
        <v>80</v>
      </c>
      <c r="I1403">
        <f t="shared" si="21"/>
        <v>20</v>
      </c>
      <c r="J1403" s="31">
        <f>Classes_finales!$W$30*C1403^3+Classes_finales!$W$31*C1403^2+Classes_finales!$W$32*C1403+Classes_finales!$W$33</f>
        <v>-78.071813973062376</v>
      </c>
      <c r="K1403">
        <f>IF(OR(C1403&lt;10,C1403&gt;450),0,IF(H1403&gt;=MAX(Classes_finales!D:D),$M$1,Donnees_SIG!J1403))</f>
        <v>7.914299999999999</v>
      </c>
      <c r="P1403" t="s">
        <v>39</v>
      </c>
    </row>
    <row r="1404" spans="1:16">
      <c r="A1404" t="s">
        <v>2843</v>
      </c>
      <c r="B1404" t="s">
        <v>2844</v>
      </c>
      <c r="C1404">
        <v>59.996398925999998</v>
      </c>
      <c r="D1404" t="s">
        <v>37</v>
      </c>
      <c r="E1404">
        <v>790541.61812046904</v>
      </c>
      <c r="F1404">
        <v>9638707.7899455801</v>
      </c>
      <c r="G1404">
        <f>IF(C1404="","",VLOOKUP(C1404,Classes_detaillees!B:D,Classes_detaillees!C$1,TRUE))</f>
        <v>60</v>
      </c>
      <c r="H1404">
        <f>IF(C1404="","",VLOOKUP(C1404,Classes_finales!B:D,Classes_finales!C$1,TRUE))</f>
        <v>60</v>
      </c>
      <c r="I1404">
        <f t="shared" si="21"/>
        <v>20</v>
      </c>
      <c r="J1404" s="31">
        <f>Classes_finales!$W$30*C1404^3+Classes_finales!$W$31*C1404^2+Classes_finales!$W$32*C1404+Classes_finales!$W$33</f>
        <v>6.5359222291835053</v>
      </c>
      <c r="K1404">
        <f>IF(OR(C1404&lt;10,C1404&gt;450),0,IF(H1404&gt;=MAX(Classes_finales!D:D),$M$1,Donnees_SIG!J1404))</f>
        <v>6.5359222291835053</v>
      </c>
      <c r="P1404" t="s">
        <v>39</v>
      </c>
    </row>
    <row r="1405" spans="1:16">
      <c r="A1405" t="s">
        <v>2845</v>
      </c>
      <c r="B1405" t="s">
        <v>2846</v>
      </c>
      <c r="C1405">
        <v>46.346599578999999</v>
      </c>
      <c r="D1405" t="s">
        <v>37</v>
      </c>
      <c r="E1405">
        <v>790182.62628095504</v>
      </c>
      <c r="F1405">
        <v>9637034.3507757206</v>
      </c>
      <c r="G1405">
        <f>IF(C1405="","",VLOOKUP(C1405,Classes_detaillees!B:D,Classes_detaillees!C$1,TRUE))</f>
        <v>50</v>
      </c>
      <c r="H1405">
        <f>IF(C1405="","",VLOOKUP(C1405,Classes_finales!B:D,Classes_finales!C$1,TRUE))</f>
        <v>50</v>
      </c>
      <c r="I1405">
        <f t="shared" si="21"/>
        <v>20</v>
      </c>
      <c r="J1405" s="31">
        <f>Classes_finales!$W$30*C1405^3+Classes_finales!$W$31*C1405^2+Classes_finales!$W$32*C1405+Classes_finales!$W$33</f>
        <v>4.8939808820257493</v>
      </c>
      <c r="K1405">
        <f>IF(OR(C1405&lt;10,C1405&gt;450),0,IF(H1405&gt;=MAX(Classes_finales!D:D),$M$1,Donnees_SIG!J1405))</f>
        <v>4.8939808820257493</v>
      </c>
      <c r="P1405" t="s">
        <v>39</v>
      </c>
    </row>
    <row r="1406" spans="1:16">
      <c r="A1406" t="s">
        <v>2847</v>
      </c>
      <c r="B1406" s="31" t="s">
        <v>2848</v>
      </c>
      <c r="C1406">
        <v>65.763198853000006</v>
      </c>
      <c r="D1406" t="s">
        <v>37</v>
      </c>
      <c r="E1406">
        <v>782992.77544124599</v>
      </c>
      <c r="F1406">
        <v>9636360.71159539</v>
      </c>
      <c r="G1406">
        <f>IF(C1406="","",VLOOKUP(C1406,Classes_detaillees!B:D,Classes_detaillees!C$1,TRUE))</f>
        <v>70</v>
      </c>
      <c r="H1406">
        <f>IF(C1406="","",VLOOKUP(C1406,Classes_finales!B:D,Classes_finales!C$1,TRUE))</f>
        <v>70</v>
      </c>
      <c r="I1406">
        <f t="shared" si="21"/>
        <v>20</v>
      </c>
      <c r="J1406" s="31">
        <f>Classes_finales!$W$30*C1406^3+Classes_finales!$W$31*C1406^2+Classes_finales!$W$32*C1406+Classes_finales!$W$33</f>
        <v>7.0905308833798113</v>
      </c>
      <c r="K1406">
        <f>IF(OR(C1406&lt;10,C1406&gt;450),0,IF(H1406&gt;=MAX(Classes_finales!D:D),$M$1,Donnees_SIG!J1406))</f>
        <v>7.0905308833798113</v>
      </c>
      <c r="P1406" t="s">
        <v>39</v>
      </c>
    </row>
    <row r="1407" spans="1:16">
      <c r="A1407" t="s">
        <v>2849</v>
      </c>
      <c r="B1407" s="31" t="s">
        <v>2850</v>
      </c>
      <c r="C1407">
        <v>46.166500092</v>
      </c>
      <c r="D1407" t="s">
        <v>37</v>
      </c>
      <c r="E1407">
        <v>791066.78016100999</v>
      </c>
      <c r="F1407">
        <v>9638402.2925227899</v>
      </c>
      <c r="G1407">
        <f>IF(C1407="","",VLOOKUP(C1407,Classes_detaillees!B:D,Classes_detaillees!C$1,TRUE))</f>
        <v>50</v>
      </c>
      <c r="H1407">
        <f>IF(C1407="","",VLOOKUP(C1407,Classes_finales!B:D,Classes_finales!C$1,TRUE))</f>
        <v>50</v>
      </c>
      <c r="I1407">
        <f t="shared" si="21"/>
        <v>20</v>
      </c>
      <c r="J1407" s="31">
        <f>Classes_finales!$W$30*C1407^3+Classes_finales!$W$31*C1407^2+Classes_finales!$W$32*C1407+Classes_finales!$W$33</f>
        <v>4.8701990053828794</v>
      </c>
      <c r="K1407">
        <f>IF(OR(C1407&lt;10,C1407&gt;450),0,IF(H1407&gt;=MAX(Classes_finales!D:D),$M$1,Donnees_SIG!J1407))</f>
        <v>4.8701990053828794</v>
      </c>
      <c r="P1407" t="s">
        <v>39</v>
      </c>
    </row>
    <row r="1408" spans="1:16">
      <c r="A1408" t="s">
        <v>2851</v>
      </c>
      <c r="B1408" s="31" t="s">
        <v>2852</v>
      </c>
      <c r="C1408">
        <v>99.364402771000002</v>
      </c>
      <c r="D1408" t="s">
        <v>37</v>
      </c>
      <c r="E1408">
        <v>789876.87620629102</v>
      </c>
      <c r="F1408">
        <v>9638332.2647810392</v>
      </c>
      <c r="G1408">
        <f>IF(C1408="","",VLOOKUP(C1408,Classes_detaillees!B:D,Classes_detaillees!C$1,TRUE))</f>
        <v>100</v>
      </c>
      <c r="H1408">
        <f>IF(C1408="","",VLOOKUP(C1408,Classes_finales!B:D,Classes_finales!C$1,TRUE))</f>
        <v>80</v>
      </c>
      <c r="I1408">
        <f t="shared" si="21"/>
        <v>20</v>
      </c>
      <c r="J1408" s="31">
        <f>Classes_finales!$W$30*C1408^3+Classes_finales!$W$31*C1408^2+Classes_finales!$W$32*C1408+Classes_finales!$W$33</f>
        <v>7.2763000711475048</v>
      </c>
      <c r="K1408">
        <f>IF(OR(C1408&lt;10,C1408&gt;450),0,IF(H1408&gt;=MAX(Classes_finales!D:D),$M$1,Donnees_SIG!J1408))</f>
        <v>7.914299999999999</v>
      </c>
      <c r="P1408" t="s">
        <v>39</v>
      </c>
    </row>
    <row r="1409" spans="1:16">
      <c r="A1409" t="s">
        <v>2853</v>
      </c>
      <c r="B1409" t="s">
        <v>2854</v>
      </c>
      <c r="C1409">
        <v>199.25920105</v>
      </c>
      <c r="D1409" t="s">
        <v>37</v>
      </c>
      <c r="E1409">
        <v>791247.40882892103</v>
      </c>
      <c r="F1409">
        <v>9638874.5020109992</v>
      </c>
      <c r="G1409">
        <f>IF(C1409="","",VLOOKUP(C1409,Classes_detaillees!B:D,Classes_detaillees!C$1,TRUE))</f>
        <v>200</v>
      </c>
      <c r="H1409">
        <f>IF(C1409="","",VLOOKUP(C1409,Classes_finales!B:D,Classes_finales!C$1,TRUE))</f>
        <v>80</v>
      </c>
      <c r="I1409">
        <f t="shared" si="21"/>
        <v>20</v>
      </c>
      <c r="J1409" s="31">
        <f>Classes_finales!$W$30*C1409^3+Classes_finales!$W$31*C1409^2+Classes_finales!$W$32*C1409+Classes_finales!$W$33</f>
        <v>-60.019206999722698</v>
      </c>
      <c r="K1409">
        <f>IF(OR(C1409&lt;10,C1409&gt;450),0,IF(H1409&gt;=MAX(Classes_finales!D:D),$M$1,Donnees_SIG!J1409))</f>
        <v>7.914299999999999</v>
      </c>
      <c r="P1409" t="s">
        <v>39</v>
      </c>
    </row>
    <row r="1410" spans="1:16">
      <c r="A1410" t="s">
        <v>2855</v>
      </c>
      <c r="B1410" s="31" t="s">
        <v>2856</v>
      </c>
      <c r="C1410">
        <v>89.282302856000001</v>
      </c>
      <c r="D1410" t="s">
        <v>37</v>
      </c>
      <c r="E1410">
        <v>790892.703039382</v>
      </c>
      <c r="F1410">
        <v>9638004.1996958498</v>
      </c>
      <c r="G1410">
        <f>IF(C1410="","",VLOOKUP(C1410,Classes_detaillees!B:D,Classes_detaillees!C$1,TRUE))</f>
        <v>90</v>
      </c>
      <c r="H1410">
        <f>IF(C1410="","",VLOOKUP(C1410,Classes_finales!B:D,Classes_finales!C$1,TRUE))</f>
        <v>80</v>
      </c>
      <c r="I1410">
        <f t="shared" si="21"/>
        <v>20</v>
      </c>
      <c r="J1410" s="31">
        <f>Classes_finales!$W$30*C1410^3+Classes_finales!$W$31*C1410^2+Classes_finales!$W$32*C1410+Classes_finales!$W$33</f>
        <v>7.9054148836176008</v>
      </c>
      <c r="K1410">
        <f>IF(OR(C1410&lt;10,C1410&gt;450),0,IF(H1410&gt;=MAX(Classes_finales!D:D),$M$1,Donnees_SIG!J1410))</f>
        <v>7.914299999999999</v>
      </c>
      <c r="P1410" t="s">
        <v>39</v>
      </c>
    </row>
    <row r="1411" spans="1:16">
      <c r="A1411" t="s">
        <v>2857</v>
      </c>
      <c r="B1411" s="31" t="s">
        <v>2858</v>
      </c>
      <c r="C1411">
        <v>195.07029724</v>
      </c>
      <c r="D1411" t="s">
        <v>37</v>
      </c>
      <c r="E1411">
        <v>791562.63093904499</v>
      </c>
      <c r="F1411">
        <v>9638594.1201955508</v>
      </c>
      <c r="G1411">
        <f>IF(C1411="","",VLOOKUP(C1411,Classes_detaillees!B:D,Classes_detaillees!C$1,TRUE))</f>
        <v>200</v>
      </c>
      <c r="H1411">
        <f>IF(C1411="","",VLOOKUP(C1411,Classes_finales!B:D,Classes_finales!C$1,TRUE))</f>
        <v>80</v>
      </c>
      <c r="I1411">
        <f t="shared" ref="I1411:I1474" si="22">IF(E1411="","",20)</f>
        <v>20</v>
      </c>
      <c r="J1411" s="31">
        <f>Classes_finales!$W$30*C1411^3+Classes_finales!$W$31*C1411^2+Classes_finales!$W$32*C1411+Classes_finales!$W$33</f>
        <v>-54.120815161300307</v>
      </c>
      <c r="K1411">
        <f>IF(OR(C1411&lt;10,C1411&gt;450),0,IF(H1411&gt;=MAX(Classes_finales!D:D),$M$1,Donnees_SIG!J1411))</f>
        <v>7.914299999999999</v>
      </c>
      <c r="P1411" t="s">
        <v>39</v>
      </c>
    </row>
    <row r="1412" spans="1:16">
      <c r="A1412" t="s">
        <v>2859</v>
      </c>
      <c r="B1412" t="s">
        <v>2860</v>
      </c>
      <c r="C1412">
        <v>15.197099686</v>
      </c>
      <c r="D1412" t="s">
        <v>37</v>
      </c>
      <c r="E1412">
        <v>790592.19787210203</v>
      </c>
      <c r="F1412">
        <v>9637950.1915924903</v>
      </c>
      <c r="G1412">
        <f>IF(C1412="","",VLOOKUP(C1412,Classes_detaillees!B:D,Classes_detaillees!C$1,TRUE))</f>
        <v>20</v>
      </c>
      <c r="H1412">
        <f>IF(C1412="","",VLOOKUP(C1412,Classes_finales!B:D,Classes_finales!C$1,TRUE))</f>
        <v>30</v>
      </c>
      <c r="I1412">
        <f t="shared" si="22"/>
        <v>20</v>
      </c>
      <c r="J1412" s="31">
        <f>Classes_finales!$W$30*C1412^3+Classes_finales!$W$31*C1412^2+Classes_finales!$W$32*C1412+Classes_finales!$W$33</f>
        <v>0.82491305528078751</v>
      </c>
      <c r="K1412">
        <f>IF(OR(C1412&lt;10,C1412&gt;450),0,IF(H1412&gt;=MAX(Classes_finales!D:D),$M$1,Donnees_SIG!J1412))</f>
        <v>0.82491305528078751</v>
      </c>
      <c r="P1412" t="s">
        <v>39</v>
      </c>
    </row>
    <row r="1413" spans="1:16">
      <c r="A1413" t="s">
        <v>2861</v>
      </c>
      <c r="B1413" t="s">
        <v>2862</v>
      </c>
      <c r="C1413">
        <v>21.132499695</v>
      </c>
      <c r="D1413" t="s">
        <v>37</v>
      </c>
      <c r="E1413">
        <v>789802.04331993998</v>
      </c>
      <c r="F1413">
        <v>9637342.2033642996</v>
      </c>
      <c r="G1413">
        <f>IF(C1413="","",VLOOKUP(C1413,Classes_detaillees!B:D,Classes_detaillees!C$1,TRUE))</f>
        <v>25</v>
      </c>
      <c r="H1413">
        <f>IF(C1413="","",VLOOKUP(C1413,Classes_finales!B:D,Classes_finales!C$1,TRUE))</f>
        <v>30</v>
      </c>
      <c r="I1413">
        <f t="shared" si="22"/>
        <v>20</v>
      </c>
      <c r="J1413" s="31">
        <f>Classes_finales!$W$30*C1413^3+Classes_finales!$W$31*C1413^2+Classes_finales!$W$32*C1413+Classes_finales!$W$33</f>
        <v>1.5184727188090834</v>
      </c>
      <c r="K1413">
        <f>IF(OR(C1413&lt;10,C1413&gt;450),0,IF(H1413&gt;=MAX(Classes_finales!D:D),$M$1,Donnees_SIG!J1413))</f>
        <v>1.5184727188090834</v>
      </c>
      <c r="P1413" t="s">
        <v>39</v>
      </c>
    </row>
    <row r="1414" spans="1:16">
      <c r="A1414" t="s">
        <v>2863</v>
      </c>
      <c r="B1414" t="s">
        <v>2864</v>
      </c>
      <c r="C1414">
        <v>72.135498046999999</v>
      </c>
      <c r="D1414" t="s">
        <v>37</v>
      </c>
      <c r="E1414">
        <v>790653.19660564605</v>
      </c>
      <c r="F1414">
        <v>9638252.3177730795</v>
      </c>
      <c r="G1414">
        <f>IF(C1414="","",VLOOKUP(C1414,Classes_detaillees!B:D,Classes_detaillees!C$1,TRUE))</f>
        <v>75</v>
      </c>
      <c r="H1414">
        <f>IF(C1414="","",VLOOKUP(C1414,Classes_finales!B:D,Classes_finales!C$1,TRUE))</f>
        <v>80</v>
      </c>
      <c r="I1414">
        <f t="shared" si="22"/>
        <v>20</v>
      </c>
      <c r="J1414" s="31">
        <f>Classes_finales!$W$30*C1414^3+Classes_finales!$W$31*C1414^2+Classes_finales!$W$32*C1414+Classes_finales!$W$33</f>
        <v>7.5673913352629238</v>
      </c>
      <c r="K1414">
        <f>IF(OR(C1414&lt;10,C1414&gt;450),0,IF(H1414&gt;=MAX(Classes_finales!D:D),$M$1,Donnees_SIG!J1414))</f>
        <v>7.914299999999999</v>
      </c>
      <c r="P1414" t="s">
        <v>39</v>
      </c>
    </row>
    <row r="1415" spans="1:16">
      <c r="A1415" t="s">
        <v>2865</v>
      </c>
      <c r="B1415" s="31" t="s">
        <v>2866</v>
      </c>
      <c r="C1415">
        <v>92.123802185000002</v>
      </c>
      <c r="D1415" t="s">
        <v>37</v>
      </c>
      <c r="E1415">
        <v>790743.06422013196</v>
      </c>
      <c r="F1415">
        <v>9638737.70972009</v>
      </c>
      <c r="G1415">
        <f>IF(C1415="","",VLOOKUP(C1415,Classes_detaillees!B:D,Classes_detaillees!C$1,TRUE))</f>
        <v>95</v>
      </c>
      <c r="H1415">
        <f>IF(C1415="","",VLOOKUP(C1415,Classes_finales!B:D,Classes_finales!C$1,TRUE))</f>
        <v>80</v>
      </c>
      <c r="I1415">
        <f t="shared" si="22"/>
        <v>20</v>
      </c>
      <c r="J1415" s="31">
        <f>Classes_finales!$W$30*C1415^3+Classes_finales!$W$31*C1415^2+Classes_finales!$W$32*C1415+Classes_finales!$W$33</f>
        <v>7.7983768436568681</v>
      </c>
      <c r="K1415">
        <f>IF(OR(C1415&lt;10,C1415&gt;450),0,IF(H1415&gt;=MAX(Classes_finales!D:D),$M$1,Donnees_SIG!J1415))</f>
        <v>7.914299999999999</v>
      </c>
      <c r="P1415" t="s">
        <v>39</v>
      </c>
    </row>
    <row r="1416" spans="1:16">
      <c r="A1416" t="s">
        <v>2867</v>
      </c>
      <c r="B1416" s="31" t="s">
        <v>2868</v>
      </c>
      <c r="C1416">
        <v>66.571998596</v>
      </c>
      <c r="D1416" t="s">
        <v>37</v>
      </c>
      <c r="E1416">
        <v>784322.52816463599</v>
      </c>
      <c r="F1416">
        <v>9635021.6152838208</v>
      </c>
      <c r="G1416">
        <f>IF(C1416="","",VLOOKUP(C1416,Classes_detaillees!B:D,Classes_detaillees!C$1,TRUE))</f>
        <v>70</v>
      </c>
      <c r="H1416">
        <f>IF(C1416="","",VLOOKUP(C1416,Classes_finales!B:D,Classes_finales!C$1,TRUE))</f>
        <v>70</v>
      </c>
      <c r="I1416">
        <f t="shared" si="22"/>
        <v>20</v>
      </c>
      <c r="J1416" s="31">
        <f>Classes_finales!$W$30*C1416^3+Classes_finales!$W$31*C1416^2+Classes_finales!$W$32*C1416+Classes_finales!$W$33</f>
        <v>7.1595579753697063</v>
      </c>
      <c r="K1416">
        <f>IF(OR(C1416&lt;10,C1416&gt;450),0,IF(H1416&gt;=MAX(Classes_finales!D:D),$M$1,Donnees_SIG!J1416))</f>
        <v>7.1595579753697063</v>
      </c>
      <c r="P1416" t="s">
        <v>39</v>
      </c>
    </row>
    <row r="1417" spans="1:16">
      <c r="A1417" t="s">
        <v>2869</v>
      </c>
      <c r="B1417" t="s">
        <v>2870</v>
      </c>
      <c r="C1417">
        <v>71.360496521000002</v>
      </c>
      <c r="D1417" t="s">
        <v>37</v>
      </c>
      <c r="E1417">
        <v>791920.75520306604</v>
      </c>
      <c r="F1417">
        <v>9638454.7373372093</v>
      </c>
      <c r="G1417">
        <f>IF(C1417="","",VLOOKUP(C1417,Classes_detaillees!B:D,Classes_detaillees!C$1,TRUE))</f>
        <v>75</v>
      </c>
      <c r="H1417">
        <f>IF(C1417="","",VLOOKUP(C1417,Classes_finales!B:D,Classes_finales!C$1,TRUE))</f>
        <v>80</v>
      </c>
      <c r="I1417">
        <f t="shared" si="22"/>
        <v>20</v>
      </c>
      <c r="J1417" s="31">
        <f>Classes_finales!$W$30*C1417^3+Classes_finales!$W$31*C1417^2+Classes_finales!$W$32*C1417+Classes_finales!$W$33</f>
        <v>7.5180069375295595</v>
      </c>
      <c r="K1417">
        <f>IF(OR(C1417&lt;10,C1417&gt;450),0,IF(H1417&gt;=MAX(Classes_finales!D:D),$M$1,Donnees_SIG!J1417))</f>
        <v>7.914299999999999</v>
      </c>
      <c r="P1417" t="s">
        <v>39</v>
      </c>
    </row>
    <row r="1418" spans="1:16">
      <c r="A1418" t="s">
        <v>2871</v>
      </c>
      <c r="B1418" t="s">
        <v>2872</v>
      </c>
      <c r="C1418">
        <v>55.273899077999999</v>
      </c>
      <c r="D1418" t="s">
        <v>37</v>
      </c>
      <c r="E1418">
        <v>791204.37707353604</v>
      </c>
      <c r="F1418">
        <v>9638501.3570677191</v>
      </c>
      <c r="G1418">
        <f>IF(C1418="","",VLOOKUP(C1418,Classes_detaillees!B:D,Classes_detaillees!C$1,TRUE))</f>
        <v>60</v>
      </c>
      <c r="H1418">
        <f>IF(C1418="","",VLOOKUP(C1418,Classes_finales!B:D,Classes_finales!C$1,TRUE))</f>
        <v>60</v>
      </c>
      <c r="I1418">
        <f t="shared" si="22"/>
        <v>20</v>
      </c>
      <c r="J1418" s="31">
        <f>Classes_finales!$W$30*C1418^3+Classes_finales!$W$31*C1418^2+Classes_finales!$W$32*C1418+Classes_finales!$W$33</f>
        <v>6.0113728180197388</v>
      </c>
      <c r="K1418">
        <f>IF(OR(C1418&lt;10,C1418&gt;450),0,IF(H1418&gt;=MAX(Classes_finales!D:D),$M$1,Donnees_SIG!J1418))</f>
        <v>6.0113728180197388</v>
      </c>
      <c r="P1418" t="s">
        <v>39</v>
      </c>
    </row>
    <row r="1419" spans="1:16">
      <c r="A1419" t="s">
        <v>2873</v>
      </c>
      <c r="B1419" t="s">
        <v>2874</v>
      </c>
      <c r="C1419">
        <v>70.221496582</v>
      </c>
      <c r="D1419" t="s">
        <v>37</v>
      </c>
      <c r="E1419">
        <v>791232.33341361105</v>
      </c>
      <c r="F1419">
        <v>9637280.0715785492</v>
      </c>
      <c r="G1419">
        <f>IF(C1419="","",VLOOKUP(C1419,Classes_detaillees!B:D,Classes_detaillees!C$1,TRUE))</f>
        <v>75</v>
      </c>
      <c r="H1419">
        <f>IF(C1419="","",VLOOKUP(C1419,Classes_finales!B:D,Classes_finales!C$1,TRUE))</f>
        <v>80</v>
      </c>
      <c r="I1419">
        <f t="shared" si="22"/>
        <v>20</v>
      </c>
      <c r="J1419" s="31">
        <f>Classes_finales!$W$30*C1419^3+Classes_finales!$W$31*C1419^2+Classes_finales!$W$32*C1419+Classes_finales!$W$33</f>
        <v>7.4409057688564157</v>
      </c>
      <c r="K1419">
        <f>IF(OR(C1419&lt;10,C1419&gt;450),0,IF(H1419&gt;=MAX(Classes_finales!D:D),$M$1,Donnees_SIG!J1419))</f>
        <v>7.914299999999999</v>
      </c>
      <c r="P1419" t="s">
        <v>39</v>
      </c>
    </row>
    <row r="1420" spans="1:16">
      <c r="A1420" t="s">
        <v>2875</v>
      </c>
      <c r="B1420" t="s">
        <v>2876</v>
      </c>
      <c r="C1420">
        <v>68.626998900999993</v>
      </c>
      <c r="D1420" t="s">
        <v>37</v>
      </c>
      <c r="E1420">
        <v>790662.52899436106</v>
      </c>
      <c r="F1420">
        <v>9637879.6434328295</v>
      </c>
      <c r="G1420">
        <f>IF(C1420="","",VLOOKUP(C1420,Classes_detaillees!B:D,Classes_detaillees!C$1,TRUE))</f>
        <v>70</v>
      </c>
      <c r="H1420">
        <f>IF(C1420="","",VLOOKUP(C1420,Classes_finales!B:D,Classes_finales!C$1,TRUE))</f>
        <v>70</v>
      </c>
      <c r="I1420">
        <f t="shared" si="22"/>
        <v>20</v>
      </c>
      <c r="J1420" s="31">
        <f>Classes_finales!$W$30*C1420^3+Classes_finales!$W$31*C1420^2+Classes_finales!$W$32*C1420+Classes_finales!$W$33</f>
        <v>7.3242357238118352</v>
      </c>
      <c r="K1420">
        <f>IF(OR(C1420&lt;10,C1420&gt;450),0,IF(H1420&gt;=MAX(Classes_finales!D:D),$M$1,Donnees_SIG!J1420))</f>
        <v>7.3242357238118352</v>
      </c>
      <c r="P1420" t="s">
        <v>39</v>
      </c>
    </row>
    <row r="1421" spans="1:16">
      <c r="A1421" t="s">
        <v>2877</v>
      </c>
      <c r="B1421" t="s">
        <v>2878</v>
      </c>
      <c r="C1421">
        <v>202.33799744000001</v>
      </c>
      <c r="D1421" t="s">
        <v>37</v>
      </c>
      <c r="E1421">
        <v>791680.36866794399</v>
      </c>
      <c r="F1421">
        <v>9638365.8631992601</v>
      </c>
      <c r="G1421">
        <f>IF(C1421="","",VLOOKUP(C1421,Classes_detaillees!B:D,Classes_detaillees!C$1,TRUE))</f>
        <v>205</v>
      </c>
      <c r="H1421">
        <f>IF(C1421="","",VLOOKUP(C1421,Classes_finales!B:D,Classes_finales!C$1,TRUE))</f>
        <v>80</v>
      </c>
      <c r="I1421">
        <f t="shared" si="22"/>
        <v>20</v>
      </c>
      <c r="J1421" s="31">
        <f>Classes_finales!$W$30*C1421^3+Classes_finales!$W$31*C1421^2+Classes_finales!$W$32*C1421+Classes_finales!$W$33</f>
        <v>-64.572248729082432</v>
      </c>
      <c r="K1421">
        <f>IF(OR(C1421&lt;10,C1421&gt;450),0,IF(H1421&gt;=MAX(Classes_finales!D:D),$M$1,Donnees_SIG!J1421))</f>
        <v>7.914299999999999</v>
      </c>
      <c r="P1421" t="s">
        <v>39</v>
      </c>
    </row>
    <row r="1422" spans="1:16">
      <c r="A1422" t="s">
        <v>2879</v>
      </c>
      <c r="B1422" t="s">
        <v>2880</v>
      </c>
      <c r="C1422">
        <v>60.714698792</v>
      </c>
      <c r="D1422" t="s">
        <v>37</v>
      </c>
      <c r="E1422">
        <v>789992.38430977601</v>
      </c>
      <c r="F1422">
        <v>9637347.8809098694</v>
      </c>
      <c r="G1422">
        <f>IF(C1422="","",VLOOKUP(C1422,Classes_detaillees!B:D,Classes_detaillees!C$1,TRUE))</f>
        <v>65</v>
      </c>
      <c r="H1422">
        <f>IF(C1422="","",VLOOKUP(C1422,Classes_finales!B:D,Classes_finales!C$1,TRUE))</f>
        <v>70</v>
      </c>
      <c r="I1422">
        <f t="shared" si="22"/>
        <v>20</v>
      </c>
      <c r="J1422" s="31">
        <f>Classes_finales!$W$30*C1422^3+Classes_finales!$W$31*C1422^2+Classes_finales!$W$32*C1422+Classes_finales!$W$33</f>
        <v>6.6105494898899106</v>
      </c>
      <c r="K1422">
        <f>IF(OR(C1422&lt;10,C1422&gt;450),0,IF(H1422&gt;=MAX(Classes_finales!D:D),$M$1,Donnees_SIG!J1422))</f>
        <v>6.6105494898899106</v>
      </c>
      <c r="P1422" t="s">
        <v>39</v>
      </c>
    </row>
    <row r="1423" spans="1:16">
      <c r="A1423" t="s">
        <v>2881</v>
      </c>
      <c r="B1423" t="s">
        <v>2882</v>
      </c>
      <c r="C1423">
        <v>165.34739685</v>
      </c>
      <c r="D1423" t="s">
        <v>37</v>
      </c>
      <c r="E1423">
        <v>792274.09688515798</v>
      </c>
      <c r="F1423">
        <v>9638622.1846339591</v>
      </c>
      <c r="G1423">
        <f>IF(C1423="","",VLOOKUP(C1423,Classes_detaillees!B:D,Classes_detaillees!C$1,TRUE))</f>
        <v>170</v>
      </c>
      <c r="H1423">
        <f>IF(C1423="","",VLOOKUP(C1423,Classes_finales!B:D,Classes_finales!C$1,TRUE))</f>
        <v>80</v>
      </c>
      <c r="I1423">
        <f t="shared" si="22"/>
        <v>20</v>
      </c>
      <c r="J1423" s="31">
        <f>Classes_finales!$W$30*C1423^3+Classes_finales!$W$31*C1423^2+Classes_finales!$W$32*C1423+Classes_finales!$W$33</f>
        <v>-21.333125870318504</v>
      </c>
      <c r="K1423">
        <f>IF(OR(C1423&lt;10,C1423&gt;450),0,IF(H1423&gt;=MAX(Classes_finales!D:D),$M$1,Donnees_SIG!J1423))</f>
        <v>7.914299999999999</v>
      </c>
      <c r="P1423" t="s">
        <v>39</v>
      </c>
    </row>
    <row r="1424" spans="1:16">
      <c r="A1424" t="s">
        <v>2883</v>
      </c>
      <c r="B1424" t="s">
        <v>2884</v>
      </c>
      <c r="C1424">
        <v>22.677900313999999</v>
      </c>
      <c r="D1424" t="s">
        <v>37</v>
      </c>
      <c r="E1424">
        <v>783047.50417464401</v>
      </c>
      <c r="F1424">
        <v>9635819.0582330097</v>
      </c>
      <c r="G1424">
        <f>IF(C1424="","",VLOOKUP(C1424,Classes_detaillees!B:D,Classes_detaillees!C$1,TRUE))</f>
        <v>25</v>
      </c>
      <c r="H1424">
        <f>IF(C1424="","",VLOOKUP(C1424,Classes_finales!B:D,Classes_finales!C$1,TRUE))</f>
        <v>30</v>
      </c>
      <c r="I1424">
        <f t="shared" si="22"/>
        <v>20</v>
      </c>
      <c r="J1424" s="31">
        <f>Classes_finales!$W$30*C1424^3+Classes_finales!$W$31*C1424^2+Classes_finales!$W$32*C1424+Classes_finales!$W$33</f>
        <v>1.7108452255526738</v>
      </c>
      <c r="K1424">
        <f>IF(OR(C1424&lt;10,C1424&gt;450),0,IF(H1424&gt;=MAX(Classes_finales!D:D),$M$1,Donnees_SIG!J1424))</f>
        <v>1.7108452255526738</v>
      </c>
      <c r="P1424" t="s">
        <v>39</v>
      </c>
    </row>
    <row r="1425" spans="1:16">
      <c r="A1425" t="s">
        <v>2885</v>
      </c>
      <c r="B1425" s="31" t="s">
        <v>2886</v>
      </c>
      <c r="C1425">
        <v>64.457199097</v>
      </c>
      <c r="D1425" t="s">
        <v>37</v>
      </c>
      <c r="E1425">
        <v>785196.88565006398</v>
      </c>
      <c r="F1425">
        <v>9635337.6018509809</v>
      </c>
      <c r="G1425">
        <f>IF(C1425="","",VLOOKUP(C1425,Classes_detaillees!B:D,Classes_detaillees!C$1,TRUE))</f>
        <v>65</v>
      </c>
      <c r="H1425">
        <f>IF(C1425="","",VLOOKUP(C1425,Classes_finales!B:D,Classes_finales!C$1,TRUE))</f>
        <v>70</v>
      </c>
      <c r="I1425">
        <f t="shared" si="22"/>
        <v>20</v>
      </c>
      <c r="J1425" s="31">
        <f>Classes_finales!$W$30*C1425^3+Classes_finales!$W$31*C1425^2+Classes_finales!$W$32*C1425+Classes_finales!$W$33</f>
        <v>6.9742759220165134</v>
      </c>
      <c r="K1425">
        <f>IF(OR(C1425&lt;10,C1425&gt;450),0,IF(H1425&gt;=MAX(Classes_finales!D:D),$M$1,Donnees_SIG!J1425))</f>
        <v>6.9742759220165134</v>
      </c>
      <c r="P1425" t="s">
        <v>39</v>
      </c>
    </row>
    <row r="1426" spans="1:16">
      <c r="A1426" t="s">
        <v>2887</v>
      </c>
      <c r="B1426" t="s">
        <v>2888</v>
      </c>
      <c r="C1426">
        <v>25.288600922000001</v>
      </c>
      <c r="D1426" t="s">
        <v>37</v>
      </c>
      <c r="E1426">
        <v>782749.68569305202</v>
      </c>
      <c r="F1426">
        <v>9635864.3335795496</v>
      </c>
      <c r="G1426">
        <f>IF(C1426="","",VLOOKUP(C1426,Classes_detaillees!B:D,Classes_detaillees!C$1,TRUE))</f>
        <v>30</v>
      </c>
      <c r="H1426">
        <f>IF(C1426="","",VLOOKUP(C1426,Classes_finales!B:D,Classes_finales!C$1,TRUE))</f>
        <v>30</v>
      </c>
      <c r="I1426">
        <f t="shared" si="22"/>
        <v>20</v>
      </c>
      <c r="J1426" s="31">
        <f>Classes_finales!$W$30*C1426^3+Classes_finales!$W$31*C1426^2+Classes_finales!$W$32*C1426+Classes_finales!$W$33</f>
        <v>2.0447027818970689</v>
      </c>
      <c r="K1426">
        <f>IF(OR(C1426&lt;10,C1426&gt;450),0,IF(H1426&gt;=MAX(Classes_finales!D:D),$M$1,Donnees_SIG!J1426))</f>
        <v>2.0447027818970689</v>
      </c>
      <c r="P1426" t="s">
        <v>39</v>
      </c>
    </row>
    <row r="1427" spans="1:16">
      <c r="A1427" t="s">
        <v>2889</v>
      </c>
      <c r="B1427" t="s">
        <v>2890</v>
      </c>
      <c r="C1427">
        <v>60.165401459000002</v>
      </c>
      <c r="D1427" t="s">
        <v>37</v>
      </c>
      <c r="E1427">
        <v>791698.65709963196</v>
      </c>
      <c r="F1427">
        <v>9638137.9855100103</v>
      </c>
      <c r="G1427">
        <f>IF(C1427="","",VLOOKUP(C1427,Classes_detaillees!B:D,Classes_detaillees!C$1,TRUE))</f>
        <v>65</v>
      </c>
      <c r="H1427">
        <f>IF(C1427="","",VLOOKUP(C1427,Classes_finales!B:D,Classes_finales!C$1,TRUE))</f>
        <v>70</v>
      </c>
      <c r="I1427">
        <f t="shared" si="22"/>
        <v>20</v>
      </c>
      <c r="J1427" s="31">
        <f>Classes_finales!$W$30*C1427^3+Classes_finales!$W$31*C1427^2+Classes_finales!$W$32*C1427+Classes_finales!$W$33</f>
        <v>6.5536122218495247</v>
      </c>
      <c r="K1427">
        <f>IF(OR(C1427&lt;10,C1427&gt;450),0,IF(H1427&gt;=MAX(Classes_finales!D:D),$M$1,Donnees_SIG!J1427))</f>
        <v>6.5536122218495247</v>
      </c>
      <c r="P1427" t="s">
        <v>39</v>
      </c>
    </row>
    <row r="1428" spans="1:16">
      <c r="A1428" t="s">
        <v>2891</v>
      </c>
      <c r="B1428" s="31" t="s">
        <v>2892</v>
      </c>
      <c r="C1428">
        <v>87.381301879999995</v>
      </c>
      <c r="D1428" t="s">
        <v>37</v>
      </c>
      <c r="E1428">
        <v>785986.35732712201</v>
      </c>
      <c r="F1428">
        <v>9636471.5859839302</v>
      </c>
      <c r="G1428">
        <f>IF(C1428="","",VLOOKUP(C1428,Classes_detaillees!B:D,Classes_detaillees!C$1,TRUE))</f>
        <v>90</v>
      </c>
      <c r="H1428">
        <f>IF(C1428="","",VLOOKUP(C1428,Classes_finales!B:D,Classes_finales!C$1,TRUE))</f>
        <v>80</v>
      </c>
      <c r="I1428">
        <f t="shared" si="22"/>
        <v>20</v>
      </c>
      <c r="J1428" s="31">
        <f>Classes_finales!$W$30*C1428^3+Classes_finales!$W$31*C1428^2+Classes_finales!$W$32*C1428+Classes_finales!$W$33</f>
        <v>7.9483938109010754</v>
      </c>
      <c r="K1428">
        <f>IF(OR(C1428&lt;10,C1428&gt;450),0,IF(H1428&gt;=MAX(Classes_finales!D:D),$M$1,Donnees_SIG!J1428))</f>
        <v>7.914299999999999</v>
      </c>
      <c r="P1428" t="s">
        <v>39</v>
      </c>
    </row>
    <row r="1429" spans="1:16">
      <c r="A1429" t="s">
        <v>2893</v>
      </c>
      <c r="B1429" t="s">
        <v>2894</v>
      </c>
      <c r="C1429">
        <v>23.614599227999999</v>
      </c>
      <c r="D1429" t="s">
        <v>37</v>
      </c>
      <c r="E1429">
        <v>789892.61179996096</v>
      </c>
      <c r="F1429">
        <v>9639022.2233192697</v>
      </c>
      <c r="G1429">
        <f>IF(C1429="","",VLOOKUP(C1429,Classes_detaillees!B:D,Classes_detaillees!C$1,TRUE))</f>
        <v>25</v>
      </c>
      <c r="H1429">
        <f>IF(C1429="","",VLOOKUP(C1429,Classes_finales!B:D,Classes_finales!C$1,TRUE))</f>
        <v>30</v>
      </c>
      <c r="I1429">
        <f t="shared" si="22"/>
        <v>20</v>
      </c>
      <c r="J1429" s="31">
        <f>Classes_finales!$W$30*C1429^3+Classes_finales!$W$31*C1429^2+Classes_finales!$W$32*C1429+Classes_finales!$W$33</f>
        <v>1.8294258557846415</v>
      </c>
      <c r="K1429">
        <f>IF(OR(C1429&lt;10,C1429&gt;450),0,IF(H1429&gt;=MAX(Classes_finales!D:D),$M$1,Donnees_SIG!J1429))</f>
        <v>1.8294258557846415</v>
      </c>
      <c r="P1429" t="s">
        <v>39</v>
      </c>
    </row>
    <row r="1430" spans="1:16">
      <c r="A1430" t="s">
        <v>2895</v>
      </c>
      <c r="B1430" t="s">
        <v>2896</v>
      </c>
      <c r="C1430">
        <v>29.350200653000002</v>
      </c>
      <c r="D1430" t="s">
        <v>37</v>
      </c>
      <c r="E1430">
        <v>792283.12059362396</v>
      </c>
      <c r="F1430">
        <v>9638585.8764682095</v>
      </c>
      <c r="G1430">
        <f>IF(C1430="","",VLOOKUP(C1430,Classes_detaillees!B:D,Classes_detaillees!C$1,TRUE))</f>
        <v>30</v>
      </c>
      <c r="H1430">
        <f>IF(C1430="","",VLOOKUP(C1430,Classes_finales!B:D,Classes_finales!C$1,TRUE))</f>
        <v>30</v>
      </c>
      <c r="I1430">
        <f t="shared" si="22"/>
        <v>20</v>
      </c>
      <c r="J1430" s="31">
        <f>Classes_finales!$W$30*C1430^3+Classes_finales!$W$31*C1430^2+Classes_finales!$W$32*C1430+Classes_finales!$W$33</f>
        <v>2.5818164511812616</v>
      </c>
      <c r="K1430">
        <f>IF(OR(C1430&lt;10,C1430&gt;450),0,IF(H1430&gt;=MAX(Classes_finales!D:D),$M$1,Donnees_SIG!J1430))</f>
        <v>2.5818164511812616</v>
      </c>
      <c r="P1430" t="s">
        <v>39</v>
      </c>
    </row>
    <row r="1431" spans="1:16">
      <c r="A1431" t="s">
        <v>2897</v>
      </c>
      <c r="B1431" s="31" t="s">
        <v>2898</v>
      </c>
      <c r="C1431">
        <v>53.971900939999998</v>
      </c>
      <c r="D1431" t="s">
        <v>37</v>
      </c>
      <c r="E1431">
        <v>791315.84948193899</v>
      </c>
      <c r="F1431">
        <v>9638055.4485274907</v>
      </c>
      <c r="G1431">
        <f>IF(C1431="","",VLOOKUP(C1431,Classes_detaillees!B:D,Classes_detaillees!C$1,TRUE))</f>
        <v>55</v>
      </c>
      <c r="H1431">
        <f>IF(C1431="","",VLOOKUP(C1431,Classes_finales!B:D,Classes_finales!C$1,TRUE))</f>
        <v>60</v>
      </c>
      <c r="I1431">
        <f t="shared" si="22"/>
        <v>20</v>
      </c>
      <c r="J1431" s="31">
        <f>Classes_finales!$W$30*C1431^3+Classes_finales!$W$31*C1431^2+Classes_finales!$W$32*C1431+Classes_finales!$W$33</f>
        <v>5.8574602176718553</v>
      </c>
      <c r="K1431">
        <f>IF(OR(C1431&lt;10,C1431&gt;450),0,IF(H1431&gt;=MAX(Classes_finales!D:D),$M$1,Donnees_SIG!J1431))</f>
        <v>5.8574602176718553</v>
      </c>
      <c r="P1431" t="s">
        <v>39</v>
      </c>
    </row>
    <row r="1432" spans="1:16">
      <c r="A1432" t="s">
        <v>2899</v>
      </c>
      <c r="B1432" t="s">
        <v>2900</v>
      </c>
      <c r="C1432">
        <v>64.223800659000005</v>
      </c>
      <c r="D1432" t="s">
        <v>37</v>
      </c>
      <c r="E1432">
        <v>783788.817803627</v>
      </c>
      <c r="F1432">
        <v>9636069.1856582891</v>
      </c>
      <c r="G1432">
        <f>IF(C1432="","",VLOOKUP(C1432,Classes_detaillees!B:D,Classes_detaillees!C$1,TRUE))</f>
        <v>65</v>
      </c>
      <c r="H1432">
        <f>IF(C1432="","",VLOOKUP(C1432,Classes_finales!B:D,Classes_finales!C$1,TRUE))</f>
        <v>70</v>
      </c>
      <c r="I1432">
        <f t="shared" si="22"/>
        <v>20</v>
      </c>
      <c r="J1432" s="31">
        <f>Classes_finales!$W$30*C1432^3+Classes_finales!$W$31*C1432^2+Classes_finales!$W$32*C1432+Classes_finales!$W$33</f>
        <v>6.9528929066814253</v>
      </c>
      <c r="K1432">
        <f>IF(OR(C1432&lt;10,C1432&gt;450),0,IF(H1432&gt;=MAX(Classes_finales!D:D),$M$1,Donnees_SIG!J1432))</f>
        <v>6.9528929066814253</v>
      </c>
      <c r="P1432" t="s">
        <v>39</v>
      </c>
    </row>
    <row r="1433" spans="1:16">
      <c r="A1433" t="s">
        <v>2901</v>
      </c>
      <c r="B1433" t="s">
        <v>2902</v>
      </c>
      <c r="C1433">
        <v>40.475101471000002</v>
      </c>
      <c r="D1433" t="s">
        <v>37</v>
      </c>
      <c r="E1433">
        <v>782971.84211182001</v>
      </c>
      <c r="F1433">
        <v>9635887.6827226095</v>
      </c>
      <c r="G1433">
        <f>IF(C1433="","",VLOOKUP(C1433,Classes_detaillees!B:D,Classes_detaillees!C$1,TRUE))</f>
        <v>45</v>
      </c>
      <c r="H1433">
        <f>IF(C1433="","",VLOOKUP(C1433,Classes_finales!B:D,Classes_finales!C$1,TRUE))</f>
        <v>50</v>
      </c>
      <c r="I1433">
        <f t="shared" si="22"/>
        <v>20</v>
      </c>
      <c r="J1433" s="31">
        <f>Classes_finales!$W$30*C1433^3+Classes_finales!$W$31*C1433^2+Classes_finales!$W$32*C1433+Classes_finales!$W$33</f>
        <v>4.1032941022868936</v>
      </c>
      <c r="K1433">
        <f>IF(OR(C1433&lt;10,C1433&gt;450),0,IF(H1433&gt;=MAX(Classes_finales!D:D),$M$1,Donnees_SIG!J1433))</f>
        <v>4.1032941022868936</v>
      </c>
      <c r="P1433" t="s">
        <v>39</v>
      </c>
    </row>
    <row r="1434" spans="1:16">
      <c r="A1434" t="s">
        <v>2903</v>
      </c>
      <c r="B1434" t="s">
        <v>2904</v>
      </c>
      <c r="C1434">
        <v>21.901500702</v>
      </c>
      <c r="D1434" t="s">
        <v>37</v>
      </c>
      <c r="E1434">
        <v>789833.42181790899</v>
      </c>
      <c r="F1434">
        <v>9638947.6332114097</v>
      </c>
      <c r="G1434">
        <f>IF(C1434="","",VLOOKUP(C1434,Classes_detaillees!B:D,Classes_detaillees!C$1,TRUE))</f>
        <v>25</v>
      </c>
      <c r="H1434">
        <f>IF(C1434="","",VLOOKUP(C1434,Classes_finales!B:D,Classes_finales!C$1,TRUE))</f>
        <v>30</v>
      </c>
      <c r="I1434">
        <f t="shared" si="22"/>
        <v>20</v>
      </c>
      <c r="J1434" s="31">
        <f>Classes_finales!$W$30*C1434^3+Classes_finales!$W$31*C1434^2+Classes_finales!$W$32*C1434+Classes_finales!$W$33</f>
        <v>1.6136696344826453</v>
      </c>
      <c r="K1434">
        <f>IF(OR(C1434&lt;10,C1434&gt;450),0,IF(H1434&gt;=MAX(Classes_finales!D:D),$M$1,Donnees_SIG!J1434))</f>
        <v>1.6136696344826453</v>
      </c>
      <c r="P1434" t="s">
        <v>39</v>
      </c>
    </row>
    <row r="1435" spans="1:16">
      <c r="A1435" t="s">
        <v>2905</v>
      </c>
      <c r="B1435" t="s">
        <v>2906</v>
      </c>
      <c r="C1435">
        <v>47.605300903</v>
      </c>
      <c r="D1435" t="s">
        <v>37</v>
      </c>
      <c r="E1435">
        <v>786727.77001364494</v>
      </c>
      <c r="F1435">
        <v>9636262.8070408292</v>
      </c>
      <c r="G1435">
        <f>IF(C1435="","",VLOOKUP(C1435,Classes_detaillees!B:D,Classes_detaillees!C$1,TRUE))</f>
        <v>50</v>
      </c>
      <c r="H1435">
        <f>IF(C1435="","",VLOOKUP(C1435,Classes_finales!B:D,Classes_finales!C$1,TRUE))</f>
        <v>50</v>
      </c>
      <c r="I1435">
        <f t="shared" si="22"/>
        <v>20</v>
      </c>
      <c r="J1435" s="31">
        <f>Classes_finales!$W$30*C1435^3+Classes_finales!$W$31*C1435^2+Classes_finales!$W$32*C1435+Classes_finales!$W$33</f>
        <v>5.0590996696298447</v>
      </c>
      <c r="K1435">
        <f>IF(OR(C1435&lt;10,C1435&gt;450),0,IF(H1435&gt;=MAX(Classes_finales!D:D),$M$1,Donnees_SIG!J1435))</f>
        <v>5.0590996696298447</v>
      </c>
      <c r="P1435" t="s">
        <v>39</v>
      </c>
    </row>
    <row r="1436" spans="1:16">
      <c r="A1436" t="s">
        <v>2907</v>
      </c>
      <c r="B1436" t="s">
        <v>2908</v>
      </c>
      <c r="C1436">
        <v>74.820297241000006</v>
      </c>
      <c r="D1436" t="s">
        <v>37</v>
      </c>
      <c r="E1436">
        <v>783123.26615672</v>
      </c>
      <c r="F1436">
        <v>9635832.0801071301</v>
      </c>
      <c r="G1436">
        <f>IF(C1436="","",VLOOKUP(C1436,Classes_detaillees!B:D,Classes_detaillees!C$1,TRUE))</f>
        <v>75</v>
      </c>
      <c r="H1436">
        <f>IF(C1436="","",VLOOKUP(C1436,Classes_finales!B:D,Classes_finales!C$1,TRUE))</f>
        <v>80</v>
      </c>
      <c r="I1436">
        <f t="shared" si="22"/>
        <v>20</v>
      </c>
      <c r="J1436" s="31">
        <f>Classes_finales!$W$30*C1436^3+Classes_finales!$W$31*C1436^2+Classes_finales!$W$32*C1436+Classes_finales!$W$33</f>
        <v>7.7183485256808542</v>
      </c>
      <c r="K1436">
        <f>IF(OR(C1436&lt;10,C1436&gt;450),0,IF(H1436&gt;=MAX(Classes_finales!D:D),$M$1,Donnees_SIG!J1436))</f>
        <v>7.914299999999999</v>
      </c>
      <c r="P1436" t="s">
        <v>39</v>
      </c>
    </row>
    <row r="1437" spans="1:16">
      <c r="A1437" t="s">
        <v>2909</v>
      </c>
      <c r="B1437" s="31" t="s">
        <v>2910</v>
      </c>
      <c r="C1437">
        <v>117.85050201</v>
      </c>
      <c r="D1437" t="s">
        <v>37</v>
      </c>
      <c r="E1437">
        <v>791659.14997450705</v>
      </c>
      <c r="F1437">
        <v>9638444.4968083408</v>
      </c>
      <c r="G1437">
        <f>IF(C1437="","",VLOOKUP(C1437,Classes_detaillees!B:D,Classes_detaillees!C$1,TRUE))</f>
        <v>120</v>
      </c>
      <c r="H1437">
        <f>IF(C1437="","",VLOOKUP(C1437,Classes_finales!B:D,Classes_finales!C$1,TRUE))</f>
        <v>80</v>
      </c>
      <c r="I1437">
        <f t="shared" si="22"/>
        <v>20</v>
      </c>
      <c r="J1437" s="31">
        <f>Classes_finales!$W$30*C1437^3+Classes_finales!$W$31*C1437^2+Classes_finales!$W$32*C1437+Classes_finales!$W$33</f>
        <v>4.0473218092639609</v>
      </c>
      <c r="K1437">
        <f>IF(OR(C1437&lt;10,C1437&gt;450),0,IF(H1437&gt;=MAX(Classes_finales!D:D),$M$1,Donnees_SIG!J1437))</f>
        <v>7.914299999999999</v>
      </c>
      <c r="P1437" t="s">
        <v>39</v>
      </c>
    </row>
    <row r="1438" spans="1:16">
      <c r="A1438" t="s">
        <v>2911</v>
      </c>
      <c r="B1438" s="31" t="s">
        <v>2912</v>
      </c>
      <c r="C1438">
        <v>66.430496215999995</v>
      </c>
      <c r="D1438" t="s">
        <v>37</v>
      </c>
      <c r="E1438">
        <v>790726.18237290799</v>
      </c>
      <c r="F1438">
        <v>9638025.7979927305</v>
      </c>
      <c r="G1438">
        <f>IF(C1438="","",VLOOKUP(C1438,Classes_detaillees!B:D,Classes_detaillees!C$1,TRUE))</f>
        <v>70</v>
      </c>
      <c r="H1438">
        <f>IF(C1438="","",VLOOKUP(C1438,Classes_finales!B:D,Classes_finales!C$1,TRUE))</f>
        <v>70</v>
      </c>
      <c r="I1438">
        <f t="shared" si="22"/>
        <v>20</v>
      </c>
      <c r="J1438" s="31">
        <f>Classes_finales!$W$30*C1438^3+Classes_finales!$W$31*C1438^2+Classes_finales!$W$32*C1438+Classes_finales!$W$33</f>
        <v>7.147649073645761</v>
      </c>
      <c r="K1438">
        <f>IF(OR(C1438&lt;10,C1438&gt;450),0,IF(H1438&gt;=MAX(Classes_finales!D:D),$M$1,Donnees_SIG!J1438))</f>
        <v>7.147649073645761</v>
      </c>
      <c r="P1438" t="s">
        <v>39</v>
      </c>
    </row>
    <row r="1439" spans="1:16">
      <c r="A1439" t="s">
        <v>2913</v>
      </c>
      <c r="B1439" t="s">
        <v>2914</v>
      </c>
      <c r="C1439">
        <v>444.25930785999998</v>
      </c>
      <c r="D1439" t="s">
        <v>37</v>
      </c>
      <c r="E1439">
        <v>791189.95051863405</v>
      </c>
      <c r="F1439">
        <v>9639292.3560530804</v>
      </c>
      <c r="G1439">
        <f>IF(C1439="","",VLOOKUP(C1439,Classes_detaillees!B:D,Classes_detaillees!C$1,TRUE))</f>
        <v>445</v>
      </c>
      <c r="H1439">
        <f>IF(C1439="","",VLOOKUP(C1439,Classes_finales!B:D,Classes_finales!C$1,TRUE))</f>
        <v>80</v>
      </c>
      <c r="I1439">
        <f t="shared" si="22"/>
        <v>20</v>
      </c>
      <c r="J1439" s="31">
        <f>Classes_finales!$W$30*C1439^3+Classes_finales!$W$31*C1439^2+Classes_finales!$W$32*C1439+Classes_finales!$W$33</f>
        <v>-1294.630020112967</v>
      </c>
      <c r="K1439">
        <f>IF(OR(C1439&lt;10,C1439&gt;450),0,IF(H1439&gt;=MAX(Classes_finales!D:D),$M$1,Donnees_SIG!J1439))</f>
        <v>7.914299999999999</v>
      </c>
      <c r="P1439" t="s">
        <v>39</v>
      </c>
    </row>
    <row r="1440" spans="1:16">
      <c r="A1440" t="s">
        <v>2915</v>
      </c>
      <c r="B1440" t="s">
        <v>2916</v>
      </c>
      <c r="C1440">
        <v>291.12118529999998</v>
      </c>
      <c r="D1440" t="s">
        <v>37</v>
      </c>
      <c r="E1440">
        <v>783168.92405833397</v>
      </c>
      <c r="F1440">
        <v>9635428.1008412503</v>
      </c>
      <c r="G1440">
        <f>IF(C1440="","",VLOOKUP(C1440,Classes_detaillees!B:D,Classes_detaillees!C$1,TRUE))</f>
        <v>295</v>
      </c>
      <c r="H1440">
        <f>IF(C1440="","",VLOOKUP(C1440,Classes_finales!B:D,Classes_finales!C$1,TRUE))</f>
        <v>80</v>
      </c>
      <c r="I1440">
        <f t="shared" si="22"/>
        <v>20</v>
      </c>
      <c r="J1440" s="31">
        <f>Classes_finales!$W$30*C1440^3+Classes_finales!$W$31*C1440^2+Classes_finales!$W$32*C1440+Classes_finales!$W$33</f>
        <v>-290.91890858374427</v>
      </c>
      <c r="K1440">
        <f>IF(OR(C1440&lt;10,C1440&gt;450),0,IF(H1440&gt;=MAX(Classes_finales!D:D),$M$1,Donnees_SIG!J1440))</f>
        <v>7.914299999999999</v>
      </c>
      <c r="P1440" t="s">
        <v>39</v>
      </c>
    </row>
    <row r="1441" spans="1:16">
      <c r="A1441" t="s">
        <v>2917</v>
      </c>
      <c r="B1441" s="31" t="s">
        <v>2918</v>
      </c>
      <c r="C1441">
        <v>61.809299469000003</v>
      </c>
      <c r="D1441" t="s">
        <v>37</v>
      </c>
      <c r="E1441">
        <v>792678.46205048601</v>
      </c>
      <c r="F1441">
        <v>9638982.4370880295</v>
      </c>
      <c r="G1441">
        <f>IF(C1441="","",VLOOKUP(C1441,Classes_detaillees!B:D,Classes_detaillees!C$1,TRUE))</f>
        <v>65</v>
      </c>
      <c r="H1441">
        <f>IF(C1441="","",VLOOKUP(C1441,Classes_finales!B:D,Classes_finales!C$1,TRUE))</f>
        <v>70</v>
      </c>
      <c r="I1441">
        <f t="shared" si="22"/>
        <v>20</v>
      </c>
      <c r="J1441" s="31">
        <f>Classes_finales!$W$30*C1441^3+Classes_finales!$W$31*C1441^2+Classes_finales!$W$32*C1441+Classes_finales!$W$33</f>
        <v>6.7213940667294558</v>
      </c>
      <c r="K1441">
        <f>IF(OR(C1441&lt;10,C1441&gt;450),0,IF(H1441&gt;=MAX(Classes_finales!D:D),$M$1,Donnees_SIG!J1441))</f>
        <v>6.7213940667294558</v>
      </c>
      <c r="P1441" t="s">
        <v>39</v>
      </c>
    </row>
    <row r="1442" spans="1:16">
      <c r="A1442" t="s">
        <v>2919</v>
      </c>
      <c r="B1442" s="31" t="s">
        <v>2920</v>
      </c>
      <c r="C1442">
        <v>40.588001251000001</v>
      </c>
      <c r="D1442" t="s">
        <v>37</v>
      </c>
      <c r="E1442">
        <v>790617.590103433</v>
      </c>
      <c r="F1442">
        <v>9638083.5352567602</v>
      </c>
      <c r="G1442">
        <f>IF(C1442="","",VLOOKUP(C1442,Classes_detaillees!B:D,Classes_detaillees!C$1,TRUE))</f>
        <v>45</v>
      </c>
      <c r="H1442">
        <f>IF(C1442="","",VLOOKUP(C1442,Classes_finales!B:D,Classes_finales!C$1,TRUE))</f>
        <v>50</v>
      </c>
      <c r="I1442">
        <f t="shared" si="22"/>
        <v>20</v>
      </c>
      <c r="J1442" s="31">
        <f>Classes_finales!$W$30*C1442^3+Classes_finales!$W$31*C1442^2+Classes_finales!$W$32*C1442+Classes_finales!$W$33</f>
        <v>4.1187241561922736</v>
      </c>
      <c r="K1442">
        <f>IF(OR(C1442&lt;10,C1442&gt;450),0,IF(H1442&gt;=MAX(Classes_finales!D:D),$M$1,Donnees_SIG!J1442))</f>
        <v>4.1187241561922736</v>
      </c>
      <c r="P1442" t="s">
        <v>39</v>
      </c>
    </row>
    <row r="1443" spans="1:16">
      <c r="A1443" t="s">
        <v>2921</v>
      </c>
      <c r="B1443" t="s">
        <v>2922</v>
      </c>
      <c r="C1443">
        <v>96.007102966000005</v>
      </c>
      <c r="D1443" t="s">
        <v>37</v>
      </c>
      <c r="E1443">
        <v>791978.469454195</v>
      </c>
      <c r="F1443">
        <v>9639029.1312381793</v>
      </c>
      <c r="G1443">
        <f>IF(C1443="","",VLOOKUP(C1443,Classes_detaillees!B:D,Classes_detaillees!C$1,TRUE))</f>
        <v>100</v>
      </c>
      <c r="H1443">
        <f>IF(C1443="","",VLOOKUP(C1443,Classes_finales!B:D,Classes_finales!C$1,TRUE))</f>
        <v>80</v>
      </c>
      <c r="I1443">
        <f t="shared" si="22"/>
        <v>20</v>
      </c>
      <c r="J1443" s="31">
        <f>Classes_finales!$W$30*C1443^3+Classes_finales!$W$31*C1443^2+Classes_finales!$W$32*C1443+Classes_finales!$W$33</f>
        <v>7.5646566159077029</v>
      </c>
      <c r="K1443">
        <f>IF(OR(C1443&lt;10,C1443&gt;450),0,IF(H1443&gt;=MAX(Classes_finales!D:D),$M$1,Donnees_SIG!J1443))</f>
        <v>7.914299999999999</v>
      </c>
      <c r="P1443" t="s">
        <v>39</v>
      </c>
    </row>
    <row r="1444" spans="1:16">
      <c r="A1444" t="s">
        <v>2923</v>
      </c>
      <c r="B1444" t="s">
        <v>2924</v>
      </c>
      <c r="C1444">
        <v>18.757600784000001</v>
      </c>
      <c r="D1444" t="s">
        <v>37</v>
      </c>
      <c r="E1444">
        <v>783019.04687283898</v>
      </c>
      <c r="F1444">
        <v>9635751.2810912207</v>
      </c>
      <c r="G1444">
        <f>IF(C1444="","",VLOOKUP(C1444,Classes_detaillees!B:D,Classes_detaillees!C$1,TRUE))</f>
        <v>20</v>
      </c>
      <c r="H1444">
        <f>IF(C1444="","",VLOOKUP(C1444,Classes_finales!B:D,Classes_finales!C$1,TRUE))</f>
        <v>30</v>
      </c>
      <c r="I1444">
        <f t="shared" si="22"/>
        <v>20</v>
      </c>
      <c r="J1444" s="31">
        <f>Classes_finales!$W$30*C1444^3+Classes_finales!$W$31*C1444^2+Classes_finales!$W$32*C1444+Classes_finales!$W$33</f>
        <v>1.2316758448481291</v>
      </c>
      <c r="K1444">
        <f>IF(OR(C1444&lt;10,C1444&gt;450),0,IF(H1444&gt;=MAX(Classes_finales!D:D),$M$1,Donnees_SIG!J1444))</f>
        <v>1.2316758448481291</v>
      </c>
      <c r="P1444" t="s">
        <v>39</v>
      </c>
    </row>
    <row r="1445" spans="1:16">
      <c r="A1445" t="s">
        <v>2925</v>
      </c>
      <c r="B1445" s="31" t="s">
        <v>2926</v>
      </c>
      <c r="C1445">
        <v>30.069000244000001</v>
      </c>
      <c r="D1445" t="s">
        <v>37</v>
      </c>
      <c r="E1445">
        <v>792354.56808836898</v>
      </c>
      <c r="F1445">
        <v>9638428.5260560196</v>
      </c>
      <c r="G1445">
        <f>IF(C1445="","",VLOOKUP(C1445,Classes_detaillees!B:D,Classes_detaillees!C$1,TRUE))</f>
        <v>35</v>
      </c>
      <c r="H1445">
        <f>IF(C1445="","",VLOOKUP(C1445,Classes_finales!B:D,Classes_finales!C$1,TRUE))</f>
        <v>35</v>
      </c>
      <c r="I1445">
        <f t="shared" si="22"/>
        <v>20</v>
      </c>
      <c r="J1445" s="31">
        <f>Classes_finales!$W$30*C1445^3+Classes_finales!$W$31*C1445^2+Classes_finales!$W$32*C1445+Classes_finales!$W$33</f>
        <v>2.6786100307588194</v>
      </c>
      <c r="K1445">
        <f>IF(OR(C1445&lt;10,C1445&gt;450),0,IF(H1445&gt;=MAX(Classes_finales!D:D),$M$1,Donnees_SIG!J1445))</f>
        <v>2.6786100307588194</v>
      </c>
      <c r="P1445" t="s">
        <v>39</v>
      </c>
    </row>
    <row r="1446" spans="1:16">
      <c r="A1446" t="s">
        <v>2927</v>
      </c>
      <c r="B1446" t="s">
        <v>2928</v>
      </c>
      <c r="C1446">
        <v>156.79049683</v>
      </c>
      <c r="D1446" t="s">
        <v>37</v>
      </c>
      <c r="E1446">
        <v>790453.14012141095</v>
      </c>
      <c r="F1446">
        <v>9637953.2971779499</v>
      </c>
      <c r="G1446">
        <f>IF(C1446="","",VLOOKUP(C1446,Classes_detaillees!B:D,Classes_detaillees!C$1,TRUE))</f>
        <v>160</v>
      </c>
      <c r="H1446">
        <f>IF(C1446="","",VLOOKUP(C1446,Classes_finales!B:D,Classes_finales!C$1,TRUE))</f>
        <v>80</v>
      </c>
      <c r="I1446">
        <f t="shared" si="22"/>
        <v>20</v>
      </c>
      <c r="J1446" s="31">
        <f>Classes_finales!$W$30*C1446^3+Classes_finales!$W$31*C1446^2+Classes_finales!$W$32*C1446+Classes_finales!$W$33</f>
        <v>-14.561579615255594</v>
      </c>
      <c r="K1446">
        <f>IF(OR(C1446&lt;10,C1446&gt;450),0,IF(H1446&gt;=MAX(Classes_finales!D:D),$M$1,Donnees_SIG!J1446))</f>
        <v>7.914299999999999</v>
      </c>
      <c r="P1446" t="s">
        <v>39</v>
      </c>
    </row>
    <row r="1447" spans="1:16">
      <c r="A1447" t="s">
        <v>2929</v>
      </c>
      <c r="B1447" t="s">
        <v>2930</v>
      </c>
      <c r="C1447">
        <v>379.3125</v>
      </c>
      <c r="D1447" t="s">
        <v>37</v>
      </c>
      <c r="E1447">
        <v>792020.54074541095</v>
      </c>
      <c r="F1447">
        <v>9638434.2145458795</v>
      </c>
      <c r="G1447">
        <f>IF(C1447="","",VLOOKUP(C1447,Classes_detaillees!B:D,Classes_detaillees!C$1,TRUE))</f>
        <v>380</v>
      </c>
      <c r="H1447">
        <f>IF(C1447="","",VLOOKUP(C1447,Classes_finales!B:D,Classes_finales!C$1,TRUE))</f>
        <v>80</v>
      </c>
      <c r="I1447">
        <f t="shared" si="22"/>
        <v>20</v>
      </c>
      <c r="J1447" s="31">
        <f>Classes_finales!$W$30*C1447^3+Classes_finales!$W$31*C1447^2+Classes_finales!$W$32*C1447+Classes_finales!$W$33</f>
        <v>-753.85754896972674</v>
      </c>
      <c r="K1447">
        <f>IF(OR(C1447&lt;10,C1447&gt;450),0,IF(H1447&gt;=MAX(Classes_finales!D:D),$M$1,Donnees_SIG!J1447))</f>
        <v>7.914299999999999</v>
      </c>
      <c r="P1447" t="s">
        <v>39</v>
      </c>
    </row>
    <row r="1448" spans="1:16">
      <c r="A1448" t="s">
        <v>2931</v>
      </c>
      <c r="B1448" s="31" t="s">
        <v>2932</v>
      </c>
      <c r="C1448">
        <v>135.56489563</v>
      </c>
      <c r="D1448" t="s">
        <v>37</v>
      </c>
      <c r="E1448">
        <v>790694.88936492696</v>
      </c>
      <c r="F1448">
        <v>9637958.1659753509</v>
      </c>
      <c r="G1448">
        <f>IF(C1448="","",VLOOKUP(C1448,Classes_detaillees!B:D,Classes_detaillees!C$1,TRUE))</f>
        <v>140</v>
      </c>
      <c r="H1448">
        <f>IF(C1448="","",VLOOKUP(C1448,Classes_finales!B:D,Classes_finales!C$1,TRUE))</f>
        <v>80</v>
      </c>
      <c r="I1448">
        <f t="shared" si="22"/>
        <v>20</v>
      </c>
      <c r="J1448" s="31">
        <f>Classes_finales!$W$30*C1448^3+Classes_finales!$W$31*C1448^2+Classes_finales!$W$32*C1448+Classes_finales!$W$33</f>
        <v>-2.1606091428112921</v>
      </c>
      <c r="K1448">
        <f>IF(OR(C1448&lt;10,C1448&gt;450),0,IF(H1448&gt;=MAX(Classes_finales!D:D),$M$1,Donnees_SIG!J1448))</f>
        <v>7.914299999999999</v>
      </c>
      <c r="P1448" t="s">
        <v>39</v>
      </c>
    </row>
    <row r="1449" spans="1:16">
      <c r="A1449" t="s">
        <v>2933</v>
      </c>
      <c r="B1449" t="s">
        <v>2934</v>
      </c>
      <c r="C1449">
        <v>77.894096375000004</v>
      </c>
      <c r="D1449" t="s">
        <v>37</v>
      </c>
      <c r="E1449">
        <v>790798.08359749406</v>
      </c>
      <c r="F1449">
        <v>9638254.4891801104</v>
      </c>
      <c r="G1449">
        <f>IF(C1449="","",VLOOKUP(C1449,Classes_detaillees!B:D,Classes_detaillees!C$1,TRUE))</f>
        <v>80</v>
      </c>
      <c r="H1449">
        <f>IF(C1449="","",VLOOKUP(C1449,Classes_finales!B:D,Classes_finales!C$1,TRUE))</f>
        <v>80</v>
      </c>
      <c r="I1449">
        <f t="shared" si="22"/>
        <v>20</v>
      </c>
      <c r="J1449" s="31">
        <f>Classes_finales!$W$30*C1449^3+Classes_finales!$W$31*C1449^2+Classes_finales!$W$32*C1449+Classes_finales!$W$33</f>
        <v>7.8505192280299934</v>
      </c>
      <c r="K1449">
        <f>IF(OR(C1449&lt;10,C1449&gt;450),0,IF(H1449&gt;=MAX(Classes_finales!D:D),$M$1,Donnees_SIG!J1449))</f>
        <v>7.914299999999999</v>
      </c>
      <c r="P1449" t="s">
        <v>39</v>
      </c>
    </row>
    <row r="1450" spans="1:16">
      <c r="A1450" t="s">
        <v>2935</v>
      </c>
      <c r="B1450" s="31" t="s">
        <v>2936</v>
      </c>
      <c r="C1450">
        <v>27.878099442</v>
      </c>
      <c r="D1450" t="s">
        <v>37</v>
      </c>
      <c r="E1450">
        <v>793022.23321901204</v>
      </c>
      <c r="F1450">
        <v>9639040.5891040806</v>
      </c>
      <c r="G1450">
        <f>IF(C1450="","",VLOOKUP(C1450,Classes_detaillees!B:D,Classes_detaillees!C$1,TRUE))</f>
        <v>30</v>
      </c>
      <c r="H1450">
        <f>IF(C1450="","",VLOOKUP(C1450,Classes_finales!B:D,Classes_finales!C$1,TRUE))</f>
        <v>30</v>
      </c>
      <c r="I1450">
        <f t="shared" si="22"/>
        <v>20</v>
      </c>
      <c r="J1450" s="31">
        <f>Classes_finales!$W$30*C1450^3+Classes_finales!$W$31*C1450^2+Classes_finales!$W$32*C1450+Classes_finales!$W$33</f>
        <v>2.3850476750486878</v>
      </c>
      <c r="K1450">
        <f>IF(OR(C1450&lt;10,C1450&gt;450),0,IF(H1450&gt;=MAX(Classes_finales!D:D),$M$1,Donnees_SIG!J1450))</f>
        <v>2.3850476750486878</v>
      </c>
      <c r="P1450" t="s">
        <v>39</v>
      </c>
    </row>
    <row r="1451" spans="1:16">
      <c r="A1451" t="s">
        <v>2937</v>
      </c>
      <c r="B1451" t="s">
        <v>2938</v>
      </c>
      <c r="C1451">
        <v>28.409099578999999</v>
      </c>
      <c r="D1451" t="s">
        <v>37</v>
      </c>
      <c r="E1451">
        <v>792577.035524623</v>
      </c>
      <c r="F1451">
        <v>9638612.6702002399</v>
      </c>
      <c r="G1451">
        <f>IF(C1451="","",VLOOKUP(C1451,Classes_detaillees!B:D,Classes_detaillees!C$1,TRUE))</f>
        <v>30</v>
      </c>
      <c r="H1451">
        <f>IF(C1451="","",VLOOKUP(C1451,Classes_finales!B:D,Classes_finales!C$1,TRUE))</f>
        <v>30</v>
      </c>
      <c r="I1451">
        <f t="shared" si="22"/>
        <v>20</v>
      </c>
      <c r="J1451" s="31">
        <f>Classes_finales!$W$30*C1451^3+Classes_finales!$W$31*C1451^2+Classes_finales!$W$32*C1451+Classes_finales!$W$33</f>
        <v>2.4557804491055357</v>
      </c>
      <c r="K1451">
        <f>IF(OR(C1451&lt;10,C1451&gt;450),0,IF(H1451&gt;=MAX(Classes_finales!D:D),$M$1,Donnees_SIG!J1451))</f>
        <v>2.4557804491055357</v>
      </c>
      <c r="P1451" t="s">
        <v>39</v>
      </c>
    </row>
    <row r="1452" spans="1:16">
      <c r="A1452" t="s">
        <v>2939</v>
      </c>
      <c r="B1452" t="s">
        <v>2940</v>
      </c>
      <c r="C1452">
        <v>119.33100128</v>
      </c>
      <c r="D1452" t="s">
        <v>37</v>
      </c>
      <c r="E1452">
        <v>791884.44229849102</v>
      </c>
      <c r="F1452">
        <v>9637617.7046862394</v>
      </c>
      <c r="G1452">
        <f>IF(C1452="","",VLOOKUP(C1452,Classes_detaillees!B:D,Classes_detaillees!C$1,TRUE))</f>
        <v>120</v>
      </c>
      <c r="H1452">
        <f>IF(C1452="","",VLOOKUP(C1452,Classes_finales!B:D,Classes_finales!C$1,TRUE))</f>
        <v>80</v>
      </c>
      <c r="I1452">
        <f t="shared" si="22"/>
        <v>20</v>
      </c>
      <c r="J1452" s="31">
        <f>Classes_finales!$W$30*C1452^3+Classes_finales!$W$31*C1452^2+Classes_finales!$W$32*C1452+Classes_finales!$W$33</f>
        <v>3.6547857346469983</v>
      </c>
      <c r="K1452">
        <f>IF(OR(C1452&lt;10,C1452&gt;450),0,IF(H1452&gt;=MAX(Classes_finales!D:D),$M$1,Donnees_SIG!J1452))</f>
        <v>7.914299999999999</v>
      </c>
      <c r="P1452" t="s">
        <v>39</v>
      </c>
    </row>
    <row r="1453" spans="1:16">
      <c r="A1453" t="s">
        <v>2941</v>
      </c>
      <c r="B1453" t="s">
        <v>2942</v>
      </c>
      <c r="C1453">
        <v>35.339900970000002</v>
      </c>
      <c r="D1453" t="s">
        <v>37</v>
      </c>
      <c r="E1453">
        <v>783038.421444181</v>
      </c>
      <c r="F1453">
        <v>9635921.0214858707</v>
      </c>
      <c r="G1453">
        <f>IF(C1453="","",VLOOKUP(C1453,Classes_detaillees!B:D,Classes_detaillees!C$1,TRUE))</f>
        <v>40</v>
      </c>
      <c r="H1453">
        <f>IF(C1453="","",VLOOKUP(C1453,Classes_finales!B:D,Classes_finales!C$1,TRUE))</f>
        <v>40</v>
      </c>
      <c r="I1453">
        <f t="shared" si="22"/>
        <v>20</v>
      </c>
      <c r="J1453" s="31">
        <f>Classes_finales!$W$30*C1453^3+Classes_finales!$W$31*C1453^2+Classes_finales!$W$32*C1453+Classes_finales!$W$33</f>
        <v>3.3980131611516131</v>
      </c>
      <c r="K1453">
        <f>IF(OR(C1453&lt;10,C1453&gt;450),0,IF(H1453&gt;=MAX(Classes_finales!D:D),$M$1,Donnees_SIG!J1453))</f>
        <v>3.3980131611516131</v>
      </c>
      <c r="P1453" t="s">
        <v>39</v>
      </c>
    </row>
    <row r="1454" spans="1:16">
      <c r="A1454" t="s">
        <v>2943</v>
      </c>
      <c r="B1454" s="31" t="s">
        <v>2944</v>
      </c>
      <c r="C1454">
        <v>196.38549805</v>
      </c>
      <c r="D1454" t="s">
        <v>37</v>
      </c>
      <c r="E1454">
        <v>783045.24378693604</v>
      </c>
      <c r="F1454">
        <v>9635712.7300203294</v>
      </c>
      <c r="G1454">
        <f>IF(C1454="","",VLOOKUP(C1454,Classes_detaillees!B:D,Classes_detaillees!C$1,TRUE))</f>
        <v>200</v>
      </c>
      <c r="H1454">
        <f>IF(C1454="","",VLOOKUP(C1454,Classes_finales!B:D,Classes_finales!C$1,TRUE))</f>
        <v>80</v>
      </c>
      <c r="I1454">
        <f t="shared" si="22"/>
        <v>20</v>
      </c>
      <c r="J1454" s="31">
        <f>Classes_finales!$W$30*C1454^3+Classes_finales!$W$31*C1454^2+Classes_finales!$W$32*C1454+Classes_finales!$W$33</f>
        <v>-55.936411073347685</v>
      </c>
      <c r="K1454">
        <f>IF(OR(C1454&lt;10,C1454&gt;450),0,IF(H1454&gt;=MAX(Classes_finales!D:D),$M$1,Donnees_SIG!J1454))</f>
        <v>7.914299999999999</v>
      </c>
      <c r="P1454" t="s">
        <v>39</v>
      </c>
    </row>
    <row r="1455" spans="1:16">
      <c r="A1455" t="s">
        <v>2945</v>
      </c>
      <c r="B1455" t="s">
        <v>2946</v>
      </c>
      <c r="C1455">
        <v>86.093498229999994</v>
      </c>
      <c r="D1455" t="s">
        <v>37</v>
      </c>
      <c r="E1455">
        <v>783257.81219775102</v>
      </c>
      <c r="F1455">
        <v>9636780.9396918695</v>
      </c>
      <c r="G1455">
        <f>IF(C1455="","",VLOOKUP(C1455,Classes_detaillees!B:D,Classes_detaillees!C$1,TRUE))</f>
        <v>90</v>
      </c>
      <c r="H1455">
        <f>IF(C1455="","",VLOOKUP(C1455,Classes_finales!B:D,Classes_finales!C$1,TRUE))</f>
        <v>80</v>
      </c>
      <c r="I1455">
        <f t="shared" si="22"/>
        <v>20</v>
      </c>
      <c r="J1455" s="31">
        <f>Classes_finales!$W$30*C1455^3+Classes_finales!$W$31*C1455^2+Classes_finales!$W$32*C1455+Classes_finales!$W$33</f>
        <v>7.9649631125468421</v>
      </c>
      <c r="K1455">
        <f>IF(OR(C1455&lt;10,C1455&gt;450),0,IF(H1455&gt;=MAX(Classes_finales!D:D),$M$1,Donnees_SIG!J1455))</f>
        <v>7.914299999999999</v>
      </c>
      <c r="P1455" t="s">
        <v>39</v>
      </c>
    </row>
    <row r="1456" spans="1:16">
      <c r="A1456" t="s">
        <v>2947</v>
      </c>
      <c r="B1456" t="s">
        <v>2948</v>
      </c>
      <c r="C1456">
        <v>32.345001220999997</v>
      </c>
      <c r="D1456" t="s">
        <v>37</v>
      </c>
      <c r="E1456">
        <v>783186.75171654799</v>
      </c>
      <c r="F1456">
        <v>9636528.8699264191</v>
      </c>
      <c r="G1456">
        <f>IF(C1456="","",VLOOKUP(C1456,Classes_detaillees!B:D,Classes_detaillees!C$1,TRUE))</f>
        <v>35</v>
      </c>
      <c r="H1456">
        <f>IF(C1456="","",VLOOKUP(C1456,Classes_finales!B:D,Classes_finales!C$1,TRUE))</f>
        <v>35</v>
      </c>
      <c r="I1456">
        <f t="shared" si="22"/>
        <v>20</v>
      </c>
      <c r="J1456" s="31">
        <f>Classes_finales!$W$30*C1456^3+Classes_finales!$W$31*C1456^2+Classes_finales!$W$32*C1456+Classes_finales!$W$33</f>
        <v>2.9875823723281374</v>
      </c>
      <c r="K1456">
        <f>IF(OR(C1456&lt;10,C1456&gt;450),0,IF(H1456&gt;=MAX(Classes_finales!D:D),$M$1,Donnees_SIG!J1456))</f>
        <v>2.9875823723281374</v>
      </c>
      <c r="P1456" t="s">
        <v>39</v>
      </c>
    </row>
    <row r="1457" spans="1:16">
      <c r="A1457" t="s">
        <v>2949</v>
      </c>
      <c r="B1457" t="s">
        <v>2950</v>
      </c>
      <c r="C1457">
        <v>116.93659973</v>
      </c>
      <c r="D1457" t="s">
        <v>37</v>
      </c>
      <c r="E1457">
        <v>789932.95639581105</v>
      </c>
      <c r="F1457">
        <v>9637416.8944760803</v>
      </c>
      <c r="G1457">
        <f>IF(C1457="","",VLOOKUP(C1457,Classes_detaillees!B:D,Classes_detaillees!C$1,TRUE))</f>
        <v>120</v>
      </c>
      <c r="H1457">
        <f>IF(C1457="","",VLOOKUP(C1457,Classes_finales!B:D,Classes_finales!C$1,TRUE))</f>
        <v>80</v>
      </c>
      <c r="I1457">
        <f t="shared" si="22"/>
        <v>20</v>
      </c>
      <c r="J1457" s="31">
        <f>Classes_finales!$W$30*C1457^3+Classes_finales!$W$31*C1457^2+Classes_finales!$W$32*C1457+Classes_finales!$W$33</f>
        <v>4.2789478740554507</v>
      </c>
      <c r="K1457">
        <f>IF(OR(C1457&lt;10,C1457&gt;450),0,IF(H1457&gt;=MAX(Classes_finales!D:D),$M$1,Donnees_SIG!J1457))</f>
        <v>7.914299999999999</v>
      </c>
      <c r="P1457" t="s">
        <v>39</v>
      </c>
    </row>
    <row r="1458" spans="1:16">
      <c r="A1458" t="s">
        <v>2951</v>
      </c>
      <c r="B1458" s="31" t="s">
        <v>2952</v>
      </c>
      <c r="C1458">
        <v>134.23019409</v>
      </c>
      <c r="D1458" t="s">
        <v>37</v>
      </c>
      <c r="E1458">
        <v>790255.87496166502</v>
      </c>
      <c r="F1458">
        <v>9637409.6844633091</v>
      </c>
      <c r="G1458">
        <f>IF(C1458="","",VLOOKUP(C1458,Classes_detaillees!B:D,Classes_detaillees!C$1,TRUE))</f>
        <v>135</v>
      </c>
      <c r="H1458">
        <f>IF(C1458="","",VLOOKUP(C1458,Classes_finales!B:D,Classes_finales!C$1,TRUE))</f>
        <v>80</v>
      </c>
      <c r="I1458">
        <f t="shared" si="22"/>
        <v>20</v>
      </c>
      <c r="J1458" s="31">
        <f>Classes_finales!$W$30*C1458^3+Classes_finales!$W$31*C1458^2+Classes_finales!$W$32*C1458+Classes_finales!$W$33</f>
        <v>-1.5714711271973383</v>
      </c>
      <c r="K1458">
        <f>IF(OR(C1458&lt;10,C1458&gt;450),0,IF(H1458&gt;=MAX(Classes_finales!D:D),$M$1,Donnees_SIG!J1458))</f>
        <v>7.914299999999999</v>
      </c>
      <c r="P1458" t="s">
        <v>39</v>
      </c>
    </row>
    <row r="1459" spans="1:16">
      <c r="A1459" t="s">
        <v>2953</v>
      </c>
      <c r="B1459" t="s">
        <v>2954</v>
      </c>
      <c r="C1459">
        <v>63.700801849000001</v>
      </c>
      <c r="D1459" t="s">
        <v>37</v>
      </c>
      <c r="E1459">
        <v>791324.98725668597</v>
      </c>
      <c r="F1459">
        <v>9638377.8411027491</v>
      </c>
      <c r="G1459">
        <f>IF(C1459="","",VLOOKUP(C1459,Classes_detaillees!B:D,Classes_detaillees!C$1,TRUE))</f>
        <v>65</v>
      </c>
      <c r="H1459">
        <f>IF(C1459="","",VLOOKUP(C1459,Classes_finales!B:D,Classes_finales!C$1,TRUE))</f>
        <v>70</v>
      </c>
      <c r="I1459">
        <f t="shared" si="22"/>
        <v>20</v>
      </c>
      <c r="J1459" s="31">
        <f>Classes_finales!$W$30*C1459^3+Classes_finales!$W$31*C1459^2+Classes_finales!$W$32*C1459+Classes_finales!$W$33</f>
        <v>6.9043260871227972</v>
      </c>
      <c r="K1459">
        <f>IF(OR(C1459&lt;10,C1459&gt;450),0,IF(H1459&gt;=MAX(Classes_finales!D:D),$M$1,Donnees_SIG!J1459))</f>
        <v>6.9043260871227972</v>
      </c>
      <c r="P1459" t="s">
        <v>39</v>
      </c>
    </row>
    <row r="1460" spans="1:16">
      <c r="A1460" t="s">
        <v>2955</v>
      </c>
      <c r="B1460" t="s">
        <v>2956</v>
      </c>
      <c r="C1460">
        <v>496.21481323</v>
      </c>
      <c r="D1460" t="s">
        <v>37</v>
      </c>
      <c r="E1460">
        <v>790799.63959279901</v>
      </c>
      <c r="F1460">
        <v>9638929.3932366502</v>
      </c>
      <c r="G1460">
        <f>IF(C1460="","",VLOOKUP(C1460,Classes_detaillees!B:D,Classes_detaillees!C$1,TRUE))</f>
        <v>500</v>
      </c>
      <c r="H1460">
        <f>IF(C1460="","",VLOOKUP(C1460,Classes_finales!B:D,Classes_finales!C$1,TRUE))</f>
        <v>80</v>
      </c>
      <c r="I1460">
        <f t="shared" si="22"/>
        <v>20</v>
      </c>
      <c r="J1460" s="31">
        <f>Classes_finales!$W$30*C1460^3+Classes_finales!$W$31*C1460^2+Classes_finales!$W$32*C1460+Classes_finales!$W$33</f>
        <v>-1874.1899101763993</v>
      </c>
      <c r="K1460">
        <f>IF(OR(C1460&lt;10,C1460&gt;450),0,IF(H1460&gt;=MAX(Classes_finales!D:D),$M$1,Donnees_SIG!J1460))</f>
        <v>0</v>
      </c>
      <c r="P1460" t="s">
        <v>39</v>
      </c>
    </row>
    <row r="1461" spans="1:16">
      <c r="A1461" t="s">
        <v>2957</v>
      </c>
      <c r="B1461" t="s">
        <v>2958</v>
      </c>
      <c r="C1461">
        <v>12.942700386</v>
      </c>
      <c r="D1461" t="s">
        <v>37</v>
      </c>
      <c r="E1461">
        <v>793472.22038739803</v>
      </c>
      <c r="F1461">
        <v>9639329.9531855006</v>
      </c>
      <c r="G1461">
        <f>IF(C1461="","",VLOOKUP(C1461,Classes_detaillees!B:D,Classes_detaillees!C$1,TRUE))</f>
        <v>15</v>
      </c>
      <c r="H1461">
        <f>IF(C1461="","",VLOOKUP(C1461,Classes_finales!B:D,Classes_finales!C$1,TRUE))</f>
        <v>15</v>
      </c>
      <c r="I1461">
        <f t="shared" si="22"/>
        <v>20</v>
      </c>
      <c r="J1461" s="31">
        <f>Classes_finales!$W$30*C1461^3+Classes_finales!$W$31*C1461^2+Classes_finales!$W$32*C1461+Classes_finales!$W$33</f>
        <v>0.58390779810011995</v>
      </c>
      <c r="K1461">
        <f>IF(OR(C1461&lt;10,C1461&gt;450),0,IF(H1461&gt;=MAX(Classes_finales!D:D),$M$1,Donnees_SIG!J1461))</f>
        <v>0.58390779810011995</v>
      </c>
      <c r="P1461" t="s">
        <v>39</v>
      </c>
    </row>
    <row r="1462" spans="1:16">
      <c r="A1462" t="s">
        <v>2959</v>
      </c>
      <c r="B1462" s="31" t="s">
        <v>2960</v>
      </c>
      <c r="C1462">
        <v>79.020698546999995</v>
      </c>
      <c r="D1462" t="s">
        <v>37</v>
      </c>
      <c r="E1462">
        <v>791944.40979081998</v>
      </c>
      <c r="F1462">
        <v>9638356.9695654996</v>
      </c>
      <c r="G1462">
        <f>IF(C1462="","",VLOOKUP(C1462,Classes_detaillees!B:D,Classes_detaillees!C$1,TRUE))</f>
        <v>80</v>
      </c>
      <c r="H1462">
        <f>IF(C1462="","",VLOOKUP(C1462,Classes_finales!B:D,Classes_finales!C$1,TRUE))</f>
        <v>80</v>
      </c>
      <c r="I1462">
        <f t="shared" si="22"/>
        <v>20</v>
      </c>
      <c r="J1462" s="31">
        <f>Classes_finales!$W$30*C1462^3+Classes_finales!$W$31*C1462^2+Classes_finales!$W$32*C1462+Classes_finales!$W$33</f>
        <v>7.8874406959627077</v>
      </c>
      <c r="K1462">
        <f>IF(OR(C1462&lt;10,C1462&gt;450),0,IF(H1462&gt;=MAX(Classes_finales!D:D),$M$1,Donnees_SIG!J1462))</f>
        <v>7.914299999999999</v>
      </c>
      <c r="P1462" t="s">
        <v>39</v>
      </c>
    </row>
    <row r="1463" spans="1:16">
      <c r="A1463" t="s">
        <v>2961</v>
      </c>
      <c r="B1463" t="s">
        <v>2962</v>
      </c>
      <c r="C1463">
        <v>140.94059752999999</v>
      </c>
      <c r="D1463" t="s">
        <v>37</v>
      </c>
      <c r="E1463">
        <v>791241.56760232802</v>
      </c>
      <c r="F1463">
        <v>9638936.1090954803</v>
      </c>
      <c r="G1463">
        <f>IF(C1463="","",VLOOKUP(C1463,Classes_detaillees!B:D,Classes_detaillees!C$1,TRUE))</f>
        <v>145</v>
      </c>
      <c r="H1463">
        <f>IF(C1463="","",VLOOKUP(C1463,Classes_finales!B:D,Classes_finales!C$1,TRUE))</f>
        <v>80</v>
      </c>
      <c r="I1463">
        <f t="shared" si="22"/>
        <v>20</v>
      </c>
      <c r="J1463" s="31">
        <f>Classes_finales!$W$30*C1463^3+Classes_finales!$W$31*C1463^2+Classes_finales!$W$32*C1463+Classes_finales!$W$33</f>
        <v>-4.7504165477451377</v>
      </c>
      <c r="K1463">
        <f>IF(OR(C1463&lt;10,C1463&gt;450),0,IF(H1463&gt;=MAX(Classes_finales!D:D),$M$1,Donnees_SIG!J1463))</f>
        <v>7.914299999999999</v>
      </c>
      <c r="P1463" t="s">
        <v>39</v>
      </c>
    </row>
    <row r="1464" spans="1:16">
      <c r="A1464" t="s">
        <v>2963</v>
      </c>
      <c r="B1464" t="s">
        <v>2964</v>
      </c>
      <c r="C1464">
        <v>272.26000977000001</v>
      </c>
      <c r="D1464" t="s">
        <v>37</v>
      </c>
      <c r="E1464">
        <v>792140.40138971596</v>
      </c>
      <c r="F1464">
        <v>9638422.3098810092</v>
      </c>
      <c r="G1464">
        <f>IF(C1464="","",VLOOKUP(C1464,Classes_detaillees!B:D,Classes_detaillees!C$1,TRUE))</f>
        <v>275</v>
      </c>
      <c r="H1464">
        <f>IF(C1464="","",VLOOKUP(C1464,Classes_finales!B:D,Classes_finales!C$1,TRUE))</f>
        <v>80</v>
      </c>
      <c r="I1464">
        <f t="shared" si="22"/>
        <v>20</v>
      </c>
      <c r="J1464" s="31">
        <f>Classes_finales!$W$30*C1464^3+Classes_finales!$W$31*C1464^2+Classes_finales!$W$32*C1464+Classes_finales!$W$33</f>
        <v>-225.53823445606807</v>
      </c>
      <c r="K1464">
        <f>IF(OR(C1464&lt;10,C1464&gt;450),0,IF(H1464&gt;=MAX(Classes_finales!D:D),$M$1,Donnees_SIG!J1464))</f>
        <v>7.914299999999999</v>
      </c>
      <c r="P1464" t="s">
        <v>39</v>
      </c>
    </row>
    <row r="1465" spans="1:16">
      <c r="A1465" t="s">
        <v>2965</v>
      </c>
      <c r="B1465" t="s">
        <v>2966</v>
      </c>
      <c r="C1465">
        <v>15.150899887</v>
      </c>
      <c r="D1465" t="s">
        <v>37</v>
      </c>
      <c r="E1465">
        <v>791774.41459206399</v>
      </c>
      <c r="F1465">
        <v>9638238.37607597</v>
      </c>
      <c r="G1465">
        <f>IF(C1465="","",VLOOKUP(C1465,Classes_detaillees!B:D,Classes_detaillees!C$1,TRUE))</f>
        <v>20</v>
      </c>
      <c r="H1465">
        <f>IF(C1465="","",VLOOKUP(C1465,Classes_finales!B:D,Classes_finales!C$1,TRUE))</f>
        <v>30</v>
      </c>
      <c r="I1465">
        <f t="shared" si="22"/>
        <v>20</v>
      </c>
      <c r="J1465" s="31">
        <f>Classes_finales!$W$30*C1465^3+Classes_finales!$W$31*C1465^2+Classes_finales!$W$32*C1465+Classes_finales!$W$33</f>
        <v>0.81983798092431526</v>
      </c>
      <c r="K1465">
        <f>IF(OR(C1465&lt;10,C1465&gt;450),0,IF(H1465&gt;=MAX(Classes_finales!D:D),$M$1,Donnees_SIG!J1465))</f>
        <v>0.81983798092431526</v>
      </c>
      <c r="P1465" t="s">
        <v>39</v>
      </c>
    </row>
    <row r="1466" spans="1:16">
      <c r="A1466" t="s">
        <v>2967</v>
      </c>
      <c r="B1466" s="31" t="s">
        <v>2968</v>
      </c>
      <c r="C1466">
        <v>16.978399277000001</v>
      </c>
      <c r="D1466" t="s">
        <v>37</v>
      </c>
      <c r="E1466">
        <v>790219.24639123899</v>
      </c>
      <c r="F1466">
        <v>9638773.7706529591</v>
      </c>
      <c r="G1466">
        <f>IF(C1466="","",VLOOKUP(C1466,Classes_detaillees!B:D,Classes_detaillees!C$1,TRUE))</f>
        <v>20</v>
      </c>
      <c r="H1466">
        <f>IF(C1466="","",VLOOKUP(C1466,Classes_finales!B:D,Classes_finales!C$1,TRUE))</f>
        <v>30</v>
      </c>
      <c r="I1466">
        <f t="shared" si="22"/>
        <v>20</v>
      </c>
      <c r="J1466" s="31">
        <f>Classes_finales!$W$30*C1466^3+Classes_finales!$W$31*C1466^2+Classes_finales!$W$32*C1466+Classes_finales!$W$33</f>
        <v>1.0246702920969506</v>
      </c>
      <c r="K1466">
        <f>IF(OR(C1466&lt;10,C1466&gt;450),0,IF(H1466&gt;=MAX(Classes_finales!D:D),$M$1,Donnees_SIG!J1466))</f>
        <v>1.0246702920969506</v>
      </c>
      <c r="P1466" t="s">
        <v>39</v>
      </c>
    </row>
    <row r="1467" spans="1:16">
      <c r="A1467" t="s">
        <v>2969</v>
      </c>
      <c r="B1467" t="s">
        <v>2970</v>
      </c>
      <c r="C1467">
        <v>29.351400375000001</v>
      </c>
      <c r="D1467" t="s">
        <v>37</v>
      </c>
      <c r="E1467">
        <v>783076.309212878</v>
      </c>
      <c r="F1467">
        <v>9636388.0960215107</v>
      </c>
      <c r="G1467">
        <f>IF(C1467="","",VLOOKUP(C1467,Classes_detaillees!B:D,Classes_detaillees!C$1,TRUE))</f>
        <v>30</v>
      </c>
      <c r="H1467">
        <f>IF(C1467="","",VLOOKUP(C1467,Classes_finales!B:D,Classes_finales!C$1,TRUE))</f>
        <v>30</v>
      </c>
      <c r="I1467">
        <f t="shared" si="22"/>
        <v>20</v>
      </c>
      <c r="J1467" s="31">
        <f>Classes_finales!$W$30*C1467^3+Classes_finales!$W$31*C1467^2+Classes_finales!$W$32*C1467+Classes_finales!$W$33</f>
        <v>2.5819776402538399</v>
      </c>
      <c r="K1467">
        <f>IF(OR(C1467&lt;10,C1467&gt;450),0,IF(H1467&gt;=MAX(Classes_finales!D:D),$M$1,Donnees_SIG!J1467))</f>
        <v>2.5819776402538399</v>
      </c>
      <c r="P1467" t="s">
        <v>39</v>
      </c>
    </row>
    <row r="1468" spans="1:16">
      <c r="A1468" t="s">
        <v>2971</v>
      </c>
      <c r="B1468" t="s">
        <v>2972</v>
      </c>
      <c r="C1468">
        <v>189.67709350999999</v>
      </c>
      <c r="D1468" t="s">
        <v>37</v>
      </c>
      <c r="E1468">
        <v>790496.57372031698</v>
      </c>
      <c r="F1468">
        <v>9637732.3961292598</v>
      </c>
      <c r="G1468">
        <f>IF(C1468="","",VLOOKUP(C1468,Classes_detaillees!B:D,Classes_detaillees!C$1,TRUE))</f>
        <v>190</v>
      </c>
      <c r="H1468">
        <f>IF(C1468="","",VLOOKUP(C1468,Classes_finales!B:D,Classes_finales!C$1,TRUE))</f>
        <v>80</v>
      </c>
      <c r="I1468">
        <f t="shared" si="22"/>
        <v>20</v>
      </c>
      <c r="J1468" s="31">
        <f>Classes_finales!$W$30*C1468^3+Classes_finales!$W$31*C1468^2+Classes_finales!$W$32*C1468+Classes_finales!$W$33</f>
        <v>-47.016566345332656</v>
      </c>
      <c r="K1468">
        <f>IF(OR(C1468&lt;10,C1468&gt;450),0,IF(H1468&gt;=MAX(Classes_finales!D:D),$M$1,Donnees_SIG!J1468))</f>
        <v>7.914299999999999</v>
      </c>
      <c r="P1468" t="s">
        <v>39</v>
      </c>
    </row>
    <row r="1469" spans="1:16">
      <c r="A1469" t="s">
        <v>2973</v>
      </c>
      <c r="B1469" t="s">
        <v>2974</v>
      </c>
      <c r="C1469">
        <v>23.776800156</v>
      </c>
      <c r="D1469" t="s">
        <v>37</v>
      </c>
      <c r="E1469">
        <v>790408.48898682697</v>
      </c>
      <c r="F1469">
        <v>9637672.15973562</v>
      </c>
      <c r="G1469">
        <f>IF(C1469="","",VLOOKUP(C1469,Classes_detaillees!B:D,Classes_detaillees!C$1,TRUE))</f>
        <v>25</v>
      </c>
      <c r="H1469">
        <f>IF(C1469="","",VLOOKUP(C1469,Classes_finales!B:D,Classes_finales!C$1,TRUE))</f>
        <v>30</v>
      </c>
      <c r="I1469">
        <f t="shared" si="22"/>
        <v>20</v>
      </c>
      <c r="J1469" s="31">
        <f>Classes_finales!$W$30*C1469^3+Classes_finales!$W$31*C1469^2+Classes_finales!$W$32*C1469+Classes_finales!$W$33</f>
        <v>1.8501018961562719</v>
      </c>
      <c r="K1469">
        <f>IF(OR(C1469&lt;10,C1469&gt;450),0,IF(H1469&gt;=MAX(Classes_finales!D:D),$M$1,Donnees_SIG!J1469))</f>
        <v>1.8501018961562719</v>
      </c>
      <c r="P1469" t="s">
        <v>39</v>
      </c>
    </row>
    <row r="1470" spans="1:16">
      <c r="A1470" t="s">
        <v>2975</v>
      </c>
      <c r="B1470" t="s">
        <v>2976</v>
      </c>
      <c r="C1470">
        <v>68.390502929999997</v>
      </c>
      <c r="D1470" t="s">
        <v>37</v>
      </c>
      <c r="E1470">
        <v>783281.34798526997</v>
      </c>
      <c r="F1470">
        <v>9636814.3263804205</v>
      </c>
      <c r="G1470">
        <f>IF(C1470="","",VLOOKUP(C1470,Classes_detaillees!B:D,Classes_detaillees!C$1,TRUE))</f>
        <v>70</v>
      </c>
      <c r="H1470">
        <f>IF(C1470="","",VLOOKUP(C1470,Classes_finales!B:D,Classes_finales!C$1,TRUE))</f>
        <v>70</v>
      </c>
      <c r="I1470">
        <f t="shared" si="22"/>
        <v>20</v>
      </c>
      <c r="J1470" s="31">
        <f>Classes_finales!$W$30*C1470^3+Classes_finales!$W$31*C1470^2+Classes_finales!$W$32*C1470+Classes_finales!$W$33</f>
        <v>7.3060890835260608</v>
      </c>
      <c r="K1470">
        <f>IF(OR(C1470&lt;10,C1470&gt;450),0,IF(H1470&gt;=MAX(Classes_finales!D:D),$M$1,Donnees_SIG!J1470))</f>
        <v>7.3060890835260608</v>
      </c>
      <c r="P1470" t="s">
        <v>39</v>
      </c>
    </row>
    <row r="1471" spans="1:16">
      <c r="A1471" t="s">
        <v>2977</v>
      </c>
      <c r="B1471" t="s">
        <v>2978</v>
      </c>
      <c r="C1471">
        <v>53.187198639000002</v>
      </c>
      <c r="D1471" t="s">
        <v>37</v>
      </c>
      <c r="E1471">
        <v>790174.40480353998</v>
      </c>
      <c r="F1471">
        <v>9637399.6574386097</v>
      </c>
      <c r="G1471">
        <f>IF(C1471="","",VLOOKUP(C1471,Classes_detaillees!B:D,Classes_detaillees!C$1,TRUE))</f>
        <v>55</v>
      </c>
      <c r="H1471">
        <f>IF(C1471="","",VLOOKUP(C1471,Classes_finales!B:D,Classes_finales!C$1,TRUE))</f>
        <v>60</v>
      </c>
      <c r="I1471">
        <f t="shared" si="22"/>
        <v>20</v>
      </c>
      <c r="J1471" s="31">
        <f>Classes_finales!$W$30*C1471^3+Classes_finales!$W$31*C1471^2+Classes_finales!$W$32*C1471+Classes_finales!$W$33</f>
        <v>5.7629813928917297</v>
      </c>
      <c r="K1471">
        <f>IF(OR(C1471&lt;10,C1471&gt;450),0,IF(H1471&gt;=MAX(Classes_finales!D:D),$M$1,Donnees_SIG!J1471))</f>
        <v>5.7629813928917297</v>
      </c>
      <c r="P1471" t="s">
        <v>39</v>
      </c>
    </row>
    <row r="1472" spans="1:16">
      <c r="A1472" t="s">
        <v>2979</v>
      </c>
      <c r="B1472" t="s">
        <v>2980</v>
      </c>
      <c r="C1472">
        <v>87.953598021999994</v>
      </c>
      <c r="D1472" t="s">
        <v>37</v>
      </c>
      <c r="E1472">
        <v>783068.52226511505</v>
      </c>
      <c r="F1472">
        <v>9635748.9964964092</v>
      </c>
      <c r="G1472">
        <f>IF(C1472="","",VLOOKUP(C1472,Classes_detaillees!B:D,Classes_detaillees!C$1,TRUE))</f>
        <v>90</v>
      </c>
      <c r="H1472">
        <f>IF(C1472="","",VLOOKUP(C1472,Classes_finales!B:D,Classes_finales!C$1,TRUE))</f>
        <v>80</v>
      </c>
      <c r="I1472">
        <f t="shared" si="22"/>
        <v>20</v>
      </c>
      <c r="J1472" s="31">
        <f>Classes_finales!$W$30*C1472^3+Classes_finales!$W$31*C1472^2+Classes_finales!$W$32*C1472+Classes_finales!$W$33</f>
        <v>7.9378064669441475</v>
      </c>
      <c r="K1472">
        <f>IF(OR(C1472&lt;10,C1472&gt;450),0,IF(H1472&gt;=MAX(Classes_finales!D:D),$M$1,Donnees_SIG!J1472))</f>
        <v>7.914299999999999</v>
      </c>
      <c r="P1472" t="s">
        <v>39</v>
      </c>
    </row>
    <row r="1473" spans="1:16">
      <c r="A1473" t="s">
        <v>2981</v>
      </c>
      <c r="B1473" t="s">
        <v>2982</v>
      </c>
      <c r="C1473">
        <v>286.10830687999999</v>
      </c>
      <c r="D1473" t="s">
        <v>37</v>
      </c>
      <c r="E1473">
        <v>782989.00652993098</v>
      </c>
      <c r="F1473">
        <v>9635394.5137639195</v>
      </c>
      <c r="G1473">
        <f>IF(C1473="","",VLOOKUP(C1473,Classes_detaillees!B:D,Classes_detaillees!C$1,TRUE))</f>
        <v>290</v>
      </c>
      <c r="H1473">
        <f>IF(C1473="","",VLOOKUP(C1473,Classes_finales!B:D,Classes_finales!C$1,TRUE))</f>
        <v>80</v>
      </c>
      <c r="I1473">
        <f t="shared" si="22"/>
        <v>20</v>
      </c>
      <c r="J1473" s="31">
        <f>Classes_finales!$W$30*C1473^3+Classes_finales!$W$31*C1473^2+Classes_finales!$W$32*C1473+Classes_finales!$W$33</f>
        <v>-272.51548364602309</v>
      </c>
      <c r="K1473">
        <f>IF(OR(C1473&lt;10,C1473&gt;450),0,IF(H1473&gt;=MAX(Classes_finales!D:D),$M$1,Donnees_SIG!J1473))</f>
        <v>7.914299999999999</v>
      </c>
      <c r="P1473" t="s">
        <v>39</v>
      </c>
    </row>
    <row r="1474" spans="1:16">
      <c r="A1474" t="s">
        <v>2983</v>
      </c>
      <c r="B1474" t="s">
        <v>2984</v>
      </c>
      <c r="C1474">
        <v>58.568000793000003</v>
      </c>
      <c r="D1474" t="s">
        <v>37</v>
      </c>
      <c r="E1474">
        <v>785568.261156664</v>
      </c>
      <c r="F1474">
        <v>9635817.8946810104</v>
      </c>
      <c r="G1474">
        <f>IF(C1474="","",VLOOKUP(C1474,Classes_detaillees!B:D,Classes_detaillees!C$1,TRUE))</f>
        <v>60</v>
      </c>
      <c r="H1474">
        <f>IF(C1474="","",VLOOKUP(C1474,Classes_finales!B:D,Classes_finales!C$1,TRUE))</f>
        <v>60</v>
      </c>
      <c r="I1474">
        <f t="shared" si="22"/>
        <v>20</v>
      </c>
      <c r="J1474" s="31">
        <f>Classes_finales!$W$30*C1474^3+Classes_finales!$W$31*C1474^2+Classes_finales!$W$32*C1474+Classes_finales!$W$33</f>
        <v>6.3832711425391029</v>
      </c>
      <c r="K1474">
        <f>IF(OR(C1474&lt;10,C1474&gt;450),0,IF(H1474&gt;=MAX(Classes_finales!D:D),$M$1,Donnees_SIG!J1474))</f>
        <v>6.3832711425391029</v>
      </c>
      <c r="P1474" t="s">
        <v>39</v>
      </c>
    </row>
    <row r="1475" spans="1:16">
      <c r="A1475" t="s">
        <v>2985</v>
      </c>
      <c r="B1475" t="s">
        <v>2986</v>
      </c>
      <c r="C1475">
        <v>64.853302002000007</v>
      </c>
      <c r="D1475" t="s">
        <v>37</v>
      </c>
      <c r="E1475">
        <v>790344.02390997706</v>
      </c>
      <c r="F1475">
        <v>9637599.0307492204</v>
      </c>
      <c r="G1475">
        <f>IF(C1475="","",VLOOKUP(C1475,Classes_detaillees!B:D,Classes_detaillees!C$1,TRUE))</f>
        <v>65</v>
      </c>
      <c r="H1475">
        <f>IF(C1475="","",VLOOKUP(C1475,Classes_finales!B:D,Classes_finales!C$1,TRUE))</f>
        <v>70</v>
      </c>
      <c r="I1475">
        <f t="shared" ref="I1475:I1538" si="23">IF(E1475="","",20)</f>
        <v>20</v>
      </c>
      <c r="J1475" s="31">
        <f>Classes_finales!$W$30*C1475^3+Classes_finales!$W$31*C1475^2+Classes_finales!$W$32*C1475+Classes_finales!$W$33</f>
        <v>7.0101486776040574</v>
      </c>
      <c r="K1475">
        <f>IF(OR(C1475&lt;10,C1475&gt;450),0,IF(H1475&gt;=MAX(Classes_finales!D:D),$M$1,Donnees_SIG!J1475))</f>
        <v>7.0101486776040574</v>
      </c>
      <c r="P1475" t="s">
        <v>39</v>
      </c>
    </row>
    <row r="1476" spans="1:16">
      <c r="A1476" t="s">
        <v>2987</v>
      </c>
      <c r="B1476" s="31" t="s">
        <v>2988</v>
      </c>
      <c r="C1476">
        <v>11.681400299</v>
      </c>
      <c r="D1476" t="s">
        <v>37</v>
      </c>
      <c r="E1476">
        <v>790885.64764193096</v>
      </c>
      <c r="F1476">
        <v>9638486.1172235291</v>
      </c>
      <c r="G1476">
        <f>IF(C1476="","",VLOOKUP(C1476,Classes_detaillees!B:D,Classes_detaillees!C$1,TRUE))</f>
        <v>15</v>
      </c>
      <c r="H1476">
        <f>IF(C1476="","",VLOOKUP(C1476,Classes_finales!B:D,Classes_finales!C$1,TRUE))</f>
        <v>15</v>
      </c>
      <c r="I1476">
        <f t="shared" si="23"/>
        <v>20</v>
      </c>
      <c r="J1476" s="31">
        <f>Classes_finales!$W$30*C1476^3+Classes_finales!$W$31*C1476^2+Classes_finales!$W$32*C1476+Classes_finales!$W$33</f>
        <v>0.45529318954992248</v>
      </c>
      <c r="K1476">
        <f>IF(OR(C1476&lt;10,C1476&gt;450),0,IF(H1476&gt;=MAX(Classes_finales!D:D),$M$1,Donnees_SIG!J1476))</f>
        <v>0.45529318954992248</v>
      </c>
      <c r="P1476" t="s">
        <v>39</v>
      </c>
    </row>
    <row r="1477" spans="1:16">
      <c r="A1477" t="s">
        <v>2989</v>
      </c>
      <c r="B1477" s="31" t="s">
        <v>2990</v>
      </c>
      <c r="C1477">
        <v>33.900199890000003</v>
      </c>
      <c r="D1477" t="s">
        <v>37</v>
      </c>
      <c r="E1477">
        <v>791422.81610242103</v>
      </c>
      <c r="F1477">
        <v>9638455.0505656991</v>
      </c>
      <c r="G1477">
        <f>IF(C1477="","",VLOOKUP(C1477,Classes_detaillees!B:D,Classes_detaillees!C$1,TRUE))</f>
        <v>35</v>
      </c>
      <c r="H1477">
        <f>IF(C1477="","",VLOOKUP(C1477,Classes_finales!B:D,Classes_finales!C$1,TRUE))</f>
        <v>35</v>
      </c>
      <c r="I1477">
        <f t="shared" si="23"/>
        <v>20</v>
      </c>
      <c r="J1477" s="31">
        <f>Classes_finales!$W$30*C1477^3+Classes_finales!$W$31*C1477^2+Classes_finales!$W$32*C1477+Classes_finales!$W$33</f>
        <v>3.2003350264048191</v>
      </c>
      <c r="K1477">
        <f>IF(OR(C1477&lt;10,C1477&gt;450),0,IF(H1477&gt;=MAX(Classes_finales!D:D),$M$1,Donnees_SIG!J1477))</f>
        <v>3.2003350264048191</v>
      </c>
      <c r="P1477" t="s">
        <v>39</v>
      </c>
    </row>
    <row r="1478" spans="1:16">
      <c r="A1478" t="s">
        <v>2991</v>
      </c>
      <c r="B1478" t="s">
        <v>2992</v>
      </c>
      <c r="C1478">
        <v>22.257999420000001</v>
      </c>
      <c r="D1478" t="s">
        <v>37</v>
      </c>
      <c r="E1478">
        <v>790371.18656021799</v>
      </c>
      <c r="F1478">
        <v>9637814.1549363192</v>
      </c>
      <c r="G1478">
        <f>IF(C1478="","",VLOOKUP(C1478,Classes_detaillees!B:D,Classes_detaillees!C$1,TRUE))</f>
        <v>25</v>
      </c>
      <c r="H1478">
        <f>IF(C1478="","",VLOOKUP(C1478,Classes_finales!B:D,Classes_finales!C$1,TRUE))</f>
        <v>30</v>
      </c>
      <c r="I1478">
        <f t="shared" si="23"/>
        <v>20</v>
      </c>
      <c r="J1478" s="31">
        <f>Classes_finales!$W$30*C1478^3+Classes_finales!$W$31*C1478^2+Classes_finales!$W$32*C1478+Classes_finales!$W$33</f>
        <v>1.65816044028591</v>
      </c>
      <c r="K1478">
        <f>IF(OR(C1478&lt;10,C1478&gt;450),0,IF(H1478&gt;=MAX(Classes_finales!D:D),$M$1,Donnees_SIG!J1478))</f>
        <v>1.65816044028591</v>
      </c>
      <c r="P1478" t="s">
        <v>39</v>
      </c>
    </row>
    <row r="1479" spans="1:16">
      <c r="A1479" t="s">
        <v>2993</v>
      </c>
      <c r="B1479" s="31" t="s">
        <v>2994</v>
      </c>
      <c r="C1479">
        <v>62.458698273000003</v>
      </c>
      <c r="D1479" t="s">
        <v>37</v>
      </c>
      <c r="E1479">
        <v>790432.89013383095</v>
      </c>
      <c r="F1479">
        <v>9638253.7804419193</v>
      </c>
      <c r="G1479">
        <f>IF(C1479="","",VLOOKUP(C1479,Classes_detaillees!B:D,Classes_detaillees!C$1,TRUE))</f>
        <v>65</v>
      </c>
      <c r="H1479">
        <f>IF(C1479="","",VLOOKUP(C1479,Classes_finales!B:D,Classes_finales!C$1,TRUE))</f>
        <v>70</v>
      </c>
      <c r="I1479">
        <f t="shared" si="23"/>
        <v>20</v>
      </c>
      <c r="J1479" s="31">
        <f>Classes_finales!$W$30*C1479^3+Classes_finales!$W$31*C1479^2+Classes_finales!$W$32*C1479+Classes_finales!$W$33</f>
        <v>6.785456906442791</v>
      </c>
      <c r="K1479">
        <f>IF(OR(C1479&lt;10,C1479&gt;450),0,IF(H1479&gt;=MAX(Classes_finales!D:D),$M$1,Donnees_SIG!J1479))</f>
        <v>6.785456906442791</v>
      </c>
      <c r="P1479" t="s">
        <v>39</v>
      </c>
    </row>
    <row r="1480" spans="1:16">
      <c r="A1480" t="s">
        <v>2995</v>
      </c>
      <c r="B1480" t="s">
        <v>2996</v>
      </c>
      <c r="C1480">
        <v>46.019199370999999</v>
      </c>
      <c r="D1480" t="s">
        <v>37</v>
      </c>
      <c r="E1480">
        <v>792480.97399156599</v>
      </c>
      <c r="F1480">
        <v>9638645.1215806995</v>
      </c>
      <c r="G1480">
        <f>IF(C1480="","",VLOOKUP(C1480,Classes_detaillees!B:D,Classes_detaillees!C$1,TRUE))</f>
        <v>50</v>
      </c>
      <c r="H1480">
        <f>IF(C1480="","",VLOOKUP(C1480,Classes_finales!B:D,Classes_finales!C$1,TRUE))</f>
        <v>50</v>
      </c>
      <c r="I1480">
        <f t="shared" si="23"/>
        <v>20</v>
      </c>
      <c r="J1480" s="31">
        <f>Classes_finales!$W$30*C1480^3+Classes_finales!$W$31*C1480^2+Classes_finales!$W$32*C1480+Classes_finales!$W$33</f>
        <v>4.8507206381917225</v>
      </c>
      <c r="K1480">
        <f>IF(OR(C1480&lt;10,C1480&gt;450),0,IF(H1480&gt;=MAX(Classes_finales!D:D),$M$1,Donnees_SIG!J1480))</f>
        <v>4.8507206381917225</v>
      </c>
      <c r="P1480" t="s">
        <v>39</v>
      </c>
    </row>
    <row r="1481" spans="1:16">
      <c r="A1481" t="s">
        <v>2997</v>
      </c>
      <c r="B1481" s="31" t="s">
        <v>2998</v>
      </c>
      <c r="C1481">
        <v>40.530998230000002</v>
      </c>
      <c r="D1481" t="s">
        <v>37</v>
      </c>
      <c r="E1481">
        <v>790635.38449360896</v>
      </c>
      <c r="F1481">
        <v>9638172.6015983596</v>
      </c>
      <c r="G1481">
        <f>IF(C1481="","",VLOOKUP(C1481,Classes_detaillees!B:D,Classes_detaillees!C$1,TRUE))</f>
        <v>45</v>
      </c>
      <c r="H1481">
        <f>IF(C1481="","",VLOOKUP(C1481,Classes_finales!B:D,Classes_finales!C$1,TRUE))</f>
        <v>50</v>
      </c>
      <c r="I1481">
        <f t="shared" si="23"/>
        <v>20</v>
      </c>
      <c r="J1481" s="31">
        <f>Classes_finales!$W$30*C1481^3+Classes_finales!$W$31*C1481^2+Classes_finales!$W$32*C1481+Classes_finales!$W$33</f>
        <v>4.1109342714670714</v>
      </c>
      <c r="K1481">
        <f>IF(OR(C1481&lt;10,C1481&gt;450),0,IF(H1481&gt;=MAX(Classes_finales!D:D),$M$1,Donnees_SIG!J1481))</f>
        <v>4.1109342714670714</v>
      </c>
      <c r="P1481" t="s">
        <v>39</v>
      </c>
    </row>
    <row r="1482" spans="1:16">
      <c r="A1482" t="s">
        <v>2999</v>
      </c>
      <c r="B1482" t="s">
        <v>3000</v>
      </c>
      <c r="C1482">
        <v>267.86950683999999</v>
      </c>
      <c r="D1482" t="s">
        <v>37</v>
      </c>
      <c r="E1482">
        <v>789888.73697876802</v>
      </c>
      <c r="F1482">
        <v>9639013.8271354008</v>
      </c>
      <c r="G1482">
        <f>IF(C1482="","",VLOOKUP(C1482,Classes_detaillees!B:D,Classes_detaillees!C$1,TRUE))</f>
        <v>270</v>
      </c>
      <c r="H1482">
        <f>IF(C1482="","",VLOOKUP(C1482,Classes_finales!B:D,Classes_finales!C$1,TRUE))</f>
        <v>80</v>
      </c>
      <c r="I1482">
        <f t="shared" si="23"/>
        <v>20</v>
      </c>
      <c r="J1482" s="31">
        <f>Classes_finales!$W$30*C1482^3+Classes_finales!$W$31*C1482^2+Classes_finales!$W$32*C1482+Classes_finales!$W$33</f>
        <v>-211.79152646229508</v>
      </c>
      <c r="K1482">
        <f>IF(OR(C1482&lt;10,C1482&gt;450),0,IF(H1482&gt;=MAX(Classes_finales!D:D),$M$1,Donnees_SIG!J1482))</f>
        <v>7.914299999999999</v>
      </c>
      <c r="P1482" t="s">
        <v>39</v>
      </c>
    </row>
    <row r="1483" spans="1:16">
      <c r="A1483" t="s">
        <v>3001</v>
      </c>
      <c r="B1483" t="s">
        <v>3002</v>
      </c>
      <c r="C1483">
        <v>221.91540527000001</v>
      </c>
      <c r="D1483" t="s">
        <v>37</v>
      </c>
      <c r="E1483">
        <v>790377.16651211004</v>
      </c>
      <c r="F1483">
        <v>9637922.4191402998</v>
      </c>
      <c r="G1483">
        <f>IF(C1483="","",VLOOKUP(C1483,Classes_detaillees!B:D,Classes_detaillees!C$1,TRUE))</f>
        <v>225</v>
      </c>
      <c r="H1483">
        <f>IF(C1483="","",VLOOKUP(C1483,Classes_finales!B:D,Classes_finales!C$1,TRUE))</f>
        <v>80</v>
      </c>
      <c r="I1483">
        <f t="shared" si="23"/>
        <v>20</v>
      </c>
      <c r="J1483" s="31">
        <f>Classes_finales!$W$30*C1483^3+Classes_finales!$W$31*C1483^2+Classes_finales!$W$32*C1483+Classes_finales!$W$33</f>
        <v>-98.079435137598139</v>
      </c>
      <c r="K1483">
        <f>IF(OR(C1483&lt;10,C1483&gt;450),0,IF(H1483&gt;=MAX(Classes_finales!D:D),$M$1,Donnees_SIG!J1483))</f>
        <v>7.914299999999999</v>
      </c>
      <c r="P1483" t="s">
        <v>39</v>
      </c>
    </row>
    <row r="1484" spans="1:16">
      <c r="A1484" t="s">
        <v>3003</v>
      </c>
      <c r="B1484" s="31" t="s">
        <v>3004</v>
      </c>
      <c r="C1484">
        <v>90.980796814000001</v>
      </c>
      <c r="D1484" t="s">
        <v>37</v>
      </c>
      <c r="E1484">
        <v>790564.68762398802</v>
      </c>
      <c r="F1484">
        <v>9638548.5262871701</v>
      </c>
      <c r="G1484">
        <f>IF(C1484="","",VLOOKUP(C1484,Classes_detaillees!B:D,Classes_detaillees!C$1,TRUE))</f>
        <v>95</v>
      </c>
      <c r="H1484">
        <f>IF(C1484="","",VLOOKUP(C1484,Classes_finales!B:D,Classes_finales!C$1,TRUE))</f>
        <v>80</v>
      </c>
      <c r="I1484">
        <f t="shared" si="23"/>
        <v>20</v>
      </c>
      <c r="J1484" s="31">
        <f>Classes_finales!$W$30*C1484^3+Classes_finales!$W$31*C1484^2+Classes_finales!$W$32*C1484+Classes_finales!$W$33</f>
        <v>7.8477384760145199</v>
      </c>
      <c r="K1484">
        <f>IF(OR(C1484&lt;10,C1484&gt;450),0,IF(H1484&gt;=MAX(Classes_finales!D:D),$M$1,Donnees_SIG!J1484))</f>
        <v>7.914299999999999</v>
      </c>
      <c r="P1484" t="s">
        <v>39</v>
      </c>
    </row>
    <row r="1485" spans="1:16">
      <c r="A1485" t="s">
        <v>3005</v>
      </c>
      <c r="B1485" s="31" t="s">
        <v>3006</v>
      </c>
      <c r="C1485">
        <v>91.903602599999999</v>
      </c>
      <c r="D1485" t="s">
        <v>37</v>
      </c>
      <c r="E1485">
        <v>790622.03339051502</v>
      </c>
      <c r="F1485">
        <v>9637887.58083448</v>
      </c>
      <c r="G1485">
        <f>IF(C1485="","",VLOOKUP(C1485,Classes_detaillees!B:D,Classes_detaillees!C$1,TRUE))</f>
        <v>95</v>
      </c>
      <c r="H1485">
        <f>IF(C1485="","",VLOOKUP(C1485,Classes_finales!B:D,Classes_finales!C$1,TRUE))</f>
        <v>80</v>
      </c>
      <c r="I1485">
        <f t="shared" si="23"/>
        <v>20</v>
      </c>
      <c r="J1485" s="31">
        <f>Classes_finales!$W$30*C1485^3+Classes_finales!$W$31*C1485^2+Classes_finales!$W$32*C1485+Classes_finales!$W$33</f>
        <v>7.808556942988405</v>
      </c>
      <c r="K1485">
        <f>IF(OR(C1485&lt;10,C1485&gt;450),0,IF(H1485&gt;=MAX(Classes_finales!D:D),$M$1,Donnees_SIG!J1485))</f>
        <v>7.914299999999999</v>
      </c>
      <c r="P1485" t="s">
        <v>39</v>
      </c>
    </row>
    <row r="1486" spans="1:16">
      <c r="A1486" t="s">
        <v>3007</v>
      </c>
      <c r="B1486" t="s">
        <v>3008</v>
      </c>
      <c r="C1486">
        <v>58.001201629999997</v>
      </c>
      <c r="D1486" t="s">
        <v>37</v>
      </c>
      <c r="E1486">
        <v>789538.34666441404</v>
      </c>
      <c r="F1486">
        <v>9637793.76755099</v>
      </c>
      <c r="G1486">
        <f>IF(C1486="","",VLOOKUP(C1486,Classes_detaillees!B:D,Classes_detaillees!C$1,TRUE))</f>
        <v>60</v>
      </c>
      <c r="H1486">
        <f>IF(C1486="","",VLOOKUP(C1486,Classes_finales!B:D,Classes_finales!C$1,TRUE))</f>
        <v>60</v>
      </c>
      <c r="I1486">
        <f t="shared" si="23"/>
        <v>20</v>
      </c>
      <c r="J1486" s="31">
        <f>Classes_finales!$W$30*C1486^3+Classes_finales!$W$31*C1486^2+Classes_finales!$W$32*C1486+Classes_finales!$W$33</f>
        <v>6.3211924898755552</v>
      </c>
      <c r="K1486">
        <f>IF(OR(C1486&lt;10,C1486&gt;450),0,IF(H1486&gt;=MAX(Classes_finales!D:D),$M$1,Donnees_SIG!J1486))</f>
        <v>6.3211924898755552</v>
      </c>
      <c r="P1486" t="s">
        <v>39</v>
      </c>
    </row>
    <row r="1487" spans="1:16">
      <c r="A1487" t="s">
        <v>3009</v>
      </c>
      <c r="B1487" s="31" t="s">
        <v>3010</v>
      </c>
      <c r="C1487">
        <v>116.78649901999999</v>
      </c>
      <c r="D1487" t="s">
        <v>37</v>
      </c>
      <c r="E1487">
        <v>790577.58953941194</v>
      </c>
      <c r="F1487">
        <v>9637260.6855924595</v>
      </c>
      <c r="G1487">
        <f>IF(C1487="","",VLOOKUP(C1487,Classes_detaillees!B:D,Classes_detaillees!C$1,TRUE))</f>
        <v>120</v>
      </c>
      <c r="H1487">
        <f>IF(C1487="","",VLOOKUP(C1487,Classes_finales!B:D,Classes_finales!C$1,TRUE))</f>
        <v>80</v>
      </c>
      <c r="I1487">
        <f t="shared" si="23"/>
        <v>20</v>
      </c>
      <c r="J1487" s="31">
        <f>Classes_finales!$W$30*C1487^3+Classes_finales!$W$31*C1487^2+Classes_finales!$W$32*C1487+Classes_finales!$W$33</f>
        <v>4.3162188708241072</v>
      </c>
      <c r="K1487">
        <f>IF(OR(C1487&lt;10,C1487&gt;450),0,IF(H1487&gt;=MAX(Classes_finales!D:D),$M$1,Donnees_SIG!J1487))</f>
        <v>7.914299999999999</v>
      </c>
      <c r="P1487" t="s">
        <v>39</v>
      </c>
    </row>
    <row r="1488" spans="1:16">
      <c r="A1488" t="s">
        <v>3011</v>
      </c>
      <c r="B1488" t="s">
        <v>3012</v>
      </c>
      <c r="C1488">
        <v>64.041000366000006</v>
      </c>
      <c r="D1488" t="s">
        <v>37</v>
      </c>
      <c r="E1488">
        <v>790667.63207636005</v>
      </c>
      <c r="F1488">
        <v>9638334.1579367202</v>
      </c>
      <c r="G1488">
        <f>IF(C1488="","",VLOOKUP(C1488,Classes_detaillees!B:D,Classes_detaillees!C$1,TRUE))</f>
        <v>65</v>
      </c>
      <c r="H1488">
        <f>IF(C1488="","",VLOOKUP(C1488,Classes_finales!B:D,Classes_finales!C$1,TRUE))</f>
        <v>70</v>
      </c>
      <c r="I1488">
        <f t="shared" si="23"/>
        <v>20</v>
      </c>
      <c r="J1488" s="31">
        <f>Classes_finales!$W$30*C1488^3+Classes_finales!$W$31*C1488^2+Classes_finales!$W$32*C1488+Classes_finales!$W$33</f>
        <v>6.9360196156751641</v>
      </c>
      <c r="K1488">
        <f>IF(OR(C1488&lt;10,C1488&gt;450),0,IF(H1488&gt;=MAX(Classes_finales!D:D),$M$1,Donnees_SIG!J1488))</f>
        <v>6.9360196156751641</v>
      </c>
      <c r="P1488" t="s">
        <v>39</v>
      </c>
    </row>
    <row r="1489" spans="1:16">
      <c r="A1489" t="s">
        <v>3013</v>
      </c>
      <c r="B1489" t="s">
        <v>3014</v>
      </c>
      <c r="C1489">
        <v>300.67510986000002</v>
      </c>
      <c r="D1489" t="s">
        <v>37</v>
      </c>
      <c r="E1489">
        <v>791215.567108677</v>
      </c>
      <c r="F1489">
        <v>9638386.9900136907</v>
      </c>
      <c r="G1489">
        <f>IF(C1489="","",VLOOKUP(C1489,Classes_detaillees!B:D,Classes_detaillees!C$1,TRUE))</f>
        <v>305</v>
      </c>
      <c r="H1489">
        <f>IF(C1489="","",VLOOKUP(C1489,Classes_finales!B:D,Classes_finales!C$1,TRUE))</f>
        <v>80</v>
      </c>
      <c r="I1489">
        <f t="shared" si="23"/>
        <v>20</v>
      </c>
      <c r="J1489" s="31">
        <f>Classes_finales!$W$30*C1489^3+Classes_finales!$W$31*C1489^2+Classes_finales!$W$32*C1489+Classes_finales!$W$33</f>
        <v>-328.13094185021191</v>
      </c>
      <c r="K1489">
        <f>IF(OR(C1489&lt;10,C1489&gt;450),0,IF(H1489&gt;=MAX(Classes_finales!D:D),$M$1,Donnees_SIG!J1489))</f>
        <v>7.914299999999999</v>
      </c>
      <c r="P1489" t="s">
        <v>39</v>
      </c>
    </row>
    <row r="1490" spans="1:16">
      <c r="A1490" t="s">
        <v>3015</v>
      </c>
      <c r="B1490" s="31" t="s">
        <v>3016</v>
      </c>
      <c r="C1490">
        <v>345.03390503000003</v>
      </c>
      <c r="D1490" t="s">
        <v>37</v>
      </c>
      <c r="E1490">
        <v>790938.26835956005</v>
      </c>
      <c r="F1490">
        <v>9638933.0604244601</v>
      </c>
      <c r="G1490">
        <f>IF(C1490="","",VLOOKUP(C1490,Classes_detaillees!B:D,Classes_detaillees!C$1,TRUE))</f>
        <v>350</v>
      </c>
      <c r="H1490">
        <f>IF(C1490="","",VLOOKUP(C1490,Classes_finales!B:D,Classes_finales!C$1,TRUE))</f>
        <v>80</v>
      </c>
      <c r="I1490">
        <f t="shared" si="23"/>
        <v>20</v>
      </c>
      <c r="J1490" s="31">
        <f>Classes_finales!$W$30*C1490^3+Classes_finales!$W$31*C1490^2+Classes_finales!$W$32*C1490+Classes_finales!$W$33</f>
        <v>-540.45345700747225</v>
      </c>
      <c r="K1490">
        <f>IF(OR(C1490&lt;10,C1490&gt;450),0,IF(H1490&gt;=MAX(Classes_finales!D:D),$M$1,Donnees_SIG!J1490))</f>
        <v>7.914299999999999</v>
      </c>
      <c r="P1490" t="s">
        <v>39</v>
      </c>
    </row>
    <row r="1491" spans="1:16">
      <c r="A1491" t="s">
        <v>3017</v>
      </c>
      <c r="B1491" s="31" t="s">
        <v>3018</v>
      </c>
      <c r="C1491">
        <v>54.604598998999997</v>
      </c>
      <c r="D1491" t="s">
        <v>37</v>
      </c>
      <c r="E1491">
        <v>791578.207708798</v>
      </c>
      <c r="F1491">
        <v>9639362.3608680796</v>
      </c>
      <c r="G1491">
        <f>IF(C1491="","",VLOOKUP(C1491,Classes_detaillees!B:D,Classes_detaillees!C$1,TRUE))</f>
        <v>55</v>
      </c>
      <c r="H1491">
        <f>IF(C1491="","",VLOOKUP(C1491,Classes_finales!B:D,Classes_finales!C$1,TRUE))</f>
        <v>60</v>
      </c>
      <c r="I1491">
        <f t="shared" si="23"/>
        <v>20</v>
      </c>
      <c r="J1491" s="31">
        <f>Classes_finales!$W$30*C1491^3+Classes_finales!$W$31*C1491^2+Classes_finales!$W$32*C1491+Classes_finales!$W$33</f>
        <v>5.9327091826911325</v>
      </c>
      <c r="K1491">
        <f>IF(OR(C1491&lt;10,C1491&gt;450),0,IF(H1491&gt;=MAX(Classes_finales!D:D),$M$1,Donnees_SIG!J1491))</f>
        <v>5.9327091826911325</v>
      </c>
      <c r="P1491" t="s">
        <v>39</v>
      </c>
    </row>
    <row r="1492" spans="1:16">
      <c r="A1492" t="s">
        <v>3019</v>
      </c>
      <c r="B1492" t="s">
        <v>3020</v>
      </c>
      <c r="C1492">
        <v>23.067199707</v>
      </c>
      <c r="D1492" t="s">
        <v>37</v>
      </c>
      <c r="E1492">
        <v>785237.61057814595</v>
      </c>
      <c r="F1492">
        <v>9635250.4624899402</v>
      </c>
      <c r="G1492">
        <f>IF(C1492="","",VLOOKUP(C1492,Classes_detaillees!B:D,Classes_detaillees!C$1,TRUE))</f>
        <v>25</v>
      </c>
      <c r="H1492">
        <f>IF(C1492="","",VLOOKUP(C1492,Classes_finales!B:D,Classes_finales!C$1,TRUE))</f>
        <v>30</v>
      </c>
      <c r="I1492">
        <f t="shared" si="23"/>
        <v>20</v>
      </c>
      <c r="J1492" s="31">
        <f>Classes_finales!$W$30*C1492^3+Classes_finales!$W$31*C1492^2+Classes_finales!$W$32*C1492+Classes_finales!$W$33</f>
        <v>1.7599550518638196</v>
      </c>
      <c r="K1492">
        <f>IF(OR(C1492&lt;10,C1492&gt;450),0,IF(H1492&gt;=MAX(Classes_finales!D:D),$M$1,Donnees_SIG!J1492))</f>
        <v>1.7599550518638196</v>
      </c>
      <c r="P1492" t="s">
        <v>39</v>
      </c>
    </row>
    <row r="1493" spans="1:16">
      <c r="A1493" t="s">
        <v>3021</v>
      </c>
      <c r="B1493" s="31" t="s">
        <v>3022</v>
      </c>
      <c r="C1493">
        <v>81.722900390999996</v>
      </c>
      <c r="D1493" t="s">
        <v>37</v>
      </c>
      <c r="E1493">
        <v>783096.14031859406</v>
      </c>
      <c r="F1493">
        <v>9636180.2485943194</v>
      </c>
      <c r="G1493">
        <f>IF(C1493="","",VLOOKUP(C1493,Classes_detaillees!B:D,Classes_detaillees!C$1,TRUE))</f>
        <v>85</v>
      </c>
      <c r="H1493">
        <f>IF(C1493="","",VLOOKUP(C1493,Classes_finales!B:D,Classes_finales!C$1,TRUE))</f>
        <v>80</v>
      </c>
      <c r="I1493">
        <f t="shared" si="23"/>
        <v>20</v>
      </c>
      <c r="J1493" s="31">
        <f>Classes_finales!$W$30*C1493^3+Classes_finales!$W$31*C1493^2+Classes_finales!$W$32*C1493+Classes_finales!$W$33</f>
        <v>7.9493801321072599</v>
      </c>
      <c r="K1493">
        <f>IF(OR(C1493&lt;10,C1493&gt;450),0,IF(H1493&gt;=MAX(Classes_finales!D:D),$M$1,Donnees_SIG!J1493))</f>
        <v>7.914299999999999</v>
      </c>
      <c r="P1493" t="s">
        <v>39</v>
      </c>
    </row>
    <row r="1494" spans="1:16">
      <c r="A1494" t="s">
        <v>3023</v>
      </c>
      <c r="B1494" s="31" t="s">
        <v>3024</v>
      </c>
      <c r="C1494">
        <v>56.885799407999997</v>
      </c>
      <c r="D1494" t="s">
        <v>37</v>
      </c>
      <c r="E1494">
        <v>790516.65929474204</v>
      </c>
      <c r="F1494">
        <v>9637729.68694962</v>
      </c>
      <c r="G1494">
        <f>IF(C1494="","",VLOOKUP(C1494,Classes_detaillees!B:D,Classes_detaillees!C$1,TRUE))</f>
        <v>60</v>
      </c>
      <c r="H1494">
        <f>IF(C1494="","",VLOOKUP(C1494,Classes_finales!B:D,Classes_finales!C$1,TRUE))</f>
        <v>60</v>
      </c>
      <c r="I1494">
        <f t="shared" si="23"/>
        <v>20</v>
      </c>
      <c r="J1494" s="31">
        <f>Classes_finales!$W$30*C1494^3+Classes_finales!$W$31*C1494^2+Classes_finales!$W$32*C1494+Classes_finales!$W$33</f>
        <v>6.1966468600678883</v>
      </c>
      <c r="K1494">
        <f>IF(OR(C1494&lt;10,C1494&gt;450),0,IF(H1494&gt;=MAX(Classes_finales!D:D),$M$1,Donnees_SIG!J1494))</f>
        <v>6.1966468600678883</v>
      </c>
      <c r="P1494" t="s">
        <v>39</v>
      </c>
    </row>
    <row r="1495" spans="1:16">
      <c r="A1495" t="s">
        <v>3025</v>
      </c>
      <c r="B1495" t="s">
        <v>3026</v>
      </c>
      <c r="C1495">
        <v>253.68930054</v>
      </c>
      <c r="D1495" t="s">
        <v>37</v>
      </c>
      <c r="E1495">
        <v>791952.37878160097</v>
      </c>
      <c r="F1495">
        <v>9638433.1086880397</v>
      </c>
      <c r="G1495">
        <f>IF(C1495="","",VLOOKUP(C1495,Classes_detaillees!B:D,Classes_detaillees!C$1,TRUE))</f>
        <v>255</v>
      </c>
      <c r="H1495">
        <f>IF(C1495="","",VLOOKUP(C1495,Classes_finales!B:D,Classes_finales!C$1,TRUE))</f>
        <v>80</v>
      </c>
      <c r="I1495">
        <f t="shared" si="23"/>
        <v>20</v>
      </c>
      <c r="J1495" s="31">
        <f>Classes_finales!$W$30*C1495^3+Classes_finales!$W$31*C1495^2+Classes_finales!$W$32*C1495+Classes_finales!$W$33</f>
        <v>-170.9946495396002</v>
      </c>
      <c r="K1495">
        <f>IF(OR(C1495&lt;10,C1495&gt;450),0,IF(H1495&gt;=MAX(Classes_finales!D:D),$M$1,Donnees_SIG!J1495))</f>
        <v>7.914299999999999</v>
      </c>
      <c r="P1495" t="s">
        <v>39</v>
      </c>
    </row>
    <row r="1496" spans="1:16">
      <c r="A1496" t="s">
        <v>3027</v>
      </c>
      <c r="B1496" t="s">
        <v>3028</v>
      </c>
      <c r="C1496">
        <v>150.29739380000001</v>
      </c>
      <c r="D1496" t="s">
        <v>37</v>
      </c>
      <c r="E1496">
        <v>792505.72259339096</v>
      </c>
      <c r="F1496">
        <v>9638712.7247771397</v>
      </c>
      <c r="G1496">
        <f>IF(C1496="","",VLOOKUP(C1496,Classes_detaillees!B:D,Classes_detaillees!C$1,TRUE))</f>
        <v>155</v>
      </c>
      <c r="H1496">
        <f>IF(C1496="","",VLOOKUP(C1496,Classes_finales!B:D,Classes_finales!C$1,TRUE))</f>
        <v>80</v>
      </c>
      <c r="I1496">
        <f t="shared" si="23"/>
        <v>20</v>
      </c>
      <c r="J1496" s="31">
        <f>Classes_finales!$W$30*C1496^3+Classes_finales!$W$31*C1496^2+Classes_finales!$W$32*C1496+Classes_finales!$W$33</f>
        <v>-10.131581953719929</v>
      </c>
      <c r="K1496">
        <f>IF(OR(C1496&lt;10,C1496&gt;450),0,IF(H1496&gt;=MAX(Classes_finales!D:D),$M$1,Donnees_SIG!J1496))</f>
        <v>7.914299999999999</v>
      </c>
      <c r="P1496" t="s">
        <v>39</v>
      </c>
    </row>
    <row r="1497" spans="1:16">
      <c r="A1497" t="s">
        <v>3029</v>
      </c>
      <c r="B1497" t="s">
        <v>3030</v>
      </c>
      <c r="C1497">
        <v>153.00199889999999</v>
      </c>
      <c r="D1497" t="s">
        <v>37</v>
      </c>
      <c r="E1497">
        <v>792507.90485348704</v>
      </c>
      <c r="F1497">
        <v>9638426.1403919291</v>
      </c>
      <c r="G1497">
        <f>IF(C1497="","",VLOOKUP(C1497,Classes_detaillees!B:D,Classes_detaillees!C$1,TRUE))</f>
        <v>155</v>
      </c>
      <c r="H1497">
        <f>IF(C1497="","",VLOOKUP(C1497,Classes_finales!B:D,Classes_finales!C$1,TRUE))</f>
        <v>80</v>
      </c>
      <c r="I1497">
        <f t="shared" si="23"/>
        <v>20</v>
      </c>
      <c r="J1497" s="31">
        <f>Classes_finales!$W$30*C1497^3+Classes_finales!$W$31*C1497^2+Classes_finales!$W$32*C1497+Classes_finales!$W$33</f>
        <v>-11.905088166005449</v>
      </c>
      <c r="K1497">
        <f>IF(OR(C1497&lt;10,C1497&gt;450),0,IF(H1497&gt;=MAX(Classes_finales!D:D),$M$1,Donnees_SIG!J1497))</f>
        <v>7.914299999999999</v>
      </c>
      <c r="P1497" t="s">
        <v>39</v>
      </c>
    </row>
    <row r="1498" spans="1:16">
      <c r="A1498" t="s">
        <v>3031</v>
      </c>
      <c r="B1498" t="s">
        <v>3032</v>
      </c>
      <c r="C1498">
        <v>36.818000793000003</v>
      </c>
      <c r="D1498" t="s">
        <v>37</v>
      </c>
      <c r="E1498">
        <v>792052.00135689497</v>
      </c>
      <c r="F1498">
        <v>9638579.7888456695</v>
      </c>
      <c r="G1498">
        <f>IF(C1498="","",VLOOKUP(C1498,Classes_detaillees!B:D,Classes_detaillees!C$1,TRUE))</f>
        <v>40</v>
      </c>
      <c r="H1498">
        <f>IF(C1498="","",VLOOKUP(C1498,Classes_finales!B:D,Classes_finales!C$1,TRUE))</f>
        <v>40</v>
      </c>
      <c r="I1498">
        <f t="shared" si="23"/>
        <v>20</v>
      </c>
      <c r="J1498" s="31">
        <f>Classes_finales!$W$30*C1498^3+Classes_finales!$W$31*C1498^2+Classes_finales!$W$32*C1498+Classes_finales!$W$33</f>
        <v>3.6013036471806381</v>
      </c>
      <c r="K1498">
        <f>IF(OR(C1498&lt;10,C1498&gt;450),0,IF(H1498&gt;=MAX(Classes_finales!D:D),$M$1,Donnees_SIG!J1498))</f>
        <v>3.6013036471806381</v>
      </c>
      <c r="P1498" t="s">
        <v>39</v>
      </c>
    </row>
    <row r="1499" spans="1:16">
      <c r="A1499" t="s">
        <v>3033</v>
      </c>
      <c r="B1499" t="s">
        <v>3034</v>
      </c>
      <c r="C1499">
        <v>35.499698639000002</v>
      </c>
      <c r="D1499" t="s">
        <v>37</v>
      </c>
      <c r="E1499">
        <v>792170.98367305403</v>
      </c>
      <c r="F1499">
        <v>9638596.4163511898</v>
      </c>
      <c r="G1499">
        <f>IF(C1499="","",VLOOKUP(C1499,Classes_detaillees!B:D,Classes_detaillees!C$1,TRUE))</f>
        <v>40</v>
      </c>
      <c r="H1499">
        <f>IF(C1499="","",VLOOKUP(C1499,Classes_finales!B:D,Classes_finales!C$1,TRUE))</f>
        <v>40</v>
      </c>
      <c r="I1499">
        <f t="shared" si="23"/>
        <v>20</v>
      </c>
      <c r="J1499" s="31">
        <f>Classes_finales!$W$30*C1499^3+Classes_finales!$W$31*C1499^2+Classes_finales!$W$32*C1499+Classes_finales!$W$33</f>
        <v>3.4199810673892728</v>
      </c>
      <c r="K1499">
        <f>IF(OR(C1499&lt;10,C1499&gt;450),0,IF(H1499&gt;=MAX(Classes_finales!D:D),$M$1,Donnees_SIG!J1499))</f>
        <v>3.4199810673892728</v>
      </c>
      <c r="P1499" t="s">
        <v>39</v>
      </c>
    </row>
    <row r="1500" spans="1:16">
      <c r="A1500" t="s">
        <v>3035</v>
      </c>
      <c r="B1500" t="s">
        <v>3036</v>
      </c>
      <c r="C1500">
        <v>32.333301544000001</v>
      </c>
      <c r="D1500" t="s">
        <v>37</v>
      </c>
      <c r="E1500">
        <v>790265.49309832801</v>
      </c>
      <c r="F1500">
        <v>9638570.8000580706</v>
      </c>
      <c r="G1500">
        <f>IF(C1500="","",VLOOKUP(C1500,Classes_detaillees!B:D,Classes_detaillees!C$1,TRUE))</f>
        <v>35</v>
      </c>
      <c r="H1500">
        <f>IF(C1500="","",VLOOKUP(C1500,Classes_finales!B:D,Classes_finales!C$1,TRUE))</f>
        <v>35</v>
      </c>
      <c r="I1500">
        <f t="shared" si="23"/>
        <v>20</v>
      </c>
      <c r="J1500" s="31">
        <f>Classes_finales!$W$30*C1500^3+Classes_finales!$W$31*C1500^2+Classes_finales!$W$32*C1500+Classes_finales!$W$33</f>
        <v>2.9859860330339933</v>
      </c>
      <c r="K1500">
        <f>IF(OR(C1500&lt;10,C1500&gt;450),0,IF(H1500&gt;=MAX(Classes_finales!D:D),$M$1,Donnees_SIG!J1500))</f>
        <v>2.9859860330339933</v>
      </c>
      <c r="P1500" t="s">
        <v>39</v>
      </c>
    </row>
    <row r="1501" spans="1:16">
      <c r="A1501" t="s">
        <v>3037</v>
      </c>
      <c r="B1501" s="31" t="s">
        <v>3038</v>
      </c>
      <c r="C1501">
        <v>107.97329712</v>
      </c>
      <c r="D1501" t="s">
        <v>37</v>
      </c>
      <c r="E1501">
        <v>792420.22357813001</v>
      </c>
      <c r="F1501">
        <v>9638634.4460199401</v>
      </c>
      <c r="G1501">
        <f>IF(C1501="","",VLOOKUP(C1501,Classes_detaillees!B:D,Classes_detaillees!C$1,TRUE))</f>
        <v>110</v>
      </c>
      <c r="H1501">
        <f>IF(C1501="","",VLOOKUP(C1501,Classes_finales!B:D,Classes_finales!C$1,TRUE))</f>
        <v>80</v>
      </c>
      <c r="I1501">
        <f t="shared" si="23"/>
        <v>20</v>
      </c>
      <c r="J1501" s="31">
        <f>Classes_finales!$W$30*C1501^3+Classes_finales!$W$31*C1501^2+Classes_finales!$W$32*C1501+Classes_finales!$W$33</f>
        <v>6.1385360896445444</v>
      </c>
      <c r="K1501">
        <f>IF(OR(C1501&lt;10,C1501&gt;450),0,IF(H1501&gt;=MAX(Classes_finales!D:D),$M$1,Donnees_SIG!J1501))</f>
        <v>7.914299999999999</v>
      </c>
      <c r="P1501" t="s">
        <v>39</v>
      </c>
    </row>
    <row r="1502" spans="1:16">
      <c r="A1502" t="s">
        <v>3039</v>
      </c>
      <c r="B1502" t="s">
        <v>3040</v>
      </c>
      <c r="C1502">
        <v>46.426799774000003</v>
      </c>
      <c r="D1502" t="s">
        <v>37</v>
      </c>
      <c r="E1502">
        <v>792062.12389822805</v>
      </c>
      <c r="F1502">
        <v>9638633.2825605292</v>
      </c>
      <c r="G1502">
        <f>IF(C1502="","",VLOOKUP(C1502,Classes_detaillees!B:D,Classes_detaillees!C$1,TRUE))</f>
        <v>50</v>
      </c>
      <c r="H1502">
        <f>IF(C1502="","",VLOOKUP(C1502,Classes_finales!B:D,Classes_finales!C$1,TRUE))</f>
        <v>50</v>
      </c>
      <c r="I1502">
        <f t="shared" si="23"/>
        <v>20</v>
      </c>
      <c r="J1502" s="31">
        <f>Classes_finales!$W$30*C1502^3+Classes_finales!$W$31*C1502^2+Classes_finales!$W$32*C1502+Classes_finales!$W$33</f>
        <v>4.9045591186845261</v>
      </c>
      <c r="K1502">
        <f>IF(OR(C1502&lt;10,C1502&gt;450),0,IF(H1502&gt;=MAX(Classes_finales!D:D),$M$1,Donnees_SIG!J1502))</f>
        <v>4.9045591186845261</v>
      </c>
      <c r="P1502" t="s">
        <v>39</v>
      </c>
    </row>
    <row r="1503" spans="1:16">
      <c r="A1503" t="s">
        <v>3041</v>
      </c>
      <c r="B1503" t="s">
        <v>3042</v>
      </c>
      <c r="C1503">
        <v>95.277801514000004</v>
      </c>
      <c r="D1503" t="s">
        <v>37</v>
      </c>
      <c r="E1503">
        <v>790694.299169712</v>
      </c>
      <c r="F1503">
        <v>9638003.2829935607</v>
      </c>
      <c r="G1503">
        <f>IF(C1503="","",VLOOKUP(C1503,Classes_detaillees!B:D,Classes_detaillees!C$1,TRUE))</f>
        <v>100</v>
      </c>
      <c r="H1503">
        <f>IF(C1503="","",VLOOKUP(C1503,Classes_finales!B:D,Classes_finales!C$1,TRUE))</f>
        <v>80</v>
      </c>
      <c r="I1503">
        <f t="shared" si="23"/>
        <v>20</v>
      </c>
      <c r="J1503" s="31">
        <f>Classes_finales!$W$30*C1503^3+Classes_finales!$W$31*C1503^2+Classes_finales!$W$32*C1503+Classes_finales!$W$33</f>
        <v>7.61652788250416</v>
      </c>
      <c r="K1503">
        <f>IF(OR(C1503&lt;10,C1503&gt;450),0,IF(H1503&gt;=MAX(Classes_finales!D:D),$M$1,Donnees_SIG!J1503))</f>
        <v>7.914299999999999</v>
      </c>
      <c r="P1503" t="s">
        <v>39</v>
      </c>
    </row>
    <row r="1504" spans="1:16">
      <c r="A1504" t="s">
        <v>3043</v>
      </c>
      <c r="B1504" t="s">
        <v>3044</v>
      </c>
      <c r="C1504">
        <v>47.546798705999997</v>
      </c>
      <c r="D1504" t="s">
        <v>37</v>
      </c>
      <c r="E1504">
        <v>790577.17490822799</v>
      </c>
      <c r="F1504">
        <v>9638223.0072537996</v>
      </c>
      <c r="G1504">
        <f>IF(C1504="","",VLOOKUP(C1504,Classes_detaillees!B:D,Classes_detaillees!C$1,TRUE))</f>
        <v>50</v>
      </c>
      <c r="H1504">
        <f>IF(C1504="","",VLOOKUP(C1504,Classes_finales!B:D,Classes_finales!C$1,TRUE))</f>
        <v>50</v>
      </c>
      <c r="I1504">
        <f t="shared" si="23"/>
        <v>20</v>
      </c>
      <c r="J1504" s="31">
        <f>Classes_finales!$W$30*C1504^3+Classes_finales!$W$31*C1504^2+Classes_finales!$W$32*C1504+Classes_finales!$W$33</f>
        <v>5.0514694754734819</v>
      </c>
      <c r="K1504">
        <f>IF(OR(C1504&lt;10,C1504&gt;450),0,IF(H1504&gt;=MAX(Classes_finales!D:D),$M$1,Donnees_SIG!J1504))</f>
        <v>5.0514694754734819</v>
      </c>
      <c r="P1504" t="s">
        <v>39</v>
      </c>
    </row>
    <row r="1505" spans="1:16">
      <c r="A1505" t="s">
        <v>3045</v>
      </c>
      <c r="B1505" s="31" t="s">
        <v>3046</v>
      </c>
      <c r="C1505">
        <v>148.11210632000001</v>
      </c>
      <c r="D1505" t="s">
        <v>37</v>
      </c>
      <c r="E1505">
        <v>790570.90715811402</v>
      </c>
      <c r="F1505">
        <v>9638738.3155663796</v>
      </c>
      <c r="G1505">
        <f>IF(C1505="","",VLOOKUP(C1505,Classes_detaillees!B:D,Classes_detaillees!C$1,TRUE))</f>
        <v>150</v>
      </c>
      <c r="H1505">
        <f>IF(C1505="","",VLOOKUP(C1505,Classes_finales!B:D,Classes_finales!C$1,TRUE))</f>
        <v>80</v>
      </c>
      <c r="I1505">
        <f t="shared" si="23"/>
        <v>20</v>
      </c>
      <c r="J1505" s="31">
        <f>Classes_finales!$W$30*C1505^3+Classes_finales!$W$31*C1505^2+Classes_finales!$W$32*C1505+Classes_finales!$W$33</f>
        <v>-8.7715761060677178</v>
      </c>
      <c r="K1505">
        <f>IF(OR(C1505&lt;10,C1505&gt;450),0,IF(H1505&gt;=MAX(Classes_finales!D:D),$M$1,Donnees_SIG!J1505))</f>
        <v>7.914299999999999</v>
      </c>
      <c r="P1505" t="s">
        <v>39</v>
      </c>
    </row>
    <row r="1506" spans="1:16">
      <c r="A1506" t="s">
        <v>3047</v>
      </c>
      <c r="B1506" t="s">
        <v>3048</v>
      </c>
      <c r="C1506">
        <v>8.1653995514000002</v>
      </c>
      <c r="D1506" t="s">
        <v>37</v>
      </c>
      <c r="E1506">
        <v>789994.891540866</v>
      </c>
      <c r="F1506">
        <v>9637439.2063309494</v>
      </c>
      <c r="G1506">
        <f>IF(C1506="","",VLOOKUP(C1506,Classes_detaillees!B:D,Classes_detaillees!C$1,TRUE))</f>
        <v>10</v>
      </c>
      <c r="H1506">
        <f>IF(C1506="","",VLOOKUP(C1506,Classes_finales!B:D,Classes_finales!C$1,TRUE))</f>
        <v>10</v>
      </c>
      <c r="I1506">
        <f t="shared" si="23"/>
        <v>20</v>
      </c>
      <c r="J1506" s="31">
        <f>Classes_finales!$W$30*C1506^3+Classes_finales!$W$31*C1506^2+Classes_finales!$W$32*C1506+Classes_finales!$W$33</f>
        <v>0.12270512796977284</v>
      </c>
      <c r="K1506">
        <f>IF(OR(C1506&lt;10,C1506&gt;450),0,IF(H1506&gt;=MAX(Classes_finales!D:D),$M$1,Donnees_SIG!J1506))</f>
        <v>0</v>
      </c>
      <c r="P1506" t="s">
        <v>39</v>
      </c>
    </row>
    <row r="1507" spans="1:16">
      <c r="A1507" t="s">
        <v>3049</v>
      </c>
      <c r="B1507" t="s">
        <v>3050</v>
      </c>
      <c r="C1507">
        <v>88.941001892000003</v>
      </c>
      <c r="D1507" t="s">
        <v>37</v>
      </c>
      <c r="E1507">
        <v>790612.49301001104</v>
      </c>
      <c r="F1507">
        <v>9638002.81027456</v>
      </c>
      <c r="G1507">
        <f>IF(C1507="","",VLOOKUP(C1507,Classes_detaillees!B:D,Classes_detaillees!C$1,TRUE))</f>
        <v>90</v>
      </c>
      <c r="H1507">
        <f>IF(C1507="","",VLOOKUP(C1507,Classes_finales!B:D,Classes_finales!C$1,TRUE))</f>
        <v>80</v>
      </c>
      <c r="I1507">
        <f t="shared" si="23"/>
        <v>20</v>
      </c>
      <c r="J1507" s="31">
        <f>Classes_finales!$W$30*C1507^3+Classes_finales!$W$31*C1507^2+Classes_finales!$W$32*C1507+Classes_finales!$W$33</f>
        <v>7.914787863838276</v>
      </c>
      <c r="K1507">
        <f>IF(OR(C1507&lt;10,C1507&gt;450),0,IF(H1507&gt;=MAX(Classes_finales!D:D),$M$1,Donnees_SIG!J1507))</f>
        <v>7.914299999999999</v>
      </c>
      <c r="P1507" t="s">
        <v>39</v>
      </c>
    </row>
    <row r="1508" spans="1:16">
      <c r="A1508" t="s">
        <v>3051</v>
      </c>
      <c r="B1508" s="31" t="s">
        <v>3052</v>
      </c>
      <c r="C1508">
        <v>106.57350159000001</v>
      </c>
      <c r="D1508" t="s">
        <v>37</v>
      </c>
      <c r="E1508">
        <v>785366.29417560704</v>
      </c>
      <c r="F1508">
        <v>9636642.9710728005</v>
      </c>
      <c r="G1508">
        <f>IF(C1508="","",VLOOKUP(C1508,Classes_detaillees!B:D,Classes_detaillees!C$1,TRUE))</f>
        <v>110</v>
      </c>
      <c r="H1508">
        <f>IF(C1508="","",VLOOKUP(C1508,Classes_finales!B:D,Classes_finales!C$1,TRUE))</f>
        <v>80</v>
      </c>
      <c r="I1508">
        <f t="shared" si="23"/>
        <v>20</v>
      </c>
      <c r="J1508" s="31">
        <f>Classes_finales!$W$30*C1508^3+Classes_finales!$W$31*C1508^2+Classes_finales!$W$32*C1508+Classes_finales!$W$33</f>
        <v>6.3646895366456864</v>
      </c>
      <c r="K1508">
        <f>IF(OR(C1508&lt;10,C1508&gt;450),0,IF(H1508&gt;=MAX(Classes_finales!D:D),$M$1,Donnees_SIG!J1508))</f>
        <v>7.914299999999999</v>
      </c>
      <c r="P1508" t="s">
        <v>39</v>
      </c>
    </row>
    <row r="1509" spans="1:16">
      <c r="A1509" t="s">
        <v>3053</v>
      </c>
      <c r="B1509" t="s">
        <v>3054</v>
      </c>
      <c r="C1509">
        <v>90.307701111</v>
      </c>
      <c r="D1509" t="s">
        <v>37</v>
      </c>
      <c r="E1509">
        <v>790627.06504356198</v>
      </c>
      <c r="F1509">
        <v>9637871.5270839203</v>
      </c>
      <c r="G1509">
        <f>IF(C1509="","",VLOOKUP(C1509,Classes_detaillees!B:D,Classes_detaillees!C$1,TRUE))</f>
        <v>95</v>
      </c>
      <c r="H1509">
        <f>IF(C1509="","",VLOOKUP(C1509,Classes_finales!B:D,Classes_finales!C$1,TRUE))</f>
        <v>80</v>
      </c>
      <c r="I1509">
        <f t="shared" si="23"/>
        <v>20</v>
      </c>
      <c r="J1509" s="31">
        <f>Classes_finales!$W$30*C1509^3+Classes_finales!$W$31*C1509^2+Classes_finales!$W$32*C1509+Classes_finales!$W$33</f>
        <v>7.8728115346473615</v>
      </c>
      <c r="K1509">
        <f>IF(OR(C1509&lt;10,C1509&gt;450),0,IF(H1509&gt;=MAX(Classes_finales!D:D),$M$1,Donnees_SIG!J1509))</f>
        <v>7.914299999999999</v>
      </c>
      <c r="P1509" t="s">
        <v>39</v>
      </c>
    </row>
    <row r="1510" spans="1:16">
      <c r="A1510" t="s">
        <v>3055</v>
      </c>
      <c r="B1510" t="s">
        <v>3056</v>
      </c>
      <c r="C1510">
        <v>29.911699294999998</v>
      </c>
      <c r="D1510" t="s">
        <v>37</v>
      </c>
      <c r="E1510">
        <v>783765.72838054795</v>
      </c>
      <c r="F1510">
        <v>9636061.2297507096</v>
      </c>
      <c r="G1510">
        <f>IF(C1510="","",VLOOKUP(C1510,Classes_detaillees!B:D,Classes_detaillees!C$1,TRUE))</f>
        <v>30</v>
      </c>
      <c r="H1510">
        <f>IF(C1510="","",VLOOKUP(C1510,Classes_finales!B:D,Classes_finales!C$1,TRUE))</f>
        <v>30</v>
      </c>
      <c r="I1510">
        <f t="shared" si="23"/>
        <v>20</v>
      </c>
      <c r="J1510" s="31">
        <f>Classes_finales!$W$30*C1510^3+Classes_finales!$W$31*C1510^2+Classes_finales!$W$32*C1510+Classes_finales!$W$33</f>
        <v>2.6573913674709391</v>
      </c>
      <c r="K1510">
        <f>IF(OR(C1510&lt;10,C1510&gt;450),0,IF(H1510&gt;=MAX(Classes_finales!D:D),$M$1,Donnees_SIG!J1510))</f>
        <v>2.6573913674709391</v>
      </c>
      <c r="P1510" t="s">
        <v>39</v>
      </c>
    </row>
    <row r="1511" spans="1:16">
      <c r="A1511" t="s">
        <v>3057</v>
      </c>
      <c r="B1511" t="s">
        <v>3058</v>
      </c>
      <c r="C1511">
        <v>346.77868652000001</v>
      </c>
      <c r="D1511" t="s">
        <v>37</v>
      </c>
      <c r="E1511">
        <v>790690.82949763397</v>
      </c>
      <c r="F1511">
        <v>9638440.5298449509</v>
      </c>
      <c r="G1511">
        <f>IF(C1511="","",VLOOKUP(C1511,Classes_detaillees!B:D,Classes_detaillees!C$1,TRUE))</f>
        <v>350</v>
      </c>
      <c r="H1511">
        <f>IF(C1511="","",VLOOKUP(C1511,Classes_finales!B:D,Classes_finales!C$1,TRUE))</f>
        <v>80</v>
      </c>
      <c r="I1511">
        <f t="shared" si="23"/>
        <v>20</v>
      </c>
      <c r="J1511" s="31">
        <f>Classes_finales!$W$30*C1511^3+Classes_finales!$W$31*C1511^2+Classes_finales!$W$32*C1511+Classes_finales!$W$33</f>
        <v>-550.22457785388235</v>
      </c>
      <c r="K1511">
        <f>IF(OR(C1511&lt;10,C1511&gt;450),0,IF(H1511&gt;=MAX(Classes_finales!D:D),$M$1,Donnees_SIG!J1511))</f>
        <v>7.914299999999999</v>
      </c>
      <c r="P1511" t="s">
        <v>39</v>
      </c>
    </row>
    <row r="1512" spans="1:16">
      <c r="A1512" t="s">
        <v>3059</v>
      </c>
      <c r="B1512" t="s">
        <v>3060</v>
      </c>
      <c r="C1512">
        <v>186.24609375</v>
      </c>
      <c r="D1512" t="s">
        <v>37</v>
      </c>
      <c r="E1512">
        <v>790641.35982207395</v>
      </c>
      <c r="F1512">
        <v>9638684.4509519693</v>
      </c>
      <c r="G1512">
        <f>IF(C1512="","",VLOOKUP(C1512,Classes_detaillees!B:D,Classes_detaillees!C$1,TRUE))</f>
        <v>190</v>
      </c>
      <c r="H1512">
        <f>IF(C1512="","",VLOOKUP(C1512,Classes_finales!B:D,Classes_finales!C$1,TRUE))</f>
        <v>80</v>
      </c>
      <c r="I1512">
        <f t="shared" si="23"/>
        <v>20</v>
      </c>
      <c r="J1512" s="31">
        <f>Classes_finales!$W$30*C1512^3+Classes_finales!$W$31*C1512^2+Classes_finales!$W$32*C1512+Classes_finales!$W$33</f>
        <v>-42.776188637923021</v>
      </c>
      <c r="K1512">
        <f>IF(OR(C1512&lt;10,C1512&gt;450),0,IF(H1512&gt;=MAX(Classes_finales!D:D),$M$1,Donnees_SIG!J1512))</f>
        <v>7.914299999999999</v>
      </c>
      <c r="P1512" t="s">
        <v>39</v>
      </c>
    </row>
    <row r="1513" spans="1:16">
      <c r="A1513" t="s">
        <v>3061</v>
      </c>
      <c r="B1513" t="s">
        <v>3062</v>
      </c>
      <c r="C1513">
        <v>70.563102721999996</v>
      </c>
      <c r="D1513" t="s">
        <v>37</v>
      </c>
      <c r="E1513">
        <v>791661.87047319801</v>
      </c>
      <c r="F1513">
        <v>9638241.6161399707</v>
      </c>
      <c r="G1513">
        <f>IF(C1513="","",VLOOKUP(C1513,Classes_detaillees!B:D,Classes_detaillees!C$1,TRUE))</f>
        <v>75</v>
      </c>
      <c r="H1513">
        <f>IF(C1513="","",VLOOKUP(C1513,Classes_finales!B:D,Classes_finales!C$1,TRUE))</f>
        <v>80</v>
      </c>
      <c r="I1513">
        <f t="shared" si="23"/>
        <v>20</v>
      </c>
      <c r="J1513" s="31">
        <f>Classes_finales!$W$30*C1513^3+Classes_finales!$W$31*C1513^2+Classes_finales!$W$32*C1513+Classes_finales!$W$33</f>
        <v>7.4645862426138745</v>
      </c>
      <c r="K1513">
        <f>IF(OR(C1513&lt;10,C1513&gt;450),0,IF(H1513&gt;=MAX(Classes_finales!D:D),$M$1,Donnees_SIG!J1513))</f>
        <v>7.914299999999999</v>
      </c>
      <c r="P1513" t="s">
        <v>39</v>
      </c>
    </row>
    <row r="1514" spans="1:16">
      <c r="A1514" t="s">
        <v>3063</v>
      </c>
      <c r="B1514" s="31" t="s">
        <v>3064</v>
      </c>
      <c r="C1514">
        <v>94.278701781999999</v>
      </c>
      <c r="D1514" t="s">
        <v>37</v>
      </c>
      <c r="E1514">
        <v>786439.75909249997</v>
      </c>
      <c r="F1514">
        <v>9636220.6714222301</v>
      </c>
      <c r="G1514">
        <f>IF(C1514="","",VLOOKUP(C1514,Classes_detaillees!B:D,Classes_detaillees!C$1,TRUE))</f>
        <v>95</v>
      </c>
      <c r="H1514">
        <f>IF(C1514="","",VLOOKUP(C1514,Classes_finales!B:D,Classes_finales!C$1,TRUE))</f>
        <v>80</v>
      </c>
      <c r="I1514">
        <f t="shared" si="23"/>
        <v>20</v>
      </c>
      <c r="J1514" s="31">
        <f>Classes_finales!$W$30*C1514^3+Classes_finales!$W$31*C1514^2+Classes_finales!$W$32*C1514+Classes_finales!$W$33</f>
        <v>7.6815250178139092</v>
      </c>
      <c r="K1514">
        <f>IF(OR(C1514&lt;10,C1514&gt;450),0,IF(H1514&gt;=MAX(Classes_finales!D:D),$M$1,Donnees_SIG!J1514))</f>
        <v>7.914299999999999</v>
      </c>
      <c r="P1514" t="s">
        <v>39</v>
      </c>
    </row>
    <row r="1515" spans="1:16">
      <c r="A1515" t="s">
        <v>3065</v>
      </c>
      <c r="B1515" t="s">
        <v>3066</v>
      </c>
      <c r="C1515">
        <v>103.98680115000001</v>
      </c>
      <c r="D1515" t="s">
        <v>37</v>
      </c>
      <c r="E1515">
        <v>790594.76092913805</v>
      </c>
      <c r="F1515">
        <v>9638395.0755956396</v>
      </c>
      <c r="G1515">
        <f>IF(C1515="","",VLOOKUP(C1515,Classes_detaillees!B:D,Classes_detaillees!C$1,TRUE))</f>
        <v>105</v>
      </c>
      <c r="H1515">
        <f>IF(C1515="","",VLOOKUP(C1515,Classes_finales!B:D,Classes_finales!C$1,TRUE))</f>
        <v>80</v>
      </c>
      <c r="I1515">
        <f t="shared" si="23"/>
        <v>20</v>
      </c>
      <c r="J1515" s="31">
        <f>Classes_finales!$W$30*C1515^3+Classes_finales!$W$31*C1515^2+Classes_finales!$W$32*C1515+Classes_finales!$W$33</f>
        <v>6.7395940136100343</v>
      </c>
      <c r="K1515">
        <f>IF(OR(C1515&lt;10,C1515&gt;450),0,IF(H1515&gt;=MAX(Classes_finales!D:D),$M$1,Donnees_SIG!J1515))</f>
        <v>7.914299999999999</v>
      </c>
      <c r="P1515" t="s">
        <v>39</v>
      </c>
    </row>
    <row r="1516" spans="1:16">
      <c r="A1516" t="s">
        <v>3067</v>
      </c>
      <c r="B1516" t="s">
        <v>3068</v>
      </c>
      <c r="C1516">
        <v>280.49661255000001</v>
      </c>
      <c r="D1516" t="s">
        <v>37</v>
      </c>
      <c r="E1516">
        <v>791599.42731144896</v>
      </c>
      <c r="F1516">
        <v>9638501.4475929495</v>
      </c>
      <c r="G1516">
        <f>IF(C1516="","",VLOOKUP(C1516,Classes_detaillees!B:D,Classes_detaillees!C$1,TRUE))</f>
        <v>285</v>
      </c>
      <c r="H1516">
        <f>IF(C1516="","",VLOOKUP(C1516,Classes_finales!B:D,Classes_finales!C$1,TRUE))</f>
        <v>80</v>
      </c>
      <c r="I1516">
        <f t="shared" si="23"/>
        <v>20</v>
      </c>
      <c r="J1516" s="31">
        <f>Classes_finales!$W$30*C1516^3+Classes_finales!$W$31*C1516^2+Classes_finales!$W$32*C1516+Classes_finales!$W$33</f>
        <v>-252.80528467979912</v>
      </c>
      <c r="K1516">
        <f>IF(OR(C1516&lt;10,C1516&gt;450),0,IF(H1516&gt;=MAX(Classes_finales!D:D),$M$1,Donnees_SIG!J1516))</f>
        <v>7.914299999999999</v>
      </c>
      <c r="P1516" t="s">
        <v>39</v>
      </c>
    </row>
    <row r="1517" spans="1:16">
      <c r="A1517" t="s">
        <v>3069</v>
      </c>
      <c r="B1517" t="s">
        <v>3070</v>
      </c>
      <c r="C1517">
        <v>80.856300353999998</v>
      </c>
      <c r="D1517" t="s">
        <v>37</v>
      </c>
      <c r="E1517">
        <v>785187.37961024104</v>
      </c>
      <c r="F1517">
        <v>9635324.2662105598</v>
      </c>
      <c r="G1517">
        <f>IF(C1517="","",VLOOKUP(C1517,Classes_detaillees!B:D,Classes_detaillees!C$1,TRUE))</f>
        <v>85</v>
      </c>
      <c r="H1517">
        <f>IF(C1517="","",VLOOKUP(C1517,Classes_finales!B:D,Classes_finales!C$1,TRUE))</f>
        <v>80</v>
      </c>
      <c r="I1517">
        <f t="shared" si="23"/>
        <v>20</v>
      </c>
      <c r="J1517" s="31">
        <f>Classes_finales!$W$30*C1517^3+Classes_finales!$W$31*C1517^2+Classes_finales!$W$32*C1517+Classes_finales!$W$33</f>
        <v>7.9337028703945567</v>
      </c>
      <c r="K1517">
        <f>IF(OR(C1517&lt;10,C1517&gt;450),0,IF(H1517&gt;=MAX(Classes_finales!D:D),$M$1,Donnees_SIG!J1517))</f>
        <v>7.914299999999999</v>
      </c>
      <c r="P1517" t="s">
        <v>39</v>
      </c>
    </row>
    <row r="1518" spans="1:16">
      <c r="A1518" t="s">
        <v>3071</v>
      </c>
      <c r="B1518" s="31" t="s">
        <v>3072</v>
      </c>
      <c r="C1518">
        <v>31.069200515999999</v>
      </c>
      <c r="D1518" t="s">
        <v>37</v>
      </c>
      <c r="E1518">
        <v>783020.60656447697</v>
      </c>
      <c r="F1518">
        <v>9636363.6582697406</v>
      </c>
      <c r="G1518">
        <f>IF(C1518="","",VLOOKUP(C1518,Classes_detaillees!B:D,Classes_detaillees!C$1,TRUE))</f>
        <v>35</v>
      </c>
      <c r="H1518">
        <f>IF(C1518="","",VLOOKUP(C1518,Classes_finales!B:D,Classes_finales!C$1,TRUE))</f>
        <v>35</v>
      </c>
      <c r="I1518">
        <f t="shared" si="23"/>
        <v>20</v>
      </c>
      <c r="J1518" s="31">
        <f>Classes_finales!$W$30*C1518^3+Classes_finales!$W$31*C1518^2+Classes_finales!$W$32*C1518+Classes_finales!$W$33</f>
        <v>2.8139679795244947</v>
      </c>
      <c r="K1518">
        <f>IF(OR(C1518&lt;10,C1518&gt;450),0,IF(H1518&gt;=MAX(Classes_finales!D:D),$M$1,Donnees_SIG!J1518))</f>
        <v>2.8139679795244947</v>
      </c>
      <c r="P1518" t="s">
        <v>39</v>
      </c>
    </row>
    <row r="1519" spans="1:16">
      <c r="A1519" t="s">
        <v>3073</v>
      </c>
      <c r="B1519" s="31" t="s">
        <v>3074</v>
      </c>
      <c r="C1519">
        <v>59.338600159000002</v>
      </c>
      <c r="D1519" t="s">
        <v>37</v>
      </c>
      <c r="E1519">
        <v>792322.86853235401</v>
      </c>
      <c r="F1519">
        <v>9638687.4014373608</v>
      </c>
      <c r="G1519">
        <f>IF(C1519="","",VLOOKUP(C1519,Classes_detaillees!B:D,Classes_detaillees!C$1,TRUE))</f>
        <v>60</v>
      </c>
      <c r="H1519">
        <f>IF(C1519="","",VLOOKUP(C1519,Classes_finales!B:D,Classes_finales!C$1,TRUE))</f>
        <v>60</v>
      </c>
      <c r="I1519">
        <f t="shared" si="23"/>
        <v>20</v>
      </c>
      <c r="J1519" s="31">
        <f>Classes_finales!$W$30*C1519^3+Classes_finales!$W$31*C1519^2+Classes_finales!$W$32*C1519+Classes_finales!$W$33</f>
        <v>6.4663125136134525</v>
      </c>
      <c r="K1519">
        <f>IF(OR(C1519&lt;10,C1519&gt;450),0,IF(H1519&gt;=MAX(Classes_finales!D:D),$M$1,Donnees_SIG!J1519))</f>
        <v>6.4663125136134525</v>
      </c>
      <c r="P1519" t="s">
        <v>39</v>
      </c>
    </row>
    <row r="1520" spans="1:16">
      <c r="A1520" t="s">
        <v>3075</v>
      </c>
      <c r="B1520" t="s">
        <v>3076</v>
      </c>
      <c r="C1520">
        <v>101.64350128</v>
      </c>
      <c r="D1520" t="s">
        <v>37</v>
      </c>
      <c r="E1520">
        <v>790773.02796763496</v>
      </c>
      <c r="F1520">
        <v>9637990.3948116899</v>
      </c>
      <c r="G1520">
        <f>IF(C1520="","",VLOOKUP(C1520,Classes_detaillees!B:D,Classes_detaillees!C$1,TRUE))</f>
        <v>105</v>
      </c>
      <c r="H1520">
        <f>IF(C1520="","",VLOOKUP(C1520,Classes_finales!B:D,Classes_finales!C$1,TRUE))</f>
        <v>80</v>
      </c>
      <c r="I1520">
        <f t="shared" si="23"/>
        <v>20</v>
      </c>
      <c r="J1520" s="31">
        <f>Classes_finales!$W$30*C1520^3+Classes_finales!$W$31*C1520^2+Classes_finales!$W$32*C1520+Classes_finales!$W$33</f>
        <v>7.0325020663843247</v>
      </c>
      <c r="K1520">
        <f>IF(OR(C1520&lt;10,C1520&gt;450),0,IF(H1520&gt;=MAX(Classes_finales!D:D),$M$1,Donnees_SIG!J1520))</f>
        <v>7.914299999999999</v>
      </c>
      <c r="P1520" t="s">
        <v>39</v>
      </c>
    </row>
    <row r="1521" spans="1:16">
      <c r="A1521" t="s">
        <v>3077</v>
      </c>
      <c r="B1521" t="s">
        <v>3078</v>
      </c>
      <c r="C1521">
        <v>65.201896667</v>
      </c>
      <c r="D1521" t="s">
        <v>37</v>
      </c>
      <c r="E1521">
        <v>790841.89642018499</v>
      </c>
      <c r="F1521">
        <v>9638245.1871065795</v>
      </c>
      <c r="G1521">
        <f>IF(C1521="","",VLOOKUP(C1521,Classes_detaillees!B:D,Classes_detaillees!C$1,TRUE))</f>
        <v>70</v>
      </c>
      <c r="H1521">
        <f>IF(C1521="","",VLOOKUP(C1521,Classes_finales!B:D,Classes_finales!C$1,TRUE))</f>
        <v>70</v>
      </c>
      <c r="I1521">
        <f t="shared" si="23"/>
        <v>20</v>
      </c>
      <c r="J1521" s="31">
        <f>Classes_finales!$W$30*C1521^3+Classes_finales!$W$31*C1521^2+Classes_finales!$W$32*C1521+Classes_finales!$W$33</f>
        <v>7.0412801015854463</v>
      </c>
      <c r="K1521">
        <f>IF(OR(C1521&lt;10,C1521&gt;450),0,IF(H1521&gt;=MAX(Classes_finales!D:D),$M$1,Donnees_SIG!J1521))</f>
        <v>7.0412801015854463</v>
      </c>
      <c r="P1521" t="s">
        <v>39</v>
      </c>
    </row>
    <row r="1522" spans="1:16">
      <c r="A1522" t="s">
        <v>3079</v>
      </c>
      <c r="B1522" s="31" t="s">
        <v>3080</v>
      </c>
      <c r="C1522">
        <v>50.926799774000003</v>
      </c>
      <c r="D1522" t="s">
        <v>37</v>
      </c>
      <c r="E1522">
        <v>790206.43250939902</v>
      </c>
      <c r="F1522">
        <v>9638727.9433569703</v>
      </c>
      <c r="G1522">
        <f>IF(C1522="","",VLOOKUP(C1522,Classes_detaillees!B:D,Classes_detaillees!C$1,TRUE))</f>
        <v>55</v>
      </c>
      <c r="H1522">
        <f>IF(C1522="","",VLOOKUP(C1522,Classes_finales!B:D,Classes_finales!C$1,TRUE))</f>
        <v>60</v>
      </c>
      <c r="I1522">
        <f t="shared" si="23"/>
        <v>20</v>
      </c>
      <c r="J1522" s="31">
        <f>Classes_finales!$W$30*C1522^3+Classes_finales!$W$31*C1522^2+Classes_finales!$W$32*C1522+Classes_finales!$W$33</f>
        <v>5.4842078034254413</v>
      </c>
      <c r="K1522">
        <f>IF(OR(C1522&lt;10,C1522&gt;450),0,IF(H1522&gt;=MAX(Classes_finales!D:D),$M$1,Donnees_SIG!J1522))</f>
        <v>5.4842078034254413</v>
      </c>
      <c r="P1522" t="s">
        <v>39</v>
      </c>
    </row>
    <row r="1523" spans="1:16">
      <c r="A1523" t="s">
        <v>3081</v>
      </c>
      <c r="B1523" t="s">
        <v>3082</v>
      </c>
      <c r="C1523">
        <v>73.885902404999996</v>
      </c>
      <c r="D1523" t="s">
        <v>37</v>
      </c>
      <c r="E1523">
        <v>783496.99107163399</v>
      </c>
      <c r="F1523">
        <v>9636724.3317372892</v>
      </c>
      <c r="G1523">
        <f>IF(C1523="","",VLOOKUP(C1523,Classes_detaillees!B:D,Classes_detaillees!C$1,TRUE))</f>
        <v>75</v>
      </c>
      <c r="H1523">
        <f>IF(C1523="","",VLOOKUP(C1523,Classes_finales!B:D,Classes_finales!C$1,TRUE))</f>
        <v>80</v>
      </c>
      <c r="I1523">
        <f t="shared" si="23"/>
        <v>20</v>
      </c>
      <c r="J1523" s="31">
        <f>Classes_finales!$W$30*C1523^3+Classes_finales!$W$31*C1523^2+Classes_finales!$W$32*C1523+Classes_finales!$W$33</f>
        <v>7.6694364445276921</v>
      </c>
      <c r="K1523">
        <f>IF(OR(C1523&lt;10,C1523&gt;450),0,IF(H1523&gt;=MAX(Classes_finales!D:D),$M$1,Donnees_SIG!J1523))</f>
        <v>7.914299999999999</v>
      </c>
      <c r="P1523" t="s">
        <v>39</v>
      </c>
    </row>
    <row r="1524" spans="1:16">
      <c r="A1524" t="s">
        <v>3083</v>
      </c>
      <c r="B1524" t="s">
        <v>3084</v>
      </c>
      <c r="C1524">
        <v>57.126899719000001</v>
      </c>
      <c r="D1524" t="s">
        <v>37</v>
      </c>
      <c r="E1524">
        <v>793000.68279843195</v>
      </c>
      <c r="F1524">
        <v>9638861.4809084609</v>
      </c>
      <c r="G1524">
        <f>IF(C1524="","",VLOOKUP(C1524,Classes_detaillees!B:D,Classes_detaillees!C$1,TRUE))</f>
        <v>60</v>
      </c>
      <c r="H1524">
        <f>IF(C1524="","",VLOOKUP(C1524,Classes_finales!B:D,Classes_finales!C$1,TRUE))</f>
        <v>60</v>
      </c>
      <c r="I1524">
        <f t="shared" si="23"/>
        <v>20</v>
      </c>
      <c r="J1524" s="31">
        <f>Classes_finales!$W$30*C1524^3+Classes_finales!$W$31*C1524^2+Classes_finales!$W$32*C1524+Classes_finales!$W$33</f>
        <v>6.2238295251265576</v>
      </c>
      <c r="K1524">
        <f>IF(OR(C1524&lt;10,C1524&gt;450),0,IF(H1524&gt;=MAX(Classes_finales!D:D),$M$1,Donnees_SIG!J1524))</f>
        <v>6.2238295251265576</v>
      </c>
      <c r="P1524" t="s">
        <v>39</v>
      </c>
    </row>
    <row r="1525" spans="1:16">
      <c r="A1525" t="s">
        <v>3085</v>
      </c>
      <c r="B1525" t="s">
        <v>3086</v>
      </c>
      <c r="C1525">
        <v>343.38159180000002</v>
      </c>
      <c r="D1525" t="s">
        <v>37</v>
      </c>
      <c r="E1525">
        <v>792042.80312186305</v>
      </c>
      <c r="F1525">
        <v>9638446.5111123305</v>
      </c>
      <c r="G1525">
        <f>IF(C1525="","",VLOOKUP(C1525,Classes_detaillees!B:D,Classes_detaillees!C$1,TRUE))</f>
        <v>345</v>
      </c>
      <c r="H1525">
        <f>IF(C1525="","",VLOOKUP(C1525,Classes_finales!B:D,Classes_finales!C$1,TRUE))</f>
        <v>80</v>
      </c>
      <c r="I1525">
        <f t="shared" si="23"/>
        <v>20</v>
      </c>
      <c r="J1525" s="31">
        <f>Classes_finales!$W$30*C1525^3+Classes_finales!$W$31*C1525^2+Classes_finales!$W$32*C1525+Classes_finales!$W$33</f>
        <v>-531.30404016810905</v>
      </c>
      <c r="K1525">
        <f>IF(OR(C1525&lt;10,C1525&gt;450),0,IF(H1525&gt;=MAX(Classes_finales!D:D),$M$1,Donnees_SIG!J1525))</f>
        <v>7.914299999999999</v>
      </c>
      <c r="P1525" t="s">
        <v>39</v>
      </c>
    </row>
    <row r="1526" spans="1:16">
      <c r="A1526" t="s">
        <v>3087</v>
      </c>
      <c r="B1526" s="31" t="s">
        <v>3088</v>
      </c>
      <c r="C1526">
        <v>41.573799133000001</v>
      </c>
      <c r="D1526" t="s">
        <v>37</v>
      </c>
      <c r="E1526">
        <v>783354.62457038695</v>
      </c>
      <c r="F1526">
        <v>9635306.0192206707</v>
      </c>
      <c r="G1526">
        <f>IF(C1526="","",VLOOKUP(C1526,Classes_detaillees!B:D,Classes_detaillees!C$1,TRUE))</f>
        <v>45</v>
      </c>
      <c r="H1526">
        <f>IF(C1526="","",VLOOKUP(C1526,Classes_finales!B:D,Classes_finales!C$1,TRUE))</f>
        <v>50</v>
      </c>
      <c r="I1526">
        <f t="shared" si="23"/>
        <v>20</v>
      </c>
      <c r="J1526" s="31">
        <f>Classes_finales!$W$30*C1526^3+Classes_finales!$W$31*C1526^2+Classes_finales!$W$32*C1526+Classes_finales!$W$33</f>
        <v>4.2531797714757946</v>
      </c>
      <c r="K1526">
        <f>IF(OR(C1526&lt;10,C1526&gt;450),0,IF(H1526&gt;=MAX(Classes_finales!D:D),$M$1,Donnees_SIG!J1526))</f>
        <v>4.2531797714757946</v>
      </c>
      <c r="P1526" t="s">
        <v>39</v>
      </c>
    </row>
    <row r="1527" spans="1:16">
      <c r="A1527" t="s">
        <v>3089</v>
      </c>
      <c r="B1527" s="31" t="s">
        <v>3090</v>
      </c>
      <c r="C1527">
        <v>81.991699218999997</v>
      </c>
      <c r="D1527" t="s">
        <v>37</v>
      </c>
      <c r="E1527">
        <v>784193.85784483596</v>
      </c>
      <c r="F1527">
        <v>9635540.5898445603</v>
      </c>
      <c r="G1527">
        <f>IF(C1527="","",VLOOKUP(C1527,Classes_detaillees!B:D,Classes_detaillees!C$1,TRUE))</f>
        <v>85</v>
      </c>
      <c r="H1527">
        <f>IF(C1527="","",VLOOKUP(C1527,Classes_finales!B:D,Classes_finales!C$1,TRUE))</f>
        <v>80</v>
      </c>
      <c r="I1527">
        <f t="shared" si="23"/>
        <v>20</v>
      </c>
      <c r="J1527" s="31">
        <f>Classes_finales!$W$30*C1527^3+Classes_finales!$W$31*C1527^2+Classes_finales!$W$32*C1527+Classes_finales!$W$33</f>
        <v>7.9534214434583124</v>
      </c>
      <c r="K1527">
        <f>IF(OR(C1527&lt;10,C1527&gt;450),0,IF(H1527&gt;=MAX(Classes_finales!D:D),$M$1,Donnees_SIG!J1527))</f>
        <v>7.914299999999999</v>
      </c>
      <c r="P1527" t="s">
        <v>39</v>
      </c>
    </row>
    <row r="1528" spans="1:16">
      <c r="A1528" t="s">
        <v>3091</v>
      </c>
      <c r="B1528" t="s">
        <v>3092</v>
      </c>
      <c r="C1528">
        <v>55.581401825</v>
      </c>
      <c r="D1528" t="s">
        <v>37</v>
      </c>
      <c r="E1528">
        <v>790383.98992945103</v>
      </c>
      <c r="F1528">
        <v>9637848.7348158602</v>
      </c>
      <c r="G1528">
        <f>IF(C1528="","",VLOOKUP(C1528,Classes_detaillees!B:D,Classes_detaillees!C$1,TRUE))</f>
        <v>60</v>
      </c>
      <c r="H1528">
        <f>IF(C1528="","",VLOOKUP(C1528,Classes_finales!B:D,Classes_finales!C$1,TRUE))</f>
        <v>60</v>
      </c>
      <c r="I1528">
        <f t="shared" si="23"/>
        <v>20</v>
      </c>
      <c r="J1528" s="31">
        <f>Classes_finales!$W$30*C1528^3+Classes_finales!$W$31*C1528^2+Classes_finales!$W$32*C1528+Classes_finales!$W$33</f>
        <v>6.0471808127617983</v>
      </c>
      <c r="K1528">
        <f>IF(OR(C1528&lt;10,C1528&gt;450),0,IF(H1528&gt;=MAX(Classes_finales!D:D),$M$1,Donnees_SIG!J1528))</f>
        <v>6.0471808127617983</v>
      </c>
      <c r="P1528" t="s">
        <v>39</v>
      </c>
    </row>
    <row r="1529" spans="1:16">
      <c r="A1529" t="s">
        <v>3093</v>
      </c>
      <c r="B1529" t="s">
        <v>3094</v>
      </c>
      <c r="C1529">
        <v>196.95779418999999</v>
      </c>
      <c r="D1529" t="s">
        <v>37</v>
      </c>
      <c r="E1529">
        <v>783009.43891448202</v>
      </c>
      <c r="F1529">
        <v>9636183.8092313204</v>
      </c>
      <c r="G1529">
        <f>IF(C1529="","",VLOOKUP(C1529,Classes_detaillees!B:D,Classes_detaillees!C$1,TRUE))</f>
        <v>200</v>
      </c>
      <c r="H1529">
        <f>IF(C1529="","",VLOOKUP(C1529,Classes_finales!B:D,Classes_finales!C$1,TRUE))</f>
        <v>80</v>
      </c>
      <c r="I1529">
        <f t="shared" si="23"/>
        <v>20</v>
      </c>
      <c r="J1529" s="31">
        <f>Classes_finales!$W$30*C1529^3+Classes_finales!$W$31*C1529^2+Classes_finales!$W$32*C1529+Classes_finales!$W$33</f>
        <v>-56.736784724774353</v>
      </c>
      <c r="K1529">
        <f>IF(OR(C1529&lt;10,C1529&gt;450),0,IF(H1529&gt;=MAX(Classes_finales!D:D),$M$1,Donnees_SIG!J1529))</f>
        <v>7.914299999999999</v>
      </c>
      <c r="P1529" t="s">
        <v>39</v>
      </c>
    </row>
    <row r="1530" spans="1:16">
      <c r="A1530" t="s">
        <v>3095</v>
      </c>
      <c r="B1530" t="s">
        <v>3096</v>
      </c>
      <c r="C1530">
        <v>31.121200561999999</v>
      </c>
      <c r="D1530" t="s">
        <v>37</v>
      </c>
      <c r="E1530">
        <v>790272.83224775398</v>
      </c>
      <c r="F1530">
        <v>9638684.8266062606</v>
      </c>
      <c r="G1530">
        <f>IF(C1530="","",VLOOKUP(C1530,Classes_detaillees!B:D,Classes_detaillees!C$1,TRUE))</f>
        <v>35</v>
      </c>
      <c r="H1530">
        <f>IF(C1530="","",VLOOKUP(C1530,Classes_finales!B:D,Classes_finales!C$1,TRUE))</f>
        <v>35</v>
      </c>
      <c r="I1530">
        <f t="shared" si="23"/>
        <v>20</v>
      </c>
      <c r="J1530" s="31">
        <f>Classes_finales!$W$30*C1530^3+Classes_finales!$W$31*C1530^2+Classes_finales!$W$32*C1530+Classes_finales!$W$33</f>
        <v>2.8210246030778996</v>
      </c>
      <c r="K1530">
        <f>IF(OR(C1530&lt;10,C1530&gt;450),0,IF(H1530&gt;=MAX(Classes_finales!D:D),$M$1,Donnees_SIG!J1530))</f>
        <v>2.8210246030778996</v>
      </c>
      <c r="P1530" t="s">
        <v>39</v>
      </c>
    </row>
    <row r="1531" spans="1:16">
      <c r="A1531" t="s">
        <v>3097</v>
      </c>
      <c r="B1531" t="s">
        <v>3098</v>
      </c>
      <c r="C1531">
        <v>123.80290221999999</v>
      </c>
      <c r="D1531" t="s">
        <v>37</v>
      </c>
      <c r="E1531">
        <v>792639.34261346899</v>
      </c>
      <c r="F1531">
        <v>9638523.5506989695</v>
      </c>
      <c r="G1531">
        <f>IF(C1531="","",VLOOKUP(C1531,Classes_detaillees!B:D,Classes_detaillees!C$1,TRUE))</f>
        <v>125</v>
      </c>
      <c r="H1531">
        <f>IF(C1531="","",VLOOKUP(C1531,Classes_finales!B:D,Classes_finales!C$1,TRUE))</f>
        <v>80</v>
      </c>
      <c r="I1531">
        <f t="shared" si="23"/>
        <v>20</v>
      </c>
      <c r="J1531" s="31">
        <f>Classes_finales!$W$30*C1531^3+Classes_finales!$W$31*C1531^2+Classes_finales!$W$32*C1531+Classes_finales!$W$33</f>
        <v>2.3354997075192823</v>
      </c>
      <c r="K1531">
        <f>IF(OR(C1531&lt;10,C1531&gt;450),0,IF(H1531&gt;=MAX(Classes_finales!D:D),$M$1,Donnees_SIG!J1531))</f>
        <v>7.914299999999999</v>
      </c>
      <c r="P1531" t="s">
        <v>39</v>
      </c>
    </row>
    <row r="1532" spans="1:16">
      <c r="A1532" t="s">
        <v>3099</v>
      </c>
      <c r="B1532" s="31" t="s">
        <v>3100</v>
      </c>
      <c r="C1532">
        <v>213.78039551000001</v>
      </c>
      <c r="D1532" t="s">
        <v>37</v>
      </c>
      <c r="E1532">
        <v>790777.58947722102</v>
      </c>
      <c r="F1532">
        <v>9638248.2868445702</v>
      </c>
      <c r="G1532">
        <f>IF(C1532="","",VLOOKUP(C1532,Classes_detaillees!B:D,Classes_detaillees!C$1,TRUE))</f>
        <v>215</v>
      </c>
      <c r="H1532">
        <f>IF(C1532="","",VLOOKUP(C1532,Classes_finales!B:D,Classes_finales!C$1,TRUE))</f>
        <v>80</v>
      </c>
      <c r="I1532">
        <f t="shared" si="23"/>
        <v>20</v>
      </c>
      <c r="J1532" s="31">
        <f>Classes_finales!$W$30*C1532^3+Classes_finales!$W$31*C1532^2+Classes_finales!$W$32*C1532+Classes_finales!$W$33</f>
        <v>-83.173147564053906</v>
      </c>
      <c r="K1532">
        <f>IF(OR(C1532&lt;10,C1532&gt;450),0,IF(H1532&gt;=MAX(Classes_finales!D:D),$M$1,Donnees_SIG!J1532))</f>
        <v>7.914299999999999</v>
      </c>
      <c r="P1532" t="s">
        <v>39</v>
      </c>
    </row>
    <row r="1533" spans="1:16">
      <c r="A1533" t="s">
        <v>3101</v>
      </c>
      <c r="B1533" s="31" t="s">
        <v>3102</v>
      </c>
      <c r="C1533">
        <v>133.93479919000001</v>
      </c>
      <c r="D1533" t="s">
        <v>37</v>
      </c>
      <c r="E1533">
        <v>791565.24167273997</v>
      </c>
      <c r="F1533">
        <v>9639033.0430724304</v>
      </c>
      <c r="G1533">
        <f>IF(C1533="","",VLOOKUP(C1533,Classes_detaillees!B:D,Classes_detaillees!C$1,TRUE))</f>
        <v>135</v>
      </c>
      <c r="H1533">
        <f>IF(C1533="","",VLOOKUP(C1533,Classes_finales!B:D,Classes_finales!C$1,TRUE))</f>
        <v>80</v>
      </c>
      <c r="I1533">
        <f t="shared" si="23"/>
        <v>20</v>
      </c>
      <c r="J1533" s="31">
        <f>Classes_finales!$W$30*C1533^3+Classes_finales!$W$31*C1533^2+Classes_finales!$W$32*C1533+Classes_finales!$W$33</f>
        <v>-1.4439124001502894</v>
      </c>
      <c r="K1533">
        <f>IF(OR(C1533&lt;10,C1533&gt;450),0,IF(H1533&gt;=MAX(Classes_finales!D:D),$M$1,Donnees_SIG!J1533))</f>
        <v>7.914299999999999</v>
      </c>
      <c r="P1533" t="s">
        <v>39</v>
      </c>
    </row>
    <row r="1534" spans="1:16">
      <c r="A1534" t="s">
        <v>3103</v>
      </c>
      <c r="B1534" t="s">
        <v>3104</v>
      </c>
      <c r="C1534">
        <v>175.67900084999999</v>
      </c>
      <c r="D1534" t="s">
        <v>37</v>
      </c>
      <c r="E1534">
        <v>791627.07309568999</v>
      </c>
      <c r="F1534">
        <v>9638501.6389994696</v>
      </c>
      <c r="G1534">
        <f>IF(C1534="","",VLOOKUP(C1534,Classes_detaillees!B:D,Classes_detaillees!C$1,TRUE))</f>
        <v>180</v>
      </c>
      <c r="H1534">
        <f>IF(C1534="","",VLOOKUP(C1534,Classes_finales!B:D,Classes_finales!C$1,TRUE))</f>
        <v>80</v>
      </c>
      <c r="I1534">
        <f t="shared" si="23"/>
        <v>20</v>
      </c>
      <c r="J1534" s="31">
        <f>Classes_finales!$W$30*C1534^3+Classes_finales!$W$31*C1534^2+Classes_finales!$W$32*C1534+Classes_finales!$W$33</f>
        <v>-31.022731169850985</v>
      </c>
      <c r="K1534">
        <f>IF(OR(C1534&lt;10,C1534&gt;450),0,IF(H1534&gt;=MAX(Classes_finales!D:D),$M$1,Donnees_SIG!J1534))</f>
        <v>7.914299999999999</v>
      </c>
      <c r="P1534" t="s">
        <v>39</v>
      </c>
    </row>
    <row r="1535" spans="1:16">
      <c r="A1535" t="s">
        <v>3105</v>
      </c>
      <c r="B1535" t="s">
        <v>3106</v>
      </c>
      <c r="C1535">
        <v>10.211799621999999</v>
      </c>
      <c r="D1535" t="s">
        <v>37</v>
      </c>
      <c r="E1535">
        <v>790653.39789975702</v>
      </c>
      <c r="F1535">
        <v>9637562.9576260392</v>
      </c>
      <c r="G1535">
        <f>IF(C1535="","",VLOOKUP(C1535,Classes_detaillees!B:D,Classes_detaillees!C$1,TRUE))</f>
        <v>15</v>
      </c>
      <c r="H1535">
        <f>IF(C1535="","",VLOOKUP(C1535,Classes_finales!B:D,Classes_finales!C$1,TRUE))</f>
        <v>15</v>
      </c>
      <c r="I1535">
        <f t="shared" si="23"/>
        <v>20</v>
      </c>
      <c r="J1535" s="31">
        <f>Classes_finales!$W$30*C1535^3+Classes_finales!$W$31*C1535^2+Classes_finales!$W$32*C1535+Classes_finales!$W$33</f>
        <v>0.31147136863288361</v>
      </c>
      <c r="K1535">
        <f>IF(OR(C1535&lt;10,C1535&gt;450),0,IF(H1535&gt;=MAX(Classes_finales!D:D),$M$1,Donnees_SIG!J1535))</f>
        <v>0.31147136863288361</v>
      </c>
      <c r="P1535" t="s">
        <v>39</v>
      </c>
    </row>
    <row r="1536" spans="1:16">
      <c r="A1536" t="s">
        <v>3107</v>
      </c>
      <c r="B1536" t="s">
        <v>3108</v>
      </c>
      <c r="C1536">
        <v>75.207099915000001</v>
      </c>
      <c r="D1536" t="s">
        <v>37</v>
      </c>
      <c r="E1536">
        <v>782997.83884310594</v>
      </c>
      <c r="F1536">
        <v>9635795.5759471394</v>
      </c>
      <c r="G1536">
        <f>IF(C1536="","",VLOOKUP(C1536,Classes_detaillees!B:D,Classes_detaillees!C$1,TRUE))</f>
        <v>80</v>
      </c>
      <c r="H1536">
        <f>IF(C1536="","",VLOOKUP(C1536,Classes_finales!B:D,Classes_finales!C$1,TRUE))</f>
        <v>80</v>
      </c>
      <c r="I1536">
        <f t="shared" si="23"/>
        <v>20</v>
      </c>
      <c r="J1536" s="31">
        <f>Classes_finales!$W$30*C1536^3+Classes_finales!$W$31*C1536^2+Classes_finales!$W$32*C1536+Classes_finales!$W$33</f>
        <v>7.7374319102871159</v>
      </c>
      <c r="K1536">
        <f>IF(OR(C1536&lt;10,C1536&gt;450),0,IF(H1536&gt;=MAX(Classes_finales!D:D),$M$1,Donnees_SIG!J1536))</f>
        <v>7.914299999999999</v>
      </c>
      <c r="P1536" t="s">
        <v>39</v>
      </c>
    </row>
    <row r="1537" spans="1:16">
      <c r="A1537" t="s">
        <v>3109</v>
      </c>
      <c r="B1537" t="s">
        <v>3110</v>
      </c>
      <c r="C1537">
        <v>43.100898743000002</v>
      </c>
      <c r="D1537" t="s">
        <v>37</v>
      </c>
      <c r="E1537">
        <v>791694.85543964</v>
      </c>
      <c r="F1537">
        <v>9638358.8185917605</v>
      </c>
      <c r="G1537">
        <f>IF(C1537="","",VLOOKUP(C1537,Classes_detaillees!B:D,Classes_detaillees!C$1,TRUE))</f>
        <v>45</v>
      </c>
      <c r="H1537">
        <f>IF(C1537="","",VLOOKUP(C1537,Classes_finales!B:D,Classes_finales!C$1,TRUE))</f>
        <v>50</v>
      </c>
      <c r="I1537">
        <f t="shared" si="23"/>
        <v>20</v>
      </c>
      <c r="J1537" s="31">
        <f>Classes_finales!$W$30*C1537^3+Classes_finales!$W$31*C1537^2+Classes_finales!$W$32*C1537+Classes_finales!$W$33</f>
        <v>4.4602935849483636</v>
      </c>
      <c r="K1537">
        <f>IF(OR(C1537&lt;10,C1537&gt;450),0,IF(H1537&gt;=MAX(Classes_finales!D:D),$M$1,Donnees_SIG!J1537))</f>
        <v>4.4602935849483636</v>
      </c>
      <c r="P1537" t="s">
        <v>39</v>
      </c>
    </row>
    <row r="1538" spans="1:16">
      <c r="A1538" t="s">
        <v>3111</v>
      </c>
      <c r="B1538" t="s">
        <v>3112</v>
      </c>
      <c r="C1538">
        <v>29.639499663999999</v>
      </c>
      <c r="D1538" t="s">
        <v>37</v>
      </c>
      <c r="E1538">
        <v>784463.40444733098</v>
      </c>
      <c r="F1538">
        <v>9636417.6649648398</v>
      </c>
      <c r="G1538">
        <f>IF(C1538="","",VLOOKUP(C1538,Classes_detaillees!B:D,Classes_detaillees!C$1,TRUE))</f>
        <v>30</v>
      </c>
      <c r="H1538">
        <f>IF(C1538="","",VLOOKUP(C1538,Classes_finales!B:D,Classes_finales!C$1,TRUE))</f>
        <v>30</v>
      </c>
      <c r="I1538">
        <f t="shared" si="23"/>
        <v>20</v>
      </c>
      <c r="J1538" s="31">
        <f>Classes_finales!$W$30*C1538^3+Classes_finales!$W$31*C1538^2+Classes_finales!$W$32*C1538+Classes_finales!$W$33</f>
        <v>2.6207214258865252</v>
      </c>
      <c r="K1538">
        <f>IF(OR(C1538&lt;10,C1538&gt;450),0,IF(H1538&gt;=MAX(Classes_finales!D:D),$M$1,Donnees_SIG!J1538))</f>
        <v>2.6207214258865252</v>
      </c>
      <c r="P1538" t="s">
        <v>39</v>
      </c>
    </row>
    <row r="1539" spans="1:16">
      <c r="A1539" t="s">
        <v>3113</v>
      </c>
      <c r="B1539" t="s">
        <v>3114</v>
      </c>
      <c r="C1539">
        <v>69.450103760000005</v>
      </c>
      <c r="D1539" t="s">
        <v>37</v>
      </c>
      <c r="E1539">
        <v>790913.02115964401</v>
      </c>
      <c r="F1539">
        <v>9638302.4504274409</v>
      </c>
      <c r="G1539">
        <f>IF(C1539="","",VLOOKUP(C1539,Classes_detaillees!B:D,Classes_detaillees!C$1,TRUE))</f>
        <v>70</v>
      </c>
      <c r="H1539">
        <f>IF(C1539="","",VLOOKUP(C1539,Classes_finales!B:D,Classes_finales!C$1,TRUE))</f>
        <v>70</v>
      </c>
      <c r="I1539">
        <f t="shared" ref="I1539:I1602" si="24">IF(E1539="","",20)</f>
        <v>20</v>
      </c>
      <c r="J1539" s="31">
        <f>Classes_finales!$W$30*C1539^3+Classes_finales!$W$31*C1539^2+Classes_finales!$W$32*C1539+Classes_finales!$W$33</f>
        <v>7.3857109104515786</v>
      </c>
      <c r="K1539">
        <f>IF(OR(C1539&lt;10,C1539&gt;450),0,IF(H1539&gt;=MAX(Classes_finales!D:D),$M$1,Donnees_SIG!J1539))</f>
        <v>7.3857109104515786</v>
      </c>
      <c r="P1539" t="s">
        <v>39</v>
      </c>
    </row>
    <row r="1540" spans="1:16">
      <c r="A1540" t="s">
        <v>3115</v>
      </c>
      <c r="B1540" s="31" t="s">
        <v>3116</v>
      </c>
      <c r="C1540">
        <v>167.08770752000001</v>
      </c>
      <c r="D1540" t="s">
        <v>37</v>
      </c>
      <c r="E1540">
        <v>790111.69378618</v>
      </c>
      <c r="F1540">
        <v>9638767.3969201203</v>
      </c>
      <c r="G1540">
        <f>IF(C1540="","",VLOOKUP(C1540,Classes_detaillees!B:D,Classes_detaillees!C$1,TRUE))</f>
        <v>170</v>
      </c>
      <c r="H1540">
        <f>IF(C1540="","",VLOOKUP(C1540,Classes_finales!B:D,Classes_finales!C$1,TRUE))</f>
        <v>80</v>
      </c>
      <c r="I1540">
        <f t="shared" si="24"/>
        <v>20</v>
      </c>
      <c r="J1540" s="31">
        <f>Classes_finales!$W$30*C1540^3+Classes_finales!$W$31*C1540^2+Classes_finales!$W$32*C1540+Classes_finales!$W$33</f>
        <v>-22.846246627629689</v>
      </c>
      <c r="K1540">
        <f>IF(OR(C1540&lt;10,C1540&gt;450),0,IF(H1540&gt;=MAX(Classes_finales!D:D),$M$1,Donnees_SIG!J1540))</f>
        <v>7.914299999999999</v>
      </c>
      <c r="P1540" t="s">
        <v>39</v>
      </c>
    </row>
    <row r="1541" spans="1:16">
      <c r="A1541" t="s">
        <v>3117</v>
      </c>
      <c r="B1541" t="s">
        <v>3118</v>
      </c>
      <c r="C1541">
        <v>239.65280150999999</v>
      </c>
      <c r="D1541" t="s">
        <v>37</v>
      </c>
      <c r="E1541">
        <v>790829.46141798201</v>
      </c>
      <c r="F1541">
        <v>9638244.0107692908</v>
      </c>
      <c r="G1541">
        <f>IF(C1541="","",VLOOKUP(C1541,Classes_detaillees!B:D,Classes_detaillees!C$1,TRUE))</f>
        <v>240</v>
      </c>
      <c r="H1541">
        <f>IF(C1541="","",VLOOKUP(C1541,Classes_finales!B:D,Classes_finales!C$1,TRUE))</f>
        <v>80</v>
      </c>
      <c r="I1541">
        <f t="shared" si="24"/>
        <v>20</v>
      </c>
      <c r="J1541" s="31">
        <f>Classes_finales!$W$30*C1541^3+Classes_finales!$W$31*C1541^2+Classes_finales!$W$32*C1541+Classes_finales!$W$33</f>
        <v>-135.76964905186352</v>
      </c>
      <c r="K1541">
        <f>IF(OR(C1541&lt;10,C1541&gt;450),0,IF(H1541&gt;=MAX(Classes_finales!D:D),$M$1,Donnees_SIG!J1541))</f>
        <v>7.914299999999999</v>
      </c>
      <c r="P1541" t="s">
        <v>39</v>
      </c>
    </row>
    <row r="1542" spans="1:16">
      <c r="A1542" t="s">
        <v>3119</v>
      </c>
      <c r="B1542" t="s">
        <v>3120</v>
      </c>
      <c r="C1542">
        <v>66.294799804999997</v>
      </c>
      <c r="D1542" t="s">
        <v>37</v>
      </c>
      <c r="E1542">
        <v>789829.09236796596</v>
      </c>
      <c r="F1542">
        <v>9637924.2048902996</v>
      </c>
      <c r="G1542">
        <f>IF(C1542="","",VLOOKUP(C1542,Classes_detaillees!B:D,Classes_detaillees!C$1,TRUE))</f>
        <v>70</v>
      </c>
      <c r="H1542">
        <f>IF(C1542="","",VLOOKUP(C1542,Classes_finales!B:D,Classes_finales!C$1,TRUE))</f>
        <v>70</v>
      </c>
      <c r="I1542">
        <f t="shared" si="24"/>
        <v>20</v>
      </c>
      <c r="J1542" s="31">
        <f>Classes_finales!$W$30*C1542^3+Classes_finales!$W$31*C1542^2+Classes_finales!$W$32*C1542+Classes_finales!$W$33</f>
        <v>7.1361616266507593</v>
      </c>
      <c r="K1542">
        <f>IF(OR(C1542&lt;10,C1542&gt;450),0,IF(H1542&gt;=MAX(Classes_finales!D:D),$M$1,Donnees_SIG!J1542))</f>
        <v>7.1361616266507593</v>
      </c>
      <c r="P1542" t="s">
        <v>39</v>
      </c>
    </row>
    <row r="1543" spans="1:16">
      <c r="A1543" t="s">
        <v>3121</v>
      </c>
      <c r="B1543" t="s">
        <v>3122</v>
      </c>
      <c r="C1543">
        <v>40.089500426999997</v>
      </c>
      <c r="D1543" t="s">
        <v>37</v>
      </c>
      <c r="E1543">
        <v>792233.42398045503</v>
      </c>
      <c r="F1543">
        <v>9638646.0740266405</v>
      </c>
      <c r="G1543">
        <f>IF(C1543="","",VLOOKUP(C1543,Classes_detaillees!B:D,Classes_detaillees!C$1,TRUE))</f>
        <v>45</v>
      </c>
      <c r="H1543">
        <f>IF(C1543="","",VLOOKUP(C1543,Classes_finales!B:D,Classes_finales!C$1,TRUE))</f>
        <v>50</v>
      </c>
      <c r="I1543">
        <f t="shared" si="24"/>
        <v>20</v>
      </c>
      <c r="J1543" s="31">
        <f>Classes_finales!$W$30*C1543^3+Classes_finales!$W$31*C1543^2+Classes_finales!$W$32*C1543+Classes_finales!$W$33</f>
        <v>4.0505509920524609</v>
      </c>
      <c r="K1543">
        <f>IF(OR(C1543&lt;10,C1543&gt;450),0,IF(H1543&gt;=MAX(Classes_finales!D:D),$M$1,Donnees_SIG!J1543))</f>
        <v>4.0505509920524609</v>
      </c>
      <c r="P1543" t="s">
        <v>39</v>
      </c>
    </row>
    <row r="1544" spans="1:16">
      <c r="A1544" t="s">
        <v>3123</v>
      </c>
      <c r="B1544" s="31" t="s">
        <v>3124</v>
      </c>
      <c r="C1544">
        <v>50.146301270000002</v>
      </c>
      <c r="D1544" t="s">
        <v>37</v>
      </c>
      <c r="E1544">
        <v>793049.81394924503</v>
      </c>
      <c r="F1544">
        <v>9638831.0820321999</v>
      </c>
      <c r="G1544">
        <f>IF(C1544="","",VLOOKUP(C1544,Classes_detaillees!B:D,Classes_detaillees!C$1,TRUE))</f>
        <v>55</v>
      </c>
      <c r="H1544">
        <f>IF(C1544="","",VLOOKUP(C1544,Classes_finales!B:D,Classes_finales!C$1,TRUE))</f>
        <v>60</v>
      </c>
      <c r="I1544">
        <f t="shared" si="24"/>
        <v>20</v>
      </c>
      <c r="J1544" s="31">
        <f>Classes_finales!$W$30*C1544^3+Classes_finales!$W$31*C1544^2+Classes_finales!$W$32*C1544+Classes_finales!$W$33</f>
        <v>5.3858484452848892</v>
      </c>
      <c r="K1544">
        <f>IF(OR(C1544&lt;10,C1544&gt;450),0,IF(H1544&gt;=MAX(Classes_finales!D:D),$M$1,Donnees_SIG!J1544))</f>
        <v>5.3858484452848892</v>
      </c>
      <c r="P1544" t="s">
        <v>39</v>
      </c>
    </row>
    <row r="1545" spans="1:16">
      <c r="A1545" t="s">
        <v>3125</v>
      </c>
      <c r="B1545" t="s">
        <v>3126</v>
      </c>
      <c r="C1545">
        <v>88.600502014</v>
      </c>
      <c r="D1545" t="s">
        <v>37</v>
      </c>
      <c r="E1545">
        <v>790840.06976175401</v>
      </c>
      <c r="F1545">
        <v>9638174.7233128492</v>
      </c>
      <c r="G1545">
        <f>IF(C1545="","",VLOOKUP(C1545,Classes_detaillees!B:D,Classes_detaillees!C$1,TRUE))</f>
        <v>90</v>
      </c>
      <c r="H1545">
        <f>IF(C1545="","",VLOOKUP(C1545,Classes_finales!B:D,Classes_finales!C$1,TRUE))</f>
        <v>80</v>
      </c>
      <c r="I1545">
        <f t="shared" si="24"/>
        <v>20</v>
      </c>
      <c r="J1545" s="31">
        <f>Classes_finales!$W$30*C1545^3+Classes_finales!$W$31*C1545^2+Classes_finales!$W$32*C1545+Classes_finales!$W$33</f>
        <v>7.923410701559904</v>
      </c>
      <c r="K1545">
        <f>IF(OR(C1545&lt;10,C1545&gt;450),0,IF(H1545&gt;=MAX(Classes_finales!D:D),$M$1,Donnees_SIG!J1545))</f>
        <v>7.914299999999999</v>
      </c>
      <c r="P1545" t="s">
        <v>39</v>
      </c>
    </row>
    <row r="1546" spans="1:16">
      <c r="A1546" t="s">
        <v>3127</v>
      </c>
      <c r="B1546" t="s">
        <v>3128</v>
      </c>
      <c r="C1546">
        <v>13.690299988</v>
      </c>
      <c r="D1546" t="s">
        <v>37</v>
      </c>
      <c r="E1546">
        <v>783258.20786133397</v>
      </c>
      <c r="F1546">
        <v>9635359.4461877402</v>
      </c>
      <c r="G1546">
        <f>IF(C1546="","",VLOOKUP(C1546,Classes_detaillees!B:D,Classes_detaillees!C$1,TRUE))</f>
        <v>15</v>
      </c>
      <c r="H1546">
        <f>IF(C1546="","",VLOOKUP(C1546,Classes_finales!B:D,Classes_finales!C$1,TRUE))</f>
        <v>15</v>
      </c>
      <c r="I1546">
        <f t="shared" si="24"/>
        <v>20</v>
      </c>
      <c r="J1546" s="31">
        <f>Classes_finales!$W$30*C1546^3+Classes_finales!$W$31*C1546^2+Classes_finales!$W$32*C1546+Classes_finales!$W$33</f>
        <v>0.66229365798357098</v>
      </c>
      <c r="K1546">
        <f>IF(OR(C1546&lt;10,C1546&gt;450),0,IF(H1546&gt;=MAX(Classes_finales!D:D),$M$1,Donnees_SIG!J1546))</f>
        <v>0.66229365798357098</v>
      </c>
      <c r="P1546" t="s">
        <v>39</v>
      </c>
    </row>
    <row r="1547" spans="1:16">
      <c r="A1547" t="s">
        <v>3129</v>
      </c>
      <c r="B1547" t="s">
        <v>3130</v>
      </c>
      <c r="C1547">
        <v>109.45939636</v>
      </c>
      <c r="D1547" t="s">
        <v>37</v>
      </c>
      <c r="E1547">
        <v>790369.10355390399</v>
      </c>
      <c r="F1547">
        <v>9638949.3082660101</v>
      </c>
      <c r="G1547">
        <f>IF(C1547="","",VLOOKUP(C1547,Classes_detaillees!B:D,Classes_detaillees!C$1,TRUE))</f>
        <v>110</v>
      </c>
      <c r="H1547">
        <f>IF(C1547="","",VLOOKUP(C1547,Classes_finales!B:D,Classes_finales!C$1,TRUE))</f>
        <v>80</v>
      </c>
      <c r="I1547">
        <f t="shared" si="24"/>
        <v>20</v>
      </c>
      <c r="J1547" s="31">
        <f>Classes_finales!$W$30*C1547^3+Classes_finales!$W$31*C1547^2+Classes_finales!$W$32*C1547+Classes_finales!$W$33</f>
        <v>5.8800829835165391</v>
      </c>
      <c r="K1547">
        <f>IF(OR(C1547&lt;10,C1547&gt;450),0,IF(H1547&gt;=MAX(Classes_finales!D:D),$M$1,Donnees_SIG!J1547))</f>
        <v>7.914299999999999</v>
      </c>
      <c r="P1547" t="s">
        <v>39</v>
      </c>
    </row>
    <row r="1548" spans="1:16">
      <c r="A1548" t="s">
        <v>3131</v>
      </c>
      <c r="B1548" t="s">
        <v>3132</v>
      </c>
      <c r="C1548">
        <v>18.097400664999999</v>
      </c>
      <c r="D1548" t="s">
        <v>37</v>
      </c>
      <c r="E1548">
        <v>783380.76093569002</v>
      </c>
      <c r="F1548">
        <v>9635813.1784615107</v>
      </c>
      <c r="G1548">
        <f>IF(C1548="","",VLOOKUP(C1548,Classes_detaillees!B:D,Classes_detaillees!C$1,TRUE))</f>
        <v>20</v>
      </c>
      <c r="H1548">
        <f>IF(C1548="","",VLOOKUP(C1548,Classes_finales!B:D,Classes_finales!C$1,TRUE))</f>
        <v>30</v>
      </c>
      <c r="I1548">
        <f t="shared" si="24"/>
        <v>20</v>
      </c>
      <c r="J1548" s="31">
        <f>Classes_finales!$W$30*C1548^3+Classes_finales!$W$31*C1548^2+Classes_finales!$W$32*C1548+Classes_finales!$W$33</f>
        <v>1.1540333684146005</v>
      </c>
      <c r="K1548">
        <f>IF(OR(C1548&lt;10,C1548&gt;450),0,IF(H1548&gt;=MAX(Classes_finales!D:D),$M$1,Donnees_SIG!J1548))</f>
        <v>1.1540333684146005</v>
      </c>
      <c r="P1548" t="s">
        <v>39</v>
      </c>
    </row>
    <row r="1549" spans="1:16">
      <c r="A1549" t="s">
        <v>3133</v>
      </c>
      <c r="B1549" s="31" t="s">
        <v>3134</v>
      </c>
      <c r="C1549">
        <v>52.591499329000001</v>
      </c>
      <c r="D1549" t="s">
        <v>37</v>
      </c>
      <c r="E1549">
        <v>789845.95271013305</v>
      </c>
      <c r="F1549">
        <v>9638375.7554581594</v>
      </c>
      <c r="G1549">
        <f>IF(C1549="","",VLOOKUP(C1549,Classes_detaillees!B:D,Classes_detaillees!C$1,TRUE))</f>
        <v>55</v>
      </c>
      <c r="H1549">
        <f>IF(C1549="","",VLOOKUP(C1549,Classes_finales!B:D,Classes_finales!C$1,TRUE))</f>
        <v>60</v>
      </c>
      <c r="I1549">
        <f t="shared" si="24"/>
        <v>20</v>
      </c>
      <c r="J1549" s="31">
        <f>Classes_finales!$W$30*C1549^3+Classes_finales!$W$31*C1549^2+Classes_finales!$W$32*C1549+Classes_finales!$W$33</f>
        <v>5.6904404864439968</v>
      </c>
      <c r="K1549">
        <f>IF(OR(C1549&lt;10,C1549&gt;450),0,IF(H1549&gt;=MAX(Classes_finales!D:D),$M$1,Donnees_SIG!J1549))</f>
        <v>5.6904404864439968</v>
      </c>
      <c r="P1549" t="s">
        <v>39</v>
      </c>
    </row>
    <row r="1550" spans="1:16">
      <c r="A1550" t="s">
        <v>3135</v>
      </c>
      <c r="B1550" t="s">
        <v>3136</v>
      </c>
      <c r="C1550">
        <v>14.953399658</v>
      </c>
      <c r="D1550" t="s">
        <v>37</v>
      </c>
      <c r="E1550">
        <v>783050.25225288305</v>
      </c>
      <c r="F1550">
        <v>9635837.4561127797</v>
      </c>
      <c r="G1550">
        <f>IF(C1550="","",VLOOKUP(C1550,Classes_detaillees!B:D,Classes_detaillees!C$1,TRUE))</f>
        <v>15</v>
      </c>
      <c r="H1550">
        <f>IF(C1550="","",VLOOKUP(C1550,Classes_finales!B:D,Classes_finales!C$1,TRUE))</f>
        <v>15</v>
      </c>
      <c r="I1550">
        <f t="shared" si="24"/>
        <v>20</v>
      </c>
      <c r="J1550" s="31">
        <f>Classes_finales!$W$30*C1550^3+Classes_finales!$W$31*C1550^2+Classes_finales!$W$32*C1550+Classes_finales!$W$33</f>
        <v>0.79820474767857541</v>
      </c>
      <c r="K1550">
        <f>IF(OR(C1550&lt;10,C1550&gt;450),0,IF(H1550&gt;=MAX(Classes_finales!D:D),$M$1,Donnees_SIG!J1550))</f>
        <v>0.79820474767857541</v>
      </c>
      <c r="P1550" t="s">
        <v>39</v>
      </c>
    </row>
    <row r="1551" spans="1:16">
      <c r="A1551" t="s">
        <v>3137</v>
      </c>
      <c r="B1551" t="s">
        <v>3138</v>
      </c>
      <c r="C1551">
        <v>69.686203003000003</v>
      </c>
      <c r="D1551" t="s">
        <v>37</v>
      </c>
      <c r="E1551">
        <v>790914.67237188597</v>
      </c>
      <c r="F1551">
        <v>9637932.09637684</v>
      </c>
      <c r="G1551">
        <f>IF(C1551="","",VLOOKUP(C1551,Classes_detaillees!B:D,Classes_detaillees!C$1,TRUE))</f>
        <v>70</v>
      </c>
      <c r="H1551">
        <f>IF(C1551="","",VLOOKUP(C1551,Classes_finales!B:D,Classes_finales!C$1,TRUE))</f>
        <v>70</v>
      </c>
      <c r="I1551">
        <f t="shared" si="24"/>
        <v>20</v>
      </c>
      <c r="J1551" s="31">
        <f>Classes_finales!$W$30*C1551^3+Classes_finales!$W$31*C1551^2+Classes_finales!$W$32*C1551+Classes_finales!$W$33</f>
        <v>7.4028554737847863</v>
      </c>
      <c r="K1551">
        <f>IF(OR(C1551&lt;10,C1551&gt;450),0,IF(H1551&gt;=MAX(Classes_finales!D:D),$M$1,Donnees_SIG!J1551))</f>
        <v>7.4028554737847863</v>
      </c>
      <c r="P1551" t="s">
        <v>39</v>
      </c>
    </row>
    <row r="1552" spans="1:16">
      <c r="A1552" t="s">
        <v>3139</v>
      </c>
      <c r="B1552" t="s">
        <v>3140</v>
      </c>
      <c r="C1552">
        <v>70.161796570000007</v>
      </c>
      <c r="D1552" t="s">
        <v>37</v>
      </c>
      <c r="E1552">
        <v>784066.52474188898</v>
      </c>
      <c r="F1552">
        <v>9635908.8754576705</v>
      </c>
      <c r="G1552">
        <f>IF(C1552="","",VLOOKUP(C1552,Classes_detaillees!B:D,Classes_detaillees!C$1,TRUE))</f>
        <v>75</v>
      </c>
      <c r="H1552">
        <f>IF(C1552="","",VLOOKUP(C1552,Classes_finales!B:D,Classes_finales!C$1,TRUE))</f>
        <v>80</v>
      </c>
      <c r="I1552">
        <f t="shared" si="24"/>
        <v>20</v>
      </c>
      <c r="J1552" s="31">
        <f>Classes_finales!$W$30*C1552^3+Classes_finales!$W$31*C1552^2+Classes_finales!$W$32*C1552+Classes_finales!$W$33</f>
        <v>7.4367189358422383</v>
      </c>
      <c r="K1552">
        <f>IF(OR(C1552&lt;10,C1552&gt;450),0,IF(H1552&gt;=MAX(Classes_finales!D:D),$M$1,Donnees_SIG!J1552))</f>
        <v>7.914299999999999</v>
      </c>
      <c r="P1552" t="s">
        <v>39</v>
      </c>
    </row>
    <row r="1553" spans="1:16">
      <c r="A1553" t="s">
        <v>3141</v>
      </c>
      <c r="B1553" s="31" t="s">
        <v>3142</v>
      </c>
      <c r="C1553">
        <v>223.16960144000001</v>
      </c>
      <c r="D1553" t="s">
        <v>37</v>
      </c>
      <c r="E1553">
        <v>783605.96954839898</v>
      </c>
      <c r="F1553">
        <v>9636540.8596605193</v>
      </c>
      <c r="G1553">
        <f>IF(C1553="","",VLOOKUP(C1553,Classes_detaillees!B:D,Classes_detaillees!C$1,TRUE))</f>
        <v>225</v>
      </c>
      <c r="H1553">
        <f>IF(C1553="","",VLOOKUP(C1553,Classes_finales!B:D,Classes_finales!C$1,TRUE))</f>
        <v>80</v>
      </c>
      <c r="I1553">
        <f t="shared" si="24"/>
        <v>20</v>
      </c>
      <c r="J1553" s="31">
        <f>Classes_finales!$W$30*C1553^3+Classes_finales!$W$31*C1553^2+Classes_finales!$W$32*C1553+Classes_finales!$W$33</f>
        <v>-100.5068450320618</v>
      </c>
      <c r="K1553">
        <f>IF(OR(C1553&lt;10,C1553&gt;450),0,IF(H1553&gt;=MAX(Classes_finales!D:D),$M$1,Donnees_SIG!J1553))</f>
        <v>7.914299999999999</v>
      </c>
      <c r="P1553" t="s">
        <v>39</v>
      </c>
    </row>
    <row r="1554" spans="1:16">
      <c r="A1554" t="s">
        <v>3143</v>
      </c>
      <c r="B1554" t="s">
        <v>3144</v>
      </c>
      <c r="C1554">
        <v>85.499198914000004</v>
      </c>
      <c r="D1554" t="s">
        <v>37</v>
      </c>
      <c r="E1554">
        <v>792636.39432891703</v>
      </c>
      <c r="F1554">
        <v>9638550.6938351095</v>
      </c>
      <c r="G1554">
        <f>IF(C1554="","",VLOOKUP(C1554,Classes_detaillees!B:D,Classes_detaillees!C$1,TRUE))</f>
        <v>90</v>
      </c>
      <c r="H1554">
        <f>IF(C1554="","",VLOOKUP(C1554,Classes_finales!B:D,Classes_finales!C$1,TRUE))</f>
        <v>80</v>
      </c>
      <c r="I1554">
        <f t="shared" si="24"/>
        <v>20</v>
      </c>
      <c r="J1554" s="31">
        <f>Classes_finales!$W$30*C1554^3+Classes_finales!$W$31*C1554^2+Classes_finales!$W$32*C1554+Classes_finales!$W$33</f>
        <v>7.969276916109008</v>
      </c>
      <c r="K1554">
        <f>IF(OR(C1554&lt;10,C1554&gt;450),0,IF(H1554&gt;=MAX(Classes_finales!D:D),$M$1,Donnees_SIG!J1554))</f>
        <v>7.914299999999999</v>
      </c>
      <c r="P1554" t="s">
        <v>39</v>
      </c>
    </row>
    <row r="1555" spans="1:16">
      <c r="A1555" t="s">
        <v>3145</v>
      </c>
      <c r="B1555" s="31" t="s">
        <v>3146</v>
      </c>
      <c r="C1555">
        <v>302.20809937000001</v>
      </c>
      <c r="D1555" t="s">
        <v>37</v>
      </c>
      <c r="E1555">
        <v>790885.65455309895</v>
      </c>
      <c r="F1555">
        <v>9638475.5612776093</v>
      </c>
      <c r="G1555">
        <f>IF(C1555="","",VLOOKUP(C1555,Classes_detaillees!B:D,Classes_detaillees!C$1,TRUE))</f>
        <v>305</v>
      </c>
      <c r="H1555">
        <f>IF(C1555="","",VLOOKUP(C1555,Classes_finales!B:D,Classes_finales!C$1,TRUE))</f>
        <v>80</v>
      </c>
      <c r="I1555">
        <f t="shared" si="24"/>
        <v>20</v>
      </c>
      <c r="J1555" s="31">
        <f>Classes_finales!$W$30*C1555^3+Classes_finales!$W$31*C1555^2+Classes_finales!$W$32*C1555+Classes_finales!$W$33</f>
        <v>-334.36835600085317</v>
      </c>
      <c r="K1555">
        <f>IF(OR(C1555&lt;10,C1555&gt;450),0,IF(H1555&gt;=MAX(Classes_finales!D:D),$M$1,Donnees_SIG!J1555))</f>
        <v>7.914299999999999</v>
      </c>
      <c r="P1555" t="s">
        <v>39</v>
      </c>
    </row>
    <row r="1556" spans="1:16">
      <c r="A1556" t="s">
        <v>3147</v>
      </c>
      <c r="B1556" t="s">
        <v>3148</v>
      </c>
      <c r="C1556">
        <v>113.09539795000001</v>
      </c>
      <c r="D1556" t="s">
        <v>37</v>
      </c>
      <c r="E1556">
        <v>791743.90723464498</v>
      </c>
      <c r="F1556">
        <v>9638390.84115077</v>
      </c>
      <c r="G1556">
        <f>IF(C1556="","",VLOOKUP(C1556,Classes_detaillees!B:D,Classes_detaillees!C$1,TRUE))</f>
        <v>115</v>
      </c>
      <c r="H1556">
        <f>IF(C1556="","",VLOOKUP(C1556,Classes_finales!B:D,Classes_finales!C$1,TRUE))</f>
        <v>80</v>
      </c>
      <c r="I1556">
        <f t="shared" si="24"/>
        <v>20</v>
      </c>
      <c r="J1556" s="31">
        <f>Classes_finales!$W$30*C1556^3+Classes_finales!$W$31*C1556^2+Classes_finales!$W$32*C1556+Classes_finales!$W$33</f>
        <v>5.1655901197967058</v>
      </c>
      <c r="K1556">
        <f>IF(OR(C1556&lt;10,C1556&gt;450),0,IF(H1556&gt;=MAX(Classes_finales!D:D),$M$1,Donnees_SIG!J1556))</f>
        <v>7.914299999999999</v>
      </c>
      <c r="P1556" t="s">
        <v>39</v>
      </c>
    </row>
    <row r="1557" spans="1:16">
      <c r="A1557" t="s">
        <v>3149</v>
      </c>
      <c r="B1557" t="s">
        <v>3150</v>
      </c>
      <c r="C1557">
        <v>68.278602599999999</v>
      </c>
      <c r="D1557" t="s">
        <v>37</v>
      </c>
      <c r="E1557">
        <v>790594.71559790894</v>
      </c>
      <c r="F1557">
        <v>9638563.9765757192</v>
      </c>
      <c r="G1557">
        <f>IF(C1557="","",VLOOKUP(C1557,Classes_detaillees!B:D,Classes_detaillees!C$1,TRUE))</f>
        <v>70</v>
      </c>
      <c r="H1557">
        <f>IF(C1557="","",VLOOKUP(C1557,Classes_finales!B:D,Classes_finales!C$1,TRUE))</f>
        <v>70</v>
      </c>
      <c r="I1557">
        <f t="shared" si="24"/>
        <v>20</v>
      </c>
      <c r="J1557" s="31">
        <f>Classes_finales!$W$30*C1557^3+Classes_finales!$W$31*C1557^2+Classes_finales!$W$32*C1557+Classes_finales!$W$33</f>
        <v>7.297428523528211</v>
      </c>
      <c r="K1557">
        <f>IF(OR(C1557&lt;10,C1557&gt;450),0,IF(H1557&gt;=MAX(Classes_finales!D:D),$M$1,Donnees_SIG!J1557))</f>
        <v>7.297428523528211</v>
      </c>
      <c r="P1557" t="s">
        <v>39</v>
      </c>
    </row>
    <row r="1558" spans="1:16">
      <c r="A1558" t="s">
        <v>3151</v>
      </c>
      <c r="B1558" t="s">
        <v>3152</v>
      </c>
      <c r="C1558">
        <v>113.64009857000001</v>
      </c>
      <c r="D1558" t="s">
        <v>37</v>
      </c>
      <c r="E1558">
        <v>791772.29391614103</v>
      </c>
      <c r="F1558">
        <v>9638354.6827427503</v>
      </c>
      <c r="G1558">
        <f>IF(C1558="","",VLOOKUP(C1558,Classes_detaillees!B:D,Classes_detaillees!C$1,TRUE))</f>
        <v>115</v>
      </c>
      <c r="H1558">
        <f>IF(C1558="","",VLOOKUP(C1558,Classes_finales!B:D,Classes_finales!C$1,TRUE))</f>
        <v>80</v>
      </c>
      <c r="I1558">
        <f t="shared" si="24"/>
        <v>20</v>
      </c>
      <c r="J1558" s="31">
        <f>Classes_finales!$W$30*C1558^3+Classes_finales!$W$31*C1558^2+Classes_finales!$W$32*C1558+Classes_finales!$W$33</f>
        <v>5.0482517080131011</v>
      </c>
      <c r="K1558">
        <f>IF(OR(C1558&lt;10,C1558&gt;450),0,IF(H1558&gt;=MAX(Classes_finales!D:D),$M$1,Donnees_SIG!J1558))</f>
        <v>7.914299999999999</v>
      </c>
      <c r="P1558" t="s">
        <v>39</v>
      </c>
    </row>
    <row r="1559" spans="1:16">
      <c r="A1559" t="s">
        <v>3153</v>
      </c>
      <c r="B1559" t="s">
        <v>3154</v>
      </c>
      <c r="C1559">
        <v>26.764900208</v>
      </c>
      <c r="D1559" t="s">
        <v>37</v>
      </c>
      <c r="E1559">
        <v>783460.84418646502</v>
      </c>
      <c r="F1559">
        <v>9636927.3568401504</v>
      </c>
      <c r="G1559">
        <f>IF(C1559="","",VLOOKUP(C1559,Classes_detaillees!B:D,Classes_detaillees!C$1,TRUE))</f>
        <v>30</v>
      </c>
      <c r="H1559">
        <f>IF(C1559="","",VLOOKUP(C1559,Classes_finales!B:D,Classes_finales!C$1,TRUE))</f>
        <v>30</v>
      </c>
      <c r="I1559">
        <f t="shared" si="24"/>
        <v>20</v>
      </c>
      <c r="J1559" s="31">
        <f>Classes_finales!$W$30*C1559^3+Classes_finales!$W$31*C1559^2+Classes_finales!$W$32*C1559+Classes_finales!$W$33</f>
        <v>2.2377485490450559</v>
      </c>
      <c r="K1559">
        <f>IF(OR(C1559&lt;10,C1559&gt;450),0,IF(H1559&gt;=MAX(Classes_finales!D:D),$M$1,Donnees_SIG!J1559))</f>
        <v>2.2377485490450559</v>
      </c>
      <c r="P1559" t="s">
        <v>39</v>
      </c>
    </row>
    <row r="1560" spans="1:16">
      <c r="A1560" t="s">
        <v>3155</v>
      </c>
      <c r="B1560" s="31" t="s">
        <v>3156</v>
      </c>
      <c r="C1560">
        <v>92.356697083</v>
      </c>
      <c r="D1560" t="s">
        <v>37</v>
      </c>
      <c r="E1560">
        <v>791906.62628260197</v>
      </c>
      <c r="F1560">
        <v>9638462.7168911509</v>
      </c>
      <c r="G1560">
        <f>IF(C1560="","",VLOOKUP(C1560,Classes_detaillees!B:D,Classes_detaillees!C$1,TRUE))</f>
        <v>95</v>
      </c>
      <c r="H1560">
        <f>IF(C1560="","",VLOOKUP(C1560,Classes_finales!B:D,Classes_finales!C$1,TRUE))</f>
        <v>80</v>
      </c>
      <c r="I1560">
        <f t="shared" si="24"/>
        <v>20</v>
      </c>
      <c r="J1560" s="31">
        <f>Classes_finales!$W$30*C1560^3+Classes_finales!$W$31*C1560^2+Classes_finales!$W$32*C1560+Classes_finales!$W$33</f>
        <v>7.7872586759929945</v>
      </c>
      <c r="K1560">
        <f>IF(OR(C1560&lt;10,C1560&gt;450),0,IF(H1560&gt;=MAX(Classes_finales!D:D),$M$1,Donnees_SIG!J1560))</f>
        <v>7.914299999999999</v>
      </c>
      <c r="P1560" t="s">
        <v>39</v>
      </c>
    </row>
    <row r="1561" spans="1:16">
      <c r="A1561" t="s">
        <v>3157</v>
      </c>
      <c r="B1561" t="s">
        <v>3158</v>
      </c>
      <c r="C1561">
        <v>111.01719666</v>
      </c>
      <c r="D1561" t="s">
        <v>37</v>
      </c>
      <c r="E1561">
        <v>790626.38929647603</v>
      </c>
      <c r="F1561">
        <v>9638005.0912171807</v>
      </c>
      <c r="G1561">
        <f>IF(C1561="","",VLOOKUP(C1561,Classes_detaillees!B:D,Classes_detaillees!C$1,TRUE))</f>
        <v>115</v>
      </c>
      <c r="H1561">
        <f>IF(C1561="","",VLOOKUP(C1561,Classes_finales!B:D,Classes_finales!C$1,TRUE))</f>
        <v>80</v>
      </c>
      <c r="I1561">
        <f t="shared" si="24"/>
        <v>20</v>
      </c>
      <c r="J1561" s="31">
        <f>Classes_finales!$W$30*C1561^3+Classes_finales!$W$31*C1561^2+Classes_finales!$W$32*C1561+Classes_finales!$W$33</f>
        <v>5.5884432167906741</v>
      </c>
      <c r="K1561">
        <f>IF(OR(C1561&lt;10,C1561&gt;450),0,IF(H1561&gt;=MAX(Classes_finales!D:D),$M$1,Donnees_SIG!J1561))</f>
        <v>7.914299999999999</v>
      </c>
      <c r="P1561" t="s">
        <v>39</v>
      </c>
    </row>
    <row r="1562" spans="1:16">
      <c r="A1562" t="s">
        <v>3159</v>
      </c>
      <c r="B1562" t="s">
        <v>3160</v>
      </c>
      <c r="C1562">
        <v>54.668300629000001</v>
      </c>
      <c r="D1562" t="s">
        <v>37</v>
      </c>
      <c r="E1562">
        <v>784837.65705428901</v>
      </c>
      <c r="F1562">
        <v>9636393.1832802501</v>
      </c>
      <c r="G1562">
        <f>IF(C1562="","",VLOOKUP(C1562,Classes_detaillees!B:D,Classes_detaillees!C$1,TRUE))</f>
        <v>55</v>
      </c>
      <c r="H1562">
        <f>IF(C1562="","",VLOOKUP(C1562,Classes_finales!B:D,Classes_finales!C$1,TRUE))</f>
        <v>60</v>
      </c>
      <c r="I1562">
        <f t="shared" si="24"/>
        <v>20</v>
      </c>
      <c r="J1562" s="31">
        <f>Classes_finales!$W$30*C1562^3+Classes_finales!$W$31*C1562^2+Classes_finales!$W$32*C1562+Classes_finales!$W$33</f>
        <v>5.9402381968255735</v>
      </c>
      <c r="K1562">
        <f>IF(OR(C1562&lt;10,C1562&gt;450),0,IF(H1562&gt;=MAX(Classes_finales!D:D),$M$1,Donnees_SIG!J1562))</f>
        <v>5.9402381968255735</v>
      </c>
      <c r="P1562" t="s">
        <v>39</v>
      </c>
    </row>
    <row r="1563" spans="1:16">
      <c r="A1563" t="s">
        <v>3161</v>
      </c>
      <c r="B1563" t="s">
        <v>3162</v>
      </c>
      <c r="C1563">
        <v>24.779699325999999</v>
      </c>
      <c r="D1563" t="s">
        <v>37</v>
      </c>
      <c r="E1563">
        <v>789604.43977844995</v>
      </c>
      <c r="F1563">
        <v>9638919.27648394</v>
      </c>
      <c r="G1563">
        <f>IF(C1563="","",VLOOKUP(C1563,Classes_detaillees!B:D,Classes_detaillees!C$1,TRUE))</f>
        <v>25</v>
      </c>
      <c r="H1563">
        <f>IF(C1563="","",VLOOKUP(C1563,Classes_finales!B:D,Classes_finales!C$1,TRUE))</f>
        <v>30</v>
      </c>
      <c r="I1563">
        <f t="shared" si="24"/>
        <v>20</v>
      </c>
      <c r="J1563" s="31">
        <f>Classes_finales!$W$30*C1563^3+Classes_finales!$W$31*C1563^2+Classes_finales!$W$32*C1563+Classes_finales!$W$33</f>
        <v>1.9788272792896264</v>
      </c>
      <c r="K1563">
        <f>IF(OR(C1563&lt;10,C1563&gt;450),0,IF(H1563&gt;=MAX(Classes_finales!D:D),$M$1,Donnees_SIG!J1563))</f>
        <v>1.9788272792896264</v>
      </c>
      <c r="P1563" t="s">
        <v>39</v>
      </c>
    </row>
    <row r="1564" spans="1:16">
      <c r="A1564" t="s">
        <v>3163</v>
      </c>
      <c r="B1564" t="s">
        <v>3164</v>
      </c>
      <c r="C1564">
        <v>30.099100112999999</v>
      </c>
      <c r="D1564" t="s">
        <v>37</v>
      </c>
      <c r="E1564">
        <v>792290.12237683195</v>
      </c>
      <c r="F1564">
        <v>9638592.6474456098</v>
      </c>
      <c r="G1564">
        <f>IF(C1564="","",VLOOKUP(C1564,Classes_detaillees!B:D,Classes_detaillees!C$1,TRUE))</f>
        <v>35</v>
      </c>
      <c r="H1564">
        <f>IF(C1564="","",VLOOKUP(C1564,Classes_finales!B:D,Classes_finales!C$1,TRUE))</f>
        <v>35</v>
      </c>
      <c r="I1564">
        <f t="shared" si="24"/>
        <v>20</v>
      </c>
      <c r="J1564" s="31">
        <f>Classes_finales!$W$30*C1564^3+Classes_finales!$W$31*C1564^2+Classes_finales!$W$32*C1564+Classes_finales!$W$33</f>
        <v>2.6826725141117467</v>
      </c>
      <c r="K1564">
        <f>IF(OR(C1564&lt;10,C1564&gt;450),0,IF(H1564&gt;=MAX(Classes_finales!D:D),$M$1,Donnees_SIG!J1564))</f>
        <v>2.6826725141117467</v>
      </c>
      <c r="P1564" t="s">
        <v>39</v>
      </c>
    </row>
    <row r="1565" spans="1:16">
      <c r="A1565" t="s">
        <v>3165</v>
      </c>
      <c r="B1565" t="s">
        <v>3166</v>
      </c>
      <c r="C1565">
        <v>136.95820617999999</v>
      </c>
      <c r="D1565" t="s">
        <v>37</v>
      </c>
      <c r="E1565">
        <v>789800.710853506</v>
      </c>
      <c r="F1565">
        <v>9637299.7437728308</v>
      </c>
      <c r="G1565">
        <f>IF(C1565="","",VLOOKUP(C1565,Classes_detaillees!B:D,Classes_detaillees!C$1,TRUE))</f>
        <v>140</v>
      </c>
      <c r="H1565">
        <f>IF(C1565="","",VLOOKUP(C1565,Classes_finales!B:D,Classes_finales!C$1,TRUE))</f>
        <v>80</v>
      </c>
      <c r="I1565">
        <f t="shared" si="24"/>
        <v>20</v>
      </c>
      <c r="J1565" s="31">
        <f>Classes_finales!$W$30*C1565^3+Classes_finales!$W$31*C1565^2+Classes_finales!$W$32*C1565+Classes_finales!$W$33</f>
        <v>-2.7981762044139633</v>
      </c>
      <c r="K1565">
        <f>IF(OR(C1565&lt;10,C1565&gt;450),0,IF(H1565&gt;=MAX(Classes_finales!D:D),$M$1,Donnees_SIG!J1565))</f>
        <v>7.914299999999999</v>
      </c>
      <c r="P1565" t="s">
        <v>39</v>
      </c>
    </row>
    <row r="1566" spans="1:16">
      <c r="A1566" t="s">
        <v>3167</v>
      </c>
      <c r="B1566" s="31" t="s">
        <v>3168</v>
      </c>
      <c r="C1566">
        <v>40.454898833999998</v>
      </c>
      <c r="D1566" t="s">
        <v>37</v>
      </c>
      <c r="E1566">
        <v>783005.05554488301</v>
      </c>
      <c r="F1566">
        <v>9636328.5538453292</v>
      </c>
      <c r="G1566">
        <f>IF(C1566="","",VLOOKUP(C1566,Classes_detaillees!B:D,Classes_detaillees!C$1,TRUE))</f>
        <v>45</v>
      </c>
      <c r="H1566">
        <f>IF(C1566="","",VLOOKUP(C1566,Classes_finales!B:D,Classes_finales!C$1,TRUE))</f>
        <v>50</v>
      </c>
      <c r="I1566">
        <f t="shared" si="24"/>
        <v>20</v>
      </c>
      <c r="J1566" s="31">
        <f>Classes_finales!$W$30*C1566^3+Classes_finales!$W$31*C1566^2+Classes_finales!$W$32*C1566+Classes_finales!$W$33</f>
        <v>4.1005323811136183</v>
      </c>
      <c r="K1566">
        <f>IF(OR(C1566&lt;10,C1566&gt;450),0,IF(H1566&gt;=MAX(Classes_finales!D:D),$M$1,Donnees_SIG!J1566))</f>
        <v>4.1005323811136183</v>
      </c>
      <c r="P1566" t="s">
        <v>39</v>
      </c>
    </row>
    <row r="1567" spans="1:16">
      <c r="A1567" t="s">
        <v>3169</v>
      </c>
      <c r="B1567" t="s">
        <v>3170</v>
      </c>
      <c r="C1567">
        <v>81.724098205999994</v>
      </c>
      <c r="D1567" t="s">
        <v>37</v>
      </c>
      <c r="E1567">
        <v>790489.58065436897</v>
      </c>
      <c r="F1567">
        <v>9638313.0533734094</v>
      </c>
      <c r="G1567">
        <f>IF(C1567="","",VLOOKUP(C1567,Classes_detaillees!B:D,Classes_detaillees!C$1,TRUE))</f>
        <v>85</v>
      </c>
      <c r="H1567">
        <f>IF(C1567="","",VLOOKUP(C1567,Classes_finales!B:D,Classes_finales!C$1,TRUE))</f>
        <v>80</v>
      </c>
      <c r="I1567">
        <f t="shared" si="24"/>
        <v>20</v>
      </c>
      <c r="J1567" s="31">
        <f>Classes_finales!$W$30*C1567^3+Classes_finales!$W$31*C1567^2+Classes_finales!$W$32*C1567+Classes_finales!$W$33</f>
        <v>7.9493990091645674</v>
      </c>
      <c r="K1567">
        <f>IF(OR(C1567&lt;10,C1567&gt;450),0,IF(H1567&gt;=MAX(Classes_finales!D:D),$M$1,Donnees_SIG!J1567))</f>
        <v>7.914299999999999</v>
      </c>
      <c r="P1567" t="s">
        <v>39</v>
      </c>
    </row>
    <row r="1568" spans="1:16">
      <c r="A1568" t="s">
        <v>3171</v>
      </c>
      <c r="B1568" t="s">
        <v>3172</v>
      </c>
      <c r="C1568">
        <v>63.709201813</v>
      </c>
      <c r="D1568" t="s">
        <v>37</v>
      </c>
      <c r="E1568">
        <v>783074.70332967897</v>
      </c>
      <c r="F1568">
        <v>9635742.5424906593</v>
      </c>
      <c r="G1568">
        <f>IF(C1568="","",VLOOKUP(C1568,Classes_detaillees!B:D,Classes_detaillees!C$1,TRUE))</f>
        <v>65</v>
      </c>
      <c r="H1568">
        <f>IF(C1568="","",VLOOKUP(C1568,Classes_finales!B:D,Classes_finales!C$1,TRUE))</f>
        <v>70</v>
      </c>
      <c r="I1568">
        <f t="shared" si="24"/>
        <v>20</v>
      </c>
      <c r="J1568" s="31">
        <f>Classes_finales!$W$30*C1568^3+Classes_finales!$W$31*C1568^2+Classes_finales!$W$32*C1568+Classes_finales!$W$33</f>
        <v>6.9051131836760451</v>
      </c>
      <c r="K1568">
        <f>IF(OR(C1568&lt;10,C1568&gt;450),0,IF(H1568&gt;=MAX(Classes_finales!D:D),$M$1,Donnees_SIG!J1568))</f>
        <v>6.9051131836760451</v>
      </c>
      <c r="P1568" t="s">
        <v>39</v>
      </c>
    </row>
    <row r="1569" spans="1:16">
      <c r="A1569" t="s">
        <v>3173</v>
      </c>
      <c r="B1569" t="s">
        <v>3174</v>
      </c>
      <c r="C1569">
        <v>31.819499968999999</v>
      </c>
      <c r="D1569" t="s">
        <v>37</v>
      </c>
      <c r="E1569">
        <v>791628.68870056502</v>
      </c>
      <c r="F1569">
        <v>9639248.6679078601</v>
      </c>
      <c r="G1569">
        <f>IF(C1569="","",VLOOKUP(C1569,Classes_detaillees!B:D,Classes_detaillees!C$1,TRUE))</f>
        <v>35</v>
      </c>
      <c r="H1569">
        <f>IF(C1569="","",VLOOKUP(C1569,Classes_finales!B:D,Classes_finales!C$1,TRUE))</f>
        <v>35</v>
      </c>
      <c r="I1569">
        <f t="shared" si="24"/>
        <v>20</v>
      </c>
      <c r="J1569" s="31">
        <f>Classes_finales!$W$30*C1569^3+Classes_finales!$W$31*C1569^2+Classes_finales!$W$32*C1569+Classes_finales!$W$33</f>
        <v>2.9159543058638366</v>
      </c>
      <c r="K1569">
        <f>IF(OR(C1569&lt;10,C1569&gt;450),0,IF(H1569&gt;=MAX(Classes_finales!D:D),$M$1,Donnees_SIG!J1569))</f>
        <v>2.9159543058638366</v>
      </c>
      <c r="P1569" t="s">
        <v>39</v>
      </c>
    </row>
    <row r="1570" spans="1:16">
      <c r="A1570" t="s">
        <v>3175</v>
      </c>
      <c r="B1570" t="s">
        <v>3176</v>
      </c>
      <c r="C1570">
        <v>97.454597473000007</v>
      </c>
      <c r="D1570" t="s">
        <v>37</v>
      </c>
      <c r="E1570">
        <v>790832.28003772197</v>
      </c>
      <c r="F1570">
        <v>9638017.2569533996</v>
      </c>
      <c r="G1570">
        <f>IF(C1570="","",VLOOKUP(C1570,Classes_detaillees!B:D,Classes_detaillees!C$1,TRUE))</f>
        <v>100</v>
      </c>
      <c r="H1570">
        <f>IF(C1570="","",VLOOKUP(C1570,Classes_finales!B:D,Classes_finales!C$1,TRUE))</f>
        <v>80</v>
      </c>
      <c r="I1570">
        <f t="shared" si="24"/>
        <v>20</v>
      </c>
      <c r="J1570" s="31">
        <f>Classes_finales!$W$30*C1570^3+Classes_finales!$W$31*C1570^2+Classes_finales!$W$32*C1570+Classes_finales!$W$33</f>
        <v>7.4504403562686488</v>
      </c>
      <c r="K1570">
        <f>IF(OR(C1570&lt;10,C1570&gt;450),0,IF(H1570&gt;=MAX(Classes_finales!D:D),$M$1,Donnees_SIG!J1570))</f>
        <v>7.914299999999999</v>
      </c>
      <c r="P1570" t="s">
        <v>39</v>
      </c>
    </row>
    <row r="1571" spans="1:16">
      <c r="A1571" t="s">
        <v>3177</v>
      </c>
      <c r="B1571" s="31" t="s">
        <v>3178</v>
      </c>
      <c r="C1571">
        <v>14.635399818</v>
      </c>
      <c r="D1571" t="s">
        <v>37</v>
      </c>
      <c r="E1571">
        <v>783348.15351980401</v>
      </c>
      <c r="F1571">
        <v>9636924.4507663902</v>
      </c>
      <c r="G1571">
        <f>IF(C1571="","",VLOOKUP(C1571,Classes_detaillees!B:D,Classes_detaillees!C$1,TRUE))</f>
        <v>15</v>
      </c>
      <c r="H1571">
        <f>IF(C1571="","",VLOOKUP(C1571,Classes_finales!B:D,Classes_finales!C$1,TRUE))</f>
        <v>15</v>
      </c>
      <c r="I1571">
        <f t="shared" si="24"/>
        <v>20</v>
      </c>
      <c r="J1571" s="31">
        <f>Classes_finales!$W$30*C1571^3+Classes_finales!$W$31*C1571^2+Classes_finales!$W$32*C1571+Classes_finales!$W$33</f>
        <v>0.76358652271978311</v>
      </c>
      <c r="K1571">
        <f>IF(OR(C1571&lt;10,C1571&gt;450),0,IF(H1571&gt;=MAX(Classes_finales!D:D),$M$1,Donnees_SIG!J1571))</f>
        <v>0.76358652271978311</v>
      </c>
      <c r="P1571" t="s">
        <v>39</v>
      </c>
    </row>
    <row r="1572" spans="1:16">
      <c r="A1572" t="s">
        <v>3179</v>
      </c>
      <c r="B1572" s="31" t="s">
        <v>3180</v>
      </c>
      <c r="C1572">
        <v>18.707700728999999</v>
      </c>
      <c r="D1572" t="s">
        <v>37</v>
      </c>
      <c r="E1572">
        <v>790468.10514237196</v>
      </c>
      <c r="F1572">
        <v>9637349.5395612493</v>
      </c>
      <c r="G1572">
        <f>IF(C1572="","",VLOOKUP(C1572,Classes_detaillees!B:D,Classes_detaillees!C$1,TRUE))</f>
        <v>20</v>
      </c>
      <c r="H1572">
        <f>IF(C1572="","",VLOOKUP(C1572,Classes_finales!B:D,Classes_finales!C$1,TRUE))</f>
        <v>30</v>
      </c>
      <c r="I1572">
        <f t="shared" si="24"/>
        <v>20</v>
      </c>
      <c r="J1572" s="31">
        <f>Classes_finales!$W$30*C1572^3+Classes_finales!$W$31*C1572^2+Classes_finales!$W$32*C1572+Classes_finales!$W$33</f>
        <v>1.2257742193043688</v>
      </c>
      <c r="K1572">
        <f>IF(OR(C1572&lt;10,C1572&gt;450),0,IF(H1572&gt;=MAX(Classes_finales!D:D),$M$1,Donnees_SIG!J1572))</f>
        <v>1.2257742193043688</v>
      </c>
      <c r="P1572" t="s">
        <v>39</v>
      </c>
    </row>
    <row r="1573" spans="1:16">
      <c r="A1573" t="s">
        <v>3181</v>
      </c>
      <c r="B1573" s="31" t="s">
        <v>3182</v>
      </c>
      <c r="C1573">
        <v>56.905998230000002</v>
      </c>
      <c r="D1573" t="s">
        <v>37</v>
      </c>
      <c r="E1573">
        <v>790741.44531049195</v>
      </c>
      <c r="F1573">
        <v>9638008.0139291603</v>
      </c>
      <c r="G1573">
        <f>IF(C1573="","",VLOOKUP(C1573,Classes_detaillees!B:D,Classes_detaillees!C$1,TRUE))</f>
        <v>60</v>
      </c>
      <c r="H1573">
        <f>IF(C1573="","",VLOOKUP(C1573,Classes_finales!B:D,Classes_finales!C$1,TRUE))</f>
        <v>60</v>
      </c>
      <c r="I1573">
        <f t="shared" si="24"/>
        <v>20</v>
      </c>
      <c r="J1573" s="31">
        <f>Classes_finales!$W$30*C1573^3+Classes_finales!$W$31*C1573^2+Classes_finales!$W$32*C1573+Classes_finales!$W$33</f>
        <v>6.1989295967014488</v>
      </c>
      <c r="K1573">
        <f>IF(OR(C1573&lt;10,C1573&gt;450),0,IF(H1573&gt;=MAX(Classes_finales!D:D),$M$1,Donnees_SIG!J1573))</f>
        <v>6.1989295967014488</v>
      </c>
      <c r="P1573" t="s">
        <v>39</v>
      </c>
    </row>
    <row r="1574" spans="1:16">
      <c r="A1574" t="s">
        <v>3183</v>
      </c>
      <c r="B1574" t="s">
        <v>3184</v>
      </c>
      <c r="C1574">
        <v>128.72650146000001</v>
      </c>
      <c r="D1574" t="s">
        <v>37</v>
      </c>
      <c r="E1574">
        <v>790489.15010431001</v>
      </c>
      <c r="F1574">
        <v>9639367.77824427</v>
      </c>
      <c r="G1574">
        <f>IF(C1574="","",VLOOKUP(C1574,Classes_detaillees!B:D,Classes_detaillees!C$1,TRUE))</f>
        <v>130</v>
      </c>
      <c r="H1574">
        <f>IF(C1574="","",VLOOKUP(C1574,Classes_finales!B:D,Classes_finales!C$1,TRUE))</f>
        <v>80</v>
      </c>
      <c r="I1574">
        <f t="shared" si="24"/>
        <v>20</v>
      </c>
      <c r="J1574" s="31">
        <f>Classes_finales!$W$30*C1574^3+Classes_finales!$W$31*C1574^2+Classes_finales!$W$32*C1574+Classes_finales!$W$33</f>
        <v>0.64068352313948784</v>
      </c>
      <c r="K1574">
        <f>IF(OR(C1574&lt;10,C1574&gt;450),0,IF(H1574&gt;=MAX(Classes_finales!D:D),$M$1,Donnees_SIG!J1574))</f>
        <v>7.914299999999999</v>
      </c>
      <c r="P1574" t="s">
        <v>39</v>
      </c>
    </row>
    <row r="1575" spans="1:16">
      <c r="A1575" t="s">
        <v>3185</v>
      </c>
      <c r="B1575" s="31" t="s">
        <v>3186</v>
      </c>
      <c r="C1575">
        <v>119.49960326999999</v>
      </c>
      <c r="D1575" t="s">
        <v>37</v>
      </c>
      <c r="E1575">
        <v>792111.93119944097</v>
      </c>
      <c r="F1575">
        <v>9638306.7535095997</v>
      </c>
      <c r="G1575">
        <f>IF(C1575="","",VLOOKUP(C1575,Classes_detaillees!B:D,Classes_detaillees!C$1,TRUE))</f>
        <v>120</v>
      </c>
      <c r="H1575">
        <f>IF(C1575="","",VLOOKUP(C1575,Classes_finales!B:D,Classes_finales!C$1,TRUE))</f>
        <v>80</v>
      </c>
      <c r="I1575">
        <f t="shared" si="24"/>
        <v>20</v>
      </c>
      <c r="J1575" s="31">
        <f>Classes_finales!$W$30*C1575^3+Classes_finales!$W$31*C1575^2+Classes_finales!$W$32*C1575+Classes_finales!$W$33</f>
        <v>3.6087112488616993</v>
      </c>
      <c r="K1575">
        <f>IF(OR(C1575&lt;10,C1575&gt;450),0,IF(H1575&gt;=MAX(Classes_finales!D:D),$M$1,Donnees_SIG!J1575))</f>
        <v>7.914299999999999</v>
      </c>
      <c r="P1575" t="s">
        <v>39</v>
      </c>
    </row>
    <row r="1576" spans="1:16">
      <c r="A1576" t="s">
        <v>3187</v>
      </c>
      <c r="B1576" t="s">
        <v>3188</v>
      </c>
      <c r="C1576">
        <v>40.347599029999998</v>
      </c>
      <c r="D1576" t="s">
        <v>37</v>
      </c>
      <c r="E1576">
        <v>783035.90088653401</v>
      </c>
      <c r="F1576">
        <v>9635295.4671855308</v>
      </c>
      <c r="G1576">
        <f>IF(C1576="","",VLOOKUP(C1576,Classes_detaillees!B:D,Classes_detaillees!C$1,TRUE))</f>
        <v>45</v>
      </c>
      <c r="H1576">
        <f>IF(C1576="","",VLOOKUP(C1576,Classes_finales!B:D,Classes_finales!C$1,TRUE))</f>
        <v>50</v>
      </c>
      <c r="I1576">
        <f t="shared" si="24"/>
        <v>20</v>
      </c>
      <c r="J1576" s="31">
        <f>Classes_finales!$W$30*C1576^3+Classes_finales!$W$31*C1576^2+Classes_finales!$W$32*C1576+Classes_finales!$W$33</f>
        <v>4.085861302216216</v>
      </c>
      <c r="K1576">
        <f>IF(OR(C1576&lt;10,C1576&gt;450),0,IF(H1576&gt;=MAX(Classes_finales!D:D),$M$1,Donnees_SIG!J1576))</f>
        <v>4.085861302216216</v>
      </c>
      <c r="P1576" t="s">
        <v>39</v>
      </c>
    </row>
    <row r="1577" spans="1:16">
      <c r="A1577" t="s">
        <v>3189</v>
      </c>
      <c r="B1577" t="s">
        <v>3190</v>
      </c>
      <c r="C1577">
        <v>105.4910965</v>
      </c>
      <c r="D1577" t="s">
        <v>37</v>
      </c>
      <c r="E1577">
        <v>790514.97005840996</v>
      </c>
      <c r="F1577">
        <v>9638105.5991099402</v>
      </c>
      <c r="G1577">
        <f>IF(C1577="","",VLOOKUP(C1577,Classes_detaillees!B:D,Classes_detaillees!C$1,TRUE))</f>
        <v>110</v>
      </c>
      <c r="H1577">
        <f>IF(C1577="","",VLOOKUP(C1577,Classes_finales!B:D,Classes_finales!C$1,TRUE))</f>
        <v>80</v>
      </c>
      <c r="I1577">
        <f t="shared" si="24"/>
        <v>20</v>
      </c>
      <c r="J1577" s="31">
        <f>Classes_finales!$W$30*C1577^3+Classes_finales!$W$31*C1577^2+Classes_finales!$W$32*C1577+Classes_finales!$W$33</f>
        <v>6.5282784496219666</v>
      </c>
      <c r="K1577">
        <f>IF(OR(C1577&lt;10,C1577&gt;450),0,IF(H1577&gt;=MAX(Classes_finales!D:D),$M$1,Donnees_SIG!J1577))</f>
        <v>7.914299999999999</v>
      </c>
      <c r="P1577" t="s">
        <v>39</v>
      </c>
    </row>
    <row r="1578" spans="1:16">
      <c r="A1578" t="s">
        <v>3191</v>
      </c>
      <c r="B1578" t="s">
        <v>3192</v>
      </c>
      <c r="C1578">
        <v>134.39810181000001</v>
      </c>
      <c r="D1578" t="s">
        <v>37</v>
      </c>
      <c r="E1578">
        <v>791432.77652831504</v>
      </c>
      <c r="F1578">
        <v>9638404.03967827</v>
      </c>
      <c r="G1578">
        <f>IF(C1578="","",VLOOKUP(C1578,Classes_detaillees!B:D,Classes_detaillees!C$1,TRUE))</f>
        <v>135</v>
      </c>
      <c r="H1578">
        <f>IF(C1578="","",VLOOKUP(C1578,Classes_finales!B:D,Classes_finales!C$1,TRUE))</f>
        <v>80</v>
      </c>
      <c r="I1578">
        <f t="shared" si="24"/>
        <v>20</v>
      </c>
      <c r="J1578" s="31">
        <f>Classes_finales!$W$30*C1578^3+Classes_finales!$W$31*C1578^2+Classes_finales!$W$32*C1578+Classes_finales!$W$33</f>
        <v>-1.6444329604188952</v>
      </c>
      <c r="K1578">
        <f>IF(OR(C1578&lt;10,C1578&gt;450),0,IF(H1578&gt;=MAX(Classes_finales!D:D),$M$1,Donnees_SIG!J1578))</f>
        <v>7.914299999999999</v>
      </c>
      <c r="P1578" t="s">
        <v>39</v>
      </c>
    </row>
    <row r="1579" spans="1:16">
      <c r="A1579" t="s">
        <v>3193</v>
      </c>
      <c r="B1579" t="s">
        <v>3194</v>
      </c>
      <c r="C1579">
        <v>281.42559813999998</v>
      </c>
      <c r="D1579" t="s">
        <v>37</v>
      </c>
      <c r="E1579">
        <v>792253.324675804</v>
      </c>
      <c r="F1579">
        <v>9638576.8382228799</v>
      </c>
      <c r="G1579">
        <f>IF(C1579="","",VLOOKUP(C1579,Classes_detaillees!B:D,Classes_detaillees!C$1,TRUE))</f>
        <v>285</v>
      </c>
      <c r="H1579">
        <f>IF(C1579="","",VLOOKUP(C1579,Classes_finales!B:D,Classes_finales!C$1,TRUE))</f>
        <v>80</v>
      </c>
      <c r="I1579">
        <f t="shared" si="24"/>
        <v>20</v>
      </c>
      <c r="J1579" s="31">
        <f>Classes_finales!$W$30*C1579^3+Classes_finales!$W$31*C1579^2+Classes_finales!$W$32*C1579+Classes_finales!$W$33</f>
        <v>-256.00399017246184</v>
      </c>
      <c r="K1579">
        <f>IF(OR(C1579&lt;10,C1579&gt;450),0,IF(H1579&gt;=MAX(Classes_finales!D:D),$M$1,Donnees_SIG!J1579))</f>
        <v>7.914299999999999</v>
      </c>
      <c r="P1579" t="s">
        <v>39</v>
      </c>
    </row>
    <row r="1580" spans="1:16">
      <c r="A1580" t="s">
        <v>3195</v>
      </c>
      <c r="B1580" t="s">
        <v>3196</v>
      </c>
      <c r="C1580">
        <v>87.984199524000005</v>
      </c>
      <c r="D1580" t="s">
        <v>37</v>
      </c>
      <c r="E1580">
        <v>791484.81084745598</v>
      </c>
      <c r="F1580">
        <v>9638992.3629044704</v>
      </c>
      <c r="G1580">
        <f>IF(C1580="","",VLOOKUP(C1580,Classes_detaillees!B:D,Classes_detaillees!C$1,TRUE))</f>
        <v>90</v>
      </c>
      <c r="H1580">
        <f>IF(C1580="","",VLOOKUP(C1580,Classes_finales!B:D,Classes_finales!C$1,TRUE))</f>
        <v>80</v>
      </c>
      <c r="I1580">
        <f t="shared" si="24"/>
        <v>20</v>
      </c>
      <c r="J1580" s="31">
        <f>Classes_finales!$W$30*C1580^3+Classes_finales!$W$31*C1580^2+Classes_finales!$W$32*C1580+Classes_finales!$W$33</f>
        <v>7.9371837729184005</v>
      </c>
      <c r="K1580">
        <f>IF(OR(C1580&lt;10,C1580&gt;450),0,IF(H1580&gt;=MAX(Classes_finales!D:D),$M$1,Donnees_SIG!J1580))</f>
        <v>7.914299999999999</v>
      </c>
      <c r="P1580" t="s">
        <v>39</v>
      </c>
    </row>
    <row r="1581" spans="1:16">
      <c r="A1581" t="s">
        <v>3197</v>
      </c>
      <c r="B1581" t="s">
        <v>3198</v>
      </c>
      <c r="C1581">
        <v>99.919197083</v>
      </c>
      <c r="D1581" t="s">
        <v>37</v>
      </c>
      <c r="E1581">
        <v>791000.75824068999</v>
      </c>
      <c r="F1581">
        <v>9637965.9584294297</v>
      </c>
      <c r="G1581">
        <f>IF(C1581="","",VLOOKUP(C1581,Classes_detaillees!B:D,Classes_detaillees!C$1,TRUE))</f>
        <v>100</v>
      </c>
      <c r="H1581">
        <f>IF(C1581="","",VLOOKUP(C1581,Classes_finales!B:D,Classes_finales!C$1,TRUE))</f>
        <v>80</v>
      </c>
      <c r="I1581">
        <f t="shared" si="24"/>
        <v>20</v>
      </c>
      <c r="J1581" s="31">
        <f>Classes_finales!$W$30*C1581^3+Classes_finales!$W$31*C1581^2+Classes_finales!$W$32*C1581+Classes_finales!$W$33</f>
        <v>7.2206059806708183</v>
      </c>
      <c r="K1581">
        <f>IF(OR(C1581&lt;10,C1581&gt;450),0,IF(H1581&gt;=MAX(Classes_finales!D:D),$M$1,Donnees_SIG!J1581))</f>
        <v>7.914299999999999</v>
      </c>
      <c r="P1581" t="s">
        <v>39</v>
      </c>
    </row>
    <row r="1582" spans="1:16">
      <c r="A1582" t="s">
        <v>3199</v>
      </c>
      <c r="B1582" t="s">
        <v>3200</v>
      </c>
      <c r="C1582">
        <v>37.828399658000002</v>
      </c>
      <c r="D1582" t="s">
        <v>37</v>
      </c>
      <c r="E1582">
        <v>783041.21612041397</v>
      </c>
      <c r="F1582">
        <v>9636228.9833799005</v>
      </c>
      <c r="G1582">
        <f>IF(C1582="","",VLOOKUP(C1582,Classes_detaillees!B:D,Classes_detaillees!C$1,TRUE))</f>
        <v>40</v>
      </c>
      <c r="H1582">
        <f>IF(C1582="","",VLOOKUP(C1582,Classes_finales!B:D,Classes_finales!C$1,TRUE))</f>
        <v>40</v>
      </c>
      <c r="I1582">
        <f t="shared" si="24"/>
        <v>20</v>
      </c>
      <c r="J1582" s="31">
        <f>Classes_finales!$W$30*C1582^3+Classes_finales!$W$31*C1582^2+Classes_finales!$W$32*C1582+Classes_finales!$W$33</f>
        <v>3.7402695623156883</v>
      </c>
      <c r="K1582">
        <f>IF(OR(C1582&lt;10,C1582&gt;450),0,IF(H1582&gt;=MAX(Classes_finales!D:D),$M$1,Donnees_SIG!J1582))</f>
        <v>3.7402695623156883</v>
      </c>
      <c r="P1582" t="s">
        <v>39</v>
      </c>
    </row>
    <row r="1583" spans="1:16">
      <c r="A1583" t="s">
        <v>3201</v>
      </c>
      <c r="B1583" s="31" t="s">
        <v>3202</v>
      </c>
      <c r="C1583">
        <v>14.852700233</v>
      </c>
      <c r="D1583" t="s">
        <v>37</v>
      </c>
      <c r="E1583">
        <v>782880.27098988905</v>
      </c>
      <c r="F1583">
        <v>9635778.9726143498</v>
      </c>
      <c r="G1583">
        <f>IF(C1583="","",VLOOKUP(C1583,Classes_detaillees!B:D,Classes_detaillees!C$1,TRUE))</f>
        <v>15</v>
      </c>
      <c r="H1583">
        <f>IF(C1583="","",VLOOKUP(C1583,Classes_finales!B:D,Classes_finales!C$1,TRUE))</f>
        <v>15</v>
      </c>
      <c r="I1583">
        <f t="shared" si="24"/>
        <v>20</v>
      </c>
      <c r="J1583" s="31">
        <f>Classes_finales!$W$30*C1583^3+Classes_finales!$W$31*C1583^2+Classes_finales!$W$32*C1583+Classes_finales!$W$33</f>
        <v>0.78721367579787871</v>
      </c>
      <c r="K1583">
        <f>IF(OR(C1583&lt;10,C1583&gt;450),0,IF(H1583&gt;=MAX(Classes_finales!D:D),$M$1,Donnees_SIG!J1583))</f>
        <v>0.78721367579787871</v>
      </c>
      <c r="P1583" t="s">
        <v>39</v>
      </c>
    </row>
    <row r="1584" spans="1:16">
      <c r="A1584" t="s">
        <v>3203</v>
      </c>
      <c r="B1584" s="31" t="s">
        <v>3204</v>
      </c>
      <c r="C1584">
        <v>55.749099731000001</v>
      </c>
      <c r="D1584" t="s">
        <v>37</v>
      </c>
      <c r="E1584">
        <v>790629.59546005202</v>
      </c>
      <c r="F1584">
        <v>9637562.2472572904</v>
      </c>
      <c r="G1584">
        <f>IF(C1584="","",VLOOKUP(C1584,Classes_detaillees!B:D,Classes_detaillees!C$1,TRUE))</f>
        <v>60</v>
      </c>
      <c r="H1584">
        <f>IF(C1584="","",VLOOKUP(C1584,Classes_finales!B:D,Classes_finales!C$1,TRUE))</f>
        <v>60</v>
      </c>
      <c r="I1584">
        <f t="shared" si="24"/>
        <v>20</v>
      </c>
      <c r="J1584" s="31">
        <f>Classes_finales!$W$30*C1584^3+Classes_finales!$W$31*C1584^2+Classes_finales!$W$32*C1584+Classes_finales!$W$33</f>
        <v>6.0666186358193386</v>
      </c>
      <c r="K1584">
        <f>IF(OR(C1584&lt;10,C1584&gt;450),0,IF(H1584&gt;=MAX(Classes_finales!D:D),$M$1,Donnees_SIG!J1584))</f>
        <v>6.0666186358193386</v>
      </c>
      <c r="P1584" t="s">
        <v>39</v>
      </c>
    </row>
    <row r="1585" spans="1:16">
      <c r="A1585" t="s">
        <v>3205</v>
      </c>
      <c r="B1585" s="31" t="s">
        <v>3206</v>
      </c>
      <c r="C1585">
        <v>114.43160248</v>
      </c>
      <c r="D1585" t="s">
        <v>37</v>
      </c>
      <c r="E1585">
        <v>791922.46698250703</v>
      </c>
      <c r="F1585">
        <v>9638563.8008140791</v>
      </c>
      <c r="G1585">
        <f>IF(C1585="","",VLOOKUP(C1585,Classes_detaillees!B:D,Classes_detaillees!C$1,TRUE))</f>
        <v>115</v>
      </c>
      <c r="H1585">
        <f>IF(C1585="","",VLOOKUP(C1585,Classes_finales!B:D,Classes_finales!C$1,TRUE))</f>
        <v>80</v>
      </c>
      <c r="I1585">
        <f t="shared" si="24"/>
        <v>20</v>
      </c>
      <c r="J1585" s="31">
        <f>Classes_finales!$W$30*C1585^3+Classes_finales!$W$31*C1585^2+Classes_finales!$W$32*C1585+Classes_finales!$W$33</f>
        <v>4.8728576848395058</v>
      </c>
      <c r="K1585">
        <f>IF(OR(C1585&lt;10,C1585&gt;450),0,IF(H1585&gt;=MAX(Classes_finales!D:D),$M$1,Donnees_SIG!J1585))</f>
        <v>7.914299999999999</v>
      </c>
      <c r="P1585" t="s">
        <v>39</v>
      </c>
    </row>
    <row r="1586" spans="1:16">
      <c r="A1586" t="s">
        <v>3207</v>
      </c>
      <c r="B1586" t="s">
        <v>3208</v>
      </c>
      <c r="C1586">
        <v>177.23899840999999</v>
      </c>
      <c r="D1586" t="s">
        <v>37</v>
      </c>
      <c r="E1586">
        <v>790722.92292931001</v>
      </c>
      <c r="F1586">
        <v>9638237.7392060198</v>
      </c>
      <c r="G1586">
        <f>IF(C1586="","",VLOOKUP(C1586,Classes_detaillees!B:D,Classes_detaillees!C$1,TRUE))</f>
        <v>180</v>
      </c>
      <c r="H1586">
        <f>IF(C1586="","",VLOOKUP(C1586,Classes_finales!B:D,Classes_finales!C$1,TRUE))</f>
        <v>80</v>
      </c>
      <c r="I1586">
        <f t="shared" si="24"/>
        <v>20</v>
      </c>
      <c r="J1586" s="31">
        <f>Classes_finales!$W$30*C1586^3+Classes_finales!$W$31*C1586^2+Classes_finales!$W$32*C1586+Classes_finales!$W$33</f>
        <v>-32.637265125429991</v>
      </c>
      <c r="K1586">
        <f>IF(OR(C1586&lt;10,C1586&gt;450),0,IF(H1586&gt;=MAX(Classes_finales!D:D),$M$1,Donnees_SIG!J1586))</f>
        <v>7.914299999999999</v>
      </c>
      <c r="P1586" t="s">
        <v>39</v>
      </c>
    </row>
    <row r="1587" spans="1:16">
      <c r="A1587" t="s">
        <v>3209</v>
      </c>
      <c r="B1587" t="s">
        <v>3210</v>
      </c>
      <c r="C1587">
        <v>116.3321991</v>
      </c>
      <c r="D1587" t="s">
        <v>37</v>
      </c>
      <c r="E1587">
        <v>783143.24970031995</v>
      </c>
      <c r="F1587">
        <v>9636342.8301416691</v>
      </c>
      <c r="G1587">
        <f>IF(C1587="","",VLOOKUP(C1587,Classes_detaillees!B:D,Classes_detaillees!C$1,TRUE))</f>
        <v>120</v>
      </c>
      <c r="H1587">
        <f>IF(C1587="","",VLOOKUP(C1587,Classes_finales!B:D,Classes_finales!C$1,TRUE))</f>
        <v>80</v>
      </c>
      <c r="I1587">
        <f t="shared" si="24"/>
        <v>20</v>
      </c>
      <c r="J1587" s="31">
        <f>Classes_finales!$W$30*C1587^3+Classes_finales!$W$31*C1587^2+Classes_finales!$W$32*C1587+Classes_finales!$W$33</f>
        <v>4.4277062551370019</v>
      </c>
      <c r="K1587">
        <f>IF(OR(C1587&lt;10,C1587&gt;450),0,IF(H1587&gt;=MAX(Classes_finales!D:D),$M$1,Donnees_SIG!J1587))</f>
        <v>7.914299999999999</v>
      </c>
      <c r="P1587" t="s">
        <v>39</v>
      </c>
    </row>
    <row r="1588" spans="1:16">
      <c r="A1588" t="s">
        <v>3211</v>
      </c>
      <c r="B1588" t="s">
        <v>3212</v>
      </c>
      <c r="C1588">
        <v>19.448400497000002</v>
      </c>
      <c r="D1588" t="s">
        <v>37</v>
      </c>
      <c r="E1588">
        <v>790429.17613496201</v>
      </c>
      <c r="F1588">
        <v>9636818.7141875494</v>
      </c>
      <c r="G1588">
        <f>IF(C1588="","",VLOOKUP(C1588,Classes_detaillees!B:D,Classes_detaillees!C$1,TRUE))</f>
        <v>20</v>
      </c>
      <c r="H1588">
        <f>IF(C1588="","",VLOOKUP(C1588,Classes_finales!B:D,Classes_finales!C$1,TRUE))</f>
        <v>30</v>
      </c>
      <c r="I1588">
        <f t="shared" si="24"/>
        <v>20</v>
      </c>
      <c r="J1588" s="31">
        <f>Classes_finales!$W$30*C1588^3+Classes_finales!$W$31*C1588^2+Classes_finales!$W$32*C1588+Classes_finales!$W$33</f>
        <v>1.3139192387144987</v>
      </c>
      <c r="K1588">
        <f>IF(OR(C1588&lt;10,C1588&gt;450),0,IF(H1588&gt;=MAX(Classes_finales!D:D),$M$1,Donnees_SIG!J1588))</f>
        <v>1.3139192387144987</v>
      </c>
      <c r="P1588" t="s">
        <v>39</v>
      </c>
    </row>
    <row r="1589" spans="1:16">
      <c r="A1589" t="s">
        <v>3213</v>
      </c>
      <c r="B1589" t="s">
        <v>3214</v>
      </c>
      <c r="C1589">
        <v>26.048099518000001</v>
      </c>
      <c r="D1589" t="s">
        <v>37</v>
      </c>
      <c r="E1589">
        <v>790590.76189167099</v>
      </c>
      <c r="F1589">
        <v>9638717.1199020594</v>
      </c>
      <c r="G1589">
        <f>IF(C1589="","",VLOOKUP(C1589,Classes_detaillees!B:D,Classes_detaillees!C$1,TRUE))</f>
        <v>30</v>
      </c>
      <c r="H1589">
        <f>IF(C1589="","",VLOOKUP(C1589,Classes_finales!B:D,Classes_finales!C$1,TRUE))</f>
        <v>30</v>
      </c>
      <c r="I1589">
        <f t="shared" si="24"/>
        <v>20</v>
      </c>
      <c r="J1589" s="31">
        <f>Classes_finales!$W$30*C1589^3+Classes_finales!$W$31*C1589^2+Classes_finales!$W$32*C1589+Classes_finales!$W$33</f>
        <v>2.1436700094384187</v>
      </c>
      <c r="K1589">
        <f>IF(OR(C1589&lt;10,C1589&gt;450),0,IF(H1589&gt;=MAX(Classes_finales!D:D),$M$1,Donnees_SIG!J1589))</f>
        <v>2.1436700094384187</v>
      </c>
      <c r="P1589" t="s">
        <v>39</v>
      </c>
    </row>
    <row r="1590" spans="1:16">
      <c r="A1590" t="s">
        <v>3215</v>
      </c>
      <c r="B1590" s="31" t="s">
        <v>3216</v>
      </c>
      <c r="C1590">
        <v>412.58270263999998</v>
      </c>
      <c r="D1590" t="s">
        <v>37</v>
      </c>
      <c r="E1590">
        <v>783002.33051096799</v>
      </c>
      <c r="F1590">
        <v>9635886.0911980998</v>
      </c>
      <c r="G1590">
        <f>IF(C1590="","",VLOOKUP(C1590,Classes_detaillees!B:D,Classes_detaillees!C$1,TRUE))</f>
        <v>415</v>
      </c>
      <c r="H1590">
        <f>IF(C1590="","",VLOOKUP(C1590,Classes_finales!B:D,Classes_finales!C$1,TRUE))</f>
        <v>80</v>
      </c>
      <c r="I1590">
        <f t="shared" si="24"/>
        <v>20</v>
      </c>
      <c r="J1590" s="31">
        <f>Classes_finales!$W$30*C1590^3+Classes_finales!$W$31*C1590^2+Classes_finales!$W$32*C1590+Classes_finales!$W$33</f>
        <v>-1007.1414479405836</v>
      </c>
      <c r="K1590">
        <f>IF(OR(C1590&lt;10,C1590&gt;450),0,IF(H1590&gt;=MAX(Classes_finales!D:D),$M$1,Donnees_SIG!J1590))</f>
        <v>7.914299999999999</v>
      </c>
      <c r="P1590" t="s">
        <v>39</v>
      </c>
    </row>
    <row r="1591" spans="1:16">
      <c r="A1591" t="s">
        <v>3217</v>
      </c>
      <c r="B1591" t="s">
        <v>3218</v>
      </c>
      <c r="C1591">
        <v>52.317001343000001</v>
      </c>
      <c r="D1591" t="s">
        <v>37</v>
      </c>
      <c r="E1591">
        <v>790552.67138116597</v>
      </c>
      <c r="F1591">
        <v>9639337.0188546497</v>
      </c>
      <c r="G1591">
        <f>IF(C1591="","",VLOOKUP(C1591,Classes_detaillees!B:D,Classes_detaillees!C$1,TRUE))</f>
        <v>55</v>
      </c>
      <c r="H1591">
        <f>IF(C1591="","",VLOOKUP(C1591,Classes_finales!B:D,Classes_finales!C$1,TRUE))</f>
        <v>60</v>
      </c>
      <c r="I1591">
        <f t="shared" si="24"/>
        <v>20</v>
      </c>
      <c r="J1591" s="31">
        <f>Classes_finales!$W$30*C1591^3+Classes_finales!$W$31*C1591^2+Classes_finales!$W$32*C1591+Classes_finales!$W$33</f>
        <v>5.6567838980350764</v>
      </c>
      <c r="K1591">
        <f>IF(OR(C1591&lt;10,C1591&gt;450),0,IF(H1591&gt;=MAX(Classes_finales!D:D),$M$1,Donnees_SIG!J1591))</f>
        <v>5.6567838980350764</v>
      </c>
      <c r="P1591" t="s">
        <v>39</v>
      </c>
    </row>
    <row r="1592" spans="1:16">
      <c r="A1592" t="s">
        <v>3219</v>
      </c>
      <c r="B1592" t="s">
        <v>3220</v>
      </c>
      <c r="C1592">
        <v>61.630199431999998</v>
      </c>
      <c r="D1592" t="s">
        <v>37</v>
      </c>
      <c r="E1592">
        <v>791048.209921267</v>
      </c>
      <c r="F1592">
        <v>9638199.1694515198</v>
      </c>
      <c r="G1592">
        <f>IF(C1592="","",VLOOKUP(C1592,Classes_detaillees!B:D,Classes_detaillees!C$1,TRUE))</f>
        <v>65</v>
      </c>
      <c r="H1592">
        <f>IF(C1592="","",VLOOKUP(C1592,Classes_finales!B:D,Classes_finales!C$1,TRUE))</f>
        <v>70</v>
      </c>
      <c r="I1592">
        <f t="shared" si="24"/>
        <v>20</v>
      </c>
      <c r="J1592" s="31">
        <f>Classes_finales!$W$30*C1592^3+Classes_finales!$W$31*C1592^2+Classes_finales!$W$32*C1592+Classes_finales!$W$33</f>
        <v>6.7035007034173262</v>
      </c>
      <c r="K1592">
        <f>IF(OR(C1592&lt;10,C1592&gt;450),0,IF(H1592&gt;=MAX(Classes_finales!D:D),$M$1,Donnees_SIG!J1592))</f>
        <v>6.7035007034173262</v>
      </c>
      <c r="P1592" t="s">
        <v>39</v>
      </c>
    </row>
    <row r="1593" spans="1:16">
      <c r="A1593" t="s">
        <v>3221</v>
      </c>
      <c r="B1593" t="s">
        <v>3222</v>
      </c>
      <c r="C1593">
        <v>118.67639923</v>
      </c>
      <c r="D1593" t="s">
        <v>37</v>
      </c>
      <c r="E1593">
        <v>790248.89434698003</v>
      </c>
      <c r="F1593">
        <v>9638927.2056792695</v>
      </c>
      <c r="G1593">
        <f>IF(C1593="","",VLOOKUP(C1593,Classes_detaillees!B:D,Classes_detaillees!C$1,TRUE))</f>
        <v>120</v>
      </c>
      <c r="H1593">
        <f>IF(C1593="","",VLOOKUP(C1593,Classes_finales!B:D,Classes_finales!C$1,TRUE))</f>
        <v>80</v>
      </c>
      <c r="I1593">
        <f t="shared" si="24"/>
        <v>20</v>
      </c>
      <c r="J1593" s="31">
        <f>Classes_finales!$W$30*C1593^3+Classes_finales!$W$31*C1593^2+Classes_finales!$W$32*C1593+Classes_finales!$W$33</f>
        <v>3.8310037567419797</v>
      </c>
      <c r="K1593">
        <f>IF(OR(C1593&lt;10,C1593&gt;450),0,IF(H1593&gt;=MAX(Classes_finales!D:D),$M$1,Donnees_SIG!J1593))</f>
        <v>7.914299999999999</v>
      </c>
      <c r="P1593" t="s">
        <v>39</v>
      </c>
    </row>
    <row r="1594" spans="1:16">
      <c r="A1594" t="s">
        <v>3223</v>
      </c>
      <c r="B1594" t="s">
        <v>3224</v>
      </c>
      <c r="C1594">
        <v>347.05709839000002</v>
      </c>
      <c r="D1594" t="s">
        <v>37</v>
      </c>
      <c r="E1594">
        <v>790928.272631075</v>
      </c>
      <c r="F1594">
        <v>9638883.0189666208</v>
      </c>
      <c r="G1594">
        <f>IF(C1594="","",VLOOKUP(C1594,Classes_detaillees!B:D,Classes_detaillees!C$1,TRUE))</f>
        <v>350</v>
      </c>
      <c r="H1594">
        <f>IF(C1594="","",VLOOKUP(C1594,Classes_finales!B:D,Classes_finales!C$1,TRUE))</f>
        <v>80</v>
      </c>
      <c r="I1594">
        <f t="shared" si="24"/>
        <v>20</v>
      </c>
      <c r="J1594" s="31">
        <f>Classes_finales!$W$30*C1594^3+Classes_finales!$W$31*C1594^2+Classes_finales!$W$32*C1594+Classes_finales!$W$33</f>
        <v>-551.79420359138169</v>
      </c>
      <c r="K1594">
        <f>IF(OR(C1594&lt;10,C1594&gt;450),0,IF(H1594&gt;=MAX(Classes_finales!D:D),$M$1,Donnees_SIG!J1594))</f>
        <v>7.914299999999999</v>
      </c>
      <c r="P1594" t="s">
        <v>39</v>
      </c>
    </row>
    <row r="1595" spans="1:16">
      <c r="A1595" t="s">
        <v>3225</v>
      </c>
      <c r="B1595" t="s">
        <v>3226</v>
      </c>
      <c r="C1595">
        <v>114.76229858000001</v>
      </c>
      <c r="D1595" t="s">
        <v>37</v>
      </c>
      <c r="E1595">
        <v>791617.81360012305</v>
      </c>
      <c r="F1595">
        <v>9638345.0107597709</v>
      </c>
      <c r="G1595">
        <f>IF(C1595="","",VLOOKUP(C1595,Classes_detaillees!B:D,Classes_detaillees!C$1,TRUE))</f>
        <v>115</v>
      </c>
      <c r="H1595">
        <f>IF(C1595="","",VLOOKUP(C1595,Classes_finales!B:D,Classes_finales!C$1,TRUE))</f>
        <v>80</v>
      </c>
      <c r="I1595">
        <f t="shared" si="24"/>
        <v>20</v>
      </c>
      <c r="J1595" s="31">
        <f>Classes_finales!$W$30*C1595^3+Classes_finales!$W$31*C1595^2+Classes_finales!$W$32*C1595+Classes_finales!$W$33</f>
        <v>4.7978486568281173</v>
      </c>
      <c r="K1595">
        <f>IF(OR(C1595&lt;10,C1595&gt;450),0,IF(H1595&gt;=MAX(Classes_finales!D:D),$M$1,Donnees_SIG!J1595))</f>
        <v>7.914299999999999</v>
      </c>
      <c r="P1595" t="s">
        <v>39</v>
      </c>
    </row>
    <row r="1596" spans="1:16">
      <c r="A1596" t="s">
        <v>3227</v>
      </c>
      <c r="B1596" t="s">
        <v>3228</v>
      </c>
      <c r="C1596">
        <v>289.24560546999999</v>
      </c>
      <c r="D1596" t="s">
        <v>37</v>
      </c>
      <c r="E1596">
        <v>790894.020751392</v>
      </c>
      <c r="F1596">
        <v>9638969.0959456991</v>
      </c>
      <c r="G1596">
        <f>IF(C1596="","",VLOOKUP(C1596,Classes_detaillees!B:D,Classes_detaillees!C$1,TRUE))</f>
        <v>290</v>
      </c>
      <c r="H1596">
        <f>IF(C1596="","",VLOOKUP(C1596,Classes_finales!B:D,Classes_finales!C$1,TRUE))</f>
        <v>80</v>
      </c>
      <c r="I1596">
        <f t="shared" si="24"/>
        <v>20</v>
      </c>
      <c r="J1596" s="31">
        <f>Classes_finales!$W$30*C1596^3+Classes_finales!$W$31*C1596^2+Classes_finales!$W$32*C1596+Classes_finales!$W$33</f>
        <v>-283.94419957279564</v>
      </c>
      <c r="K1596">
        <f>IF(OR(C1596&lt;10,C1596&gt;450),0,IF(H1596&gt;=MAX(Classes_finales!D:D),$M$1,Donnees_SIG!J1596))</f>
        <v>7.914299999999999</v>
      </c>
      <c r="P1596" t="s">
        <v>39</v>
      </c>
    </row>
    <row r="1597" spans="1:16">
      <c r="A1597" t="s">
        <v>3229</v>
      </c>
      <c r="B1597" s="31" t="s">
        <v>3230</v>
      </c>
      <c r="C1597">
        <v>30.995700836000001</v>
      </c>
      <c r="D1597" t="s">
        <v>37</v>
      </c>
      <c r="E1597">
        <v>783283.71221611497</v>
      </c>
      <c r="F1597">
        <v>9635505.3398239203</v>
      </c>
      <c r="G1597">
        <f>IF(C1597="","",VLOOKUP(C1597,Classes_detaillees!B:D,Classes_detaillees!C$1,TRUE))</f>
        <v>35</v>
      </c>
      <c r="H1597">
        <f>IF(C1597="","",VLOOKUP(C1597,Classes_finales!B:D,Classes_finales!C$1,TRUE))</f>
        <v>35</v>
      </c>
      <c r="I1597">
        <f t="shared" si="24"/>
        <v>20</v>
      </c>
      <c r="J1597" s="31">
        <f>Classes_finales!$W$30*C1597^3+Classes_finales!$W$31*C1597^2+Classes_finales!$W$32*C1597+Classes_finales!$W$33</f>
        <v>2.8039968676807852</v>
      </c>
      <c r="K1597">
        <f>IF(OR(C1597&lt;10,C1597&gt;450),0,IF(H1597&gt;=MAX(Classes_finales!D:D),$M$1,Donnees_SIG!J1597))</f>
        <v>2.8039968676807852</v>
      </c>
      <c r="P1597" t="s">
        <v>39</v>
      </c>
    </row>
    <row r="1598" spans="1:16">
      <c r="A1598" t="s">
        <v>3231</v>
      </c>
      <c r="B1598" t="s">
        <v>3232</v>
      </c>
      <c r="C1598">
        <v>54.454898833999998</v>
      </c>
      <c r="D1598" t="s">
        <v>37</v>
      </c>
      <c r="E1598">
        <v>782990.12910562498</v>
      </c>
      <c r="F1598">
        <v>9636292.8391477894</v>
      </c>
      <c r="G1598">
        <f>IF(C1598="","",VLOOKUP(C1598,Classes_detaillees!B:D,Classes_detaillees!C$1,TRUE))</f>
        <v>55</v>
      </c>
      <c r="H1598">
        <f>IF(C1598="","",VLOOKUP(C1598,Classes_finales!B:D,Classes_finales!C$1,TRUE))</f>
        <v>60</v>
      </c>
      <c r="I1598">
        <f t="shared" si="24"/>
        <v>20</v>
      </c>
      <c r="J1598" s="31">
        <f>Classes_finales!$W$30*C1598^3+Classes_finales!$W$31*C1598^2+Classes_finales!$W$32*C1598+Classes_finales!$W$33</f>
        <v>5.9149815136780735</v>
      </c>
      <c r="K1598">
        <f>IF(OR(C1598&lt;10,C1598&gt;450),0,IF(H1598&gt;=MAX(Classes_finales!D:D),$M$1,Donnees_SIG!J1598))</f>
        <v>5.9149815136780735</v>
      </c>
      <c r="P1598" t="s">
        <v>39</v>
      </c>
    </row>
    <row r="1599" spans="1:16">
      <c r="A1599" t="s">
        <v>3233</v>
      </c>
      <c r="B1599" s="31" t="s">
        <v>3234</v>
      </c>
      <c r="C1599">
        <v>8.6190004349000002</v>
      </c>
      <c r="D1599" t="s">
        <v>37</v>
      </c>
      <c r="E1599">
        <v>791140.75390299701</v>
      </c>
      <c r="F1599">
        <v>9637252.0975938197</v>
      </c>
      <c r="G1599">
        <f>IF(C1599="","",VLOOKUP(C1599,Classes_detaillees!B:D,Classes_detaillees!C$1,TRUE))</f>
        <v>10</v>
      </c>
      <c r="H1599">
        <f>IF(C1599="","",VLOOKUP(C1599,Classes_finales!B:D,Classes_finales!C$1,TRUE))</f>
        <v>10</v>
      </c>
      <c r="I1599">
        <f t="shared" si="24"/>
        <v>20</v>
      </c>
      <c r="J1599" s="31">
        <f>Classes_finales!$W$30*C1599^3+Classes_finales!$W$31*C1599^2+Classes_finales!$W$32*C1599+Classes_finales!$W$33</f>
        <v>0.16334727268715477</v>
      </c>
      <c r="K1599">
        <f>IF(OR(C1599&lt;10,C1599&gt;450),0,IF(H1599&gt;=MAX(Classes_finales!D:D),$M$1,Donnees_SIG!J1599))</f>
        <v>0</v>
      </c>
      <c r="P1599" t="s">
        <v>39</v>
      </c>
    </row>
    <row r="1600" spans="1:16">
      <c r="A1600" t="s">
        <v>3235</v>
      </c>
      <c r="B1600" t="s">
        <v>3236</v>
      </c>
      <c r="C1600">
        <v>93.997703552000004</v>
      </c>
      <c r="D1600" t="s">
        <v>37</v>
      </c>
      <c r="E1600">
        <v>786028.35784273199</v>
      </c>
      <c r="F1600">
        <v>9636525.7821888309</v>
      </c>
      <c r="G1600">
        <f>IF(C1600="","",VLOOKUP(C1600,Classes_detaillees!B:D,Classes_detaillees!C$1,TRUE))</f>
        <v>95</v>
      </c>
      <c r="H1600">
        <f>IF(C1600="","",VLOOKUP(C1600,Classes_finales!B:D,Classes_finales!C$1,TRUE))</f>
        <v>80</v>
      </c>
      <c r="I1600">
        <f t="shared" si="24"/>
        <v>20</v>
      </c>
      <c r="J1600" s="31">
        <f>Classes_finales!$W$30*C1600^3+Classes_finales!$W$31*C1600^2+Classes_finales!$W$32*C1600+Classes_finales!$W$33</f>
        <v>7.6985569879464855</v>
      </c>
      <c r="K1600">
        <f>IF(OR(C1600&lt;10,C1600&gt;450),0,IF(H1600&gt;=MAX(Classes_finales!D:D),$M$1,Donnees_SIG!J1600))</f>
        <v>7.914299999999999</v>
      </c>
      <c r="P1600" t="s">
        <v>39</v>
      </c>
    </row>
    <row r="1601" spans="1:16">
      <c r="A1601" t="s">
        <v>3237</v>
      </c>
      <c r="B1601" t="s">
        <v>3238</v>
      </c>
      <c r="C1601">
        <v>32.964500426999997</v>
      </c>
      <c r="D1601" t="s">
        <v>37</v>
      </c>
      <c r="E1601">
        <v>790575.46473894396</v>
      </c>
      <c r="F1601">
        <v>9637799.6292211097</v>
      </c>
      <c r="G1601">
        <f>IF(C1601="","",VLOOKUP(C1601,Classes_detaillees!B:D,Classes_detaillees!C$1,TRUE))</f>
        <v>35</v>
      </c>
      <c r="H1601">
        <f>IF(C1601="","",VLOOKUP(C1601,Classes_finales!B:D,Classes_finales!C$1,TRUE))</f>
        <v>35</v>
      </c>
      <c r="I1601">
        <f t="shared" si="24"/>
        <v>20</v>
      </c>
      <c r="J1601" s="31">
        <f>Classes_finales!$W$30*C1601^3+Classes_finales!$W$31*C1601^2+Classes_finales!$W$32*C1601+Classes_finales!$W$33</f>
        <v>3.072205356539595</v>
      </c>
      <c r="K1601">
        <f>IF(OR(C1601&lt;10,C1601&gt;450),0,IF(H1601&gt;=MAX(Classes_finales!D:D),$M$1,Donnees_SIG!J1601))</f>
        <v>3.072205356539595</v>
      </c>
      <c r="P1601" t="s">
        <v>39</v>
      </c>
    </row>
    <row r="1602" spans="1:16">
      <c r="A1602" t="s">
        <v>3239</v>
      </c>
      <c r="B1602" s="31" t="s">
        <v>3240</v>
      </c>
      <c r="C1602">
        <v>55.170101166000002</v>
      </c>
      <c r="D1602" t="s">
        <v>37</v>
      </c>
      <c r="E1602">
        <v>790572.58955584501</v>
      </c>
      <c r="F1602">
        <v>9637741.8839017805</v>
      </c>
      <c r="G1602">
        <f>IF(C1602="","",VLOOKUP(C1602,Classes_detaillees!B:D,Classes_detaillees!C$1,TRUE))</f>
        <v>60</v>
      </c>
      <c r="H1602">
        <f>IF(C1602="","",VLOOKUP(C1602,Classes_finales!B:D,Classes_finales!C$1,TRUE))</f>
        <v>60</v>
      </c>
      <c r="I1602">
        <f t="shared" si="24"/>
        <v>20</v>
      </c>
      <c r="J1602" s="31">
        <f>Classes_finales!$W$30*C1602^3+Classes_finales!$W$31*C1602^2+Classes_finales!$W$32*C1602+Classes_finales!$W$33</f>
        <v>5.9992379506055329</v>
      </c>
      <c r="K1602">
        <f>IF(OR(C1602&lt;10,C1602&gt;450),0,IF(H1602&gt;=MAX(Classes_finales!D:D),$M$1,Donnees_SIG!J1602))</f>
        <v>5.9992379506055329</v>
      </c>
      <c r="P1602" t="s">
        <v>39</v>
      </c>
    </row>
    <row r="1603" spans="1:16">
      <c r="A1603" t="s">
        <v>3241</v>
      </c>
      <c r="B1603" t="s">
        <v>3242</v>
      </c>
      <c r="C1603">
        <v>57.317501067999999</v>
      </c>
      <c r="D1603" t="s">
        <v>37</v>
      </c>
      <c r="E1603">
        <v>790744.98833434004</v>
      </c>
      <c r="F1603">
        <v>9638604.3630210496</v>
      </c>
      <c r="G1603">
        <f>IF(C1603="","",VLOOKUP(C1603,Classes_detaillees!B:D,Classes_detaillees!C$1,TRUE))</f>
        <v>60</v>
      </c>
      <c r="H1603">
        <f>IF(C1603="","",VLOOKUP(C1603,Classes_finales!B:D,Classes_finales!C$1,TRUE))</f>
        <v>60</v>
      </c>
      <c r="I1603">
        <f t="shared" ref="I1603:I1666" si="25">IF(E1603="","",20)</f>
        <v>20</v>
      </c>
      <c r="J1603" s="31">
        <f>Classes_finales!$W$30*C1603^3+Classes_finales!$W$31*C1603^2+Classes_finales!$W$32*C1603+Classes_finales!$W$33</f>
        <v>6.2452177958491522</v>
      </c>
      <c r="K1603">
        <f>IF(OR(C1603&lt;10,C1603&gt;450),0,IF(H1603&gt;=MAX(Classes_finales!D:D),$M$1,Donnees_SIG!J1603))</f>
        <v>6.2452177958491522</v>
      </c>
      <c r="P1603" t="s">
        <v>39</v>
      </c>
    </row>
    <row r="1604" spans="1:16">
      <c r="A1604" t="s">
        <v>3243</v>
      </c>
      <c r="B1604" t="s">
        <v>3244</v>
      </c>
      <c r="C1604">
        <v>32.365100861000002</v>
      </c>
      <c r="D1604" t="s">
        <v>37</v>
      </c>
      <c r="E1604">
        <v>791837.23717354902</v>
      </c>
      <c r="F1604">
        <v>9638430.05488915</v>
      </c>
      <c r="G1604">
        <f>IF(C1604="","",VLOOKUP(C1604,Classes_detaillees!B:D,Classes_detaillees!C$1,TRUE))</f>
        <v>35</v>
      </c>
      <c r="H1604">
        <f>IF(C1604="","",VLOOKUP(C1604,Classes_finales!B:D,Classes_finales!C$1,TRUE))</f>
        <v>35</v>
      </c>
      <c r="I1604">
        <f t="shared" si="25"/>
        <v>20</v>
      </c>
      <c r="J1604" s="31">
        <f>Classes_finales!$W$30*C1604^3+Classes_finales!$W$31*C1604^2+Classes_finales!$W$32*C1604+Classes_finales!$W$33</f>
        <v>2.9903249935897418</v>
      </c>
      <c r="K1604">
        <f>IF(OR(C1604&lt;10,C1604&gt;450),0,IF(H1604&gt;=MAX(Classes_finales!D:D),$M$1,Donnees_SIG!J1604))</f>
        <v>2.9903249935897418</v>
      </c>
      <c r="P1604" t="s">
        <v>39</v>
      </c>
    </row>
    <row r="1605" spans="1:16">
      <c r="A1605" t="s">
        <v>3245</v>
      </c>
      <c r="B1605" t="s">
        <v>3246</v>
      </c>
      <c r="C1605">
        <v>21.976499557</v>
      </c>
      <c r="D1605" t="s">
        <v>37</v>
      </c>
      <c r="E1605">
        <v>790214.88424553198</v>
      </c>
      <c r="F1605">
        <v>9638778.6561924592</v>
      </c>
      <c r="G1605">
        <f>IF(C1605="","",VLOOKUP(C1605,Classes_detaillees!B:D,Classes_detaillees!C$1,TRUE))</f>
        <v>25</v>
      </c>
      <c r="H1605">
        <f>IF(C1605="","",VLOOKUP(C1605,Classes_finales!B:D,Classes_finales!C$1,TRUE))</f>
        <v>30</v>
      </c>
      <c r="I1605">
        <f t="shared" si="25"/>
        <v>20</v>
      </c>
      <c r="J1605" s="31">
        <f>Classes_finales!$W$30*C1605^3+Classes_finales!$W$31*C1605^2+Classes_finales!$W$32*C1605+Classes_finales!$W$33</f>
        <v>1.6230109210335146</v>
      </c>
      <c r="K1605">
        <f>IF(OR(C1605&lt;10,C1605&gt;450),0,IF(H1605&gt;=MAX(Classes_finales!D:D),$M$1,Donnees_SIG!J1605))</f>
        <v>1.6230109210335146</v>
      </c>
      <c r="P1605" t="s">
        <v>39</v>
      </c>
    </row>
    <row r="1606" spans="1:16">
      <c r="A1606" t="s">
        <v>3247</v>
      </c>
      <c r="B1606" t="s">
        <v>3248</v>
      </c>
      <c r="C1606">
        <v>46.829399109000001</v>
      </c>
      <c r="D1606" t="s">
        <v>37</v>
      </c>
      <c r="E1606">
        <v>786352.58931251499</v>
      </c>
      <c r="F1606">
        <v>9635900.4181361999</v>
      </c>
      <c r="G1606">
        <f>IF(C1606="","",VLOOKUP(C1606,Classes_detaillees!B:D,Classes_detaillees!C$1,TRUE))</f>
        <v>50</v>
      </c>
      <c r="H1606">
        <f>IF(C1606="","",VLOOKUP(C1606,Classes_finales!B:D,Classes_finales!C$1,TRUE))</f>
        <v>50</v>
      </c>
      <c r="I1606">
        <f t="shared" si="25"/>
        <v>20</v>
      </c>
      <c r="J1606" s="31">
        <f>Classes_finales!$W$30*C1606^3+Classes_finales!$W$31*C1606^2+Classes_finales!$W$32*C1606+Classes_finales!$W$33</f>
        <v>4.9575460415503851</v>
      </c>
      <c r="K1606">
        <f>IF(OR(C1606&lt;10,C1606&gt;450),0,IF(H1606&gt;=MAX(Classes_finales!D:D),$M$1,Donnees_SIG!J1606))</f>
        <v>4.9575460415503851</v>
      </c>
      <c r="P1606" t="s">
        <v>39</v>
      </c>
    </row>
    <row r="1607" spans="1:16">
      <c r="A1607" t="s">
        <v>3249</v>
      </c>
      <c r="B1607" t="s">
        <v>3250</v>
      </c>
      <c r="C1607">
        <v>52.125598906999997</v>
      </c>
      <c r="D1607" t="s">
        <v>37</v>
      </c>
      <c r="E1607">
        <v>790635.81059647701</v>
      </c>
      <c r="F1607">
        <v>9637101.3874564003</v>
      </c>
      <c r="G1607">
        <f>IF(C1607="","",VLOOKUP(C1607,Classes_detaillees!B:D,Classes_detaillees!C$1,TRUE))</f>
        <v>55</v>
      </c>
      <c r="H1607">
        <f>IF(C1607="","",VLOOKUP(C1607,Classes_finales!B:D,Classes_finales!C$1,TRUE))</f>
        <v>60</v>
      </c>
      <c r="I1607">
        <f t="shared" si="25"/>
        <v>20</v>
      </c>
      <c r="J1607" s="31">
        <f>Classes_finales!$W$30*C1607^3+Classes_finales!$W$31*C1607^2+Classes_finales!$W$32*C1607+Classes_finales!$W$33</f>
        <v>5.6332318883529453</v>
      </c>
      <c r="K1607">
        <f>IF(OR(C1607&lt;10,C1607&gt;450),0,IF(H1607&gt;=MAX(Classes_finales!D:D),$M$1,Donnees_SIG!J1607))</f>
        <v>5.6332318883529453</v>
      </c>
      <c r="P1607" t="s">
        <v>39</v>
      </c>
    </row>
    <row r="1608" spans="1:16">
      <c r="A1608" t="s">
        <v>3251</v>
      </c>
      <c r="B1608" s="31" t="s">
        <v>3252</v>
      </c>
      <c r="C1608">
        <v>64.532897949000002</v>
      </c>
      <c r="D1608" t="s">
        <v>37</v>
      </c>
      <c r="E1608">
        <v>785952.89270479302</v>
      </c>
      <c r="F1608">
        <v>9636450.8761495892</v>
      </c>
      <c r="G1608">
        <f>IF(C1608="","",VLOOKUP(C1608,Classes_detaillees!B:D,Classes_detaillees!C$1,TRUE))</f>
        <v>65</v>
      </c>
      <c r="H1608">
        <f>IF(C1608="","",VLOOKUP(C1608,Classes_finales!B:D,Classes_finales!C$1,TRUE))</f>
        <v>70</v>
      </c>
      <c r="I1608">
        <f t="shared" si="25"/>
        <v>20</v>
      </c>
      <c r="J1608" s="31">
        <f>Classes_finales!$W$30*C1608^3+Classes_finales!$W$31*C1608^2+Classes_finales!$W$32*C1608+Classes_finales!$W$33</f>
        <v>6.9811722015732407</v>
      </c>
      <c r="K1608">
        <f>IF(OR(C1608&lt;10,C1608&gt;450),0,IF(H1608&gt;=MAX(Classes_finales!D:D),$M$1,Donnees_SIG!J1608))</f>
        <v>6.9811722015732407</v>
      </c>
      <c r="P1608" t="s">
        <v>39</v>
      </c>
    </row>
    <row r="1609" spans="1:16">
      <c r="A1609" t="s">
        <v>3253</v>
      </c>
      <c r="B1609" t="s">
        <v>3254</v>
      </c>
      <c r="C1609">
        <v>90.976402282999999</v>
      </c>
      <c r="D1609" t="s">
        <v>37</v>
      </c>
      <c r="E1609">
        <v>785352.24100177595</v>
      </c>
      <c r="F1609">
        <v>9636643.5954241101</v>
      </c>
      <c r="G1609">
        <f>IF(C1609="","",VLOOKUP(C1609,Classes_detaillees!B:D,Classes_detaillees!C$1,TRUE))</f>
        <v>95</v>
      </c>
      <c r="H1609">
        <f>IF(C1609="","",VLOOKUP(C1609,Classes_finales!B:D,Classes_finales!C$1,TRUE))</f>
        <v>80</v>
      </c>
      <c r="I1609">
        <f t="shared" si="25"/>
        <v>20</v>
      </c>
      <c r="J1609" s="31">
        <f>Classes_finales!$W$30*C1609^3+Classes_finales!$W$31*C1609^2+Classes_finales!$W$32*C1609+Classes_finales!$W$33</f>
        <v>7.8479117106090026</v>
      </c>
      <c r="K1609">
        <f>IF(OR(C1609&lt;10,C1609&gt;450),0,IF(H1609&gt;=MAX(Classes_finales!D:D),$M$1,Donnees_SIG!J1609))</f>
        <v>7.914299999999999</v>
      </c>
      <c r="P1609" t="s">
        <v>39</v>
      </c>
    </row>
    <row r="1610" spans="1:16">
      <c r="A1610" t="s">
        <v>3255</v>
      </c>
      <c r="B1610" t="s">
        <v>3256</v>
      </c>
      <c r="C1610">
        <v>66.596702575999998</v>
      </c>
      <c r="D1610" t="s">
        <v>37</v>
      </c>
      <c r="E1610">
        <v>790649.61813138996</v>
      </c>
      <c r="F1610">
        <v>9637863.5160286706</v>
      </c>
      <c r="G1610">
        <f>IF(C1610="","",VLOOKUP(C1610,Classes_detaillees!B:D,Classes_detaillees!C$1,TRUE))</f>
        <v>70</v>
      </c>
      <c r="H1610">
        <f>IF(C1610="","",VLOOKUP(C1610,Classes_finales!B:D,Classes_finales!C$1,TRUE))</f>
        <v>70</v>
      </c>
      <c r="I1610">
        <f t="shared" si="25"/>
        <v>20</v>
      </c>
      <c r="J1610" s="31">
        <f>Classes_finales!$W$30*C1610^3+Classes_finales!$W$31*C1610^2+Classes_finales!$W$32*C1610+Classes_finales!$W$33</f>
        <v>7.1616297152380852</v>
      </c>
      <c r="K1610">
        <f>IF(OR(C1610&lt;10,C1610&gt;450),0,IF(H1610&gt;=MAX(Classes_finales!D:D),$M$1,Donnees_SIG!J1610))</f>
        <v>7.1616297152380852</v>
      </c>
      <c r="P1610" t="s">
        <v>39</v>
      </c>
    </row>
    <row r="1611" spans="1:16">
      <c r="A1611" t="s">
        <v>3257</v>
      </c>
      <c r="B1611" t="s">
        <v>3258</v>
      </c>
      <c r="C1611">
        <v>56.457401275999999</v>
      </c>
      <c r="D1611" t="s">
        <v>37</v>
      </c>
      <c r="E1611">
        <v>791081.52274878602</v>
      </c>
      <c r="F1611">
        <v>9638187.4196412992</v>
      </c>
      <c r="G1611">
        <f>IF(C1611="","",VLOOKUP(C1611,Classes_detaillees!B:D,Classes_detaillees!C$1,TRUE))</f>
        <v>60</v>
      </c>
      <c r="H1611">
        <f>IF(C1611="","",VLOOKUP(C1611,Classes_finales!B:D,Classes_finales!C$1,TRUE))</f>
        <v>60</v>
      </c>
      <c r="I1611">
        <f t="shared" si="25"/>
        <v>20</v>
      </c>
      <c r="J1611" s="31">
        <f>Classes_finales!$W$30*C1611^3+Classes_finales!$W$31*C1611^2+Classes_finales!$W$32*C1611+Classes_finales!$W$33</f>
        <v>6.1480005785303451</v>
      </c>
      <c r="K1611">
        <f>IF(OR(C1611&lt;10,C1611&gt;450),0,IF(H1611&gt;=MAX(Classes_finales!D:D),$M$1,Donnees_SIG!J1611))</f>
        <v>6.1480005785303451</v>
      </c>
      <c r="P1611" t="s">
        <v>39</v>
      </c>
    </row>
    <row r="1612" spans="1:16">
      <c r="A1612" t="s">
        <v>3259</v>
      </c>
      <c r="B1612" t="s">
        <v>3260</v>
      </c>
      <c r="C1612">
        <v>50.797199249000002</v>
      </c>
      <c r="D1612" t="s">
        <v>37</v>
      </c>
      <c r="E1612">
        <v>792317.75243127695</v>
      </c>
      <c r="F1612">
        <v>9638186.53657162</v>
      </c>
      <c r="G1612">
        <f>IF(C1612="","",VLOOKUP(C1612,Classes_detaillees!B:D,Classes_detaillees!C$1,TRUE))</f>
        <v>55</v>
      </c>
      <c r="H1612">
        <f>IF(C1612="","",VLOOKUP(C1612,Classes_finales!B:D,Classes_finales!C$1,TRUE))</f>
        <v>60</v>
      </c>
      <c r="I1612">
        <f t="shared" si="25"/>
        <v>20</v>
      </c>
      <c r="J1612" s="31">
        <f>Classes_finales!$W$30*C1612^3+Classes_finales!$W$31*C1612^2+Classes_finales!$W$32*C1612+Classes_finales!$W$33</f>
        <v>5.4679460305567709</v>
      </c>
      <c r="K1612">
        <f>IF(OR(C1612&lt;10,C1612&gt;450),0,IF(H1612&gt;=MAX(Classes_finales!D:D),$M$1,Donnees_SIG!J1612))</f>
        <v>5.4679460305567709</v>
      </c>
      <c r="P1612" t="s">
        <v>39</v>
      </c>
    </row>
    <row r="1613" spans="1:16">
      <c r="A1613" t="s">
        <v>3261</v>
      </c>
      <c r="B1613" t="s">
        <v>3262</v>
      </c>
      <c r="C1613">
        <v>460.68051147</v>
      </c>
      <c r="D1613" t="s">
        <v>37</v>
      </c>
      <c r="E1613">
        <v>792163.79962162406</v>
      </c>
      <c r="F1613">
        <v>9638443.4323912095</v>
      </c>
      <c r="G1613">
        <f>IF(C1613="","",VLOOKUP(C1613,Classes_detaillees!B:D,Classes_detaillees!C$1,TRUE))</f>
        <v>465</v>
      </c>
      <c r="H1613">
        <f>IF(C1613="","",VLOOKUP(C1613,Classes_finales!B:D,Classes_finales!C$1,TRUE))</f>
        <v>80</v>
      </c>
      <c r="I1613">
        <f t="shared" si="25"/>
        <v>20</v>
      </c>
      <c r="J1613" s="31">
        <f>Classes_finales!$W$30*C1613^3+Classes_finales!$W$31*C1613^2+Classes_finales!$W$32*C1613+Classes_finales!$W$33</f>
        <v>-1462.7391662429027</v>
      </c>
      <c r="K1613">
        <f>IF(OR(C1613&lt;10,C1613&gt;450),0,IF(H1613&gt;=MAX(Classes_finales!D:D),$M$1,Donnees_SIG!J1613))</f>
        <v>0</v>
      </c>
      <c r="P1613" t="s">
        <v>39</v>
      </c>
    </row>
    <row r="1614" spans="1:16">
      <c r="A1614" t="s">
        <v>3263</v>
      </c>
      <c r="B1614" s="31" t="s">
        <v>3264</v>
      </c>
      <c r="C1614">
        <v>138.62179565</v>
      </c>
      <c r="D1614" t="s">
        <v>37</v>
      </c>
      <c r="E1614">
        <v>790727.15131284401</v>
      </c>
      <c r="F1614">
        <v>9638007.6825132705</v>
      </c>
      <c r="G1614">
        <f>IF(C1614="","",VLOOKUP(C1614,Classes_detaillees!B:D,Classes_detaillees!C$1,TRUE))</f>
        <v>140</v>
      </c>
      <c r="H1614">
        <f>IF(C1614="","",VLOOKUP(C1614,Classes_finales!B:D,Classes_finales!C$1,TRUE))</f>
        <v>80</v>
      </c>
      <c r="I1614">
        <f t="shared" si="25"/>
        <v>20</v>
      </c>
      <c r="J1614" s="31">
        <f>Classes_finales!$W$30*C1614^3+Classes_finales!$W$31*C1614^2+Classes_finales!$W$32*C1614+Classes_finales!$W$33</f>
        <v>-3.5900496078145179</v>
      </c>
      <c r="K1614">
        <f>IF(OR(C1614&lt;10,C1614&gt;450),0,IF(H1614&gt;=MAX(Classes_finales!D:D),$M$1,Donnees_SIG!J1614))</f>
        <v>7.914299999999999</v>
      </c>
      <c r="P1614" t="s">
        <v>39</v>
      </c>
    </row>
    <row r="1615" spans="1:16">
      <c r="A1615" t="s">
        <v>3265</v>
      </c>
      <c r="B1615" t="s">
        <v>3266</v>
      </c>
      <c r="C1615">
        <v>369.20169067</v>
      </c>
      <c r="D1615" t="s">
        <v>37</v>
      </c>
      <c r="E1615">
        <v>791296.21333134</v>
      </c>
      <c r="F1615">
        <v>9638964.1253079697</v>
      </c>
      <c r="G1615">
        <f>IF(C1615="","",VLOOKUP(C1615,Classes_detaillees!B:D,Classes_detaillees!C$1,TRUE))</f>
        <v>370</v>
      </c>
      <c r="H1615">
        <f>IF(C1615="","",VLOOKUP(C1615,Classes_finales!B:D,Classes_finales!C$1,TRUE))</f>
        <v>80</v>
      </c>
      <c r="I1615">
        <f t="shared" si="25"/>
        <v>20</v>
      </c>
      <c r="J1615" s="31">
        <f>Classes_finales!$W$30*C1615^3+Classes_finales!$W$31*C1615^2+Classes_finales!$W$32*C1615+Classes_finales!$W$33</f>
        <v>-686.10519433400896</v>
      </c>
      <c r="K1615">
        <f>IF(OR(C1615&lt;10,C1615&gt;450),0,IF(H1615&gt;=MAX(Classes_finales!D:D),$M$1,Donnees_SIG!J1615))</f>
        <v>7.914299999999999</v>
      </c>
      <c r="P1615" t="s">
        <v>39</v>
      </c>
    </row>
    <row r="1616" spans="1:16">
      <c r="A1616" t="s">
        <v>3267</v>
      </c>
      <c r="B1616" s="31" t="s">
        <v>3268</v>
      </c>
      <c r="C1616">
        <v>176.89849853999999</v>
      </c>
      <c r="D1616" t="s">
        <v>37</v>
      </c>
      <c r="E1616">
        <v>791363.81398221198</v>
      </c>
      <c r="F1616">
        <v>9638558.6605515201</v>
      </c>
      <c r="G1616">
        <f>IF(C1616="","",VLOOKUP(C1616,Classes_detaillees!B:D,Classes_detaillees!C$1,TRUE))</f>
        <v>180</v>
      </c>
      <c r="H1616">
        <f>IF(C1616="","",VLOOKUP(C1616,Classes_finales!B:D,Classes_finales!C$1,TRUE))</f>
        <v>80</v>
      </c>
      <c r="I1616">
        <f t="shared" si="25"/>
        <v>20</v>
      </c>
      <c r="J1616" s="31">
        <f>Classes_finales!$W$30*C1616^3+Classes_finales!$W$31*C1616^2+Classes_finales!$W$32*C1616+Classes_finales!$W$33</f>
        <v>-32.28137514222766</v>
      </c>
      <c r="K1616">
        <f>IF(OR(C1616&lt;10,C1616&gt;450),0,IF(H1616&gt;=MAX(Classes_finales!D:D),$M$1,Donnees_SIG!J1616))</f>
        <v>7.914299999999999</v>
      </c>
      <c r="P1616" t="s">
        <v>39</v>
      </c>
    </row>
    <row r="1617" spans="1:16">
      <c r="A1617" t="s">
        <v>3269</v>
      </c>
      <c r="B1617" s="31" t="s">
        <v>3270</v>
      </c>
      <c r="C1617">
        <v>21.538600922000001</v>
      </c>
      <c r="D1617" t="s">
        <v>37</v>
      </c>
      <c r="E1617">
        <v>791028.40694768599</v>
      </c>
      <c r="F1617">
        <v>9638343.7303371895</v>
      </c>
      <c r="G1617">
        <f>IF(C1617="","",VLOOKUP(C1617,Classes_detaillees!B:D,Classes_detaillees!C$1,TRUE))</f>
        <v>25</v>
      </c>
      <c r="H1617">
        <f>IF(C1617="","",VLOOKUP(C1617,Classes_finales!B:D,Classes_finales!C$1,TRUE))</f>
        <v>30</v>
      </c>
      <c r="I1617">
        <f t="shared" si="25"/>
        <v>20</v>
      </c>
      <c r="J1617" s="31">
        <f>Classes_finales!$W$30*C1617^3+Classes_finales!$W$31*C1617^2+Classes_finales!$W$32*C1617+Classes_finales!$W$33</f>
        <v>1.5686112978893716</v>
      </c>
      <c r="K1617">
        <f>IF(OR(C1617&lt;10,C1617&gt;450),0,IF(H1617&gt;=MAX(Classes_finales!D:D),$M$1,Donnees_SIG!J1617))</f>
        <v>1.5686112978893716</v>
      </c>
      <c r="P1617" t="s">
        <v>39</v>
      </c>
    </row>
    <row r="1618" spans="1:16">
      <c r="A1618" t="s">
        <v>3271</v>
      </c>
      <c r="B1618" t="s">
        <v>3272</v>
      </c>
      <c r="C1618">
        <v>60.156101227000001</v>
      </c>
      <c r="D1618" t="s">
        <v>37</v>
      </c>
      <c r="E1618">
        <v>783102.18692701601</v>
      </c>
      <c r="F1618">
        <v>9635702.9647826105</v>
      </c>
      <c r="G1618">
        <f>IF(C1618="","",VLOOKUP(C1618,Classes_detaillees!B:D,Classes_detaillees!C$1,TRUE))</f>
        <v>65</v>
      </c>
      <c r="H1618">
        <f>IF(C1618="","",VLOOKUP(C1618,Classes_finales!B:D,Classes_finales!C$1,TRUE))</f>
        <v>70</v>
      </c>
      <c r="I1618">
        <f t="shared" si="25"/>
        <v>20</v>
      </c>
      <c r="J1618" s="31">
        <f>Classes_finales!$W$30*C1618^3+Classes_finales!$W$31*C1618^2+Classes_finales!$W$32*C1618+Classes_finales!$W$33</f>
        <v>6.552640828005778</v>
      </c>
      <c r="K1618">
        <f>IF(OR(C1618&lt;10,C1618&gt;450),0,IF(H1618&gt;=MAX(Classes_finales!D:D),$M$1,Donnees_SIG!J1618))</f>
        <v>6.552640828005778</v>
      </c>
      <c r="P1618" t="s">
        <v>39</v>
      </c>
    </row>
    <row r="1619" spans="1:16">
      <c r="A1619" t="s">
        <v>3273</v>
      </c>
      <c r="B1619" t="s">
        <v>3274</v>
      </c>
      <c r="C1619">
        <v>133.72619628999999</v>
      </c>
      <c r="D1619" t="s">
        <v>37</v>
      </c>
      <c r="E1619">
        <v>790574.00260035403</v>
      </c>
      <c r="F1619">
        <v>9638465.4369482808</v>
      </c>
      <c r="G1619">
        <f>IF(C1619="","",VLOOKUP(C1619,Classes_detaillees!B:D,Classes_detaillees!C$1,TRUE))</f>
        <v>135</v>
      </c>
      <c r="H1619">
        <f>IF(C1619="","",VLOOKUP(C1619,Classes_finales!B:D,Classes_finales!C$1,TRUE))</f>
        <v>80</v>
      </c>
      <c r="I1619">
        <f t="shared" si="25"/>
        <v>20</v>
      </c>
      <c r="J1619" s="31">
        <f>Classes_finales!$W$30*C1619^3+Classes_finales!$W$31*C1619^2+Classes_finales!$W$32*C1619+Classes_finales!$W$33</f>
        <v>-1.3544463388506824</v>
      </c>
      <c r="K1619">
        <f>IF(OR(C1619&lt;10,C1619&gt;450),0,IF(H1619&gt;=MAX(Classes_finales!D:D),$M$1,Donnees_SIG!J1619))</f>
        <v>7.914299999999999</v>
      </c>
      <c r="P1619" t="s">
        <v>39</v>
      </c>
    </row>
    <row r="1620" spans="1:16">
      <c r="A1620" t="s">
        <v>3275</v>
      </c>
      <c r="B1620" s="31" t="s">
        <v>3276</v>
      </c>
      <c r="C1620">
        <v>25.554500579999999</v>
      </c>
      <c r="D1620" t="s">
        <v>37</v>
      </c>
      <c r="E1620">
        <v>790617.080165438</v>
      </c>
      <c r="F1620">
        <v>9638192.6108738799</v>
      </c>
      <c r="G1620">
        <f>IF(C1620="","",VLOOKUP(C1620,Classes_detaillees!B:D,Classes_detaillees!C$1,TRUE))</f>
        <v>30</v>
      </c>
      <c r="H1620">
        <f>IF(C1620="","",VLOOKUP(C1620,Classes_finales!B:D,Classes_finales!C$1,TRUE))</f>
        <v>30</v>
      </c>
      <c r="I1620">
        <f t="shared" si="25"/>
        <v>20</v>
      </c>
      <c r="J1620" s="31">
        <f>Classes_finales!$W$30*C1620^3+Classes_finales!$W$31*C1620^2+Classes_finales!$W$32*C1620+Classes_finales!$W$33</f>
        <v>2.0792641948214818</v>
      </c>
      <c r="K1620">
        <f>IF(OR(C1620&lt;10,C1620&gt;450),0,IF(H1620&gt;=MAX(Classes_finales!D:D),$M$1,Donnees_SIG!J1620))</f>
        <v>2.0792641948214818</v>
      </c>
      <c r="P1620" t="s">
        <v>39</v>
      </c>
    </row>
    <row r="1621" spans="1:16">
      <c r="A1621" t="s">
        <v>3277</v>
      </c>
      <c r="B1621" s="31" t="s">
        <v>3278</v>
      </c>
      <c r="C1621">
        <v>39.763900757000002</v>
      </c>
      <c r="D1621" t="s">
        <v>37</v>
      </c>
      <c r="E1621">
        <v>793092.66088859795</v>
      </c>
      <c r="F1621">
        <v>9638828.8823060505</v>
      </c>
      <c r="G1621">
        <f>IF(C1621="","",VLOOKUP(C1621,Classes_detaillees!B:D,Classes_detaillees!C$1,TRUE))</f>
        <v>40</v>
      </c>
      <c r="H1621">
        <f>IF(C1621="","",VLOOKUP(C1621,Classes_finales!B:D,Classes_finales!C$1,TRUE))</f>
        <v>40</v>
      </c>
      <c r="I1621">
        <f t="shared" si="25"/>
        <v>20</v>
      </c>
      <c r="J1621" s="31">
        <f>Classes_finales!$W$30*C1621^3+Classes_finales!$W$31*C1621^2+Classes_finales!$W$32*C1621+Classes_finales!$W$33</f>
        <v>4.0059671282796963</v>
      </c>
      <c r="K1621">
        <f>IF(OR(C1621&lt;10,C1621&gt;450),0,IF(H1621&gt;=MAX(Classes_finales!D:D),$M$1,Donnees_SIG!J1621))</f>
        <v>4.0059671282796963</v>
      </c>
      <c r="P1621" t="s">
        <v>39</v>
      </c>
    </row>
    <row r="1622" spans="1:16">
      <c r="A1622" t="s">
        <v>3279</v>
      </c>
      <c r="B1622" t="s">
        <v>3280</v>
      </c>
      <c r="C1622">
        <v>76.732002257999994</v>
      </c>
      <c r="D1622" t="s">
        <v>37</v>
      </c>
      <c r="E1622">
        <v>792607.66126097098</v>
      </c>
      <c r="F1622">
        <v>9638717.9814797007</v>
      </c>
      <c r="G1622">
        <f>IF(C1622="","",VLOOKUP(C1622,Classes_detaillees!B:D,Classes_detaillees!C$1,TRUE))</f>
        <v>80</v>
      </c>
      <c r="H1622">
        <f>IF(C1622="","",VLOOKUP(C1622,Classes_finales!B:D,Classes_finales!C$1,TRUE))</f>
        <v>80</v>
      </c>
      <c r="I1622">
        <f t="shared" si="25"/>
        <v>20</v>
      </c>
      <c r="J1622" s="31">
        <f>Classes_finales!$W$30*C1622^3+Classes_finales!$W$31*C1622^2+Classes_finales!$W$32*C1622+Classes_finales!$W$33</f>
        <v>7.8058573840454759</v>
      </c>
      <c r="K1622">
        <f>IF(OR(C1622&lt;10,C1622&gt;450),0,IF(H1622&gt;=MAX(Classes_finales!D:D),$M$1,Donnees_SIG!J1622))</f>
        <v>7.914299999999999</v>
      </c>
      <c r="P1622" t="s">
        <v>39</v>
      </c>
    </row>
    <row r="1623" spans="1:16">
      <c r="A1623" t="s">
        <v>3281</v>
      </c>
      <c r="B1623" s="31" t="s">
        <v>3282</v>
      </c>
      <c r="C1623">
        <v>106.55139923</v>
      </c>
      <c r="D1623" t="s">
        <v>37</v>
      </c>
      <c r="E1623">
        <v>790071.80780543503</v>
      </c>
      <c r="F1623">
        <v>9637355.0666293595</v>
      </c>
      <c r="G1623">
        <f>IF(C1623="","",VLOOKUP(C1623,Classes_detaillees!B:D,Classes_detaillees!C$1,TRUE))</f>
        <v>110</v>
      </c>
      <c r="H1623">
        <f>IF(C1623="","",VLOOKUP(C1623,Classes_finales!B:D,Classes_finales!C$1,TRUE))</f>
        <v>80</v>
      </c>
      <c r="I1623">
        <f t="shared" si="25"/>
        <v>20</v>
      </c>
      <c r="J1623" s="31">
        <f>Classes_finales!$W$30*C1623^3+Classes_finales!$W$31*C1623^2+Classes_finales!$W$32*C1623+Classes_finales!$W$33</f>
        <v>6.3681277481803953</v>
      </c>
      <c r="K1623">
        <f>IF(OR(C1623&lt;10,C1623&gt;450),0,IF(H1623&gt;=MAX(Classes_finales!D:D),$M$1,Donnees_SIG!J1623))</f>
        <v>7.914299999999999</v>
      </c>
      <c r="P1623" t="s">
        <v>39</v>
      </c>
    </row>
    <row r="1624" spans="1:16">
      <c r="A1624" t="s">
        <v>3283</v>
      </c>
      <c r="B1624" t="s">
        <v>3284</v>
      </c>
      <c r="C1624">
        <v>20.100999831999999</v>
      </c>
      <c r="D1624" t="s">
        <v>37</v>
      </c>
      <c r="E1624">
        <v>792240.88849444105</v>
      </c>
      <c r="F1624">
        <v>9638685.38311648</v>
      </c>
      <c r="G1624">
        <f>IF(C1624="","",VLOOKUP(C1624,Classes_detaillees!B:D,Classes_detaillees!C$1,TRUE))</f>
        <v>25</v>
      </c>
      <c r="H1624">
        <f>IF(C1624="","",VLOOKUP(C1624,Classes_finales!B:D,Classes_finales!C$1,TRUE))</f>
        <v>30</v>
      </c>
      <c r="I1624">
        <f t="shared" si="25"/>
        <v>20</v>
      </c>
      <c r="J1624" s="31">
        <f>Classes_finales!$W$30*C1624^3+Classes_finales!$W$31*C1624^2+Classes_finales!$W$32*C1624+Classes_finales!$W$33</f>
        <v>1.3925210600489466</v>
      </c>
      <c r="K1624">
        <f>IF(OR(C1624&lt;10,C1624&gt;450),0,IF(H1624&gt;=MAX(Classes_finales!D:D),$M$1,Donnees_SIG!J1624))</f>
        <v>1.3925210600489466</v>
      </c>
      <c r="P1624" t="s">
        <v>39</v>
      </c>
    </row>
    <row r="1625" spans="1:16">
      <c r="A1625" t="s">
        <v>3285</v>
      </c>
      <c r="B1625" t="s">
        <v>3286</v>
      </c>
      <c r="C1625">
        <v>42.575901031000001</v>
      </c>
      <c r="D1625" t="s">
        <v>37</v>
      </c>
      <c r="E1625">
        <v>792574.887386797</v>
      </c>
      <c r="F1625">
        <v>9638865.6707918495</v>
      </c>
      <c r="G1625">
        <f>IF(C1625="","",VLOOKUP(C1625,Classes_detaillees!B:D,Classes_detaillees!C$1,TRUE))</f>
        <v>45</v>
      </c>
      <c r="H1625">
        <f>IF(C1625="","",VLOOKUP(C1625,Classes_finales!B:D,Classes_finales!C$1,TRUE))</f>
        <v>50</v>
      </c>
      <c r="I1625">
        <f t="shared" si="25"/>
        <v>20</v>
      </c>
      <c r="J1625" s="31">
        <f>Classes_finales!$W$30*C1625^3+Classes_finales!$W$31*C1625^2+Classes_finales!$W$32*C1625+Classes_finales!$W$33</f>
        <v>4.3892719621427325</v>
      </c>
      <c r="K1625">
        <f>IF(OR(C1625&lt;10,C1625&gt;450),0,IF(H1625&gt;=MAX(Classes_finales!D:D),$M$1,Donnees_SIG!J1625))</f>
        <v>4.3892719621427325</v>
      </c>
      <c r="P1625" t="s">
        <v>39</v>
      </c>
    </row>
    <row r="1626" spans="1:16">
      <c r="A1626" t="s">
        <v>3287</v>
      </c>
      <c r="B1626" t="s">
        <v>3288</v>
      </c>
      <c r="C1626">
        <v>26.659200668</v>
      </c>
      <c r="D1626" t="s">
        <v>37</v>
      </c>
      <c r="E1626">
        <v>790495.23885076703</v>
      </c>
      <c r="F1626">
        <v>9637280.1675048191</v>
      </c>
      <c r="G1626">
        <f>IF(C1626="","",VLOOKUP(C1626,Classes_detaillees!B:D,Classes_detaillees!C$1,TRUE))</f>
        <v>30</v>
      </c>
      <c r="H1626">
        <f>IF(C1626="","",VLOOKUP(C1626,Classes_finales!B:D,Classes_finales!C$1,TRUE))</f>
        <v>30</v>
      </c>
      <c r="I1626">
        <f t="shared" si="25"/>
        <v>20</v>
      </c>
      <c r="J1626" s="31">
        <f>Classes_finales!$W$30*C1626^3+Classes_finales!$W$31*C1626^2+Classes_finales!$W$32*C1626+Classes_finales!$W$33</f>
        <v>2.2238362754136127</v>
      </c>
      <c r="K1626">
        <f>IF(OR(C1626&lt;10,C1626&gt;450),0,IF(H1626&gt;=MAX(Classes_finales!D:D),$M$1,Donnees_SIG!J1626))</f>
        <v>2.2238362754136127</v>
      </c>
      <c r="P1626" t="s">
        <v>39</v>
      </c>
    </row>
    <row r="1627" spans="1:16">
      <c r="A1627" t="s">
        <v>3289</v>
      </c>
      <c r="B1627" t="s">
        <v>3290</v>
      </c>
      <c r="C1627">
        <v>74.138900757000002</v>
      </c>
      <c r="D1627" t="s">
        <v>37</v>
      </c>
      <c r="E1627">
        <v>789633.10991796502</v>
      </c>
      <c r="F1627">
        <v>9638803.5429846309</v>
      </c>
      <c r="G1627">
        <f>IF(C1627="","",VLOOKUP(C1627,Classes_detaillees!B:D,Classes_detaillees!C$1,TRUE))</f>
        <v>75</v>
      </c>
      <c r="H1627">
        <f>IF(C1627="","",VLOOKUP(C1627,Classes_finales!B:D,Classes_finales!C$1,TRUE))</f>
        <v>80</v>
      </c>
      <c r="I1627">
        <f t="shared" si="25"/>
        <v>20</v>
      </c>
      <c r="J1627" s="31">
        <f>Classes_finales!$W$30*C1627^3+Classes_finales!$W$31*C1627^2+Classes_finales!$W$32*C1627+Classes_finales!$W$33</f>
        <v>7.6830690359737037</v>
      </c>
      <c r="K1627">
        <f>IF(OR(C1627&lt;10,C1627&gt;450),0,IF(H1627&gt;=MAX(Classes_finales!D:D),$M$1,Donnees_SIG!J1627))</f>
        <v>7.914299999999999</v>
      </c>
      <c r="P1627" t="s">
        <v>39</v>
      </c>
    </row>
    <row r="1628" spans="1:16">
      <c r="A1628" t="s">
        <v>3291</v>
      </c>
      <c r="B1628" s="31" t="s">
        <v>3292</v>
      </c>
      <c r="C1628">
        <v>35.107299804999997</v>
      </c>
      <c r="D1628" t="s">
        <v>37</v>
      </c>
      <c r="E1628">
        <v>790715.34899218904</v>
      </c>
      <c r="F1628">
        <v>9638583.7740319092</v>
      </c>
      <c r="G1628">
        <f>IF(C1628="","",VLOOKUP(C1628,Classes_detaillees!B:D,Classes_detaillees!C$1,TRUE))</f>
        <v>40</v>
      </c>
      <c r="H1628">
        <f>IF(C1628="","",VLOOKUP(C1628,Classes_finales!B:D,Classes_finales!C$1,TRUE))</f>
        <v>40</v>
      </c>
      <c r="I1628">
        <f t="shared" si="25"/>
        <v>20</v>
      </c>
      <c r="J1628" s="31">
        <f>Classes_finales!$W$30*C1628^3+Classes_finales!$W$31*C1628^2+Classes_finales!$W$32*C1628+Classes_finales!$W$33</f>
        <v>3.3660441198244295</v>
      </c>
      <c r="K1628">
        <f>IF(OR(C1628&lt;10,C1628&gt;450),0,IF(H1628&gt;=MAX(Classes_finales!D:D),$M$1,Donnees_SIG!J1628))</f>
        <v>3.3660441198244295</v>
      </c>
      <c r="P1628" t="s">
        <v>39</v>
      </c>
    </row>
    <row r="1629" spans="1:16">
      <c r="A1629" t="s">
        <v>3293</v>
      </c>
      <c r="B1629" t="s">
        <v>3294</v>
      </c>
      <c r="C1629">
        <v>91.180397033999995</v>
      </c>
      <c r="D1629" t="s">
        <v>37</v>
      </c>
      <c r="E1629">
        <v>792077.625119515</v>
      </c>
      <c r="F1629">
        <v>9638407.5619685296</v>
      </c>
      <c r="G1629">
        <f>IF(C1629="","",VLOOKUP(C1629,Classes_detaillees!B:D,Classes_detaillees!C$1,TRUE))</f>
        <v>95</v>
      </c>
      <c r="H1629">
        <f>IF(C1629="","",VLOOKUP(C1629,Classes_finales!B:D,Classes_finales!C$1,TRUE))</f>
        <v>80</v>
      </c>
      <c r="I1629">
        <f t="shared" si="25"/>
        <v>20</v>
      </c>
      <c r="J1629" s="31">
        <f>Classes_finales!$W$30*C1629^3+Classes_finales!$W$31*C1629^2+Classes_finales!$W$32*C1629+Classes_finales!$W$33</f>
        <v>7.8397372854484253</v>
      </c>
      <c r="K1629">
        <f>IF(OR(C1629&lt;10,C1629&gt;450),0,IF(H1629&gt;=MAX(Classes_finales!D:D),$M$1,Donnees_SIG!J1629))</f>
        <v>7.914299999999999</v>
      </c>
      <c r="P1629" t="s">
        <v>39</v>
      </c>
    </row>
    <row r="1630" spans="1:16">
      <c r="A1630" t="s">
        <v>3295</v>
      </c>
      <c r="B1630" s="31" t="s">
        <v>3296</v>
      </c>
      <c r="C1630">
        <v>17.206899643</v>
      </c>
      <c r="D1630" t="s">
        <v>37</v>
      </c>
      <c r="E1630">
        <v>790463.27531748801</v>
      </c>
      <c r="F1630">
        <v>9638563.1936655995</v>
      </c>
      <c r="G1630">
        <f>IF(C1630="","",VLOOKUP(C1630,Classes_detaillees!B:D,Classes_detaillees!C$1,TRUE))</f>
        <v>20</v>
      </c>
      <c r="H1630">
        <f>IF(C1630="","",VLOOKUP(C1630,Classes_finales!B:D,Classes_finales!C$1,TRUE))</f>
        <v>30</v>
      </c>
      <c r="I1630">
        <f t="shared" si="25"/>
        <v>20</v>
      </c>
      <c r="J1630" s="31">
        <f>Classes_finales!$W$30*C1630^3+Classes_finales!$W$31*C1630^2+Classes_finales!$W$32*C1630+Classes_finales!$W$33</f>
        <v>1.0508513788419895</v>
      </c>
      <c r="K1630">
        <f>IF(OR(C1630&lt;10,C1630&gt;450),0,IF(H1630&gt;=MAX(Classes_finales!D:D),$M$1,Donnees_SIG!J1630))</f>
        <v>1.0508513788419895</v>
      </c>
      <c r="P1630" t="s">
        <v>39</v>
      </c>
    </row>
    <row r="1631" spans="1:16">
      <c r="A1631" t="s">
        <v>3297</v>
      </c>
      <c r="B1631" t="s">
        <v>3298</v>
      </c>
      <c r="C1631">
        <v>46.617401123</v>
      </c>
      <c r="D1631" t="s">
        <v>37</v>
      </c>
      <c r="E1631">
        <v>783045.17427159206</v>
      </c>
      <c r="F1631">
        <v>9636292.1731709801</v>
      </c>
      <c r="G1631">
        <f>IF(C1631="","",VLOOKUP(C1631,Classes_detaillees!B:D,Classes_detaillees!C$1,TRUE))</f>
        <v>50</v>
      </c>
      <c r="H1631">
        <f>IF(C1631="","",VLOOKUP(C1631,Classes_finales!B:D,Classes_finales!C$1,TRUE))</f>
        <v>50</v>
      </c>
      <c r="I1631">
        <f t="shared" si="25"/>
        <v>20</v>
      </c>
      <c r="J1631" s="31">
        <f>Classes_finales!$W$30*C1631^3+Classes_finales!$W$31*C1631^2+Classes_finales!$W$32*C1631+Classes_finales!$W$33</f>
        <v>4.9296686946252741</v>
      </c>
      <c r="K1631">
        <f>IF(OR(C1631&lt;10,C1631&gt;450),0,IF(H1631&gt;=MAX(Classes_finales!D:D),$M$1,Donnees_SIG!J1631))</f>
        <v>4.9296686946252741</v>
      </c>
      <c r="P1631" t="s">
        <v>39</v>
      </c>
    </row>
    <row r="1632" spans="1:16">
      <c r="A1632" t="s">
        <v>3299</v>
      </c>
      <c r="B1632" t="s">
        <v>3300</v>
      </c>
      <c r="C1632">
        <v>83.572700499999996</v>
      </c>
      <c r="D1632" t="s">
        <v>37</v>
      </c>
      <c r="E1632">
        <v>791712.32947695395</v>
      </c>
      <c r="F1632">
        <v>9638111.1197719593</v>
      </c>
      <c r="G1632">
        <f>IF(C1632="","",VLOOKUP(C1632,Classes_detaillees!B:D,Classes_detaillees!C$1,TRUE))</f>
        <v>85</v>
      </c>
      <c r="H1632">
        <f>IF(C1632="","",VLOOKUP(C1632,Classes_finales!B:D,Classes_finales!C$1,TRUE))</f>
        <v>80</v>
      </c>
      <c r="I1632">
        <f t="shared" si="25"/>
        <v>20</v>
      </c>
      <c r="J1632" s="31">
        <f>Classes_finales!$W$30*C1632^3+Classes_finales!$W$31*C1632^2+Classes_finales!$W$32*C1632+Classes_finales!$W$33</f>
        <v>7.9691612989283396</v>
      </c>
      <c r="K1632">
        <f>IF(OR(C1632&lt;10,C1632&gt;450),0,IF(H1632&gt;=MAX(Classes_finales!D:D),$M$1,Donnees_SIG!J1632))</f>
        <v>7.914299999999999</v>
      </c>
      <c r="P1632" t="s">
        <v>39</v>
      </c>
    </row>
    <row r="1633" spans="1:16">
      <c r="A1633" t="s">
        <v>3301</v>
      </c>
      <c r="B1633" s="31" t="s">
        <v>3302</v>
      </c>
      <c r="C1633">
        <v>959.39172363</v>
      </c>
      <c r="D1633" t="s">
        <v>37</v>
      </c>
      <c r="E1633">
        <v>791194.47355555405</v>
      </c>
      <c r="F1633">
        <v>9639345.2534764893</v>
      </c>
      <c r="G1633">
        <f>IF(C1633="","",VLOOKUP(C1633,Classes_detaillees!B:D,Classes_detaillees!C$1,TRUE))</f>
        <v>960</v>
      </c>
      <c r="H1633">
        <f>IF(C1633="","",VLOOKUP(C1633,Classes_finales!B:D,Classes_finales!C$1,TRUE))</f>
        <v>80</v>
      </c>
      <c r="I1633">
        <f t="shared" si="25"/>
        <v>20</v>
      </c>
      <c r="J1633" s="31">
        <f>Classes_finales!$W$30*C1633^3+Classes_finales!$W$31*C1633^2+Classes_finales!$W$32*C1633+Classes_finales!$W$33</f>
        <v>-15582.042913663448</v>
      </c>
      <c r="K1633">
        <f>IF(OR(C1633&lt;10,C1633&gt;450),0,IF(H1633&gt;=MAX(Classes_finales!D:D),$M$1,Donnees_SIG!J1633))</f>
        <v>0</v>
      </c>
      <c r="P1633" t="s">
        <v>39</v>
      </c>
    </row>
    <row r="1634" spans="1:16">
      <c r="A1634" t="s">
        <v>3303</v>
      </c>
      <c r="B1634" t="s">
        <v>3304</v>
      </c>
      <c r="C1634">
        <v>254.42039489999999</v>
      </c>
      <c r="D1634" t="s">
        <v>37</v>
      </c>
      <c r="E1634">
        <v>791600.07895405404</v>
      </c>
      <c r="F1634">
        <v>9638451.7607569396</v>
      </c>
      <c r="G1634">
        <f>IF(C1634="","",VLOOKUP(C1634,Classes_detaillees!B:D,Classes_detaillees!C$1,TRUE))</f>
        <v>255</v>
      </c>
      <c r="H1634">
        <f>IF(C1634="","",VLOOKUP(C1634,Classes_finales!B:D,Classes_finales!C$1,TRUE))</f>
        <v>80</v>
      </c>
      <c r="I1634">
        <f t="shared" si="25"/>
        <v>20</v>
      </c>
      <c r="J1634" s="31">
        <f>Classes_finales!$W$30*C1634^3+Classes_finales!$W$31*C1634^2+Classes_finales!$W$32*C1634+Classes_finales!$W$33</f>
        <v>-172.96706410160775</v>
      </c>
      <c r="K1634">
        <f>IF(OR(C1634&lt;10,C1634&gt;450),0,IF(H1634&gt;=MAX(Classes_finales!D:D),$M$1,Donnees_SIG!J1634))</f>
        <v>7.914299999999999</v>
      </c>
      <c r="P1634" t="s">
        <v>39</v>
      </c>
    </row>
    <row r="1635" spans="1:16">
      <c r="A1635" t="s">
        <v>3305</v>
      </c>
      <c r="B1635" s="31" t="s">
        <v>3306</v>
      </c>
      <c r="C1635">
        <v>118.23789978000001</v>
      </c>
      <c r="D1635" t="s">
        <v>37</v>
      </c>
      <c r="E1635">
        <v>790470.37891497998</v>
      </c>
      <c r="F1635">
        <v>9639552.7785474695</v>
      </c>
      <c r="G1635">
        <f>IF(C1635="","",VLOOKUP(C1635,Classes_detaillees!B:D,Classes_detaillees!C$1,TRUE))</f>
        <v>120</v>
      </c>
      <c r="H1635">
        <f>IF(C1635="","",VLOOKUP(C1635,Classes_finales!B:D,Classes_finales!C$1,TRUE))</f>
        <v>80</v>
      </c>
      <c r="I1635">
        <f t="shared" si="25"/>
        <v>20</v>
      </c>
      <c r="J1635" s="31">
        <f>Classes_finales!$W$30*C1635^3+Classes_finales!$W$31*C1635^2+Classes_finales!$W$32*C1635+Classes_finales!$W$33</f>
        <v>3.9466866117998411</v>
      </c>
      <c r="K1635">
        <f>IF(OR(C1635&lt;10,C1635&gt;450),0,IF(H1635&gt;=MAX(Classes_finales!D:D),$M$1,Donnees_SIG!J1635))</f>
        <v>7.914299999999999</v>
      </c>
      <c r="P1635" t="s">
        <v>39</v>
      </c>
    </row>
    <row r="1636" spans="1:16">
      <c r="A1636" t="s">
        <v>3307</v>
      </c>
      <c r="B1636" s="31" t="s">
        <v>3308</v>
      </c>
      <c r="C1636">
        <v>76.073196410999998</v>
      </c>
      <c r="D1636" t="s">
        <v>37</v>
      </c>
      <c r="E1636">
        <v>789853.27238091105</v>
      </c>
      <c r="F1636">
        <v>9637414.5188815594</v>
      </c>
      <c r="G1636">
        <f>IF(C1636="","",VLOOKUP(C1636,Classes_detaillees!B:D,Classes_detaillees!C$1,TRUE))</f>
        <v>80</v>
      </c>
      <c r="H1636">
        <f>IF(C1636="","",VLOOKUP(C1636,Classes_finales!B:D,Classes_finales!C$1,TRUE))</f>
        <v>80</v>
      </c>
      <c r="I1636">
        <f t="shared" si="25"/>
        <v>20</v>
      </c>
      <c r="J1636" s="31">
        <f>Classes_finales!$W$30*C1636^3+Classes_finales!$W$31*C1636^2+Classes_finales!$W$32*C1636+Classes_finales!$W$33</f>
        <v>7.7776421553784143</v>
      </c>
      <c r="K1636">
        <f>IF(OR(C1636&lt;10,C1636&gt;450),0,IF(H1636&gt;=MAX(Classes_finales!D:D),$M$1,Donnees_SIG!J1636))</f>
        <v>7.914299999999999</v>
      </c>
      <c r="P1636" t="s">
        <v>39</v>
      </c>
    </row>
    <row r="1637" spans="1:16">
      <c r="A1637" t="s">
        <v>3309</v>
      </c>
      <c r="B1637" s="31" t="s">
        <v>3310</v>
      </c>
      <c r="C1637">
        <v>100.37020111</v>
      </c>
      <c r="D1637" t="s">
        <v>37</v>
      </c>
      <c r="E1637">
        <v>790360.51807525195</v>
      </c>
      <c r="F1637">
        <v>9637393.1525137294</v>
      </c>
      <c r="G1637">
        <f>IF(C1637="","",VLOOKUP(C1637,Classes_detaillees!B:D,Classes_detaillees!C$1,TRUE))</f>
        <v>105</v>
      </c>
      <c r="H1637">
        <f>IF(C1637="","",VLOOKUP(C1637,Classes_finales!B:D,Classes_finales!C$1,TRUE))</f>
        <v>80</v>
      </c>
      <c r="I1637">
        <f t="shared" si="25"/>
        <v>20</v>
      </c>
      <c r="J1637" s="31">
        <f>Classes_finales!$W$30*C1637^3+Classes_finales!$W$31*C1637^2+Classes_finales!$W$32*C1637+Classes_finales!$W$33</f>
        <v>7.173610465171171</v>
      </c>
      <c r="K1637">
        <f>IF(OR(C1637&lt;10,C1637&gt;450),0,IF(H1637&gt;=MAX(Classes_finales!D:D),$M$1,Donnees_SIG!J1637))</f>
        <v>7.914299999999999</v>
      </c>
      <c r="P1637" t="s">
        <v>39</v>
      </c>
    </row>
    <row r="1638" spans="1:16">
      <c r="A1638" t="s">
        <v>3311</v>
      </c>
      <c r="B1638" s="31" t="s">
        <v>3312</v>
      </c>
      <c r="C1638">
        <v>95.594802856000001</v>
      </c>
      <c r="D1638" t="s">
        <v>37</v>
      </c>
      <c r="E1638">
        <v>790412.97028868203</v>
      </c>
      <c r="F1638">
        <v>9638577.1171233207</v>
      </c>
      <c r="G1638">
        <f>IF(C1638="","",VLOOKUP(C1638,Classes_detaillees!B:D,Classes_detaillees!C$1,TRUE))</f>
        <v>100</v>
      </c>
      <c r="H1638">
        <f>IF(C1638="","",VLOOKUP(C1638,Classes_finales!B:D,Classes_finales!C$1,TRUE))</f>
        <v>80</v>
      </c>
      <c r="I1638">
        <f t="shared" si="25"/>
        <v>20</v>
      </c>
      <c r="J1638" s="31">
        <f>Classes_finales!$W$30*C1638^3+Classes_finales!$W$31*C1638^2+Classes_finales!$W$32*C1638+Classes_finales!$W$33</f>
        <v>7.5944436545478755</v>
      </c>
      <c r="K1638">
        <f>IF(OR(C1638&lt;10,C1638&gt;450),0,IF(H1638&gt;=MAX(Classes_finales!D:D),$M$1,Donnees_SIG!J1638))</f>
        <v>7.914299999999999</v>
      </c>
      <c r="P1638" t="s">
        <v>39</v>
      </c>
    </row>
    <row r="1639" spans="1:16">
      <c r="A1639" t="s">
        <v>3313</v>
      </c>
      <c r="B1639" t="s">
        <v>3314</v>
      </c>
      <c r="C1639">
        <v>49.032600403000004</v>
      </c>
      <c r="D1639" t="s">
        <v>37</v>
      </c>
      <c r="E1639">
        <v>789870.51131662901</v>
      </c>
      <c r="F1639">
        <v>9637338.5336510297</v>
      </c>
      <c r="G1639">
        <f>IF(C1639="","",VLOOKUP(C1639,Classes_detaillees!B:D,Classes_detaillees!C$1,TRUE))</f>
        <v>50</v>
      </c>
      <c r="H1639">
        <f>IF(C1639="","",VLOOKUP(C1639,Classes_finales!B:D,Classes_finales!C$1,TRUE))</f>
        <v>50</v>
      </c>
      <c r="I1639">
        <f t="shared" si="25"/>
        <v>20</v>
      </c>
      <c r="J1639" s="31">
        <f>Classes_finales!$W$30*C1639^3+Classes_finales!$W$31*C1639^2+Classes_finales!$W$32*C1639+Classes_finales!$W$33</f>
        <v>5.243806408606531</v>
      </c>
      <c r="K1639">
        <f>IF(OR(C1639&lt;10,C1639&gt;450),0,IF(H1639&gt;=MAX(Classes_finales!D:D),$M$1,Donnees_SIG!J1639))</f>
        <v>5.243806408606531</v>
      </c>
      <c r="P1639" t="s">
        <v>39</v>
      </c>
    </row>
    <row r="1640" spans="1:16">
      <c r="A1640" t="s">
        <v>3315</v>
      </c>
      <c r="B1640" t="s">
        <v>3316</v>
      </c>
      <c r="C1640">
        <v>71.632301330999994</v>
      </c>
      <c r="D1640" t="s">
        <v>37</v>
      </c>
      <c r="E1640">
        <v>785229.62489606999</v>
      </c>
      <c r="F1640">
        <v>9635243.3206103295</v>
      </c>
      <c r="G1640">
        <f>IF(C1640="","",VLOOKUP(C1640,Classes_detaillees!B:D,Classes_detaillees!C$1,TRUE))</f>
        <v>75</v>
      </c>
      <c r="H1640">
        <f>IF(C1640="","",VLOOKUP(C1640,Classes_finales!B:D,Classes_finales!C$1,TRUE))</f>
        <v>80</v>
      </c>
      <c r="I1640">
        <f t="shared" si="25"/>
        <v>20</v>
      </c>
      <c r="J1640" s="31">
        <f>Classes_finales!$W$30*C1640^3+Classes_finales!$W$31*C1640^2+Classes_finales!$W$32*C1640+Classes_finales!$W$33</f>
        <v>7.5356143667749453</v>
      </c>
      <c r="K1640">
        <f>IF(OR(C1640&lt;10,C1640&gt;450),0,IF(H1640&gt;=MAX(Classes_finales!D:D),$M$1,Donnees_SIG!J1640))</f>
        <v>7.914299999999999</v>
      </c>
      <c r="P1640" t="s">
        <v>39</v>
      </c>
    </row>
    <row r="1641" spans="1:16">
      <c r="A1641" t="s">
        <v>3317</v>
      </c>
      <c r="B1641" t="s">
        <v>3318</v>
      </c>
      <c r="C1641">
        <v>67.987998962000006</v>
      </c>
      <c r="D1641" t="s">
        <v>37</v>
      </c>
      <c r="E1641">
        <v>792262.21010092401</v>
      </c>
      <c r="F1641">
        <v>9639604.2720979601</v>
      </c>
      <c r="G1641">
        <f>IF(C1641="","",VLOOKUP(C1641,Classes_detaillees!B:D,Classes_detaillees!C$1,TRUE))</f>
        <v>70</v>
      </c>
      <c r="H1641">
        <f>IF(C1641="","",VLOOKUP(C1641,Classes_finales!B:D,Classes_finales!C$1,TRUE))</f>
        <v>70</v>
      </c>
      <c r="I1641">
        <f t="shared" si="25"/>
        <v>20</v>
      </c>
      <c r="J1641" s="31">
        <f>Classes_finales!$W$30*C1641^3+Classes_finales!$W$31*C1641^2+Classes_finales!$W$32*C1641+Classes_finales!$W$33</f>
        <v>7.2747157276186538</v>
      </c>
      <c r="K1641">
        <f>IF(OR(C1641&lt;10,C1641&gt;450),0,IF(H1641&gt;=MAX(Classes_finales!D:D),$M$1,Donnees_SIG!J1641))</f>
        <v>7.2747157276186538</v>
      </c>
      <c r="P1641" t="s">
        <v>39</v>
      </c>
    </row>
    <row r="1642" spans="1:16">
      <c r="A1642" t="s">
        <v>3319</v>
      </c>
      <c r="B1642" t="s">
        <v>3320</v>
      </c>
      <c r="C1642">
        <v>50.725898743000002</v>
      </c>
      <c r="D1642" t="s">
        <v>37</v>
      </c>
      <c r="E1642">
        <v>790165.85944420402</v>
      </c>
      <c r="F1642">
        <v>9637464.3691972904</v>
      </c>
      <c r="G1642">
        <f>IF(C1642="","",VLOOKUP(C1642,Classes_detaillees!B:D,Classes_detaillees!C$1,TRUE))</f>
        <v>55</v>
      </c>
      <c r="H1642">
        <f>IF(C1642="","",VLOOKUP(C1642,Classes_finales!B:D,Classes_finales!C$1,TRUE))</f>
        <v>60</v>
      </c>
      <c r="I1642">
        <f t="shared" si="25"/>
        <v>20</v>
      </c>
      <c r="J1642" s="31">
        <f>Classes_finales!$W$30*C1642^3+Classes_finales!$W$31*C1642^2+Classes_finales!$W$32*C1642+Classes_finales!$W$33</f>
        <v>5.4589873573568717</v>
      </c>
      <c r="K1642">
        <f>IF(OR(C1642&lt;10,C1642&gt;450),0,IF(H1642&gt;=MAX(Classes_finales!D:D),$M$1,Donnees_SIG!J1642))</f>
        <v>5.4589873573568717</v>
      </c>
      <c r="P1642" t="s">
        <v>39</v>
      </c>
    </row>
    <row r="1643" spans="1:16">
      <c r="A1643" t="s">
        <v>3321</v>
      </c>
      <c r="B1643" t="s">
        <v>3322</v>
      </c>
      <c r="C1643">
        <v>70.329200744999994</v>
      </c>
      <c r="D1643" t="s">
        <v>37</v>
      </c>
      <c r="E1643">
        <v>790555.34598127904</v>
      </c>
      <c r="F1643">
        <v>9638527.5370210707</v>
      </c>
      <c r="G1643">
        <f>IF(C1643="","",VLOOKUP(C1643,Classes_detaillees!B:D,Classes_detaillees!C$1,TRUE))</f>
        <v>75</v>
      </c>
      <c r="H1643">
        <f>IF(C1643="","",VLOOKUP(C1643,Classes_finales!B:D,Classes_finales!C$1,TRUE))</f>
        <v>80</v>
      </c>
      <c r="I1643">
        <f t="shared" si="25"/>
        <v>20</v>
      </c>
      <c r="J1643" s="31">
        <f>Classes_finales!$W$30*C1643^3+Classes_finales!$W$31*C1643^2+Classes_finales!$W$32*C1643+Classes_finales!$W$33</f>
        <v>7.4484228730291768</v>
      </c>
      <c r="K1643">
        <f>IF(OR(C1643&lt;10,C1643&gt;450),0,IF(H1643&gt;=MAX(Classes_finales!D:D),$M$1,Donnees_SIG!J1643))</f>
        <v>7.914299999999999</v>
      </c>
      <c r="P1643" t="s">
        <v>39</v>
      </c>
    </row>
    <row r="1644" spans="1:16">
      <c r="A1644" t="s">
        <v>3323</v>
      </c>
      <c r="B1644" t="s">
        <v>3324</v>
      </c>
      <c r="C1644">
        <v>58.226100922000001</v>
      </c>
      <c r="D1644" t="s">
        <v>37</v>
      </c>
      <c r="E1644">
        <v>792220.31823161501</v>
      </c>
      <c r="F1644">
        <v>9638538.5922722407</v>
      </c>
      <c r="G1644">
        <f>IF(C1644="","",VLOOKUP(C1644,Classes_detaillees!B:D,Classes_detaillees!C$1,TRUE))</f>
        <v>60</v>
      </c>
      <c r="H1644">
        <f>IF(C1644="","",VLOOKUP(C1644,Classes_finales!B:D,Classes_finales!C$1,TRUE))</f>
        <v>60</v>
      </c>
      <c r="I1644">
        <f t="shared" si="25"/>
        <v>20</v>
      </c>
      <c r="J1644" s="31">
        <f>Classes_finales!$W$30*C1644^3+Classes_finales!$W$31*C1644^2+Classes_finales!$W$32*C1644+Classes_finales!$W$33</f>
        <v>6.3459242208043118</v>
      </c>
      <c r="K1644">
        <f>IF(OR(C1644&lt;10,C1644&gt;450),0,IF(H1644&gt;=MAX(Classes_finales!D:D),$M$1,Donnees_SIG!J1644))</f>
        <v>6.3459242208043118</v>
      </c>
      <c r="P1644" t="s">
        <v>39</v>
      </c>
    </row>
    <row r="1645" spans="1:16">
      <c r="A1645" t="s">
        <v>3325</v>
      </c>
      <c r="B1645" t="s">
        <v>3326</v>
      </c>
      <c r="C1645">
        <v>54.255298615000001</v>
      </c>
      <c r="D1645" t="s">
        <v>37</v>
      </c>
      <c r="E1645">
        <v>790084.408962177</v>
      </c>
      <c r="F1645">
        <v>9638697.0339237098</v>
      </c>
      <c r="G1645">
        <f>IF(C1645="","",VLOOKUP(C1645,Classes_detaillees!B:D,Classes_detaillees!C$1,TRUE))</f>
        <v>55</v>
      </c>
      <c r="H1645">
        <f>IF(C1645="","",VLOOKUP(C1645,Classes_finales!B:D,Classes_finales!C$1,TRUE))</f>
        <v>60</v>
      </c>
      <c r="I1645">
        <f t="shared" si="25"/>
        <v>20</v>
      </c>
      <c r="J1645" s="31">
        <f>Classes_finales!$W$30*C1645^3+Classes_finales!$W$31*C1645^2+Classes_finales!$W$32*C1645+Classes_finales!$W$33</f>
        <v>5.891270279165056</v>
      </c>
      <c r="K1645">
        <f>IF(OR(C1645&lt;10,C1645&gt;450),0,IF(H1645&gt;=MAX(Classes_finales!D:D),$M$1,Donnees_SIG!J1645))</f>
        <v>5.891270279165056</v>
      </c>
      <c r="P1645" t="s">
        <v>39</v>
      </c>
    </row>
    <row r="1646" spans="1:16">
      <c r="A1646" t="s">
        <v>3327</v>
      </c>
      <c r="B1646" t="s">
        <v>3328</v>
      </c>
      <c r="C1646">
        <v>437.57489013999998</v>
      </c>
      <c r="D1646" t="s">
        <v>37</v>
      </c>
      <c r="E1646">
        <v>792384.34275214502</v>
      </c>
      <c r="F1646">
        <v>9638505.2465931196</v>
      </c>
      <c r="G1646">
        <f>IF(C1646="","",VLOOKUP(C1646,Classes_detaillees!B:D,Classes_detaillees!C$1,TRUE))</f>
        <v>440</v>
      </c>
      <c r="H1646">
        <f>IF(C1646="","",VLOOKUP(C1646,Classes_finales!B:D,Classes_finales!C$1,TRUE))</f>
        <v>80</v>
      </c>
      <c r="I1646">
        <f t="shared" si="25"/>
        <v>20</v>
      </c>
      <c r="J1646" s="31">
        <f>Classes_finales!$W$30*C1646^3+Classes_finales!$W$31*C1646^2+Classes_finales!$W$32*C1646+Classes_finales!$W$33</f>
        <v>-1230.006664076717</v>
      </c>
      <c r="K1646">
        <f>IF(OR(C1646&lt;10,C1646&gt;450),0,IF(H1646&gt;=MAX(Classes_finales!D:D),$M$1,Donnees_SIG!J1646))</f>
        <v>7.914299999999999</v>
      </c>
      <c r="P1646" t="s">
        <v>39</v>
      </c>
    </row>
    <row r="1647" spans="1:16">
      <c r="A1647" t="s">
        <v>3329</v>
      </c>
      <c r="B1647" t="s">
        <v>3330</v>
      </c>
      <c r="C1647">
        <v>55.936199188000003</v>
      </c>
      <c r="D1647" t="s">
        <v>37</v>
      </c>
      <c r="E1647">
        <v>790305.06735681498</v>
      </c>
      <c r="F1647">
        <v>9638473.5248311702</v>
      </c>
      <c r="G1647">
        <f>IF(C1647="","",VLOOKUP(C1647,Classes_detaillees!B:D,Classes_detaillees!C$1,TRUE))</f>
        <v>60</v>
      </c>
      <c r="H1647">
        <f>IF(C1647="","",VLOOKUP(C1647,Classes_finales!B:D,Classes_finales!C$1,TRUE))</f>
        <v>60</v>
      </c>
      <c r="I1647">
        <f t="shared" si="25"/>
        <v>20</v>
      </c>
      <c r="J1647" s="31">
        <f>Classes_finales!$W$30*C1647^3+Classes_finales!$W$31*C1647^2+Classes_finales!$W$32*C1647+Classes_finales!$W$33</f>
        <v>6.088229257869811</v>
      </c>
      <c r="K1647">
        <f>IF(OR(C1647&lt;10,C1647&gt;450),0,IF(H1647&gt;=MAX(Classes_finales!D:D),$M$1,Donnees_SIG!J1647))</f>
        <v>6.088229257869811</v>
      </c>
      <c r="P1647" t="s">
        <v>39</v>
      </c>
    </row>
    <row r="1648" spans="1:16">
      <c r="A1648" t="s">
        <v>3331</v>
      </c>
      <c r="B1648" s="31" t="s">
        <v>3332</v>
      </c>
      <c r="C1648">
        <v>80.261199950999995</v>
      </c>
      <c r="D1648" t="s">
        <v>37</v>
      </c>
      <c r="E1648">
        <v>791929.31037400896</v>
      </c>
      <c r="F1648">
        <v>9638430.5701270308</v>
      </c>
      <c r="G1648">
        <f>IF(C1648="","",VLOOKUP(C1648,Classes_detaillees!B:D,Classes_detaillees!C$1,TRUE))</f>
        <v>85</v>
      </c>
      <c r="H1648">
        <f>IF(C1648="","",VLOOKUP(C1648,Classes_finales!B:D,Classes_finales!C$1,TRUE))</f>
        <v>80</v>
      </c>
      <c r="I1648">
        <f t="shared" si="25"/>
        <v>20</v>
      </c>
      <c r="J1648" s="31">
        <f>Classes_finales!$W$30*C1648^3+Classes_finales!$W$31*C1648^2+Classes_finales!$W$32*C1648+Classes_finales!$W$33</f>
        <v>7.9206261362929542</v>
      </c>
      <c r="K1648">
        <f>IF(OR(C1648&lt;10,C1648&gt;450),0,IF(H1648&gt;=MAX(Classes_finales!D:D),$M$1,Donnees_SIG!J1648))</f>
        <v>7.914299999999999</v>
      </c>
      <c r="P1648" t="s">
        <v>39</v>
      </c>
    </row>
    <row r="1649" spans="1:16">
      <c r="A1649" t="s">
        <v>3333</v>
      </c>
      <c r="B1649" t="s">
        <v>3334</v>
      </c>
      <c r="C1649">
        <v>13.284999847</v>
      </c>
      <c r="D1649" t="s">
        <v>37</v>
      </c>
      <c r="E1649">
        <v>792012.49799747101</v>
      </c>
      <c r="F1649">
        <v>9638552.7524170205</v>
      </c>
      <c r="G1649">
        <f>IF(C1649="","",VLOOKUP(C1649,Classes_detaillees!B:D,Classes_detaillees!C$1,TRUE))</f>
        <v>15</v>
      </c>
      <c r="H1649">
        <f>IF(C1649="","",VLOOKUP(C1649,Classes_finales!B:D,Classes_finales!C$1,TRUE))</f>
        <v>15</v>
      </c>
      <c r="I1649">
        <f t="shared" si="25"/>
        <v>20</v>
      </c>
      <c r="J1649" s="31">
        <f>Classes_finales!$W$30*C1649^3+Classes_finales!$W$31*C1649^2+Classes_finales!$W$32*C1649+Classes_finales!$W$33</f>
        <v>0.61960346048852744</v>
      </c>
      <c r="K1649">
        <f>IF(OR(C1649&lt;10,C1649&gt;450),0,IF(H1649&gt;=MAX(Classes_finales!D:D),$M$1,Donnees_SIG!J1649))</f>
        <v>0.61960346048852744</v>
      </c>
      <c r="P1649" t="s">
        <v>39</v>
      </c>
    </row>
    <row r="1650" spans="1:16">
      <c r="A1650" t="s">
        <v>3335</v>
      </c>
      <c r="B1650" t="s">
        <v>3336</v>
      </c>
      <c r="C1650">
        <v>24.690900803000002</v>
      </c>
      <c r="D1650" t="s">
        <v>37</v>
      </c>
      <c r="E1650">
        <v>782910.20150718698</v>
      </c>
      <c r="F1650">
        <v>9635912.7812898103</v>
      </c>
      <c r="G1650">
        <f>IF(C1650="","",VLOOKUP(C1650,Classes_detaillees!B:D,Classes_detaillees!C$1,TRUE))</f>
        <v>25</v>
      </c>
      <c r="H1650">
        <f>IF(C1650="","",VLOOKUP(C1650,Classes_finales!B:D,Classes_finales!C$1,TRUE))</f>
        <v>30</v>
      </c>
      <c r="I1650">
        <f t="shared" si="25"/>
        <v>20</v>
      </c>
      <c r="J1650" s="31">
        <f>Classes_finales!$W$30*C1650^3+Classes_finales!$W$31*C1650^2+Classes_finales!$W$32*C1650+Classes_finales!$W$33</f>
        <v>1.9673700341687588</v>
      </c>
      <c r="K1650">
        <f>IF(OR(C1650&lt;10,C1650&gt;450),0,IF(H1650&gt;=MAX(Classes_finales!D:D),$M$1,Donnees_SIG!J1650))</f>
        <v>1.9673700341687588</v>
      </c>
      <c r="P1650" t="s">
        <v>39</v>
      </c>
    </row>
    <row r="1651" spans="1:16">
      <c r="A1651" t="s">
        <v>3337</v>
      </c>
      <c r="B1651" t="s">
        <v>3338</v>
      </c>
      <c r="C1651">
        <v>142.28259277000001</v>
      </c>
      <c r="D1651" t="s">
        <v>37</v>
      </c>
      <c r="E1651">
        <v>792599.53502444702</v>
      </c>
      <c r="F1651">
        <v>9638523.3026642296</v>
      </c>
      <c r="G1651">
        <f>IF(C1651="","",VLOOKUP(C1651,Classes_detaillees!B:D,Classes_detaillees!C$1,TRUE))</f>
        <v>145</v>
      </c>
      <c r="H1651">
        <f>IF(C1651="","",VLOOKUP(C1651,Classes_finales!B:D,Classes_finales!C$1,TRUE))</f>
        <v>80</v>
      </c>
      <c r="I1651">
        <f t="shared" si="25"/>
        <v>20</v>
      </c>
      <c r="J1651" s="31">
        <f>Classes_finales!$W$30*C1651^3+Classes_finales!$W$31*C1651^2+Classes_finales!$W$32*C1651+Classes_finales!$W$33</f>
        <v>-5.4526137037149933</v>
      </c>
      <c r="K1651">
        <f>IF(OR(C1651&lt;10,C1651&gt;450),0,IF(H1651&gt;=MAX(Classes_finales!D:D),$M$1,Donnees_SIG!J1651))</f>
        <v>7.914299999999999</v>
      </c>
      <c r="P1651" t="s">
        <v>39</v>
      </c>
    </row>
    <row r="1652" spans="1:16">
      <c r="A1652" t="s">
        <v>3339</v>
      </c>
      <c r="B1652" t="s">
        <v>3340</v>
      </c>
      <c r="C1652">
        <v>140.8513031</v>
      </c>
      <c r="D1652" t="s">
        <v>37</v>
      </c>
      <c r="E1652">
        <v>783022.12619763298</v>
      </c>
      <c r="F1652">
        <v>9635601.2273753695</v>
      </c>
      <c r="G1652">
        <f>IF(C1652="","",VLOOKUP(C1652,Classes_detaillees!B:D,Classes_detaillees!C$1,TRUE))</f>
        <v>145</v>
      </c>
      <c r="H1652">
        <f>IF(C1652="","",VLOOKUP(C1652,Classes_finales!B:D,Classes_finales!C$1,TRUE))</f>
        <v>80</v>
      </c>
      <c r="I1652">
        <f t="shared" si="25"/>
        <v>20</v>
      </c>
      <c r="J1652" s="31">
        <f>Classes_finales!$W$30*C1652^3+Classes_finales!$W$31*C1652^2+Classes_finales!$W$32*C1652+Classes_finales!$W$33</f>
        <v>-4.7044961738880584</v>
      </c>
      <c r="K1652">
        <f>IF(OR(C1652&lt;10,C1652&gt;450),0,IF(H1652&gt;=MAX(Classes_finales!D:D),$M$1,Donnees_SIG!J1652))</f>
        <v>7.914299999999999</v>
      </c>
      <c r="P1652" t="s">
        <v>39</v>
      </c>
    </row>
    <row r="1653" spans="1:16">
      <c r="A1653" t="s">
        <v>3341</v>
      </c>
      <c r="B1653" s="31" t="s">
        <v>3342</v>
      </c>
      <c r="C1653">
        <v>237.48860167999999</v>
      </c>
      <c r="D1653" t="s">
        <v>37</v>
      </c>
      <c r="E1653">
        <v>791058.35861217498</v>
      </c>
      <c r="F1653">
        <v>9638430.5506875291</v>
      </c>
      <c r="G1653">
        <f>IF(C1653="","",VLOOKUP(C1653,Classes_detaillees!B:D,Classes_detaillees!C$1,TRUE))</f>
        <v>240</v>
      </c>
      <c r="H1653">
        <f>IF(C1653="","",VLOOKUP(C1653,Classes_finales!B:D,Classes_finales!C$1,TRUE))</f>
        <v>80</v>
      </c>
      <c r="I1653">
        <f t="shared" si="25"/>
        <v>20</v>
      </c>
      <c r="J1653" s="31">
        <f>Classes_finales!$W$30*C1653^3+Classes_finales!$W$31*C1653^2+Classes_finales!$W$32*C1653+Classes_finales!$W$33</f>
        <v>-130.77387268508485</v>
      </c>
      <c r="K1653">
        <f>IF(OR(C1653&lt;10,C1653&gt;450),0,IF(H1653&gt;=MAX(Classes_finales!D:D),$M$1,Donnees_SIG!J1653))</f>
        <v>7.914299999999999</v>
      </c>
      <c r="P1653" t="s">
        <v>39</v>
      </c>
    </row>
    <row r="1654" spans="1:16">
      <c r="A1654" t="s">
        <v>3343</v>
      </c>
      <c r="B1654" t="s">
        <v>3344</v>
      </c>
      <c r="C1654">
        <v>17.028299332</v>
      </c>
      <c r="D1654" t="s">
        <v>37</v>
      </c>
      <c r="E1654">
        <v>789844.99262083496</v>
      </c>
      <c r="F1654">
        <v>9638973.4449537508</v>
      </c>
      <c r="G1654">
        <f>IF(C1654="","",VLOOKUP(C1654,Classes_detaillees!B:D,Classes_detaillees!C$1,TRUE))</f>
        <v>20</v>
      </c>
      <c r="H1654">
        <f>IF(C1654="","",VLOOKUP(C1654,Classes_finales!B:D,Classes_finales!C$1,TRUE))</f>
        <v>30</v>
      </c>
      <c r="I1654">
        <f t="shared" si="25"/>
        <v>20</v>
      </c>
      <c r="J1654" s="31">
        <f>Classes_finales!$W$30*C1654^3+Classes_finales!$W$31*C1654^2+Classes_finales!$W$32*C1654+Classes_finales!$W$33</f>
        <v>1.0303772561598343</v>
      </c>
      <c r="K1654">
        <f>IF(OR(C1654&lt;10,C1654&gt;450),0,IF(H1654&gt;=MAX(Classes_finales!D:D),$M$1,Donnees_SIG!J1654))</f>
        <v>1.0303772561598343</v>
      </c>
      <c r="P1654" t="s">
        <v>39</v>
      </c>
    </row>
    <row r="1655" spans="1:16">
      <c r="A1655" t="s">
        <v>3345</v>
      </c>
      <c r="B1655" t="s">
        <v>3346</v>
      </c>
      <c r="C1655">
        <v>19.373600006</v>
      </c>
      <c r="D1655" t="s">
        <v>37</v>
      </c>
      <c r="E1655">
        <v>790082.67326912796</v>
      </c>
      <c r="F1655">
        <v>9637477.6617685799</v>
      </c>
      <c r="G1655">
        <f>IF(C1655="","",VLOOKUP(C1655,Classes_detaillees!B:D,Classes_detaillees!C$1,TRUE))</f>
        <v>20</v>
      </c>
      <c r="H1655">
        <f>IF(C1655="","",VLOOKUP(C1655,Classes_finales!B:D,Classes_finales!C$1,TRUE))</f>
        <v>30</v>
      </c>
      <c r="I1655">
        <f t="shared" si="25"/>
        <v>20</v>
      </c>
      <c r="J1655" s="31">
        <f>Classes_finales!$W$30*C1655^3+Classes_finales!$W$31*C1655^2+Classes_finales!$W$32*C1655+Classes_finales!$W$33</f>
        <v>1.3049655333762968</v>
      </c>
      <c r="K1655">
        <f>IF(OR(C1655&lt;10,C1655&gt;450),0,IF(H1655&gt;=MAX(Classes_finales!D:D),$M$1,Donnees_SIG!J1655))</f>
        <v>1.3049655333762968</v>
      </c>
      <c r="P1655" t="s">
        <v>39</v>
      </c>
    </row>
    <row r="1656" spans="1:16">
      <c r="A1656" t="s">
        <v>3347</v>
      </c>
      <c r="B1656" t="s">
        <v>3348</v>
      </c>
      <c r="C1656">
        <v>58.071399689000003</v>
      </c>
      <c r="D1656" t="s">
        <v>37</v>
      </c>
      <c r="E1656">
        <v>791836.25003500504</v>
      </c>
      <c r="F1656">
        <v>9638440.6971512698</v>
      </c>
      <c r="G1656">
        <f>IF(C1656="","",VLOOKUP(C1656,Classes_detaillees!B:D,Classes_detaillees!C$1,TRUE))</f>
        <v>60</v>
      </c>
      <c r="H1656">
        <f>IF(C1656="","",VLOOKUP(C1656,Classes_finales!B:D,Classes_finales!C$1,TRUE))</f>
        <v>60</v>
      </c>
      <c r="I1656">
        <f t="shared" si="25"/>
        <v>20</v>
      </c>
      <c r="J1656" s="31">
        <f>Classes_finales!$W$30*C1656^3+Classes_finales!$W$31*C1656^2+Classes_finales!$W$32*C1656+Classes_finales!$W$33</f>
        <v>6.328925997097393</v>
      </c>
      <c r="K1656">
        <f>IF(OR(C1656&lt;10,C1656&gt;450),0,IF(H1656&gt;=MAX(Classes_finales!D:D),$M$1,Donnees_SIG!J1656))</f>
        <v>6.328925997097393</v>
      </c>
      <c r="P1656" t="s">
        <v>39</v>
      </c>
    </row>
    <row r="1657" spans="1:16">
      <c r="A1657" t="s">
        <v>3349</v>
      </c>
      <c r="B1657" s="31" t="s">
        <v>3350</v>
      </c>
      <c r="C1657">
        <v>77.652000427000004</v>
      </c>
      <c r="D1657" t="s">
        <v>37</v>
      </c>
      <c r="E1657">
        <v>792686.413519094</v>
      </c>
      <c r="F1657">
        <v>9639138.7377808392</v>
      </c>
      <c r="G1657">
        <f>IF(C1657="","",VLOOKUP(C1657,Classes_detaillees!B:D,Classes_detaillees!C$1,TRUE))</f>
        <v>80</v>
      </c>
      <c r="H1657">
        <f>IF(C1657="","",VLOOKUP(C1657,Classes_finales!B:D,Classes_finales!C$1,TRUE))</f>
        <v>80</v>
      </c>
      <c r="I1657">
        <f t="shared" si="25"/>
        <v>20</v>
      </c>
      <c r="J1657" s="31">
        <f>Classes_finales!$W$30*C1657^3+Classes_finales!$W$31*C1657^2+Classes_finales!$W$32*C1657+Classes_finales!$W$33</f>
        <v>7.8417596406683909</v>
      </c>
      <c r="K1657">
        <f>IF(OR(C1657&lt;10,C1657&gt;450),0,IF(H1657&gt;=MAX(Classes_finales!D:D),$M$1,Donnees_SIG!J1657))</f>
        <v>7.914299999999999</v>
      </c>
      <c r="P1657" t="s">
        <v>39</v>
      </c>
    </row>
    <row r="1658" spans="1:16">
      <c r="A1658" t="s">
        <v>3351</v>
      </c>
      <c r="B1658" t="s">
        <v>3352</v>
      </c>
      <c r="C1658">
        <v>95.504302979000002</v>
      </c>
      <c r="D1658" t="s">
        <v>37</v>
      </c>
      <c r="E1658">
        <v>784799.60983824602</v>
      </c>
      <c r="F1658">
        <v>9635191.7179100309</v>
      </c>
      <c r="G1658">
        <f>IF(C1658="","",VLOOKUP(C1658,Classes_detaillees!B:D,Classes_detaillees!C$1,TRUE))</f>
        <v>100</v>
      </c>
      <c r="H1658">
        <f>IF(C1658="","",VLOOKUP(C1658,Classes_finales!B:D,Classes_finales!C$1,TRUE))</f>
        <v>80</v>
      </c>
      <c r="I1658">
        <f t="shared" si="25"/>
        <v>20</v>
      </c>
      <c r="J1658" s="31">
        <f>Classes_finales!$W$30*C1658^3+Classes_finales!$W$31*C1658^2+Classes_finales!$W$32*C1658+Classes_finales!$W$33</f>
        <v>7.6008207312656548</v>
      </c>
      <c r="K1658">
        <f>IF(OR(C1658&lt;10,C1658&gt;450),0,IF(H1658&gt;=MAX(Classes_finales!D:D),$M$1,Donnees_SIG!J1658))</f>
        <v>7.914299999999999</v>
      </c>
      <c r="P1658" t="s">
        <v>39</v>
      </c>
    </row>
    <row r="1659" spans="1:16">
      <c r="A1659" t="s">
        <v>3353</v>
      </c>
      <c r="B1659" s="31" t="s">
        <v>3354</v>
      </c>
      <c r="C1659">
        <v>246.38519287</v>
      </c>
      <c r="D1659" t="s">
        <v>37</v>
      </c>
      <c r="E1659">
        <v>790725.15180723602</v>
      </c>
      <c r="F1659">
        <v>9638266.9175598808</v>
      </c>
      <c r="G1659">
        <f>IF(C1659="","",VLOOKUP(C1659,Classes_detaillees!B:D,Classes_detaillees!C$1,TRUE))</f>
        <v>250</v>
      </c>
      <c r="H1659">
        <f>IF(C1659="","",VLOOKUP(C1659,Classes_finales!B:D,Classes_finales!C$1,TRUE))</f>
        <v>80</v>
      </c>
      <c r="I1659">
        <f t="shared" si="25"/>
        <v>20</v>
      </c>
      <c r="J1659" s="31">
        <f>Classes_finales!$W$30*C1659^3+Classes_finales!$W$31*C1659^2+Classes_finales!$W$32*C1659+Classes_finales!$W$33</f>
        <v>-152.04545438126442</v>
      </c>
      <c r="K1659">
        <f>IF(OR(C1659&lt;10,C1659&gt;450),0,IF(H1659&gt;=MAX(Classes_finales!D:D),$M$1,Donnees_SIG!J1659))</f>
        <v>7.914299999999999</v>
      </c>
      <c r="P1659" t="s">
        <v>39</v>
      </c>
    </row>
    <row r="1660" spans="1:16">
      <c r="A1660" t="s">
        <v>3355</v>
      </c>
      <c r="B1660" t="s">
        <v>3356</v>
      </c>
      <c r="C1660">
        <v>176.32859801999999</v>
      </c>
      <c r="D1660" t="s">
        <v>37</v>
      </c>
      <c r="E1660">
        <v>792213.29047733301</v>
      </c>
      <c r="F1660">
        <v>9638619.0737281591</v>
      </c>
      <c r="G1660">
        <f>IF(C1660="","",VLOOKUP(C1660,Classes_detaillees!B:D,Classes_detaillees!C$1,TRUE))</f>
        <v>180</v>
      </c>
      <c r="H1660">
        <f>IF(C1660="","",VLOOKUP(C1660,Classes_finales!B:D,Classes_finales!C$1,TRUE))</f>
        <v>80</v>
      </c>
      <c r="I1660">
        <f t="shared" si="25"/>
        <v>20</v>
      </c>
      <c r="J1660" s="31">
        <f>Classes_finales!$W$30*C1660^3+Classes_finales!$W$31*C1660^2+Classes_finales!$W$32*C1660+Classes_finales!$W$33</f>
        <v>-31.690078996510643</v>
      </c>
      <c r="K1660">
        <f>IF(OR(C1660&lt;10,C1660&gt;450),0,IF(H1660&gt;=MAX(Classes_finales!D:D),$M$1,Donnees_SIG!J1660))</f>
        <v>7.914299999999999</v>
      </c>
      <c r="P1660" t="s">
        <v>39</v>
      </c>
    </row>
    <row r="1661" spans="1:16">
      <c r="A1661" t="s">
        <v>3357</v>
      </c>
      <c r="B1661" t="s">
        <v>3358</v>
      </c>
      <c r="C1661">
        <v>36.205699920999997</v>
      </c>
      <c r="D1661" t="s">
        <v>37</v>
      </c>
      <c r="E1661">
        <v>790439.95355563902</v>
      </c>
      <c r="F1661">
        <v>9639542.0049079694</v>
      </c>
      <c r="G1661">
        <f>IF(C1661="","",VLOOKUP(C1661,Classes_detaillees!B:D,Classes_detaillees!C$1,TRUE))</f>
        <v>40</v>
      </c>
      <c r="H1661">
        <f>IF(C1661="","",VLOOKUP(C1661,Classes_finales!B:D,Classes_finales!C$1,TRUE))</f>
        <v>40</v>
      </c>
      <c r="I1661">
        <f t="shared" si="25"/>
        <v>20</v>
      </c>
      <c r="J1661" s="31">
        <f>Classes_finales!$W$30*C1661^3+Classes_finales!$W$31*C1661^2+Classes_finales!$W$32*C1661+Classes_finales!$W$33</f>
        <v>3.5170734855592567</v>
      </c>
      <c r="K1661">
        <f>IF(OR(C1661&lt;10,C1661&gt;450),0,IF(H1661&gt;=MAX(Classes_finales!D:D),$M$1,Donnees_SIG!J1661))</f>
        <v>3.5170734855592567</v>
      </c>
      <c r="P1661" t="s">
        <v>39</v>
      </c>
    </row>
    <row r="1662" spans="1:16">
      <c r="A1662" t="s">
        <v>3359</v>
      </c>
      <c r="B1662" s="31" t="s">
        <v>3360</v>
      </c>
      <c r="C1662">
        <v>14.311100006</v>
      </c>
      <c r="D1662" t="s">
        <v>37</v>
      </c>
      <c r="E1662">
        <v>790441.54540279205</v>
      </c>
      <c r="F1662">
        <v>9638552.2539926898</v>
      </c>
      <c r="G1662">
        <f>IF(C1662="","",VLOOKUP(C1662,Classes_detaillees!B:D,Classes_detaillees!C$1,TRUE))</f>
        <v>15</v>
      </c>
      <c r="H1662">
        <f>IF(C1662="","",VLOOKUP(C1662,Classes_finales!B:D,Classes_finales!C$1,TRUE))</f>
        <v>15</v>
      </c>
      <c r="I1662">
        <f t="shared" si="25"/>
        <v>20</v>
      </c>
      <c r="J1662" s="31">
        <f>Classes_finales!$W$30*C1662^3+Classes_finales!$W$31*C1662^2+Classes_finales!$W$32*C1662+Classes_finales!$W$33</f>
        <v>0.72855783762594983</v>
      </c>
      <c r="K1662">
        <f>IF(OR(C1662&lt;10,C1662&gt;450),0,IF(H1662&gt;=MAX(Classes_finales!D:D),$M$1,Donnees_SIG!J1662))</f>
        <v>0.72855783762594983</v>
      </c>
      <c r="P1662" t="s">
        <v>39</v>
      </c>
    </row>
    <row r="1663" spans="1:16">
      <c r="A1663" t="s">
        <v>3361</v>
      </c>
      <c r="B1663" t="s">
        <v>3362</v>
      </c>
      <c r="C1663">
        <v>31.577400208</v>
      </c>
      <c r="D1663" t="s">
        <v>37</v>
      </c>
      <c r="E1663">
        <v>791143.49835641601</v>
      </c>
      <c r="F1663">
        <v>9639360.2103773095</v>
      </c>
      <c r="G1663">
        <f>IF(C1663="","",VLOOKUP(C1663,Classes_detaillees!B:D,Classes_detaillees!C$1,TRUE))</f>
        <v>35</v>
      </c>
      <c r="H1663">
        <f>IF(C1663="","",VLOOKUP(C1663,Classes_finales!B:D,Classes_finales!C$1,TRUE))</f>
        <v>35</v>
      </c>
      <c r="I1663">
        <f t="shared" si="25"/>
        <v>20</v>
      </c>
      <c r="J1663" s="31">
        <f>Classes_finales!$W$30*C1663^3+Classes_finales!$W$31*C1663^2+Classes_finales!$W$32*C1663+Classes_finales!$W$33</f>
        <v>2.8830080671525304</v>
      </c>
      <c r="K1663">
        <f>IF(OR(C1663&lt;10,C1663&gt;450),0,IF(H1663&gt;=MAX(Classes_finales!D:D),$M$1,Donnees_SIG!J1663))</f>
        <v>2.8830080671525304</v>
      </c>
      <c r="P1663" t="s">
        <v>39</v>
      </c>
    </row>
    <row r="1664" spans="1:16">
      <c r="A1664" t="s">
        <v>3363</v>
      </c>
      <c r="B1664" t="s">
        <v>3364</v>
      </c>
      <c r="C1664">
        <v>45.550201416</v>
      </c>
      <c r="D1664" t="s">
        <v>37</v>
      </c>
      <c r="E1664">
        <v>790991.03189131501</v>
      </c>
      <c r="F1664">
        <v>9637591.7671249099</v>
      </c>
      <c r="G1664">
        <f>IF(C1664="","",VLOOKUP(C1664,Classes_detaillees!B:D,Classes_detaillees!C$1,TRUE))</f>
        <v>50</v>
      </c>
      <c r="H1664">
        <f>IF(C1664="","",VLOOKUP(C1664,Classes_finales!B:D,Classes_finales!C$1,TRUE))</f>
        <v>50</v>
      </c>
      <c r="I1664">
        <f t="shared" si="25"/>
        <v>20</v>
      </c>
      <c r="J1664" s="31">
        <f>Classes_finales!$W$30*C1664^3+Classes_finales!$W$31*C1664^2+Classes_finales!$W$32*C1664+Classes_finales!$W$33</f>
        <v>4.788542176938277</v>
      </c>
      <c r="K1664">
        <f>IF(OR(C1664&lt;10,C1664&gt;450),0,IF(H1664&gt;=MAX(Classes_finales!D:D),$M$1,Donnees_SIG!J1664))</f>
        <v>4.788542176938277</v>
      </c>
      <c r="P1664" t="s">
        <v>39</v>
      </c>
    </row>
    <row r="1665" spans="1:16">
      <c r="A1665" t="s">
        <v>3365</v>
      </c>
      <c r="B1665" s="31" t="s">
        <v>3366</v>
      </c>
      <c r="C1665">
        <v>197.97790527000001</v>
      </c>
      <c r="D1665" t="s">
        <v>37</v>
      </c>
      <c r="E1665">
        <v>783083.183827664</v>
      </c>
      <c r="F1665">
        <v>9635389.6983481906</v>
      </c>
      <c r="G1665">
        <f>IF(C1665="","",VLOOKUP(C1665,Classes_detaillees!B:D,Classes_detaillees!C$1,TRUE))</f>
        <v>200</v>
      </c>
      <c r="H1665">
        <f>IF(C1665="","",VLOOKUP(C1665,Classes_finales!B:D,Classes_finales!C$1,TRUE))</f>
        <v>80</v>
      </c>
      <c r="I1665">
        <f t="shared" si="25"/>
        <v>20</v>
      </c>
      <c r="J1665" s="31">
        <f>Classes_finales!$W$30*C1665^3+Classes_finales!$W$31*C1665^2+Classes_finales!$W$32*C1665+Classes_finales!$W$33</f>
        <v>-58.179078736556377</v>
      </c>
      <c r="K1665">
        <f>IF(OR(C1665&lt;10,C1665&gt;450),0,IF(H1665&gt;=MAX(Classes_finales!D:D),$M$1,Donnees_SIG!J1665))</f>
        <v>7.914299999999999</v>
      </c>
      <c r="P1665" t="s">
        <v>39</v>
      </c>
    </row>
    <row r="1666" spans="1:16">
      <c r="A1666" t="s">
        <v>3367</v>
      </c>
      <c r="B1666" s="31" t="s">
        <v>3368</v>
      </c>
      <c r="C1666">
        <v>87.950103760000005</v>
      </c>
      <c r="D1666" t="s">
        <v>37</v>
      </c>
      <c r="E1666">
        <v>790103.19530765805</v>
      </c>
      <c r="F1666">
        <v>9637047.0421237499</v>
      </c>
      <c r="G1666">
        <f>IF(C1666="","",VLOOKUP(C1666,Classes_detaillees!B:D,Classes_detaillees!C$1,TRUE))</f>
        <v>90</v>
      </c>
      <c r="H1666">
        <f>IF(C1666="","",VLOOKUP(C1666,Classes_finales!B:D,Classes_finales!C$1,TRUE))</f>
        <v>80</v>
      </c>
      <c r="I1666">
        <f t="shared" si="25"/>
        <v>20</v>
      </c>
      <c r="J1666" s="31">
        <f>Classes_finales!$W$30*C1666^3+Classes_finales!$W$31*C1666^2+Classes_finales!$W$32*C1666+Classes_finales!$W$33</f>
        <v>7.9378772031789868</v>
      </c>
      <c r="K1666">
        <f>IF(OR(C1666&lt;10,C1666&gt;450),0,IF(H1666&gt;=MAX(Classes_finales!D:D),$M$1,Donnees_SIG!J1666))</f>
        <v>7.914299999999999</v>
      </c>
      <c r="P1666" t="s">
        <v>39</v>
      </c>
    </row>
    <row r="1667" spans="1:16">
      <c r="A1667" t="s">
        <v>3369</v>
      </c>
      <c r="B1667" t="s">
        <v>3370</v>
      </c>
      <c r="C1667">
        <v>230.70320129000001</v>
      </c>
      <c r="D1667" t="s">
        <v>37</v>
      </c>
      <c r="E1667">
        <v>782982.67086138704</v>
      </c>
      <c r="F1667">
        <v>9635787.2773477808</v>
      </c>
      <c r="G1667">
        <f>IF(C1667="","",VLOOKUP(C1667,Classes_detaillees!B:D,Classes_detaillees!C$1,TRUE))</f>
        <v>235</v>
      </c>
      <c r="H1667">
        <f>IF(C1667="","",VLOOKUP(C1667,Classes_finales!B:D,Classes_finales!C$1,TRUE))</f>
        <v>80</v>
      </c>
      <c r="I1667">
        <f t="shared" ref="I1667:I1730" si="26">IF(E1667="","",20)</f>
        <v>20</v>
      </c>
      <c r="J1667" s="31">
        <f>Classes_finales!$W$30*C1667^3+Classes_finales!$W$31*C1667^2+Classes_finales!$W$32*C1667+Classes_finales!$W$33</f>
        <v>-115.83675209795742</v>
      </c>
      <c r="K1667">
        <f>IF(OR(C1667&lt;10,C1667&gt;450),0,IF(H1667&gt;=MAX(Classes_finales!D:D),$M$1,Donnees_SIG!J1667))</f>
        <v>7.914299999999999</v>
      </c>
      <c r="P1667" t="s">
        <v>39</v>
      </c>
    </row>
    <row r="1668" spans="1:16">
      <c r="A1668" t="s">
        <v>3371</v>
      </c>
      <c r="B1668" t="s">
        <v>3372</v>
      </c>
      <c r="C1668">
        <v>39.393798828000001</v>
      </c>
      <c r="D1668" t="s">
        <v>37</v>
      </c>
      <c r="E1668">
        <v>791186.75776973704</v>
      </c>
      <c r="F1668">
        <v>9638344.5255847406</v>
      </c>
      <c r="G1668">
        <f>IF(C1668="","",VLOOKUP(C1668,Classes_detaillees!B:D,Classes_detaillees!C$1,TRUE))</f>
        <v>40</v>
      </c>
      <c r="H1668">
        <f>IF(C1668="","",VLOOKUP(C1668,Classes_finales!B:D,Classes_finales!C$1,TRUE))</f>
        <v>40</v>
      </c>
      <c r="I1668">
        <f t="shared" si="26"/>
        <v>20</v>
      </c>
      <c r="J1668" s="31">
        <f>Classes_finales!$W$30*C1668^3+Classes_finales!$W$31*C1668^2+Classes_finales!$W$32*C1668+Classes_finales!$W$33</f>
        <v>3.9552420189154609</v>
      </c>
      <c r="K1668">
        <f>IF(OR(C1668&lt;10,C1668&gt;450),0,IF(H1668&gt;=MAX(Classes_finales!D:D),$M$1,Donnees_SIG!J1668))</f>
        <v>3.9552420189154609</v>
      </c>
      <c r="P1668" t="s">
        <v>39</v>
      </c>
    </row>
    <row r="1669" spans="1:16">
      <c r="A1669" t="s">
        <v>3373</v>
      </c>
      <c r="B1669" s="31" t="s">
        <v>3374</v>
      </c>
      <c r="C1669">
        <v>227.32240295</v>
      </c>
      <c r="D1669" t="s">
        <v>37</v>
      </c>
      <c r="E1669">
        <v>791012.08355211699</v>
      </c>
      <c r="F1669">
        <v>9638498.7406612597</v>
      </c>
      <c r="G1669">
        <f>IF(C1669="","",VLOOKUP(C1669,Classes_detaillees!B:D,Classes_detaillees!C$1,TRUE))</f>
        <v>230</v>
      </c>
      <c r="H1669">
        <f>IF(C1669="","",VLOOKUP(C1669,Classes_finales!B:D,Classes_finales!C$1,TRUE))</f>
        <v>80</v>
      </c>
      <c r="I1669">
        <f t="shared" si="26"/>
        <v>20</v>
      </c>
      <c r="J1669" s="31">
        <f>Classes_finales!$W$30*C1669^3+Classes_finales!$W$31*C1669^2+Classes_finales!$W$32*C1669+Classes_finales!$W$33</f>
        <v>-108.79687300917483</v>
      </c>
      <c r="K1669">
        <f>IF(OR(C1669&lt;10,C1669&gt;450),0,IF(H1669&gt;=MAX(Classes_finales!D:D),$M$1,Donnees_SIG!J1669))</f>
        <v>7.914299999999999</v>
      </c>
      <c r="P1669" t="s">
        <v>39</v>
      </c>
    </row>
    <row r="1670" spans="1:16">
      <c r="A1670" t="s">
        <v>3375</v>
      </c>
      <c r="B1670" s="31" t="s">
        <v>3376</v>
      </c>
      <c r="C1670">
        <v>96.901298522999994</v>
      </c>
      <c r="D1670" t="s">
        <v>37</v>
      </c>
      <c r="E1670">
        <v>790455.57690479001</v>
      </c>
      <c r="F1670">
        <v>9637369.5131960809</v>
      </c>
      <c r="G1670">
        <f>IF(C1670="","",VLOOKUP(C1670,Classes_detaillees!B:D,Classes_detaillees!C$1,TRUE))</f>
        <v>100</v>
      </c>
      <c r="H1670">
        <f>IF(C1670="","",VLOOKUP(C1670,Classes_finales!B:D,Classes_finales!C$1,TRUE))</f>
        <v>80</v>
      </c>
      <c r="I1670">
        <f t="shared" si="26"/>
        <v>20</v>
      </c>
      <c r="J1670" s="31">
        <f>Classes_finales!$W$30*C1670^3+Classes_finales!$W$31*C1670^2+Classes_finales!$W$32*C1670+Classes_finales!$W$33</f>
        <v>7.4958837806583851</v>
      </c>
      <c r="K1670">
        <f>IF(OR(C1670&lt;10,C1670&gt;450),0,IF(H1670&gt;=MAX(Classes_finales!D:D),$M$1,Donnees_SIG!J1670))</f>
        <v>7.914299999999999</v>
      </c>
      <c r="P1670" t="s">
        <v>39</v>
      </c>
    </row>
    <row r="1671" spans="1:16">
      <c r="A1671" t="s">
        <v>3377</v>
      </c>
      <c r="B1671" t="s">
        <v>3378</v>
      </c>
      <c r="C1671">
        <v>15.570899963</v>
      </c>
      <c r="D1671" t="s">
        <v>37</v>
      </c>
      <c r="E1671">
        <v>783512.14102246705</v>
      </c>
      <c r="F1671">
        <v>9636959.6977795791</v>
      </c>
      <c r="G1671">
        <f>IF(C1671="","",VLOOKUP(C1671,Classes_detaillees!B:D,Classes_detaillees!C$1,TRUE))</f>
        <v>20</v>
      </c>
      <c r="H1671">
        <f>IF(C1671="","",VLOOKUP(C1671,Classes_finales!B:D,Classes_finales!C$1,TRUE))</f>
        <v>30</v>
      </c>
      <c r="I1671">
        <f t="shared" si="26"/>
        <v>20</v>
      </c>
      <c r="J1671" s="31">
        <f>Classes_finales!$W$30*C1671^3+Classes_finales!$W$31*C1671^2+Classes_finales!$W$32*C1671+Classes_finales!$W$33</f>
        <v>0.8661764393186866</v>
      </c>
      <c r="K1671">
        <f>IF(OR(C1671&lt;10,C1671&gt;450),0,IF(H1671&gt;=MAX(Classes_finales!D:D),$M$1,Donnees_SIG!J1671))</f>
        <v>0.8661764393186866</v>
      </c>
      <c r="P1671" t="s">
        <v>39</v>
      </c>
    </row>
    <row r="1672" spans="1:16">
      <c r="A1672" t="s">
        <v>3379</v>
      </c>
      <c r="B1672" t="s">
        <v>3380</v>
      </c>
      <c r="C1672">
        <v>23.628900527999999</v>
      </c>
      <c r="D1672" t="s">
        <v>37</v>
      </c>
      <c r="E1672">
        <v>784490.41885514394</v>
      </c>
      <c r="F1672">
        <v>9636413.1997357905</v>
      </c>
      <c r="G1672">
        <f>IF(C1672="","",VLOOKUP(C1672,Classes_detaillees!B:D,Classes_detaillees!C$1,TRUE))</f>
        <v>25</v>
      </c>
      <c r="H1672">
        <f>IF(C1672="","",VLOOKUP(C1672,Classes_finales!B:D,Classes_finales!C$1,TRUE))</f>
        <v>30</v>
      </c>
      <c r="I1672">
        <f t="shared" si="26"/>
        <v>20</v>
      </c>
      <c r="J1672" s="31">
        <f>Classes_finales!$W$30*C1672^3+Classes_finales!$W$31*C1672^2+Classes_finales!$W$32*C1672+Classes_finales!$W$33</f>
        <v>1.8312472189320159</v>
      </c>
      <c r="K1672">
        <f>IF(OR(C1672&lt;10,C1672&gt;450),0,IF(H1672&gt;=MAX(Classes_finales!D:D),$M$1,Donnees_SIG!J1672))</f>
        <v>1.8312472189320159</v>
      </c>
      <c r="P1672" t="s">
        <v>39</v>
      </c>
    </row>
    <row r="1673" spans="1:16">
      <c r="A1673" t="s">
        <v>3381</v>
      </c>
      <c r="B1673" t="s">
        <v>3382</v>
      </c>
      <c r="C1673">
        <v>28.069599151999999</v>
      </c>
      <c r="D1673" t="s">
        <v>37</v>
      </c>
      <c r="E1673">
        <v>782731.13397755998</v>
      </c>
      <c r="F1673">
        <v>9635823.5857103504</v>
      </c>
      <c r="G1673">
        <f>IF(C1673="","",VLOOKUP(C1673,Classes_detaillees!B:D,Classes_detaillees!C$1,TRUE))</f>
        <v>30</v>
      </c>
      <c r="H1673">
        <f>IF(C1673="","",VLOOKUP(C1673,Classes_finales!B:D,Classes_finales!C$1,TRUE))</f>
        <v>30</v>
      </c>
      <c r="I1673">
        <f t="shared" si="26"/>
        <v>20</v>
      </c>
      <c r="J1673" s="31">
        <f>Classes_finales!$W$30*C1673^3+Classes_finales!$W$31*C1673^2+Classes_finales!$W$32*C1673+Classes_finales!$W$33</f>
        <v>2.410523375324114</v>
      </c>
      <c r="K1673">
        <f>IF(OR(C1673&lt;10,C1673&gt;450),0,IF(H1673&gt;=MAX(Classes_finales!D:D),$M$1,Donnees_SIG!J1673))</f>
        <v>2.410523375324114</v>
      </c>
      <c r="P1673" t="s">
        <v>39</v>
      </c>
    </row>
    <row r="1674" spans="1:16">
      <c r="A1674" t="s">
        <v>3383</v>
      </c>
      <c r="B1674" s="31" t="s">
        <v>3384</v>
      </c>
      <c r="C1674">
        <v>73.452903747999997</v>
      </c>
      <c r="D1674" t="s">
        <v>37</v>
      </c>
      <c r="E1674">
        <v>790518.61029494705</v>
      </c>
      <c r="F1674">
        <v>9639379.3846607096</v>
      </c>
      <c r="G1674">
        <f>IF(C1674="","",VLOOKUP(C1674,Classes_detaillees!B:D,Classes_detaillees!C$1,TRUE))</f>
        <v>75</v>
      </c>
      <c r="H1674">
        <f>IF(C1674="","",VLOOKUP(C1674,Classes_finales!B:D,Classes_finales!C$1,TRUE))</f>
        <v>80</v>
      </c>
      <c r="I1674">
        <f t="shared" si="26"/>
        <v>20</v>
      </c>
      <c r="J1674" s="31">
        <f>Classes_finales!$W$30*C1674^3+Classes_finales!$W$31*C1674^2+Classes_finales!$W$32*C1674+Classes_finales!$W$33</f>
        <v>7.6454424391897984</v>
      </c>
      <c r="K1674">
        <f>IF(OR(C1674&lt;10,C1674&gt;450),0,IF(H1674&gt;=MAX(Classes_finales!D:D),$M$1,Donnees_SIG!J1674))</f>
        <v>7.914299999999999</v>
      </c>
      <c r="P1674" t="s">
        <v>39</v>
      </c>
    </row>
    <row r="1675" spans="1:16">
      <c r="A1675" t="s">
        <v>3385</v>
      </c>
      <c r="B1675" t="s">
        <v>3386</v>
      </c>
      <c r="C1675">
        <v>56.319499968999999</v>
      </c>
      <c r="D1675" t="s">
        <v>37</v>
      </c>
      <c r="E1675">
        <v>791280.20161235495</v>
      </c>
      <c r="F1675">
        <v>9638566.6392232496</v>
      </c>
      <c r="G1675">
        <f>IF(C1675="","",VLOOKUP(C1675,Classes_detaillees!B:D,Classes_detaillees!C$1,TRUE))</f>
        <v>60</v>
      </c>
      <c r="H1675">
        <f>IF(C1675="","",VLOOKUP(C1675,Classes_finales!B:D,Classes_finales!C$1,TRUE))</f>
        <v>60</v>
      </c>
      <c r="I1675">
        <f t="shared" si="26"/>
        <v>20</v>
      </c>
      <c r="J1675" s="31">
        <f>Classes_finales!$W$30*C1675^3+Classes_finales!$W$31*C1675^2+Classes_finales!$W$32*C1675+Classes_finales!$W$33</f>
        <v>6.1322481610710309</v>
      </c>
      <c r="K1675">
        <f>IF(OR(C1675&lt;10,C1675&gt;450),0,IF(H1675&gt;=MAX(Classes_finales!D:D),$M$1,Donnees_SIG!J1675))</f>
        <v>6.1322481610710309</v>
      </c>
      <c r="P1675" t="s">
        <v>39</v>
      </c>
    </row>
    <row r="1676" spans="1:16">
      <c r="A1676" t="s">
        <v>3387</v>
      </c>
      <c r="B1676" s="31" t="s">
        <v>3388</v>
      </c>
      <c r="C1676">
        <v>73.924201964999995</v>
      </c>
      <c r="D1676" t="s">
        <v>37</v>
      </c>
      <c r="E1676">
        <v>790599.11021221196</v>
      </c>
      <c r="F1676">
        <v>9639332.1436609309</v>
      </c>
      <c r="G1676">
        <f>IF(C1676="","",VLOOKUP(C1676,Classes_detaillees!B:D,Classes_detaillees!C$1,TRUE))</f>
        <v>75</v>
      </c>
      <c r="H1676">
        <f>IF(C1676="","",VLOOKUP(C1676,Classes_finales!B:D,Classes_finales!C$1,TRUE))</f>
        <v>80</v>
      </c>
      <c r="I1676">
        <f t="shared" si="26"/>
        <v>20</v>
      </c>
      <c r="J1676" s="31">
        <f>Classes_finales!$W$30*C1676^3+Classes_finales!$W$31*C1676^2+Classes_finales!$W$32*C1676+Classes_finales!$W$33</f>
        <v>7.6715185931354863</v>
      </c>
      <c r="K1676">
        <f>IF(OR(C1676&lt;10,C1676&gt;450),0,IF(H1676&gt;=MAX(Classes_finales!D:D),$M$1,Donnees_SIG!J1676))</f>
        <v>7.914299999999999</v>
      </c>
      <c r="P1676" t="s">
        <v>39</v>
      </c>
    </row>
    <row r="1677" spans="1:16">
      <c r="A1677" t="s">
        <v>3389</v>
      </c>
      <c r="B1677" s="31" t="s">
        <v>3390</v>
      </c>
      <c r="C1677">
        <v>63.847698211999997</v>
      </c>
      <c r="D1677" t="s">
        <v>37</v>
      </c>
      <c r="E1677">
        <v>790394.11976509297</v>
      </c>
      <c r="F1677">
        <v>9637765.1492242198</v>
      </c>
      <c r="G1677">
        <f>IF(C1677="","",VLOOKUP(C1677,Classes_detaillees!B:D,Classes_detaillees!C$1,TRUE))</f>
        <v>65</v>
      </c>
      <c r="H1677">
        <f>IF(C1677="","",VLOOKUP(C1677,Classes_finales!B:D,Classes_finales!C$1,TRUE))</f>
        <v>70</v>
      </c>
      <c r="I1677">
        <f t="shared" si="26"/>
        <v>20</v>
      </c>
      <c r="J1677" s="31">
        <f>Classes_finales!$W$30*C1677^3+Classes_finales!$W$31*C1677^2+Classes_finales!$W$32*C1677+Classes_finales!$W$33</f>
        <v>6.9180575616674318</v>
      </c>
      <c r="K1677">
        <f>IF(OR(C1677&lt;10,C1677&gt;450),0,IF(H1677&gt;=MAX(Classes_finales!D:D),$M$1,Donnees_SIG!J1677))</f>
        <v>6.9180575616674318</v>
      </c>
      <c r="P1677" t="s">
        <v>39</v>
      </c>
    </row>
    <row r="1678" spans="1:16">
      <c r="A1678" t="s">
        <v>3391</v>
      </c>
      <c r="B1678" s="31" t="s">
        <v>3392</v>
      </c>
      <c r="C1678">
        <v>95.299003600999995</v>
      </c>
      <c r="D1678" t="s">
        <v>37</v>
      </c>
      <c r="E1678">
        <v>790543.99802338798</v>
      </c>
      <c r="F1678">
        <v>9638116.2300050799</v>
      </c>
      <c r="G1678">
        <f>IF(C1678="","",VLOOKUP(C1678,Classes_detaillees!B:D,Classes_detaillees!C$1,TRUE))</f>
        <v>100</v>
      </c>
      <c r="H1678">
        <f>IF(C1678="","",VLOOKUP(C1678,Classes_finales!B:D,Classes_finales!C$1,TRUE))</f>
        <v>80</v>
      </c>
      <c r="I1678">
        <f t="shared" si="26"/>
        <v>20</v>
      </c>
      <c r="J1678" s="31">
        <f>Classes_finales!$W$30*C1678^3+Classes_finales!$W$31*C1678^2+Classes_finales!$W$32*C1678+Classes_finales!$W$33</f>
        <v>7.615072914499164</v>
      </c>
      <c r="K1678">
        <f>IF(OR(C1678&lt;10,C1678&gt;450),0,IF(H1678&gt;=MAX(Classes_finales!D:D),$M$1,Donnees_SIG!J1678))</f>
        <v>7.914299999999999</v>
      </c>
      <c r="P1678" t="s">
        <v>39</v>
      </c>
    </row>
    <row r="1679" spans="1:16">
      <c r="A1679" t="s">
        <v>3393</v>
      </c>
      <c r="B1679" s="31" t="s">
        <v>3394</v>
      </c>
      <c r="C1679">
        <v>18.220399857</v>
      </c>
      <c r="D1679" t="s">
        <v>37</v>
      </c>
      <c r="E1679">
        <v>783316.51375734503</v>
      </c>
      <c r="F1679">
        <v>9636634.8591173105</v>
      </c>
      <c r="G1679">
        <f>IF(C1679="","",VLOOKUP(C1679,Classes_detaillees!B:D,Classes_detaillees!C$1,TRUE))</f>
        <v>20</v>
      </c>
      <c r="H1679">
        <f>IF(C1679="","",VLOOKUP(C1679,Classes_finales!B:D,Classes_finales!C$1,TRUE))</f>
        <v>30</v>
      </c>
      <c r="I1679">
        <f t="shared" si="26"/>
        <v>20</v>
      </c>
      <c r="J1679" s="31">
        <f>Classes_finales!$W$30*C1679^3+Classes_finales!$W$31*C1679^2+Classes_finales!$W$32*C1679+Classes_finales!$W$33</f>
        <v>1.168426038422925</v>
      </c>
      <c r="K1679">
        <f>IF(OR(C1679&lt;10,C1679&gt;450),0,IF(H1679&gt;=MAX(Classes_finales!D:D),$M$1,Donnees_SIG!J1679))</f>
        <v>1.168426038422925</v>
      </c>
      <c r="P1679" t="s">
        <v>39</v>
      </c>
    </row>
    <row r="1680" spans="1:16">
      <c r="A1680" t="s">
        <v>3395</v>
      </c>
      <c r="B1680" t="s">
        <v>3396</v>
      </c>
      <c r="C1680">
        <v>21.234600066999999</v>
      </c>
      <c r="D1680" t="s">
        <v>37</v>
      </c>
      <c r="E1680">
        <v>790471.56008609501</v>
      </c>
      <c r="F1680">
        <v>9638335.4548429996</v>
      </c>
      <c r="G1680">
        <f>IF(C1680="","",VLOOKUP(C1680,Classes_detaillees!B:D,Classes_detaillees!C$1,TRUE))</f>
        <v>25</v>
      </c>
      <c r="H1680">
        <f>IF(C1680="","",VLOOKUP(C1680,Classes_finales!B:D,Classes_finales!C$1,TRUE))</f>
        <v>30</v>
      </c>
      <c r="I1680">
        <f t="shared" si="26"/>
        <v>20</v>
      </c>
      <c r="J1680" s="31">
        <f>Classes_finales!$W$30*C1680^3+Classes_finales!$W$31*C1680^2+Classes_finales!$W$32*C1680+Classes_finales!$W$33</f>
        <v>1.5310497489556543</v>
      </c>
      <c r="K1680">
        <f>IF(OR(C1680&lt;10,C1680&gt;450),0,IF(H1680&gt;=MAX(Classes_finales!D:D),$M$1,Donnees_SIG!J1680))</f>
        <v>1.5310497489556543</v>
      </c>
      <c r="P1680" t="s">
        <v>39</v>
      </c>
    </row>
    <row r="1681" spans="1:16">
      <c r="A1681" t="s">
        <v>3397</v>
      </c>
      <c r="B1681" s="31" t="s">
        <v>3398</v>
      </c>
      <c r="C1681">
        <v>26.034200668</v>
      </c>
      <c r="D1681" t="s">
        <v>37</v>
      </c>
      <c r="E1681">
        <v>783322.48927283695</v>
      </c>
      <c r="F1681">
        <v>9636627.6057043895</v>
      </c>
      <c r="G1681">
        <f>IF(C1681="","",VLOOKUP(C1681,Classes_detaillees!B:D,Classes_detaillees!C$1,TRUE))</f>
        <v>30</v>
      </c>
      <c r="H1681">
        <f>IF(C1681="","",VLOOKUP(C1681,Classes_finales!B:D,Classes_finales!C$1,TRUE))</f>
        <v>30</v>
      </c>
      <c r="I1681">
        <f t="shared" si="26"/>
        <v>20</v>
      </c>
      <c r="J1681" s="31">
        <f>Classes_finales!$W$30*C1681^3+Classes_finales!$W$31*C1681^2+Classes_finales!$W$32*C1681+Classes_finales!$W$33</f>
        <v>2.1418521431330819</v>
      </c>
      <c r="K1681">
        <f>IF(OR(C1681&lt;10,C1681&gt;450),0,IF(H1681&gt;=MAX(Classes_finales!D:D),$M$1,Donnees_SIG!J1681))</f>
        <v>2.1418521431330819</v>
      </c>
      <c r="P1681" t="s">
        <v>39</v>
      </c>
    </row>
    <row r="1682" spans="1:16">
      <c r="A1682" t="s">
        <v>3399</v>
      </c>
      <c r="B1682" t="s">
        <v>3400</v>
      </c>
      <c r="C1682">
        <v>39.966701508</v>
      </c>
      <c r="D1682" t="s">
        <v>37</v>
      </c>
      <c r="E1682">
        <v>789831.09681960603</v>
      </c>
      <c r="F1682">
        <v>9637419.9317208901</v>
      </c>
      <c r="G1682">
        <f>IF(C1682="","",VLOOKUP(C1682,Classes_detaillees!B:D,Classes_detaillees!C$1,TRUE))</f>
        <v>40</v>
      </c>
      <c r="H1682">
        <f>IF(C1682="","",VLOOKUP(C1682,Classes_finales!B:D,Classes_finales!C$1,TRUE))</f>
        <v>40</v>
      </c>
      <c r="I1682">
        <f t="shared" si="26"/>
        <v>20</v>
      </c>
      <c r="J1682" s="31">
        <f>Classes_finales!$W$30*C1682^3+Classes_finales!$W$31*C1682^2+Classes_finales!$W$32*C1682+Classes_finales!$W$33</f>
        <v>4.0337412154257066</v>
      </c>
      <c r="K1682">
        <f>IF(OR(C1682&lt;10,C1682&gt;450),0,IF(H1682&gt;=MAX(Classes_finales!D:D),$M$1,Donnees_SIG!J1682))</f>
        <v>4.0337412154257066</v>
      </c>
      <c r="P1682" t="s">
        <v>39</v>
      </c>
    </row>
    <row r="1683" spans="1:16">
      <c r="A1683" t="s">
        <v>3401</v>
      </c>
      <c r="B1683" t="s">
        <v>3402</v>
      </c>
      <c r="C1683">
        <v>60.837600707999997</v>
      </c>
      <c r="D1683" t="s">
        <v>37</v>
      </c>
      <c r="E1683">
        <v>793289.36955581803</v>
      </c>
      <c r="F1683">
        <v>9639006.7409060299</v>
      </c>
      <c r="G1683">
        <f>IF(C1683="","",VLOOKUP(C1683,Classes_detaillees!B:D,Classes_detaillees!C$1,TRUE))</f>
        <v>65</v>
      </c>
      <c r="H1683">
        <f>IF(C1683="","",VLOOKUP(C1683,Classes_finales!B:D,Classes_finales!C$1,TRUE))</f>
        <v>70</v>
      </c>
      <c r="I1683">
        <f t="shared" si="26"/>
        <v>20</v>
      </c>
      <c r="J1683" s="31">
        <f>Classes_finales!$W$30*C1683^3+Classes_finales!$W$31*C1683^2+Classes_finales!$W$32*C1683+Classes_finales!$W$33</f>
        <v>6.6231703565513094</v>
      </c>
      <c r="K1683">
        <f>IF(OR(C1683&lt;10,C1683&gt;450),0,IF(H1683&gt;=MAX(Classes_finales!D:D),$M$1,Donnees_SIG!J1683))</f>
        <v>6.6231703565513094</v>
      </c>
      <c r="P1683" t="s">
        <v>39</v>
      </c>
    </row>
    <row r="1684" spans="1:16">
      <c r="A1684" t="s">
        <v>3403</v>
      </c>
      <c r="B1684" t="s">
        <v>3404</v>
      </c>
      <c r="C1684">
        <v>68.802299500000004</v>
      </c>
      <c r="D1684" t="s">
        <v>37</v>
      </c>
      <c r="E1684">
        <v>793430.718995156</v>
      </c>
      <c r="F1684">
        <v>9639198.3027627207</v>
      </c>
      <c r="G1684">
        <f>IF(C1684="","",VLOOKUP(C1684,Classes_detaillees!B:D,Classes_detaillees!C$1,TRUE))</f>
        <v>70</v>
      </c>
      <c r="H1684">
        <f>IF(C1684="","",VLOOKUP(C1684,Classes_finales!B:D,Classes_finales!C$1,TRUE))</f>
        <v>70</v>
      </c>
      <c r="I1684">
        <f t="shared" si="26"/>
        <v>20</v>
      </c>
      <c r="J1684" s="31">
        <f>Classes_finales!$W$30*C1684^3+Classes_finales!$W$31*C1684^2+Classes_finales!$W$32*C1684+Classes_finales!$W$33</f>
        <v>7.3375484232782693</v>
      </c>
      <c r="K1684">
        <f>IF(OR(C1684&lt;10,C1684&gt;450),0,IF(H1684&gt;=MAX(Classes_finales!D:D),$M$1,Donnees_SIG!J1684))</f>
        <v>7.3375484232782693</v>
      </c>
      <c r="P1684" t="s">
        <v>39</v>
      </c>
    </row>
    <row r="1685" spans="1:16">
      <c r="A1685" t="s">
        <v>3405</v>
      </c>
      <c r="B1685" t="s">
        <v>3406</v>
      </c>
      <c r="C1685">
        <v>51.878398894999997</v>
      </c>
      <c r="D1685" t="s">
        <v>37</v>
      </c>
      <c r="E1685">
        <v>790963.27255372202</v>
      </c>
      <c r="F1685">
        <v>9638195.5060093496</v>
      </c>
      <c r="G1685">
        <f>IF(C1685="","",VLOOKUP(C1685,Classes_detaillees!B:D,Classes_detaillees!C$1,TRUE))</f>
        <v>55</v>
      </c>
      <c r="H1685">
        <f>IF(C1685="","",VLOOKUP(C1685,Classes_finales!B:D,Classes_finales!C$1,TRUE))</f>
        <v>60</v>
      </c>
      <c r="I1685">
        <f t="shared" si="26"/>
        <v>20</v>
      </c>
      <c r="J1685" s="31">
        <f>Classes_finales!$W$30*C1685^3+Classes_finales!$W$31*C1685^2+Classes_finales!$W$32*C1685+Classes_finales!$W$33</f>
        <v>5.6027135596561557</v>
      </c>
      <c r="K1685">
        <f>IF(OR(C1685&lt;10,C1685&gt;450),0,IF(H1685&gt;=MAX(Classes_finales!D:D),$M$1,Donnees_SIG!J1685))</f>
        <v>5.6027135596561557</v>
      </c>
      <c r="P1685" t="s">
        <v>39</v>
      </c>
    </row>
    <row r="1686" spans="1:16">
      <c r="A1686" t="s">
        <v>3407</v>
      </c>
      <c r="B1686" t="s">
        <v>3408</v>
      </c>
      <c r="C1686">
        <v>63.182998656999999</v>
      </c>
      <c r="D1686" t="s">
        <v>37</v>
      </c>
      <c r="E1686">
        <v>782975.98015034897</v>
      </c>
      <c r="F1686">
        <v>9635737.5067759305</v>
      </c>
      <c r="G1686">
        <f>IF(C1686="","",VLOOKUP(C1686,Classes_detaillees!B:D,Classes_detaillees!C$1,TRUE))</f>
        <v>65</v>
      </c>
      <c r="H1686">
        <f>IF(C1686="","",VLOOKUP(C1686,Classes_finales!B:D,Classes_finales!C$1,TRUE))</f>
        <v>70</v>
      </c>
      <c r="I1686">
        <f t="shared" si="26"/>
        <v>20</v>
      </c>
      <c r="J1686" s="31">
        <f>Classes_finales!$W$30*C1686^3+Classes_finales!$W$31*C1686^2+Classes_finales!$W$32*C1686+Classes_finales!$W$33</f>
        <v>6.8553675167153045</v>
      </c>
      <c r="K1686">
        <f>IF(OR(C1686&lt;10,C1686&gt;450),0,IF(H1686&gt;=MAX(Classes_finales!D:D),$M$1,Donnees_SIG!J1686))</f>
        <v>6.8553675167153045</v>
      </c>
      <c r="P1686" t="s">
        <v>39</v>
      </c>
    </row>
    <row r="1687" spans="1:16">
      <c r="A1687" t="s">
        <v>3409</v>
      </c>
      <c r="B1687" s="31" t="s">
        <v>3410</v>
      </c>
      <c r="C1687">
        <v>127.91320038000001</v>
      </c>
      <c r="D1687" t="s">
        <v>37</v>
      </c>
      <c r="E1687">
        <v>789623.59658778098</v>
      </c>
      <c r="F1687">
        <v>9638814.8279408794</v>
      </c>
      <c r="G1687">
        <f>IF(C1687="","",VLOOKUP(C1687,Classes_detaillees!B:D,Classes_detaillees!C$1,TRUE))</f>
        <v>130</v>
      </c>
      <c r="H1687">
        <f>IF(C1687="","",VLOOKUP(C1687,Classes_finales!B:D,Classes_finales!C$1,TRUE))</f>
        <v>80</v>
      </c>
      <c r="I1687">
        <f t="shared" si="26"/>
        <v>20</v>
      </c>
      <c r="J1687" s="31">
        <f>Classes_finales!$W$30*C1687^3+Classes_finales!$W$31*C1687^2+Classes_finales!$W$32*C1687+Classes_finales!$W$33</f>
        <v>0.93872177988837402</v>
      </c>
      <c r="K1687">
        <f>IF(OR(C1687&lt;10,C1687&gt;450),0,IF(H1687&gt;=MAX(Classes_finales!D:D),$M$1,Donnees_SIG!J1687))</f>
        <v>7.914299999999999</v>
      </c>
      <c r="P1687" t="s">
        <v>39</v>
      </c>
    </row>
    <row r="1688" spans="1:16">
      <c r="A1688" t="s">
        <v>3411</v>
      </c>
      <c r="B1688" s="31" t="s">
        <v>3412</v>
      </c>
      <c r="C1688">
        <v>164.54919434000001</v>
      </c>
      <c r="D1688" t="s">
        <v>37</v>
      </c>
      <c r="E1688">
        <v>790506.64339239604</v>
      </c>
      <c r="F1688">
        <v>9637758.3042066693</v>
      </c>
      <c r="G1688">
        <f>IF(C1688="","",VLOOKUP(C1688,Classes_detaillees!B:D,Classes_detaillees!C$1,TRUE))</f>
        <v>165</v>
      </c>
      <c r="H1688">
        <f>IF(C1688="","",VLOOKUP(C1688,Classes_finales!B:D,Classes_finales!C$1,TRUE))</f>
        <v>80</v>
      </c>
      <c r="I1688">
        <f t="shared" si="26"/>
        <v>20</v>
      </c>
      <c r="J1688" s="31">
        <f>Classes_finales!$W$30*C1688^3+Classes_finales!$W$31*C1688^2+Classes_finales!$W$32*C1688+Classes_finales!$W$33</f>
        <v>-20.654807711519496</v>
      </c>
      <c r="K1688">
        <f>IF(OR(C1688&lt;10,C1688&gt;450),0,IF(H1688&gt;=MAX(Classes_finales!D:D),$M$1,Donnees_SIG!J1688))</f>
        <v>7.914299999999999</v>
      </c>
      <c r="P1688" t="s">
        <v>39</v>
      </c>
    </row>
    <row r="1689" spans="1:16">
      <c r="A1689" t="s">
        <v>3413</v>
      </c>
      <c r="B1689" t="s">
        <v>3414</v>
      </c>
      <c r="C1689">
        <v>63.858200072999999</v>
      </c>
      <c r="D1689" t="s">
        <v>37</v>
      </c>
      <c r="E1689">
        <v>790793.48907351994</v>
      </c>
      <c r="F1689">
        <v>9637142.4587141797</v>
      </c>
      <c r="G1689">
        <f>IF(C1689="","",VLOOKUP(C1689,Classes_detaillees!B:D,Classes_detaillees!C$1,TRUE))</f>
        <v>65</v>
      </c>
      <c r="H1689">
        <f>IF(C1689="","",VLOOKUP(C1689,Classes_finales!B:D,Classes_finales!C$1,TRUE))</f>
        <v>70</v>
      </c>
      <c r="I1689">
        <f t="shared" si="26"/>
        <v>20</v>
      </c>
      <c r="J1689" s="31">
        <f>Classes_finales!$W$30*C1689^3+Classes_finales!$W$31*C1689^2+Classes_finales!$W$32*C1689+Classes_finales!$W$33</f>
        <v>6.9190365559544169</v>
      </c>
      <c r="K1689">
        <f>IF(OR(C1689&lt;10,C1689&gt;450),0,IF(H1689&gt;=MAX(Classes_finales!D:D),$M$1,Donnees_SIG!J1689))</f>
        <v>6.9190365559544169</v>
      </c>
      <c r="P1689" t="s">
        <v>39</v>
      </c>
    </row>
    <row r="1690" spans="1:16">
      <c r="A1690" t="s">
        <v>3415</v>
      </c>
      <c r="B1690" t="s">
        <v>3416</v>
      </c>
      <c r="C1690">
        <v>13.208200455</v>
      </c>
      <c r="D1690" t="s">
        <v>37</v>
      </c>
      <c r="E1690">
        <v>790328.623632784</v>
      </c>
      <c r="F1690">
        <v>9637571.9557067994</v>
      </c>
      <c r="G1690">
        <f>IF(C1690="","",VLOOKUP(C1690,Classes_detaillees!B:D,Classes_detaillees!C$1,TRUE))</f>
        <v>15</v>
      </c>
      <c r="H1690">
        <f>IF(C1690="","",VLOOKUP(C1690,Classes_finales!B:D,Classes_finales!C$1,TRUE))</f>
        <v>15</v>
      </c>
      <c r="I1690">
        <f t="shared" si="26"/>
        <v>20</v>
      </c>
      <c r="J1690" s="31">
        <f>Classes_finales!$W$30*C1690^3+Classes_finales!$W$31*C1690^2+Classes_finales!$W$32*C1690+Classes_finales!$W$33</f>
        <v>0.61156589215254553</v>
      </c>
      <c r="K1690">
        <f>IF(OR(C1690&lt;10,C1690&gt;450),0,IF(H1690&gt;=MAX(Classes_finales!D:D),$M$1,Donnees_SIG!J1690))</f>
        <v>0.61156589215254553</v>
      </c>
      <c r="P1690" t="s">
        <v>39</v>
      </c>
    </row>
    <row r="1691" spans="1:16">
      <c r="A1691" t="s">
        <v>3417</v>
      </c>
      <c r="B1691" s="31" t="s">
        <v>3418</v>
      </c>
      <c r="C1691">
        <v>28.808799744000002</v>
      </c>
      <c r="D1691" t="s">
        <v>37</v>
      </c>
      <c r="E1691">
        <v>790075.41286734003</v>
      </c>
      <c r="F1691">
        <v>9637471.5380354393</v>
      </c>
      <c r="G1691">
        <f>IF(C1691="","",VLOOKUP(C1691,Classes_detaillees!B:D,Classes_detaillees!C$1,TRUE))</f>
        <v>30</v>
      </c>
      <c r="H1691">
        <f>IF(C1691="","",VLOOKUP(C1691,Classes_finales!B:D,Classes_finales!C$1,TRUE))</f>
        <v>30</v>
      </c>
      <c r="I1691">
        <f t="shared" si="26"/>
        <v>20</v>
      </c>
      <c r="J1691" s="31">
        <f>Classes_finales!$W$30*C1691^3+Classes_finales!$W$31*C1691^2+Classes_finales!$W$32*C1691+Classes_finales!$W$33</f>
        <v>2.5092084739494038</v>
      </c>
      <c r="K1691">
        <f>IF(OR(C1691&lt;10,C1691&gt;450),0,IF(H1691&gt;=MAX(Classes_finales!D:D),$M$1,Donnees_SIG!J1691))</f>
        <v>2.5092084739494038</v>
      </c>
      <c r="P1691" t="s">
        <v>39</v>
      </c>
    </row>
    <row r="1692" spans="1:16">
      <c r="A1692" t="s">
        <v>3419</v>
      </c>
      <c r="B1692" t="s">
        <v>3420</v>
      </c>
      <c r="C1692">
        <v>39.316398620999998</v>
      </c>
      <c r="D1692" t="s">
        <v>37</v>
      </c>
      <c r="E1692">
        <v>791904.49810003303</v>
      </c>
      <c r="F1692">
        <v>9638342.02540626</v>
      </c>
      <c r="G1692">
        <f>IF(C1692="","",VLOOKUP(C1692,Classes_detaillees!B:D,Classes_detaillees!C$1,TRUE))</f>
        <v>40</v>
      </c>
      <c r="H1692">
        <f>IF(C1692="","",VLOOKUP(C1692,Classes_finales!B:D,Classes_finales!C$1,TRUE))</f>
        <v>40</v>
      </c>
      <c r="I1692">
        <f t="shared" si="26"/>
        <v>20</v>
      </c>
      <c r="J1692" s="31">
        <f>Classes_finales!$W$30*C1692^3+Classes_finales!$W$31*C1692^2+Classes_finales!$W$32*C1692+Classes_finales!$W$33</f>
        <v>3.9446278981325915</v>
      </c>
      <c r="K1692">
        <f>IF(OR(C1692&lt;10,C1692&gt;450),0,IF(H1692&gt;=MAX(Classes_finales!D:D),$M$1,Donnees_SIG!J1692))</f>
        <v>3.9446278981325915</v>
      </c>
      <c r="P1692" t="s">
        <v>39</v>
      </c>
    </row>
    <row r="1693" spans="1:16">
      <c r="A1693" t="s">
        <v>3421</v>
      </c>
      <c r="B1693" s="31" t="s">
        <v>3422</v>
      </c>
      <c r="C1693">
        <v>39.369499206999997</v>
      </c>
      <c r="D1693" t="s">
        <v>37</v>
      </c>
      <c r="E1693">
        <v>790720.77367016301</v>
      </c>
      <c r="F1693">
        <v>9639249.9128617607</v>
      </c>
      <c r="G1693">
        <f>IF(C1693="","",VLOOKUP(C1693,Classes_detaillees!B:D,Classes_detaillees!C$1,TRUE))</f>
        <v>40</v>
      </c>
      <c r="H1693">
        <f>IF(C1693="","",VLOOKUP(C1693,Classes_finales!B:D,Classes_finales!C$1,TRUE))</f>
        <v>40</v>
      </c>
      <c r="I1693">
        <f t="shared" si="26"/>
        <v>20</v>
      </c>
      <c r="J1693" s="31">
        <f>Classes_finales!$W$30*C1693^3+Classes_finales!$W$31*C1693^2+Classes_finales!$W$32*C1693+Classes_finales!$W$33</f>
        <v>3.9519099480636721</v>
      </c>
      <c r="K1693">
        <f>IF(OR(C1693&lt;10,C1693&gt;450),0,IF(H1693&gt;=MAX(Classes_finales!D:D),$M$1,Donnees_SIG!J1693))</f>
        <v>3.9519099480636721</v>
      </c>
      <c r="P1693" t="s">
        <v>39</v>
      </c>
    </row>
    <row r="1694" spans="1:16">
      <c r="A1694" t="s">
        <v>3423</v>
      </c>
      <c r="B1694" s="31" t="s">
        <v>3424</v>
      </c>
      <c r="C1694">
        <v>253.86540221999999</v>
      </c>
      <c r="D1694" t="s">
        <v>37</v>
      </c>
      <c r="E1694">
        <v>792092.96666358295</v>
      </c>
      <c r="F1694">
        <v>9638584.8099723905</v>
      </c>
      <c r="G1694">
        <f>IF(C1694="","",VLOOKUP(C1694,Classes_detaillees!B:D,Classes_detaillees!C$1,TRUE))</f>
        <v>255</v>
      </c>
      <c r="H1694">
        <f>IF(C1694="","",VLOOKUP(C1694,Classes_finales!B:D,Classes_finales!C$1,TRUE))</f>
        <v>80</v>
      </c>
      <c r="I1694">
        <f t="shared" si="26"/>
        <v>20</v>
      </c>
      <c r="J1694" s="31">
        <f>Classes_finales!$W$30*C1694^3+Classes_finales!$W$31*C1694^2+Classes_finales!$W$32*C1694+Classes_finales!$W$33</f>
        <v>-171.46847866134567</v>
      </c>
      <c r="K1694">
        <f>IF(OR(C1694&lt;10,C1694&gt;450),0,IF(H1694&gt;=MAX(Classes_finales!D:D),$M$1,Donnees_SIG!J1694))</f>
        <v>7.914299999999999</v>
      </c>
      <c r="P1694" t="s">
        <v>39</v>
      </c>
    </row>
    <row r="1695" spans="1:16">
      <c r="A1695" t="s">
        <v>3425</v>
      </c>
      <c r="B1695" s="31" t="s">
        <v>3426</v>
      </c>
      <c r="C1695">
        <v>155.62579346000001</v>
      </c>
      <c r="D1695" t="s">
        <v>37</v>
      </c>
      <c r="E1695">
        <v>790164.81681911403</v>
      </c>
      <c r="F1695">
        <v>9638675.4706558008</v>
      </c>
      <c r="G1695">
        <f>IF(C1695="","",VLOOKUP(C1695,Classes_detaillees!B:D,Classes_detaillees!C$1,TRUE))</f>
        <v>160</v>
      </c>
      <c r="H1695">
        <f>IF(C1695="","",VLOOKUP(C1695,Classes_finales!B:D,Classes_finales!C$1,TRUE))</f>
        <v>80</v>
      </c>
      <c r="I1695">
        <f t="shared" si="26"/>
        <v>20</v>
      </c>
      <c r="J1695" s="31">
        <f>Classes_finales!$W$30*C1695^3+Classes_finales!$W$31*C1695^2+Classes_finales!$W$32*C1695+Classes_finales!$W$33</f>
        <v>-13.723167870356358</v>
      </c>
      <c r="K1695">
        <f>IF(OR(C1695&lt;10,C1695&gt;450),0,IF(H1695&gt;=MAX(Classes_finales!D:D),$M$1,Donnees_SIG!J1695))</f>
        <v>7.914299999999999</v>
      </c>
      <c r="P1695" t="s">
        <v>39</v>
      </c>
    </row>
    <row r="1696" spans="1:16">
      <c r="A1696" t="s">
        <v>3427</v>
      </c>
      <c r="B1696" t="s">
        <v>3428</v>
      </c>
      <c r="C1696">
        <v>120.96389771</v>
      </c>
      <c r="D1696" t="s">
        <v>37</v>
      </c>
      <c r="E1696">
        <v>783270.79153819999</v>
      </c>
      <c r="F1696">
        <v>9636498.5245906692</v>
      </c>
      <c r="G1696">
        <f>IF(C1696="","",VLOOKUP(C1696,Classes_detaillees!B:D,Classes_detaillees!C$1,TRUE))</f>
        <v>125</v>
      </c>
      <c r="H1696">
        <f>IF(C1696="","",VLOOKUP(C1696,Classes_finales!B:D,Classes_finales!C$1,TRUE))</f>
        <v>80</v>
      </c>
      <c r="I1696">
        <f t="shared" si="26"/>
        <v>20</v>
      </c>
      <c r="J1696" s="31">
        <f>Classes_finales!$W$30*C1696^3+Classes_finales!$W$31*C1696^2+Classes_finales!$W$32*C1696+Classes_finales!$W$33</f>
        <v>3.1966127440382572</v>
      </c>
      <c r="K1696">
        <f>IF(OR(C1696&lt;10,C1696&gt;450),0,IF(H1696&gt;=MAX(Classes_finales!D:D),$M$1,Donnees_SIG!J1696))</f>
        <v>7.914299999999999</v>
      </c>
      <c r="P1696" t="s">
        <v>39</v>
      </c>
    </row>
    <row r="1697" spans="1:16">
      <c r="A1697" t="s">
        <v>3429</v>
      </c>
      <c r="B1697" t="s">
        <v>3430</v>
      </c>
      <c r="C1697">
        <v>435.30700683999999</v>
      </c>
      <c r="D1697" t="s">
        <v>37</v>
      </c>
      <c r="E1697">
        <v>784477.02046904597</v>
      </c>
      <c r="F1697">
        <v>9635217.3344142009</v>
      </c>
      <c r="G1697">
        <f>IF(C1697="","",VLOOKUP(C1697,Classes_detaillees!B:D,Classes_detaillees!C$1,TRUE))</f>
        <v>440</v>
      </c>
      <c r="H1697">
        <f>IF(C1697="","",VLOOKUP(C1697,Classes_finales!B:D,Classes_finales!C$1,TRUE))</f>
        <v>80</v>
      </c>
      <c r="I1697">
        <f t="shared" si="26"/>
        <v>20</v>
      </c>
      <c r="J1697" s="31">
        <f>Classes_finales!$W$30*C1697^3+Classes_finales!$W$31*C1697^2+Classes_finales!$W$32*C1697+Classes_finales!$W$33</f>
        <v>-1208.5714756071866</v>
      </c>
      <c r="K1697">
        <f>IF(OR(C1697&lt;10,C1697&gt;450),0,IF(H1697&gt;=MAX(Classes_finales!D:D),$M$1,Donnees_SIG!J1697))</f>
        <v>7.914299999999999</v>
      </c>
      <c r="P1697" t="s">
        <v>39</v>
      </c>
    </row>
    <row r="1698" spans="1:16">
      <c r="A1698" t="s">
        <v>3431</v>
      </c>
      <c r="B1698" s="31" t="s">
        <v>3432</v>
      </c>
      <c r="C1698">
        <v>239.07879639000001</v>
      </c>
      <c r="D1698" t="s">
        <v>37</v>
      </c>
      <c r="E1698">
        <v>791207.93071804906</v>
      </c>
      <c r="F1698">
        <v>9639311.2508721408</v>
      </c>
      <c r="G1698">
        <f>IF(C1698="","",VLOOKUP(C1698,Classes_detaillees!B:D,Classes_detaillees!C$1,TRUE))</f>
        <v>240</v>
      </c>
      <c r="H1698">
        <f>IF(C1698="","",VLOOKUP(C1698,Classes_finales!B:D,Classes_finales!C$1,TRUE))</f>
        <v>80</v>
      </c>
      <c r="I1698">
        <f t="shared" si="26"/>
        <v>20</v>
      </c>
      <c r="J1698" s="31">
        <f>Classes_finales!$W$30*C1698^3+Classes_finales!$W$31*C1698^2+Classes_finales!$W$32*C1698+Classes_finales!$W$33</f>
        <v>-134.43356530275605</v>
      </c>
      <c r="K1698">
        <f>IF(OR(C1698&lt;10,C1698&gt;450),0,IF(H1698&gt;=MAX(Classes_finales!D:D),$M$1,Donnees_SIG!J1698))</f>
        <v>7.914299999999999</v>
      </c>
      <c r="P1698" t="s">
        <v>39</v>
      </c>
    </row>
    <row r="1699" spans="1:16">
      <c r="A1699" t="s">
        <v>3433</v>
      </c>
      <c r="B1699" t="s">
        <v>3434</v>
      </c>
      <c r="C1699">
        <v>78.391403198000006</v>
      </c>
      <c r="D1699" t="s">
        <v>37</v>
      </c>
      <c r="E1699">
        <v>790495.59414621198</v>
      </c>
      <c r="F1699">
        <v>9637966.7041366193</v>
      </c>
      <c r="G1699">
        <f>IF(C1699="","",VLOOKUP(C1699,Classes_detaillees!B:D,Classes_detaillees!C$1,TRUE))</f>
        <v>80</v>
      </c>
      <c r="H1699">
        <f>IF(C1699="","",VLOOKUP(C1699,Classes_finales!B:D,Classes_finales!C$1,TRUE))</f>
        <v>80</v>
      </c>
      <c r="I1699">
        <f t="shared" si="26"/>
        <v>20</v>
      </c>
      <c r="J1699" s="31">
        <f>Classes_finales!$W$30*C1699^3+Classes_finales!$W$31*C1699^2+Classes_finales!$W$32*C1699+Classes_finales!$W$33</f>
        <v>7.8676014696609222</v>
      </c>
      <c r="K1699">
        <f>IF(OR(C1699&lt;10,C1699&gt;450),0,IF(H1699&gt;=MAX(Classes_finales!D:D),$M$1,Donnees_SIG!J1699))</f>
        <v>7.914299999999999</v>
      </c>
      <c r="P1699" t="s">
        <v>39</v>
      </c>
    </row>
    <row r="1700" spans="1:16">
      <c r="A1700" t="s">
        <v>3435</v>
      </c>
      <c r="B1700" s="31" t="s">
        <v>3436</v>
      </c>
      <c r="C1700">
        <v>73.846900939999998</v>
      </c>
      <c r="D1700" t="s">
        <v>37</v>
      </c>
      <c r="E1700">
        <v>784871.93710971298</v>
      </c>
      <c r="F1700">
        <v>9635382.4537375197</v>
      </c>
      <c r="G1700">
        <f>IF(C1700="","",VLOOKUP(C1700,Classes_detaillees!B:D,Classes_detaillees!C$1,TRUE))</f>
        <v>75</v>
      </c>
      <c r="H1700">
        <f>IF(C1700="","",VLOOKUP(C1700,Classes_finales!B:D,Classes_finales!C$1,TRUE))</f>
        <v>80</v>
      </c>
      <c r="I1700">
        <f t="shared" si="26"/>
        <v>20</v>
      </c>
      <c r="J1700" s="31">
        <f>Classes_finales!$W$30*C1700^3+Classes_finales!$W$31*C1700^2+Classes_finales!$W$32*C1700+Classes_finales!$W$33</f>
        <v>7.6673094043926948</v>
      </c>
      <c r="K1700">
        <f>IF(OR(C1700&lt;10,C1700&gt;450),0,IF(H1700&gt;=MAX(Classes_finales!D:D),$M$1,Donnees_SIG!J1700))</f>
        <v>7.914299999999999</v>
      </c>
      <c r="P1700" t="s">
        <v>39</v>
      </c>
    </row>
    <row r="1701" spans="1:16">
      <c r="A1701" t="s">
        <v>3437</v>
      </c>
      <c r="B1701" t="s">
        <v>3438</v>
      </c>
      <c r="C1701">
        <v>69.490699767999999</v>
      </c>
      <c r="D1701" t="s">
        <v>37</v>
      </c>
      <c r="E1701">
        <v>782788.46337636502</v>
      </c>
      <c r="F1701">
        <v>9635896.1395050194</v>
      </c>
      <c r="G1701">
        <f>IF(C1701="","",VLOOKUP(C1701,Classes_detaillees!B:D,Classes_detaillees!C$1,TRUE))</f>
        <v>70</v>
      </c>
      <c r="H1701">
        <f>IF(C1701="","",VLOOKUP(C1701,Classes_finales!B:D,Classes_finales!C$1,TRUE))</f>
        <v>70</v>
      </c>
      <c r="I1701">
        <f t="shared" si="26"/>
        <v>20</v>
      </c>
      <c r="J1701" s="31">
        <f>Classes_finales!$W$30*C1701^3+Classes_finales!$W$31*C1701^2+Classes_finales!$W$32*C1701+Classes_finales!$W$33</f>
        <v>7.3886744822129664</v>
      </c>
      <c r="K1701">
        <f>IF(OR(C1701&lt;10,C1701&gt;450),0,IF(H1701&gt;=MAX(Classes_finales!D:D),$M$1,Donnees_SIG!J1701))</f>
        <v>7.3886744822129664</v>
      </c>
      <c r="P1701" t="s">
        <v>39</v>
      </c>
    </row>
    <row r="1702" spans="1:16">
      <c r="A1702" t="s">
        <v>3439</v>
      </c>
      <c r="B1702" t="s">
        <v>3440</v>
      </c>
      <c r="C1702">
        <v>99.980300903</v>
      </c>
      <c r="D1702" t="s">
        <v>37</v>
      </c>
      <c r="E1702">
        <v>790105.60744190495</v>
      </c>
      <c r="F1702">
        <v>9637513.8406920601</v>
      </c>
      <c r="G1702">
        <f>IF(C1702="","",VLOOKUP(C1702,Classes_detaillees!B:D,Classes_detaillees!C$1,TRUE))</f>
        <v>100</v>
      </c>
      <c r="H1702">
        <f>IF(C1702="","",VLOOKUP(C1702,Classes_finales!B:D,Classes_finales!C$1,TRUE))</f>
        <v>80</v>
      </c>
      <c r="I1702">
        <f t="shared" si="26"/>
        <v>20</v>
      </c>
      <c r="J1702" s="31">
        <f>Classes_finales!$W$30*C1702^3+Classes_finales!$W$31*C1702^2+Classes_finales!$W$32*C1702+Classes_finales!$W$33</f>
        <v>7.2143295024467822</v>
      </c>
      <c r="K1702">
        <f>IF(OR(C1702&lt;10,C1702&gt;450),0,IF(H1702&gt;=MAX(Classes_finales!D:D),$M$1,Donnees_SIG!J1702))</f>
        <v>7.914299999999999</v>
      </c>
      <c r="P1702" t="s">
        <v>39</v>
      </c>
    </row>
    <row r="1703" spans="1:16">
      <c r="A1703" t="s">
        <v>3441</v>
      </c>
      <c r="B1703" s="31" t="s">
        <v>3442</v>
      </c>
      <c r="C1703">
        <v>63.844398499</v>
      </c>
      <c r="D1703" t="s">
        <v>37</v>
      </c>
      <c r="E1703">
        <v>783352.11390408501</v>
      </c>
      <c r="F1703">
        <v>9636915.4729622193</v>
      </c>
      <c r="G1703">
        <f>IF(C1703="","",VLOOKUP(C1703,Classes_detaillees!B:D,Classes_detaillees!C$1,TRUE))</f>
        <v>65</v>
      </c>
      <c r="H1703">
        <f>IF(C1703="","",VLOOKUP(C1703,Classes_finales!B:D,Classes_finales!C$1,TRUE))</f>
        <v>70</v>
      </c>
      <c r="I1703">
        <f t="shared" si="26"/>
        <v>20</v>
      </c>
      <c r="J1703" s="31">
        <f>Classes_finales!$W$30*C1703^3+Classes_finales!$W$31*C1703^2+Classes_finales!$W$32*C1703+Classes_finales!$W$33</f>
        <v>6.9177498847487264</v>
      </c>
      <c r="K1703">
        <f>IF(OR(C1703&lt;10,C1703&gt;450),0,IF(H1703&gt;=MAX(Classes_finales!D:D),$M$1,Donnees_SIG!J1703))</f>
        <v>6.9177498847487264</v>
      </c>
      <c r="P1703" t="s">
        <v>39</v>
      </c>
    </row>
    <row r="1704" spans="1:16">
      <c r="A1704" t="s">
        <v>3443</v>
      </c>
      <c r="B1704" t="s">
        <v>3444</v>
      </c>
      <c r="C1704">
        <v>100.11329651</v>
      </c>
      <c r="D1704" t="s">
        <v>37</v>
      </c>
      <c r="E1704">
        <v>790826.28733943799</v>
      </c>
      <c r="F1704">
        <v>9639392.2908532992</v>
      </c>
      <c r="G1704">
        <f>IF(C1704="","",VLOOKUP(C1704,Classes_detaillees!B:D,Classes_detaillees!C$1,TRUE))</f>
        <v>105</v>
      </c>
      <c r="H1704">
        <f>IF(C1704="","",VLOOKUP(C1704,Classes_finales!B:D,Classes_finales!C$1,TRUE))</f>
        <v>80</v>
      </c>
      <c r="I1704">
        <f t="shared" si="26"/>
        <v>20</v>
      </c>
      <c r="J1704" s="31">
        <f>Classes_finales!$W$30*C1704^3+Classes_finales!$W$31*C1704^2+Classes_finales!$W$32*C1704+Classes_finales!$W$33</f>
        <v>7.2005703235564198</v>
      </c>
      <c r="K1704">
        <f>IF(OR(C1704&lt;10,C1704&gt;450),0,IF(H1704&gt;=MAX(Classes_finales!D:D),$M$1,Donnees_SIG!J1704))</f>
        <v>7.914299999999999</v>
      </c>
      <c r="P1704" t="s">
        <v>39</v>
      </c>
    </row>
    <row r="1705" spans="1:16">
      <c r="A1705" t="s">
        <v>3445</v>
      </c>
      <c r="B1705" t="s">
        <v>3446</v>
      </c>
      <c r="C1705">
        <v>77.410003661999994</v>
      </c>
      <c r="D1705" t="s">
        <v>37</v>
      </c>
      <c r="E1705">
        <v>792037.26330759597</v>
      </c>
      <c r="F1705">
        <v>9639608.3339318894</v>
      </c>
      <c r="G1705">
        <f>IF(C1705="","",VLOOKUP(C1705,Classes_detaillees!B:D,Classes_detaillees!C$1,TRUE))</f>
        <v>80</v>
      </c>
      <c r="H1705">
        <f>IF(C1705="","",VLOOKUP(C1705,Classes_finales!B:D,Classes_finales!C$1,TRUE))</f>
        <v>80</v>
      </c>
      <c r="I1705">
        <f t="shared" si="26"/>
        <v>20</v>
      </c>
      <c r="J1705" s="31">
        <f>Classes_finales!$W$30*C1705^3+Classes_finales!$W$31*C1705^2+Classes_finales!$W$32*C1705+Classes_finales!$W$33</f>
        <v>7.8327155586096779</v>
      </c>
      <c r="K1705">
        <f>IF(OR(C1705&lt;10,C1705&gt;450),0,IF(H1705&gt;=MAX(Classes_finales!D:D),$M$1,Donnees_SIG!J1705))</f>
        <v>7.914299999999999</v>
      </c>
      <c r="P1705" t="s">
        <v>39</v>
      </c>
    </row>
    <row r="1706" spans="1:16">
      <c r="A1706" t="s">
        <v>3447</v>
      </c>
      <c r="B1706" t="s">
        <v>3448</v>
      </c>
      <c r="C1706">
        <v>8.0790996552000003</v>
      </c>
      <c r="D1706" t="s">
        <v>37</v>
      </c>
      <c r="E1706">
        <v>791498.58046817896</v>
      </c>
      <c r="F1706">
        <v>9638550.4261471797</v>
      </c>
      <c r="G1706">
        <f>IF(C1706="","",VLOOKUP(C1706,Classes_detaillees!B:D,Classes_detaillees!C$1,TRUE))</f>
        <v>10</v>
      </c>
      <c r="H1706">
        <f>IF(C1706="","",VLOOKUP(C1706,Classes_finales!B:D,Classes_finales!C$1,TRUE))</f>
        <v>10</v>
      </c>
      <c r="I1706">
        <f t="shared" si="26"/>
        <v>20</v>
      </c>
      <c r="J1706" s="31">
        <f>Classes_finales!$W$30*C1706^3+Classes_finales!$W$31*C1706^2+Classes_finales!$W$32*C1706+Classes_finales!$W$33</f>
        <v>0.11505208728918681</v>
      </c>
      <c r="K1706">
        <f>IF(OR(C1706&lt;10,C1706&gt;450),0,IF(H1706&gt;=MAX(Classes_finales!D:D),$M$1,Donnees_SIG!J1706))</f>
        <v>0</v>
      </c>
      <c r="P1706" t="s">
        <v>39</v>
      </c>
    </row>
    <row r="1707" spans="1:16">
      <c r="A1707" t="s">
        <v>3449</v>
      </c>
      <c r="B1707" t="s">
        <v>3450</v>
      </c>
      <c r="C1707">
        <v>80.171203613000003</v>
      </c>
      <c r="D1707" t="s">
        <v>37</v>
      </c>
      <c r="E1707">
        <v>791941.99393755395</v>
      </c>
      <c r="F1707">
        <v>9638496.7745574899</v>
      </c>
      <c r="G1707">
        <f>IF(C1707="","",VLOOKUP(C1707,Classes_detaillees!B:D,Classes_detaillees!C$1,TRUE))</f>
        <v>85</v>
      </c>
      <c r="H1707">
        <f>IF(C1707="","",VLOOKUP(C1707,Classes_finales!B:D,Classes_finales!C$1,TRUE))</f>
        <v>80</v>
      </c>
      <c r="I1707">
        <f t="shared" si="26"/>
        <v>20</v>
      </c>
      <c r="J1707" s="31">
        <f>Classes_finales!$W$30*C1707^3+Classes_finales!$W$31*C1707^2+Classes_finales!$W$32*C1707+Classes_finales!$W$33</f>
        <v>7.918486661841353</v>
      </c>
      <c r="K1707">
        <f>IF(OR(C1707&lt;10,C1707&gt;450),0,IF(H1707&gt;=MAX(Classes_finales!D:D),$M$1,Donnees_SIG!J1707))</f>
        <v>7.914299999999999</v>
      </c>
      <c r="P1707" t="s">
        <v>39</v>
      </c>
    </row>
    <row r="1708" spans="1:16">
      <c r="A1708" t="s">
        <v>3451</v>
      </c>
      <c r="B1708" s="31" t="s">
        <v>3452</v>
      </c>
      <c r="C1708">
        <v>246.37879943999999</v>
      </c>
      <c r="D1708" t="s">
        <v>37</v>
      </c>
      <c r="E1708">
        <v>792768.65922272904</v>
      </c>
      <c r="F1708">
        <v>9638948.3481444698</v>
      </c>
      <c r="G1708">
        <f>IF(C1708="","",VLOOKUP(C1708,Classes_detaillees!B:D,Classes_detaillees!C$1,TRUE))</f>
        <v>250</v>
      </c>
      <c r="H1708">
        <f>IF(C1708="","",VLOOKUP(C1708,Classes_finales!B:D,Classes_finales!C$1,TRUE))</f>
        <v>80</v>
      </c>
      <c r="I1708">
        <f t="shared" si="26"/>
        <v>20</v>
      </c>
      <c r="J1708" s="31">
        <f>Classes_finales!$W$30*C1708^3+Classes_finales!$W$31*C1708^2+Classes_finales!$W$32*C1708+Classes_finales!$W$33</f>
        <v>-152.02946272177934</v>
      </c>
      <c r="K1708">
        <f>IF(OR(C1708&lt;10,C1708&gt;450),0,IF(H1708&gt;=MAX(Classes_finales!D:D),$M$1,Donnees_SIG!J1708))</f>
        <v>7.914299999999999</v>
      </c>
      <c r="P1708" t="s">
        <v>39</v>
      </c>
    </row>
    <row r="1709" spans="1:16">
      <c r="A1709" t="s">
        <v>3453</v>
      </c>
      <c r="B1709" t="s">
        <v>3454</v>
      </c>
      <c r="C1709">
        <v>123.30599976000001</v>
      </c>
      <c r="D1709" t="s">
        <v>37</v>
      </c>
      <c r="E1709">
        <v>791721.27405893395</v>
      </c>
      <c r="F1709">
        <v>9638469.1626782399</v>
      </c>
      <c r="G1709">
        <f>IF(C1709="","",VLOOKUP(C1709,Classes_detaillees!B:D,Classes_detaillees!C$1,TRUE))</f>
        <v>125</v>
      </c>
      <c r="H1709">
        <f>IF(C1709="","",VLOOKUP(C1709,Classes_finales!B:D,Classes_finales!C$1,TRUE))</f>
        <v>80</v>
      </c>
      <c r="I1709">
        <f t="shared" si="26"/>
        <v>20</v>
      </c>
      <c r="J1709" s="31">
        <f>Classes_finales!$W$30*C1709^3+Classes_finales!$W$31*C1709^2+Classes_finales!$W$32*C1709+Classes_finales!$W$33</f>
        <v>2.4922246275434623</v>
      </c>
      <c r="K1709">
        <f>IF(OR(C1709&lt;10,C1709&gt;450),0,IF(H1709&gt;=MAX(Classes_finales!D:D),$M$1,Donnees_SIG!J1709))</f>
        <v>7.914299999999999</v>
      </c>
      <c r="P1709" t="s">
        <v>39</v>
      </c>
    </row>
    <row r="1710" spans="1:16">
      <c r="A1710" t="s">
        <v>3455</v>
      </c>
      <c r="B1710" t="s">
        <v>3456</v>
      </c>
      <c r="C1710">
        <v>48.936698913999997</v>
      </c>
      <c r="D1710" t="s">
        <v>37</v>
      </c>
      <c r="E1710">
        <v>792237.12554985797</v>
      </c>
      <c r="F1710">
        <v>9638512.1194105893</v>
      </c>
      <c r="G1710">
        <f>IF(C1710="","",VLOOKUP(C1710,Classes_detaillees!B:D,Classes_detaillees!C$1,TRUE))</f>
        <v>50</v>
      </c>
      <c r="H1710">
        <f>IF(C1710="","",VLOOKUP(C1710,Classes_finales!B:D,Classes_finales!C$1,TRUE))</f>
        <v>50</v>
      </c>
      <c r="I1710">
        <f t="shared" si="26"/>
        <v>20</v>
      </c>
      <c r="J1710" s="31">
        <f>Classes_finales!$W$30*C1710^3+Classes_finales!$W$31*C1710^2+Classes_finales!$W$32*C1710+Classes_finales!$W$33</f>
        <v>5.2314866483868023</v>
      </c>
      <c r="K1710">
        <f>IF(OR(C1710&lt;10,C1710&gt;450),0,IF(H1710&gt;=MAX(Classes_finales!D:D),$M$1,Donnees_SIG!J1710))</f>
        <v>5.2314866483868023</v>
      </c>
      <c r="P1710" t="s">
        <v>39</v>
      </c>
    </row>
    <row r="1711" spans="1:16">
      <c r="A1711" t="s">
        <v>3457</v>
      </c>
      <c r="B1711" t="s">
        <v>3458</v>
      </c>
      <c r="C1711">
        <v>58.159000397</v>
      </c>
      <c r="D1711" t="s">
        <v>37</v>
      </c>
      <c r="E1711">
        <v>792597.210970146</v>
      </c>
      <c r="F1711">
        <v>9638474.4534148406</v>
      </c>
      <c r="G1711">
        <f>IF(C1711="","",VLOOKUP(C1711,Classes_detaillees!B:D,Classes_detaillees!C$1,TRUE))</f>
        <v>60</v>
      </c>
      <c r="H1711">
        <f>IF(C1711="","",VLOOKUP(C1711,Classes_finales!B:D,Classes_finales!C$1,TRUE))</f>
        <v>60</v>
      </c>
      <c r="I1711">
        <f t="shared" si="26"/>
        <v>20</v>
      </c>
      <c r="J1711" s="31">
        <f>Classes_finales!$W$30*C1711^3+Classes_finales!$W$31*C1711^2+Classes_finales!$W$32*C1711+Classes_finales!$W$33</f>
        <v>6.3385589435374428</v>
      </c>
      <c r="K1711">
        <f>IF(OR(C1711&lt;10,C1711&gt;450),0,IF(H1711&gt;=MAX(Classes_finales!D:D),$M$1,Donnees_SIG!J1711))</f>
        <v>6.3385589435374428</v>
      </c>
      <c r="P1711" t="s">
        <v>39</v>
      </c>
    </row>
    <row r="1712" spans="1:16">
      <c r="A1712" t="s">
        <v>3459</v>
      </c>
      <c r="B1712" s="31" t="s">
        <v>3460</v>
      </c>
      <c r="C1712">
        <v>113.83110046</v>
      </c>
      <c r="D1712" t="s">
        <v>37</v>
      </c>
      <c r="E1712">
        <v>790488.08801488695</v>
      </c>
      <c r="F1712">
        <v>9638588.0460035391</v>
      </c>
      <c r="G1712">
        <f>IF(C1712="","",VLOOKUP(C1712,Classes_detaillees!B:D,Classes_detaillees!C$1,TRUE))</f>
        <v>115</v>
      </c>
      <c r="H1712">
        <f>IF(C1712="","",VLOOKUP(C1712,Classes_finales!B:D,Classes_finales!C$1,TRUE))</f>
        <v>80</v>
      </c>
      <c r="I1712">
        <f t="shared" si="26"/>
        <v>20</v>
      </c>
      <c r="J1712" s="31">
        <f>Classes_finales!$W$30*C1712^3+Classes_finales!$W$31*C1712^2+Classes_finales!$W$32*C1712+Classes_finales!$W$33</f>
        <v>5.0064584430511267</v>
      </c>
      <c r="K1712">
        <f>IF(OR(C1712&lt;10,C1712&gt;450),0,IF(H1712&gt;=MAX(Classes_finales!D:D),$M$1,Donnees_SIG!J1712))</f>
        <v>7.914299999999999</v>
      </c>
      <c r="P1712" t="s">
        <v>39</v>
      </c>
    </row>
    <row r="1713" spans="1:16">
      <c r="A1713" t="s">
        <v>3461</v>
      </c>
      <c r="B1713" s="31" t="s">
        <v>3462</v>
      </c>
      <c r="C1713">
        <v>123.98509979000001</v>
      </c>
      <c r="D1713" t="s">
        <v>37</v>
      </c>
      <c r="E1713">
        <v>790782.31385173998</v>
      </c>
      <c r="F1713">
        <v>9638266.45779581</v>
      </c>
      <c r="G1713">
        <f>IF(C1713="","",VLOOKUP(C1713,Classes_detaillees!B:D,Classes_detaillees!C$1,TRUE))</f>
        <v>125</v>
      </c>
      <c r="H1713">
        <f>IF(C1713="","",VLOOKUP(C1713,Classes_finales!B:D,Classes_finales!C$1,TRUE))</f>
        <v>80</v>
      </c>
      <c r="I1713">
        <f t="shared" si="26"/>
        <v>20</v>
      </c>
      <c r="J1713" s="31">
        <f>Classes_finales!$W$30*C1713^3+Classes_finales!$W$31*C1713^2+Classes_finales!$W$32*C1713+Classes_finales!$W$33</f>
        <v>2.2773877979135713</v>
      </c>
      <c r="K1713">
        <f>IF(OR(C1713&lt;10,C1713&gt;450),0,IF(H1713&gt;=MAX(Classes_finales!D:D),$M$1,Donnees_SIG!J1713))</f>
        <v>7.914299999999999</v>
      </c>
      <c r="P1713" t="s">
        <v>39</v>
      </c>
    </row>
    <row r="1714" spans="1:16">
      <c r="A1714" t="s">
        <v>3463</v>
      </c>
      <c r="B1714" t="s">
        <v>3464</v>
      </c>
      <c r="C1714">
        <v>146.68179321</v>
      </c>
      <c r="D1714" t="s">
        <v>37</v>
      </c>
      <c r="E1714">
        <v>790562.578229259</v>
      </c>
      <c r="F1714">
        <v>9637522.7699473593</v>
      </c>
      <c r="G1714">
        <f>IF(C1714="","",VLOOKUP(C1714,Classes_detaillees!B:D,Classes_detaillees!C$1,TRUE))</f>
        <v>150</v>
      </c>
      <c r="H1714">
        <f>IF(C1714="","",VLOOKUP(C1714,Classes_finales!B:D,Classes_finales!C$1,TRUE))</f>
        <v>80</v>
      </c>
      <c r="I1714">
        <f t="shared" si="26"/>
        <v>20</v>
      </c>
      <c r="J1714" s="31">
        <f>Classes_finales!$W$30*C1714^3+Classes_finales!$W$31*C1714^2+Classes_finales!$W$32*C1714+Classes_finales!$W$33</f>
        <v>-7.9160839540274157</v>
      </c>
      <c r="K1714">
        <f>IF(OR(C1714&lt;10,C1714&gt;450),0,IF(H1714&gt;=MAX(Classes_finales!D:D),$M$1,Donnees_SIG!J1714))</f>
        <v>7.914299999999999</v>
      </c>
      <c r="P1714" t="s">
        <v>39</v>
      </c>
    </row>
    <row r="1715" spans="1:16">
      <c r="A1715" t="s">
        <v>3465</v>
      </c>
      <c r="B1715" s="31" t="s">
        <v>3466</v>
      </c>
      <c r="C1715">
        <v>55.813899994000003</v>
      </c>
      <c r="D1715" t="s">
        <v>37</v>
      </c>
      <c r="E1715">
        <v>790477.31596141704</v>
      </c>
      <c r="F1715">
        <v>9637341.7433602493</v>
      </c>
      <c r="G1715">
        <f>IF(C1715="","",VLOOKUP(C1715,Classes_detaillees!B:D,Classes_detaillees!C$1,TRUE))</f>
        <v>60</v>
      </c>
      <c r="H1715">
        <f>IF(C1715="","",VLOOKUP(C1715,Classes_finales!B:D,Classes_finales!C$1,TRUE))</f>
        <v>60</v>
      </c>
      <c r="I1715">
        <f t="shared" si="26"/>
        <v>20</v>
      </c>
      <c r="J1715" s="31">
        <f>Classes_finales!$W$30*C1715^3+Classes_finales!$W$31*C1715^2+Classes_finales!$W$32*C1715+Classes_finales!$W$33</f>
        <v>6.0741123996877899</v>
      </c>
      <c r="K1715">
        <f>IF(OR(C1715&lt;10,C1715&gt;450),0,IF(H1715&gt;=MAX(Classes_finales!D:D),$M$1,Donnees_SIG!J1715))</f>
        <v>6.0741123996877899</v>
      </c>
      <c r="P1715" t="s">
        <v>39</v>
      </c>
    </row>
    <row r="1716" spans="1:16">
      <c r="A1716" t="s">
        <v>3467</v>
      </c>
      <c r="B1716" t="s">
        <v>3468</v>
      </c>
      <c r="C1716">
        <v>57.110801696999999</v>
      </c>
      <c r="D1716" t="s">
        <v>37</v>
      </c>
      <c r="E1716">
        <v>782355.92773301096</v>
      </c>
      <c r="F1716">
        <v>9636276.5181061905</v>
      </c>
      <c r="G1716">
        <f>IF(C1716="","",VLOOKUP(C1716,Classes_detaillees!B:D,Classes_detaillees!C$1,TRUE))</f>
        <v>60</v>
      </c>
      <c r="H1716">
        <f>IF(C1716="","",VLOOKUP(C1716,Classes_finales!B:D,Classes_finales!C$1,TRUE))</f>
        <v>60</v>
      </c>
      <c r="I1716">
        <f t="shared" si="26"/>
        <v>20</v>
      </c>
      <c r="J1716" s="31">
        <f>Classes_finales!$W$30*C1716^3+Classes_finales!$W$31*C1716^2+Classes_finales!$W$32*C1716+Classes_finales!$W$33</f>
        <v>6.2220189941878452</v>
      </c>
      <c r="K1716">
        <f>IF(OR(C1716&lt;10,C1716&gt;450),0,IF(H1716&gt;=MAX(Classes_finales!D:D),$M$1,Donnees_SIG!J1716))</f>
        <v>6.2220189941878452</v>
      </c>
      <c r="P1716" t="s">
        <v>39</v>
      </c>
    </row>
    <row r="1717" spans="1:16">
      <c r="A1717" t="s">
        <v>3469</v>
      </c>
      <c r="B1717" t="s">
        <v>3470</v>
      </c>
      <c r="C1717">
        <v>108.49790192</v>
      </c>
      <c r="D1717" t="s">
        <v>37</v>
      </c>
      <c r="E1717">
        <v>790407.25463384995</v>
      </c>
      <c r="F1717">
        <v>9639340.7133784797</v>
      </c>
      <c r="G1717">
        <f>IF(C1717="","",VLOOKUP(C1717,Classes_detaillees!B:D,Classes_detaillees!C$1,TRUE))</f>
        <v>110</v>
      </c>
      <c r="H1717">
        <f>IF(C1717="","",VLOOKUP(C1717,Classes_finales!B:D,Classes_finales!C$1,TRUE))</f>
        <v>80</v>
      </c>
      <c r="I1717">
        <f t="shared" si="26"/>
        <v>20</v>
      </c>
      <c r="J1717" s="31">
        <f>Classes_finales!$W$30*C1717^3+Classes_finales!$W$31*C1717^2+Classes_finales!$W$32*C1717+Classes_finales!$W$33</f>
        <v>6.0494784242206237</v>
      </c>
      <c r="K1717">
        <f>IF(OR(C1717&lt;10,C1717&gt;450),0,IF(H1717&gt;=MAX(Classes_finales!D:D),$M$1,Donnees_SIG!J1717))</f>
        <v>7.914299999999999</v>
      </c>
      <c r="P1717" t="s">
        <v>39</v>
      </c>
    </row>
    <row r="1718" spans="1:16">
      <c r="A1718" t="s">
        <v>3471</v>
      </c>
      <c r="B1718" s="31" t="s">
        <v>3472</v>
      </c>
      <c r="C1718">
        <v>25.199399948</v>
      </c>
      <c r="D1718" t="s">
        <v>37</v>
      </c>
      <c r="E1718">
        <v>790396.66566117003</v>
      </c>
      <c r="F1718">
        <v>9638767.8973930795</v>
      </c>
      <c r="G1718">
        <f>IF(C1718="","",VLOOKUP(C1718,Classes_detaillees!B:D,Classes_detaillees!C$1,TRUE))</f>
        <v>30</v>
      </c>
      <c r="H1718">
        <f>IF(C1718="","",VLOOKUP(C1718,Classes_finales!B:D,Classes_finales!C$1,TRUE))</f>
        <v>30</v>
      </c>
      <c r="I1718">
        <f t="shared" si="26"/>
        <v>20</v>
      </c>
      <c r="J1718" s="31">
        <f>Classes_finales!$W$30*C1718^3+Classes_finales!$W$31*C1718^2+Classes_finales!$W$32*C1718+Classes_finales!$W$33</f>
        <v>2.0331300269444923</v>
      </c>
      <c r="K1718">
        <f>IF(OR(C1718&lt;10,C1718&gt;450),0,IF(H1718&gt;=MAX(Classes_finales!D:D),$M$1,Donnees_SIG!J1718))</f>
        <v>2.0331300269444923</v>
      </c>
      <c r="P1718" t="s">
        <v>39</v>
      </c>
    </row>
    <row r="1719" spans="1:16">
      <c r="A1719" t="s">
        <v>3473</v>
      </c>
      <c r="B1719" s="31" t="s">
        <v>3474</v>
      </c>
      <c r="C1719">
        <v>50.606998443999998</v>
      </c>
      <c r="D1719" t="s">
        <v>37</v>
      </c>
      <c r="E1719">
        <v>790171.29595346795</v>
      </c>
      <c r="F1719">
        <v>9637636.1587999798</v>
      </c>
      <c r="G1719">
        <f>IF(C1719="","",VLOOKUP(C1719,Classes_detaillees!B:D,Classes_detaillees!C$1,TRUE))</f>
        <v>55</v>
      </c>
      <c r="H1719">
        <f>IF(C1719="","",VLOOKUP(C1719,Classes_finales!B:D,Classes_finales!C$1,TRUE))</f>
        <v>60</v>
      </c>
      <c r="I1719">
        <f t="shared" si="26"/>
        <v>20</v>
      </c>
      <c r="J1719" s="31">
        <f>Classes_finales!$W$30*C1719^3+Classes_finales!$W$31*C1719^2+Classes_finales!$W$32*C1719+Classes_finales!$W$33</f>
        <v>5.4440288719183236</v>
      </c>
      <c r="K1719">
        <f>IF(OR(C1719&lt;10,C1719&gt;450),0,IF(H1719&gt;=MAX(Classes_finales!D:D),$M$1,Donnees_SIG!J1719))</f>
        <v>5.4440288719183236</v>
      </c>
      <c r="P1719" t="s">
        <v>39</v>
      </c>
    </row>
    <row r="1720" spans="1:16">
      <c r="A1720" t="s">
        <v>3475</v>
      </c>
      <c r="B1720" t="s">
        <v>3476</v>
      </c>
      <c r="C1720">
        <v>20.780599594000002</v>
      </c>
      <c r="D1720" t="s">
        <v>37</v>
      </c>
      <c r="E1720">
        <v>791920.09528383496</v>
      </c>
      <c r="F1720">
        <v>9639508.1897132192</v>
      </c>
      <c r="G1720">
        <f>IF(C1720="","",VLOOKUP(C1720,Classes_detaillees!B:D,Classes_detaillees!C$1,TRUE))</f>
        <v>25</v>
      </c>
      <c r="H1720">
        <f>IF(C1720="","",VLOOKUP(C1720,Classes_finales!B:D,Classes_finales!C$1,TRUE))</f>
        <v>30</v>
      </c>
      <c r="I1720">
        <f t="shared" si="26"/>
        <v>20</v>
      </c>
      <c r="J1720" s="31">
        <f>Classes_finales!$W$30*C1720^3+Classes_finales!$W$31*C1720^2+Classes_finales!$W$32*C1720+Classes_finales!$W$33</f>
        <v>1.4752743136963442</v>
      </c>
      <c r="K1720">
        <f>IF(OR(C1720&lt;10,C1720&gt;450),0,IF(H1720&gt;=MAX(Classes_finales!D:D),$M$1,Donnees_SIG!J1720))</f>
        <v>1.4752743136963442</v>
      </c>
      <c r="P1720" t="s">
        <v>39</v>
      </c>
    </row>
    <row r="1721" spans="1:16">
      <c r="A1721" t="s">
        <v>3477</v>
      </c>
      <c r="B1721" t="s">
        <v>3478</v>
      </c>
      <c r="C1721">
        <v>29.356899260999999</v>
      </c>
      <c r="D1721" t="s">
        <v>37</v>
      </c>
      <c r="E1721">
        <v>790291.04059547198</v>
      </c>
      <c r="F1721">
        <v>9638986.9822831303</v>
      </c>
      <c r="G1721">
        <f>IF(C1721="","",VLOOKUP(C1721,Classes_detaillees!B:D,Classes_detaillees!C$1,TRUE))</f>
        <v>30</v>
      </c>
      <c r="H1721">
        <f>IF(C1721="","",VLOOKUP(C1721,Classes_finales!B:D,Classes_finales!C$1,TRUE))</f>
        <v>30</v>
      </c>
      <c r="I1721">
        <f t="shared" si="26"/>
        <v>20</v>
      </c>
      <c r="J1721" s="31">
        <f>Classes_finales!$W$30*C1721^3+Classes_finales!$W$31*C1721^2+Classes_finales!$W$32*C1721+Classes_finales!$W$33</f>
        <v>2.5827164611866587</v>
      </c>
      <c r="K1721">
        <f>IF(OR(C1721&lt;10,C1721&gt;450),0,IF(H1721&gt;=MAX(Classes_finales!D:D),$M$1,Donnees_SIG!J1721))</f>
        <v>2.5827164611866587</v>
      </c>
      <c r="P1721" t="s">
        <v>39</v>
      </c>
    </row>
    <row r="1722" spans="1:16">
      <c r="A1722" t="s">
        <v>3479</v>
      </c>
      <c r="B1722" s="31" t="s">
        <v>3480</v>
      </c>
      <c r="C1722">
        <v>8.8611001968000007</v>
      </c>
      <c r="D1722" t="s">
        <v>37</v>
      </c>
      <c r="E1722">
        <v>790438.67198294401</v>
      </c>
      <c r="F1722">
        <v>9638846.5817460194</v>
      </c>
      <c r="G1722">
        <f>IF(C1722="","",VLOOKUP(C1722,Classes_detaillees!B:D,Classes_detaillees!C$1,TRUE))</f>
        <v>10</v>
      </c>
      <c r="H1722">
        <f>IF(C1722="","",VLOOKUP(C1722,Classes_finales!B:D,Classes_finales!C$1,TRUE))</f>
        <v>10</v>
      </c>
      <c r="I1722">
        <f t="shared" si="26"/>
        <v>20</v>
      </c>
      <c r="J1722" s="31">
        <f>Classes_finales!$W$30*C1722^3+Classes_finales!$W$31*C1722^2+Classes_finales!$W$32*C1722+Classes_finales!$W$33</f>
        <v>0.1853233022689077</v>
      </c>
      <c r="K1722">
        <f>IF(OR(C1722&lt;10,C1722&gt;450),0,IF(H1722&gt;=MAX(Classes_finales!D:D),$M$1,Donnees_SIG!J1722))</f>
        <v>0</v>
      </c>
      <c r="P1722" t="s">
        <v>39</v>
      </c>
    </row>
    <row r="1723" spans="1:16">
      <c r="A1723" t="s">
        <v>3481</v>
      </c>
      <c r="B1723" t="s">
        <v>3482</v>
      </c>
      <c r="C1723">
        <v>53.503799438000001</v>
      </c>
      <c r="D1723" t="s">
        <v>37</v>
      </c>
      <c r="E1723">
        <v>784370.83465059695</v>
      </c>
      <c r="F1723">
        <v>9637523.6288580894</v>
      </c>
      <c r="G1723">
        <f>IF(C1723="","",VLOOKUP(C1723,Classes_detaillees!B:D,Classes_detaillees!C$1,TRUE))</f>
        <v>55</v>
      </c>
      <c r="H1723">
        <f>IF(C1723="","",VLOOKUP(C1723,Classes_finales!B:D,Classes_finales!C$1,TRUE))</f>
        <v>60</v>
      </c>
      <c r="I1723">
        <f t="shared" si="26"/>
        <v>20</v>
      </c>
      <c r="J1723" s="31">
        <f>Classes_finales!$W$30*C1723^3+Classes_finales!$W$31*C1723^2+Classes_finales!$W$32*C1723+Classes_finales!$W$33</f>
        <v>5.8012505646612862</v>
      </c>
      <c r="K1723">
        <f>IF(OR(C1723&lt;10,C1723&gt;450),0,IF(H1723&gt;=MAX(Classes_finales!D:D),$M$1,Donnees_SIG!J1723))</f>
        <v>5.8012505646612862</v>
      </c>
      <c r="P1723" t="s">
        <v>39</v>
      </c>
    </row>
    <row r="1724" spans="1:16">
      <c r="A1724" t="s">
        <v>3483</v>
      </c>
      <c r="B1724" s="31" t="s">
        <v>3484</v>
      </c>
      <c r="C1724">
        <v>99.963798522999994</v>
      </c>
      <c r="D1724" t="s">
        <v>37</v>
      </c>
      <c r="E1724">
        <v>783102.36257683998</v>
      </c>
      <c r="F1724">
        <v>9635543.6159775294</v>
      </c>
      <c r="G1724">
        <f>IF(C1724="","",VLOOKUP(C1724,Classes_detaillees!B:D,Classes_detaillees!C$1,TRUE))</f>
        <v>100</v>
      </c>
      <c r="H1724">
        <f>IF(C1724="","",VLOOKUP(C1724,Classes_finales!B:D,Classes_finales!C$1,TRUE))</f>
        <v>80</v>
      </c>
      <c r="I1724">
        <f t="shared" si="26"/>
        <v>20</v>
      </c>
      <c r="J1724" s="31">
        <f>Classes_finales!$W$30*C1724^3+Classes_finales!$W$31*C1724^2+Classes_finales!$W$32*C1724+Classes_finales!$W$33</f>
        <v>7.2160273931492149</v>
      </c>
      <c r="K1724">
        <f>IF(OR(C1724&lt;10,C1724&gt;450),0,IF(H1724&gt;=MAX(Classes_finales!D:D),$M$1,Donnees_SIG!J1724))</f>
        <v>7.914299999999999</v>
      </c>
      <c r="P1724" t="s">
        <v>39</v>
      </c>
    </row>
    <row r="1725" spans="1:16">
      <c r="A1725" t="s">
        <v>3485</v>
      </c>
      <c r="B1725" t="s">
        <v>3486</v>
      </c>
      <c r="C1725">
        <v>43.525901793999999</v>
      </c>
      <c r="D1725" t="s">
        <v>37</v>
      </c>
      <c r="E1725">
        <v>782921.24689217797</v>
      </c>
      <c r="F1725">
        <v>9635875.1825207509</v>
      </c>
      <c r="G1725">
        <f>IF(C1725="","",VLOOKUP(C1725,Classes_detaillees!B:D,Classes_detaillees!C$1,TRUE))</f>
        <v>45</v>
      </c>
      <c r="H1725">
        <f>IF(C1725="","",VLOOKUP(C1725,Classes_finales!B:D,Classes_finales!C$1,TRUE))</f>
        <v>50</v>
      </c>
      <c r="I1725">
        <f t="shared" si="26"/>
        <v>20</v>
      </c>
      <c r="J1725" s="31">
        <f>Classes_finales!$W$30*C1725^3+Classes_finales!$W$31*C1725^2+Classes_finales!$W$32*C1725+Classes_finales!$W$33</f>
        <v>4.5176328798506553</v>
      </c>
      <c r="K1725">
        <f>IF(OR(C1725&lt;10,C1725&gt;450),0,IF(H1725&gt;=MAX(Classes_finales!D:D),$M$1,Donnees_SIG!J1725))</f>
        <v>4.5176328798506553</v>
      </c>
      <c r="P1725" t="s">
        <v>39</v>
      </c>
    </row>
    <row r="1726" spans="1:16">
      <c r="A1726" t="s">
        <v>3487</v>
      </c>
      <c r="B1726" t="s">
        <v>3488</v>
      </c>
      <c r="C1726">
        <v>135.28860474000001</v>
      </c>
      <c r="D1726" t="s">
        <v>37</v>
      </c>
      <c r="E1726">
        <v>792130.62350508303</v>
      </c>
      <c r="F1726">
        <v>9638378.0894126296</v>
      </c>
      <c r="G1726">
        <f>IF(C1726="","",VLOOKUP(C1726,Classes_detaillees!B:D,Classes_detaillees!C$1,TRUE))</f>
        <v>140</v>
      </c>
      <c r="H1726">
        <f>IF(C1726="","",VLOOKUP(C1726,Classes_finales!B:D,Classes_finales!C$1,TRUE))</f>
        <v>80</v>
      </c>
      <c r="I1726">
        <f t="shared" si="26"/>
        <v>20</v>
      </c>
      <c r="J1726" s="31">
        <f>Classes_finales!$W$30*C1726^3+Classes_finales!$W$31*C1726^2+Classes_finales!$W$32*C1726+Classes_finales!$W$33</f>
        <v>-2.0369283656034525</v>
      </c>
      <c r="K1726">
        <f>IF(OR(C1726&lt;10,C1726&gt;450),0,IF(H1726&gt;=MAX(Classes_finales!D:D),$M$1,Donnees_SIG!J1726))</f>
        <v>7.914299999999999</v>
      </c>
      <c r="P1726" t="s">
        <v>39</v>
      </c>
    </row>
    <row r="1727" spans="1:16">
      <c r="A1727" t="s">
        <v>3489</v>
      </c>
      <c r="B1727" t="s">
        <v>3490</v>
      </c>
      <c r="C1727">
        <v>76.192901610999996</v>
      </c>
      <c r="D1727" t="s">
        <v>37</v>
      </c>
      <c r="E1727">
        <v>792133.79318904295</v>
      </c>
      <c r="F1727">
        <v>9638602.9796853103</v>
      </c>
      <c r="G1727">
        <f>IF(C1727="","",VLOOKUP(C1727,Classes_detaillees!B:D,Classes_detaillees!C$1,TRUE))</f>
        <v>80</v>
      </c>
      <c r="H1727">
        <f>IF(C1727="","",VLOOKUP(C1727,Classes_finales!B:D,Classes_finales!C$1,TRUE))</f>
        <v>80</v>
      </c>
      <c r="I1727">
        <f t="shared" si="26"/>
        <v>20</v>
      </c>
      <c r="J1727" s="31">
        <f>Classes_finales!$W$30*C1727^3+Classes_finales!$W$31*C1727^2+Classes_finales!$W$32*C1727+Classes_finales!$W$33</f>
        <v>7.7829224564803763</v>
      </c>
      <c r="K1727">
        <f>IF(OR(C1727&lt;10,C1727&gt;450),0,IF(H1727&gt;=MAX(Classes_finales!D:D),$M$1,Donnees_SIG!J1727))</f>
        <v>7.914299999999999</v>
      </c>
      <c r="P1727" t="s">
        <v>39</v>
      </c>
    </row>
    <row r="1728" spans="1:16">
      <c r="A1728" t="s">
        <v>3491</v>
      </c>
      <c r="B1728" s="31" t="s">
        <v>3492</v>
      </c>
      <c r="C1728">
        <v>64.170097350999995</v>
      </c>
      <c r="D1728" t="s">
        <v>37</v>
      </c>
      <c r="E1728">
        <v>790557.00484712597</v>
      </c>
      <c r="F1728">
        <v>9639232.1254625991</v>
      </c>
      <c r="G1728">
        <f>IF(C1728="","",VLOOKUP(C1728,Classes_detaillees!B:D,Classes_detaillees!C$1,TRUE))</f>
        <v>65</v>
      </c>
      <c r="H1728">
        <f>IF(C1728="","",VLOOKUP(C1728,Classes_finales!B:D,Classes_finales!C$1,TRUE))</f>
        <v>70</v>
      </c>
      <c r="I1728">
        <f t="shared" si="26"/>
        <v>20</v>
      </c>
      <c r="J1728" s="31">
        <f>Classes_finales!$W$30*C1728^3+Classes_finales!$W$31*C1728^2+Classes_finales!$W$32*C1728+Classes_finales!$W$33</f>
        <v>6.9479472796043744</v>
      </c>
      <c r="K1728">
        <f>IF(OR(C1728&lt;10,C1728&gt;450),0,IF(H1728&gt;=MAX(Classes_finales!D:D),$M$1,Donnees_SIG!J1728))</f>
        <v>6.9479472796043744</v>
      </c>
      <c r="P1728" t="s">
        <v>39</v>
      </c>
    </row>
    <row r="1729" spans="1:16">
      <c r="A1729" t="s">
        <v>3493</v>
      </c>
      <c r="B1729" t="s">
        <v>3494</v>
      </c>
      <c r="C1729">
        <v>306.93341063999998</v>
      </c>
      <c r="D1729" t="s">
        <v>37</v>
      </c>
      <c r="E1729">
        <v>792031.840416978</v>
      </c>
      <c r="F1729">
        <v>9638525.5943183806</v>
      </c>
      <c r="G1729">
        <f>IF(C1729="","",VLOOKUP(C1729,Classes_detaillees!B:D,Classes_detaillees!C$1,TRUE))</f>
        <v>310</v>
      </c>
      <c r="H1729">
        <f>IF(C1729="","",VLOOKUP(C1729,Classes_finales!B:D,Classes_finales!C$1,TRUE))</f>
        <v>80</v>
      </c>
      <c r="I1729">
        <f t="shared" si="26"/>
        <v>20</v>
      </c>
      <c r="J1729" s="31">
        <f>Classes_finales!$W$30*C1729^3+Classes_finales!$W$31*C1729^2+Classes_finales!$W$32*C1729+Classes_finales!$W$33</f>
        <v>-354.06771092252552</v>
      </c>
      <c r="K1729">
        <f>IF(OR(C1729&lt;10,C1729&gt;450),0,IF(H1729&gt;=MAX(Classes_finales!D:D),$M$1,Donnees_SIG!J1729))</f>
        <v>7.914299999999999</v>
      </c>
      <c r="P1729" t="s">
        <v>39</v>
      </c>
    </row>
    <row r="1730" spans="1:16">
      <c r="A1730" t="s">
        <v>3495</v>
      </c>
      <c r="B1730" t="s">
        <v>3496</v>
      </c>
      <c r="C1730">
        <v>119.61299896</v>
      </c>
      <c r="D1730" t="s">
        <v>37</v>
      </c>
      <c r="E1730">
        <v>790566.92466188897</v>
      </c>
      <c r="F1730">
        <v>9637766.8138392102</v>
      </c>
      <c r="G1730">
        <f>IF(C1730="","",VLOOKUP(C1730,Classes_detaillees!B:D,Classes_detaillees!C$1,TRUE))</f>
        <v>120</v>
      </c>
      <c r="H1730">
        <f>IF(C1730="","",VLOOKUP(C1730,Classes_finales!B:D,Classes_finales!C$1,TRUE))</f>
        <v>80</v>
      </c>
      <c r="I1730">
        <f t="shared" si="26"/>
        <v>20</v>
      </c>
      <c r="J1730" s="31">
        <f>Classes_finales!$W$30*C1730^3+Classes_finales!$W$31*C1730^2+Classes_finales!$W$32*C1730+Classes_finales!$W$33</f>
        <v>3.5775643004606006</v>
      </c>
      <c r="K1730">
        <f>IF(OR(C1730&lt;10,C1730&gt;450),0,IF(H1730&gt;=MAX(Classes_finales!D:D),$M$1,Donnees_SIG!J1730))</f>
        <v>7.914299999999999</v>
      </c>
      <c r="P1730" t="s">
        <v>39</v>
      </c>
    </row>
    <row r="1731" spans="1:16">
      <c r="A1731" t="s">
        <v>3497</v>
      </c>
      <c r="B1731" t="s">
        <v>3498</v>
      </c>
      <c r="C1731">
        <v>96.980598450000002</v>
      </c>
      <c r="D1731" t="s">
        <v>37</v>
      </c>
      <c r="E1731">
        <v>790452.56496942497</v>
      </c>
      <c r="F1731">
        <v>9638009.4075278994</v>
      </c>
      <c r="G1731">
        <f>IF(C1731="","",VLOOKUP(C1731,Classes_detaillees!B:D,Classes_detaillees!C$1,TRUE))</f>
        <v>100</v>
      </c>
      <c r="H1731">
        <f>IF(C1731="","",VLOOKUP(C1731,Classes_finales!B:D,Classes_finales!C$1,TRUE))</f>
        <v>80</v>
      </c>
      <c r="I1731">
        <f t="shared" ref="I1731:I1794" si="27">IF(E1731="","",20)</f>
        <v>20</v>
      </c>
      <c r="J1731" s="31">
        <f>Classes_finales!$W$30*C1731^3+Classes_finales!$W$31*C1731^2+Classes_finales!$W$32*C1731+Classes_finales!$W$33</f>
        <v>7.4895070588071455</v>
      </c>
      <c r="K1731">
        <f>IF(OR(C1731&lt;10,C1731&gt;450),0,IF(H1731&gt;=MAX(Classes_finales!D:D),$M$1,Donnees_SIG!J1731))</f>
        <v>7.914299999999999</v>
      </c>
      <c r="P1731" t="s">
        <v>39</v>
      </c>
    </row>
    <row r="1732" spans="1:16">
      <c r="A1732" t="s">
        <v>3499</v>
      </c>
      <c r="B1732" t="s">
        <v>3500</v>
      </c>
      <c r="C1732">
        <v>10.424900055</v>
      </c>
      <c r="D1732" t="s">
        <v>37</v>
      </c>
      <c r="E1732">
        <v>790274.504523054</v>
      </c>
      <c r="F1732">
        <v>9637442.6274068095</v>
      </c>
      <c r="G1732">
        <f>IF(C1732="","",VLOOKUP(C1732,Classes_detaillees!B:D,Classes_detaillees!C$1,TRUE))</f>
        <v>15</v>
      </c>
      <c r="H1732">
        <f>IF(C1732="","",VLOOKUP(C1732,Classes_finales!B:D,Classes_finales!C$1,TRUE))</f>
        <v>15</v>
      </c>
      <c r="I1732">
        <f t="shared" si="27"/>
        <v>20</v>
      </c>
      <c r="J1732" s="31">
        <f>Classes_finales!$W$30*C1732^3+Classes_finales!$W$31*C1732^2+Classes_finales!$W$32*C1732+Classes_finales!$W$33</f>
        <v>0.33191034508068162</v>
      </c>
      <c r="K1732">
        <f>IF(OR(C1732&lt;10,C1732&gt;450),0,IF(H1732&gt;=MAX(Classes_finales!D:D),$M$1,Donnees_SIG!J1732))</f>
        <v>0.33191034508068162</v>
      </c>
      <c r="P1732" t="s">
        <v>39</v>
      </c>
    </row>
    <row r="1733" spans="1:16">
      <c r="A1733" t="s">
        <v>3501</v>
      </c>
      <c r="B1733" s="31" t="s">
        <v>3502</v>
      </c>
      <c r="C1733">
        <v>88.677200317</v>
      </c>
      <c r="D1733" t="s">
        <v>37</v>
      </c>
      <c r="E1733">
        <v>783437.124217798</v>
      </c>
      <c r="F1733">
        <v>9636966.7430700809</v>
      </c>
      <c r="G1733">
        <f>IF(C1733="","",VLOOKUP(C1733,Classes_detaillees!B:D,Classes_detaillees!C$1,TRUE))</f>
        <v>90</v>
      </c>
      <c r="H1733">
        <f>IF(C1733="","",VLOOKUP(C1733,Classes_finales!B:D,Classes_finales!C$1,TRUE))</f>
        <v>80</v>
      </c>
      <c r="I1733">
        <f t="shared" si="27"/>
        <v>20</v>
      </c>
      <c r="J1733" s="31">
        <f>Classes_finales!$W$30*C1733^3+Classes_finales!$W$31*C1733^2+Classes_finales!$W$32*C1733+Classes_finales!$W$33</f>
        <v>7.9215316053742821</v>
      </c>
      <c r="K1733">
        <f>IF(OR(C1733&lt;10,C1733&gt;450),0,IF(H1733&gt;=MAX(Classes_finales!D:D),$M$1,Donnees_SIG!J1733))</f>
        <v>7.914299999999999</v>
      </c>
      <c r="P1733" t="s">
        <v>39</v>
      </c>
    </row>
    <row r="1734" spans="1:16">
      <c r="A1734" t="s">
        <v>3503</v>
      </c>
      <c r="B1734" s="31" t="s">
        <v>3504</v>
      </c>
      <c r="C1734">
        <v>32.886901854999998</v>
      </c>
      <c r="D1734" t="s">
        <v>37</v>
      </c>
      <c r="E1734">
        <v>784025.748046936</v>
      </c>
      <c r="F1734">
        <v>9636610.5207898207</v>
      </c>
      <c r="G1734">
        <f>IF(C1734="","",VLOOKUP(C1734,Classes_detaillees!B:D,Classes_detaillees!C$1,TRUE))</f>
        <v>35</v>
      </c>
      <c r="H1734">
        <f>IF(C1734="","",VLOOKUP(C1734,Classes_finales!B:D,Classes_finales!C$1,TRUE))</f>
        <v>35</v>
      </c>
      <c r="I1734">
        <f t="shared" si="27"/>
        <v>20</v>
      </c>
      <c r="J1734" s="31">
        <f>Classes_finales!$W$30*C1734^3+Classes_finales!$W$31*C1734^2+Classes_finales!$W$32*C1734+Classes_finales!$W$33</f>
        <v>3.0615955406848867</v>
      </c>
      <c r="K1734">
        <f>IF(OR(C1734&lt;10,C1734&gt;450),0,IF(H1734&gt;=MAX(Classes_finales!D:D),$M$1,Donnees_SIG!J1734))</f>
        <v>3.0615955406848867</v>
      </c>
      <c r="P1734" t="s">
        <v>39</v>
      </c>
    </row>
    <row r="1735" spans="1:16">
      <c r="A1735" t="s">
        <v>3505</v>
      </c>
      <c r="B1735" t="s">
        <v>3506</v>
      </c>
      <c r="C1735">
        <v>119.77259827</v>
      </c>
      <c r="D1735" t="s">
        <v>37</v>
      </c>
      <c r="E1735">
        <v>790437.682228914</v>
      </c>
      <c r="F1735">
        <v>9636888.1729241703</v>
      </c>
      <c r="G1735">
        <f>IF(C1735="","",VLOOKUP(C1735,Classes_detaillees!B:D,Classes_detaillees!C$1,TRUE))</f>
        <v>120</v>
      </c>
      <c r="H1735">
        <f>IF(C1735="","",VLOOKUP(C1735,Classes_finales!B:D,Classes_finales!C$1,TRUE))</f>
        <v>80</v>
      </c>
      <c r="I1735">
        <f t="shared" si="27"/>
        <v>20</v>
      </c>
      <c r="J1735" s="31">
        <f>Classes_finales!$W$30*C1735^3+Classes_finales!$W$31*C1735^2+Classes_finales!$W$32*C1735+Classes_finales!$W$33</f>
        <v>3.5335095002948687</v>
      </c>
      <c r="K1735">
        <f>IF(OR(C1735&lt;10,C1735&gt;450),0,IF(H1735&gt;=MAX(Classes_finales!D:D),$M$1,Donnees_SIG!J1735))</f>
        <v>7.914299999999999</v>
      </c>
      <c r="P1735" t="s">
        <v>39</v>
      </c>
    </row>
    <row r="1736" spans="1:16">
      <c r="A1736" t="s">
        <v>3507</v>
      </c>
      <c r="B1736" t="s">
        <v>3508</v>
      </c>
      <c r="C1736">
        <v>231.67709350999999</v>
      </c>
      <c r="D1736" t="s">
        <v>37</v>
      </c>
      <c r="E1736">
        <v>790520.45878786303</v>
      </c>
      <c r="F1736">
        <v>9637867.2622353807</v>
      </c>
      <c r="G1736">
        <f>IF(C1736="","",VLOOKUP(C1736,Classes_detaillees!B:D,Classes_detaillees!C$1,TRUE))</f>
        <v>235</v>
      </c>
      <c r="H1736">
        <f>IF(C1736="","",VLOOKUP(C1736,Classes_finales!B:D,Classes_finales!C$1,TRUE))</f>
        <v>80</v>
      </c>
      <c r="I1736">
        <f t="shared" si="27"/>
        <v>20</v>
      </c>
      <c r="J1736" s="31">
        <f>Classes_finales!$W$30*C1736^3+Classes_finales!$W$31*C1736^2+Classes_finales!$W$32*C1736+Classes_finales!$W$33</f>
        <v>-117.91387054383431</v>
      </c>
      <c r="K1736">
        <f>IF(OR(C1736&lt;10,C1736&gt;450),0,IF(H1736&gt;=MAX(Classes_finales!D:D),$M$1,Donnees_SIG!J1736))</f>
        <v>7.914299999999999</v>
      </c>
      <c r="P1736" t="s">
        <v>39</v>
      </c>
    </row>
    <row r="1737" spans="1:16">
      <c r="A1737" t="s">
        <v>3509</v>
      </c>
      <c r="B1737" t="s">
        <v>3510</v>
      </c>
      <c r="C1737">
        <v>28.201499939000001</v>
      </c>
      <c r="D1737" t="s">
        <v>37</v>
      </c>
      <c r="E1737">
        <v>790795.86861519294</v>
      </c>
      <c r="F1737">
        <v>9638651.9030188695</v>
      </c>
      <c r="G1737">
        <f>IF(C1737="","",VLOOKUP(C1737,Classes_detaillees!B:D,Classes_detaillees!C$1,TRUE))</f>
        <v>30</v>
      </c>
      <c r="H1737">
        <f>IF(C1737="","",VLOOKUP(C1737,Classes_finales!B:D,Classes_finales!C$1,TRUE))</f>
        <v>30</v>
      </c>
      <c r="I1737">
        <f t="shared" si="27"/>
        <v>20</v>
      </c>
      <c r="J1737" s="31">
        <f>Classes_finales!$W$30*C1737^3+Classes_finales!$W$31*C1737^2+Classes_finales!$W$32*C1737+Classes_finales!$W$33</f>
        <v>2.4280925314136383</v>
      </c>
      <c r="K1737">
        <f>IF(OR(C1737&lt;10,C1737&gt;450),0,IF(H1737&gt;=MAX(Classes_finales!D:D),$M$1,Donnees_SIG!J1737))</f>
        <v>2.4280925314136383</v>
      </c>
      <c r="P1737" t="s">
        <v>39</v>
      </c>
    </row>
    <row r="1738" spans="1:16">
      <c r="A1738" t="s">
        <v>3511</v>
      </c>
      <c r="B1738" t="s">
        <v>3512</v>
      </c>
      <c r="C1738">
        <v>542.26202393000005</v>
      </c>
      <c r="D1738" t="s">
        <v>37</v>
      </c>
      <c r="E1738">
        <v>791459.92424188496</v>
      </c>
      <c r="F1738">
        <v>9638504.72279354</v>
      </c>
      <c r="G1738">
        <f>IF(C1738="","",VLOOKUP(C1738,Classes_detaillees!B:D,Classes_detaillees!C$1,TRUE))</f>
        <v>545</v>
      </c>
      <c r="H1738">
        <f>IF(C1738="","",VLOOKUP(C1738,Classes_finales!B:D,Classes_finales!C$1,TRUE))</f>
        <v>80</v>
      </c>
      <c r="I1738">
        <f t="shared" si="27"/>
        <v>20</v>
      </c>
      <c r="J1738" s="31">
        <f>Classes_finales!$W$30*C1738^3+Classes_finales!$W$31*C1738^2+Classes_finales!$W$32*C1738+Classes_finales!$W$33</f>
        <v>-2511.7395500625539</v>
      </c>
      <c r="K1738">
        <f>IF(OR(C1738&lt;10,C1738&gt;450),0,IF(H1738&gt;=MAX(Classes_finales!D:D),$M$1,Donnees_SIG!J1738))</f>
        <v>0</v>
      </c>
      <c r="P1738" t="s">
        <v>39</v>
      </c>
    </row>
    <row r="1739" spans="1:16">
      <c r="A1739" t="s">
        <v>3513</v>
      </c>
      <c r="B1739" t="s">
        <v>3514</v>
      </c>
      <c r="C1739">
        <v>117.4138031</v>
      </c>
      <c r="D1739" t="s">
        <v>37</v>
      </c>
      <c r="E1739">
        <v>782934.06412631494</v>
      </c>
      <c r="F1739">
        <v>9635754.2966985106</v>
      </c>
      <c r="G1739">
        <f>IF(C1739="","",VLOOKUP(C1739,Classes_detaillees!B:D,Classes_detaillees!C$1,TRUE))</f>
        <v>120</v>
      </c>
      <c r="H1739">
        <f>IF(C1739="","",VLOOKUP(C1739,Classes_finales!B:D,Classes_finales!C$1,TRUE))</f>
        <v>80</v>
      </c>
      <c r="I1739">
        <f t="shared" si="27"/>
        <v>20</v>
      </c>
      <c r="J1739" s="31">
        <f>Classes_finales!$W$30*C1739^3+Classes_finales!$W$31*C1739^2+Classes_finales!$W$32*C1739+Classes_finales!$W$33</f>
        <v>4.1590114338941824</v>
      </c>
      <c r="K1739">
        <f>IF(OR(C1739&lt;10,C1739&gt;450),0,IF(H1739&gt;=MAX(Classes_finales!D:D),$M$1,Donnees_SIG!J1739))</f>
        <v>7.914299999999999</v>
      </c>
      <c r="P1739" t="s">
        <v>39</v>
      </c>
    </row>
    <row r="1740" spans="1:16">
      <c r="A1740" t="s">
        <v>3515</v>
      </c>
      <c r="B1740" s="31" t="s">
        <v>3516</v>
      </c>
      <c r="C1740">
        <v>208.58360291</v>
      </c>
      <c r="D1740" t="s">
        <v>37</v>
      </c>
      <c r="E1740">
        <v>789939.38418492803</v>
      </c>
      <c r="F1740">
        <v>9638981.0347931795</v>
      </c>
      <c r="G1740">
        <f>IF(C1740="","",VLOOKUP(C1740,Classes_detaillees!B:D,Classes_detaillees!C$1,TRUE))</f>
        <v>210</v>
      </c>
      <c r="H1740">
        <f>IF(C1740="","",VLOOKUP(C1740,Classes_finales!B:D,Classes_finales!C$1,TRUE))</f>
        <v>80</v>
      </c>
      <c r="I1740">
        <f t="shared" si="27"/>
        <v>20</v>
      </c>
      <c r="J1740" s="31">
        <f>Classes_finales!$W$30*C1740^3+Classes_finales!$W$31*C1740^2+Classes_finales!$W$32*C1740+Classes_finales!$W$33</f>
        <v>-74.391064653922655</v>
      </c>
      <c r="K1740">
        <f>IF(OR(C1740&lt;10,C1740&gt;450),0,IF(H1740&gt;=MAX(Classes_finales!D:D),$M$1,Donnees_SIG!J1740))</f>
        <v>7.914299999999999</v>
      </c>
      <c r="P1740" t="s">
        <v>39</v>
      </c>
    </row>
    <row r="1741" spans="1:16">
      <c r="A1741" t="s">
        <v>3517</v>
      </c>
      <c r="B1741" s="31" t="s">
        <v>3518</v>
      </c>
      <c r="C1741">
        <v>17.099700928000001</v>
      </c>
      <c r="D1741" t="s">
        <v>37</v>
      </c>
      <c r="E1741">
        <v>791495.71888044395</v>
      </c>
      <c r="F1741">
        <v>9638415.9033203702</v>
      </c>
      <c r="G1741">
        <f>IF(C1741="","",VLOOKUP(C1741,Classes_detaillees!B:D,Classes_detaillees!C$1,TRUE))</f>
        <v>20</v>
      </c>
      <c r="H1741">
        <f>IF(C1741="","",VLOOKUP(C1741,Classes_finales!B:D,Classes_finales!C$1,TRUE))</f>
        <v>30</v>
      </c>
      <c r="I1741">
        <f t="shared" si="27"/>
        <v>20</v>
      </c>
      <c r="J1741" s="31">
        <f>Classes_finales!$W$30*C1741^3+Classes_finales!$W$31*C1741^2+Classes_finales!$W$32*C1741+Classes_finales!$W$33</f>
        <v>1.0385535078295391</v>
      </c>
      <c r="K1741">
        <f>IF(OR(C1741&lt;10,C1741&gt;450),0,IF(H1741&gt;=MAX(Classes_finales!D:D),$M$1,Donnees_SIG!J1741))</f>
        <v>1.0385535078295391</v>
      </c>
      <c r="P1741" t="s">
        <v>39</v>
      </c>
    </row>
    <row r="1742" spans="1:16">
      <c r="A1742" t="s">
        <v>3519</v>
      </c>
      <c r="B1742" t="s">
        <v>3520</v>
      </c>
      <c r="C1742">
        <v>172.27470398</v>
      </c>
      <c r="D1742" t="s">
        <v>37</v>
      </c>
      <c r="E1742">
        <v>784440.92105929204</v>
      </c>
      <c r="F1742">
        <v>9635214.5173652191</v>
      </c>
      <c r="G1742">
        <f>IF(C1742="","",VLOOKUP(C1742,Classes_detaillees!B:D,Classes_detaillees!C$1,TRUE))</f>
        <v>175</v>
      </c>
      <c r="H1742">
        <f>IF(C1742="","",VLOOKUP(C1742,Classes_finales!B:D,Classes_finales!C$1,TRUE))</f>
        <v>80</v>
      </c>
      <c r="I1742">
        <f t="shared" si="27"/>
        <v>20</v>
      </c>
      <c r="J1742" s="31">
        <f>Classes_finales!$W$30*C1742^3+Classes_finales!$W$31*C1742^2+Classes_finales!$W$32*C1742+Classes_finales!$W$33</f>
        <v>-27.639757092415174</v>
      </c>
      <c r="K1742">
        <f>IF(OR(C1742&lt;10,C1742&gt;450),0,IF(H1742&gt;=MAX(Classes_finales!D:D),$M$1,Donnees_SIG!J1742))</f>
        <v>7.914299999999999</v>
      </c>
      <c r="P1742" t="s">
        <v>39</v>
      </c>
    </row>
    <row r="1743" spans="1:16">
      <c r="A1743" t="s">
        <v>3521</v>
      </c>
      <c r="B1743" s="31" t="s">
        <v>3522</v>
      </c>
      <c r="C1743">
        <v>69.316398621000005</v>
      </c>
      <c r="D1743" t="s">
        <v>37</v>
      </c>
      <c r="E1743">
        <v>792076.52078336303</v>
      </c>
      <c r="F1743">
        <v>9639636.2204625197</v>
      </c>
      <c r="G1743">
        <f>IF(C1743="","",VLOOKUP(C1743,Classes_detaillees!B:D,Classes_detaillees!C$1,TRUE))</f>
        <v>70</v>
      </c>
      <c r="H1743">
        <f>IF(C1743="","",VLOOKUP(C1743,Classes_finales!B:D,Classes_finales!C$1,TRUE))</f>
        <v>70</v>
      </c>
      <c r="I1743">
        <f t="shared" si="27"/>
        <v>20</v>
      </c>
      <c r="J1743" s="31">
        <f>Classes_finales!$W$30*C1743^3+Classes_finales!$W$31*C1743^2+Classes_finales!$W$32*C1743+Classes_finales!$W$33</f>
        <v>7.3759044296249243</v>
      </c>
      <c r="K1743">
        <f>IF(OR(C1743&lt;10,C1743&gt;450),0,IF(H1743&gt;=MAX(Classes_finales!D:D),$M$1,Donnees_SIG!J1743))</f>
        <v>7.3759044296249243</v>
      </c>
      <c r="P1743" t="s">
        <v>39</v>
      </c>
    </row>
    <row r="1744" spans="1:16">
      <c r="A1744" t="s">
        <v>3523</v>
      </c>
      <c r="B1744" t="s">
        <v>3524</v>
      </c>
      <c r="C1744">
        <v>25.404399871999999</v>
      </c>
      <c r="D1744" t="s">
        <v>37</v>
      </c>
      <c r="E1744">
        <v>790536.03240413498</v>
      </c>
      <c r="F1744">
        <v>9639092.3461658005</v>
      </c>
      <c r="G1744">
        <f>IF(C1744="","",VLOOKUP(C1744,Classes_detaillees!B:D,Classes_detaillees!C$1,TRUE))</f>
        <v>30</v>
      </c>
      <c r="H1744">
        <f>IF(C1744="","",VLOOKUP(C1744,Classes_finales!B:D,Classes_finales!C$1,TRUE))</f>
        <v>30</v>
      </c>
      <c r="I1744">
        <f t="shared" si="27"/>
        <v>20</v>
      </c>
      <c r="J1744" s="31">
        <f>Classes_finales!$W$30*C1744^3+Classes_finales!$W$31*C1744^2+Classes_finales!$W$32*C1744+Classes_finales!$W$33</f>
        <v>2.0597424982112438</v>
      </c>
      <c r="K1744">
        <f>IF(OR(C1744&lt;10,C1744&gt;450),0,IF(H1744&gt;=MAX(Classes_finales!D:D),$M$1,Donnees_SIG!J1744))</f>
        <v>2.0597424982112438</v>
      </c>
      <c r="P1744" t="s">
        <v>39</v>
      </c>
    </row>
    <row r="1745" spans="1:16">
      <c r="A1745" t="s">
        <v>3525</v>
      </c>
      <c r="B1745" s="31" t="s">
        <v>3526</v>
      </c>
      <c r="C1745">
        <v>169.39100647000001</v>
      </c>
      <c r="D1745" t="s">
        <v>37</v>
      </c>
      <c r="E1745">
        <v>790938.84340983594</v>
      </c>
      <c r="F1745">
        <v>9638389.1362257898</v>
      </c>
      <c r="G1745">
        <f>IF(C1745="","",VLOOKUP(C1745,Classes_detaillees!B:D,Classes_detaillees!C$1,TRUE))</f>
        <v>170</v>
      </c>
      <c r="H1745">
        <f>IF(C1745="","",VLOOKUP(C1745,Classes_finales!B:D,Classes_finales!C$1,TRUE))</f>
        <v>80</v>
      </c>
      <c r="I1745">
        <f t="shared" si="27"/>
        <v>20</v>
      </c>
      <c r="J1745" s="31">
        <f>Classes_finales!$W$30*C1745^3+Classes_finales!$W$31*C1745^2+Classes_finales!$W$32*C1745+Classes_finales!$W$33</f>
        <v>-24.921846579047063</v>
      </c>
      <c r="K1745">
        <f>IF(OR(C1745&lt;10,C1745&gt;450),0,IF(H1745&gt;=MAX(Classes_finales!D:D),$M$1,Donnees_SIG!J1745))</f>
        <v>7.914299999999999</v>
      </c>
      <c r="P1745" t="s">
        <v>39</v>
      </c>
    </row>
    <row r="1746" spans="1:16">
      <c r="A1746" t="s">
        <v>3527</v>
      </c>
      <c r="B1746" t="s">
        <v>3528</v>
      </c>
      <c r="C1746">
        <v>40.277099608999997</v>
      </c>
      <c r="D1746" t="s">
        <v>37</v>
      </c>
      <c r="E1746">
        <v>783976.69290038897</v>
      </c>
      <c r="F1746">
        <v>9636662.5044442005</v>
      </c>
      <c r="G1746">
        <f>IF(C1746="","",VLOOKUP(C1746,Classes_detaillees!B:D,Classes_detaillees!C$1,TRUE))</f>
        <v>45</v>
      </c>
      <c r="H1746">
        <f>IF(C1746="","",VLOOKUP(C1746,Classes_finales!B:D,Classes_finales!C$1,TRUE))</f>
        <v>50</v>
      </c>
      <c r="I1746">
        <f t="shared" si="27"/>
        <v>20</v>
      </c>
      <c r="J1746" s="31">
        <f>Classes_finales!$W$30*C1746^3+Classes_finales!$W$31*C1746^2+Classes_finales!$W$32*C1746+Classes_finales!$W$33</f>
        <v>4.0762191540960391</v>
      </c>
      <c r="K1746">
        <f>IF(OR(C1746&lt;10,C1746&gt;450),0,IF(H1746&gt;=MAX(Classes_finales!D:D),$M$1,Donnees_SIG!J1746))</f>
        <v>4.0762191540960391</v>
      </c>
      <c r="P1746" t="s">
        <v>39</v>
      </c>
    </row>
    <row r="1747" spans="1:16">
      <c r="A1747" t="s">
        <v>3529</v>
      </c>
      <c r="B1747" t="s">
        <v>3530</v>
      </c>
      <c r="C1747">
        <v>142.68240356000001</v>
      </c>
      <c r="D1747" t="s">
        <v>37</v>
      </c>
      <c r="E1747">
        <v>791981.75268308294</v>
      </c>
      <c r="F1747">
        <v>9638610.14684573</v>
      </c>
      <c r="G1747">
        <f>IF(C1747="","",VLOOKUP(C1747,Classes_detaillees!B:D,Classes_detaillees!C$1,TRUE))</f>
        <v>145</v>
      </c>
      <c r="H1747">
        <f>IF(C1747="","",VLOOKUP(C1747,Classes_finales!B:D,Classes_finales!C$1,TRUE))</f>
        <v>80</v>
      </c>
      <c r="I1747">
        <f t="shared" si="27"/>
        <v>20</v>
      </c>
      <c r="J1747" s="31">
        <f>Classes_finales!$W$30*C1747^3+Classes_finales!$W$31*C1747^2+Classes_finales!$W$32*C1747+Classes_finales!$W$33</f>
        <v>-5.6662140353289576</v>
      </c>
      <c r="K1747">
        <f>IF(OR(C1747&lt;10,C1747&gt;450),0,IF(H1747&gt;=MAX(Classes_finales!D:D),$M$1,Donnees_SIG!J1747))</f>
        <v>7.914299999999999</v>
      </c>
      <c r="P1747" t="s">
        <v>39</v>
      </c>
    </row>
    <row r="1748" spans="1:16">
      <c r="A1748" t="s">
        <v>3531</v>
      </c>
      <c r="B1748" s="31" t="s">
        <v>3532</v>
      </c>
      <c r="C1748">
        <v>48.309501648000001</v>
      </c>
      <c r="D1748" t="s">
        <v>37</v>
      </c>
      <c r="E1748">
        <v>789711.49680064898</v>
      </c>
      <c r="F1748">
        <v>9638858.1484211292</v>
      </c>
      <c r="G1748">
        <f>IF(C1748="","",VLOOKUP(C1748,Classes_detaillees!B:D,Classes_detaillees!C$1,TRUE))</f>
        <v>50</v>
      </c>
      <c r="H1748">
        <f>IF(C1748="","",VLOOKUP(C1748,Classes_finales!B:D,Classes_finales!C$1,TRUE))</f>
        <v>50</v>
      </c>
      <c r="I1748">
        <f t="shared" si="27"/>
        <v>20</v>
      </c>
      <c r="J1748" s="31">
        <f>Classes_finales!$W$30*C1748^3+Classes_finales!$W$31*C1748^2+Classes_finales!$W$32*C1748+Classes_finales!$W$33</f>
        <v>5.1505861529944834</v>
      </c>
      <c r="K1748">
        <f>IF(OR(C1748&lt;10,C1748&gt;450),0,IF(H1748&gt;=MAX(Classes_finales!D:D),$M$1,Donnees_SIG!J1748))</f>
        <v>5.1505861529944834</v>
      </c>
      <c r="P1748" t="s">
        <v>39</v>
      </c>
    </row>
    <row r="1749" spans="1:16">
      <c r="A1749" t="s">
        <v>3533</v>
      </c>
      <c r="B1749" t="s">
        <v>3534</v>
      </c>
      <c r="C1749">
        <v>69.923400878999999</v>
      </c>
      <c r="D1749" t="s">
        <v>37</v>
      </c>
      <c r="E1749">
        <v>790495.59201150096</v>
      </c>
      <c r="F1749">
        <v>9637885.7229322307</v>
      </c>
      <c r="G1749">
        <f>IF(C1749="","",VLOOKUP(C1749,Classes_detaillees!B:D,Classes_detaillees!C$1,TRUE))</f>
        <v>70</v>
      </c>
      <c r="H1749">
        <f>IF(C1749="","",VLOOKUP(C1749,Classes_finales!B:D,Classes_finales!C$1,TRUE))</f>
        <v>70</v>
      </c>
      <c r="I1749">
        <f t="shared" si="27"/>
        <v>20</v>
      </c>
      <c r="J1749" s="31">
        <f>Classes_finales!$W$30*C1749^3+Classes_finales!$W$31*C1749^2+Classes_finales!$W$32*C1749+Classes_finales!$W$33</f>
        <v>7.419857396459216</v>
      </c>
      <c r="K1749">
        <f>IF(OR(C1749&lt;10,C1749&gt;450),0,IF(H1749&gt;=MAX(Classes_finales!D:D),$M$1,Donnees_SIG!J1749))</f>
        <v>7.419857396459216</v>
      </c>
      <c r="P1749" t="s">
        <v>39</v>
      </c>
    </row>
    <row r="1750" spans="1:16">
      <c r="A1750" t="s">
        <v>3535</v>
      </c>
      <c r="B1750" t="s">
        <v>3536</v>
      </c>
      <c r="C1750">
        <v>38.043498993</v>
      </c>
      <c r="D1750" t="s">
        <v>37</v>
      </c>
      <c r="E1750">
        <v>786012.76180749899</v>
      </c>
      <c r="F1750">
        <v>9636442.7867869809</v>
      </c>
      <c r="G1750">
        <f>IF(C1750="","",VLOOKUP(C1750,Classes_detaillees!B:D,Classes_detaillees!C$1,TRUE))</f>
        <v>40</v>
      </c>
      <c r="H1750">
        <f>IF(C1750="","",VLOOKUP(C1750,Classes_finales!B:D,Classes_finales!C$1,TRUE))</f>
        <v>40</v>
      </c>
      <c r="I1750">
        <f t="shared" si="27"/>
        <v>20</v>
      </c>
      <c r="J1750" s="31">
        <f>Classes_finales!$W$30*C1750^3+Classes_finales!$W$31*C1750^2+Classes_finales!$W$32*C1750+Classes_finales!$W$33</f>
        <v>3.7698392185586465</v>
      </c>
      <c r="K1750">
        <f>IF(OR(C1750&lt;10,C1750&gt;450),0,IF(H1750&gt;=MAX(Classes_finales!D:D),$M$1,Donnees_SIG!J1750))</f>
        <v>3.7698392185586465</v>
      </c>
      <c r="P1750" t="s">
        <v>39</v>
      </c>
    </row>
    <row r="1751" spans="1:16">
      <c r="A1751" t="s">
        <v>3537</v>
      </c>
      <c r="B1751" s="31" t="s">
        <v>3538</v>
      </c>
      <c r="C1751">
        <v>36.2981987</v>
      </c>
      <c r="D1751" t="s">
        <v>37</v>
      </c>
      <c r="E1751">
        <v>790192.93835305597</v>
      </c>
      <c r="F1751">
        <v>9637677.9985605702</v>
      </c>
      <c r="G1751">
        <f>IF(C1751="","",VLOOKUP(C1751,Classes_detaillees!B:D,Classes_detaillees!C$1,TRUE))</f>
        <v>40</v>
      </c>
      <c r="H1751">
        <f>IF(C1751="","",VLOOKUP(C1751,Classes_finales!B:D,Classes_finales!C$1,TRUE))</f>
        <v>40</v>
      </c>
      <c r="I1751">
        <f t="shared" si="27"/>
        <v>20</v>
      </c>
      <c r="J1751" s="31">
        <f>Classes_finales!$W$30*C1751^3+Classes_finales!$W$31*C1751^2+Classes_finales!$W$32*C1751+Classes_finales!$W$33</f>
        <v>3.5297972757653198</v>
      </c>
      <c r="K1751">
        <f>IF(OR(C1751&lt;10,C1751&gt;450),0,IF(H1751&gt;=MAX(Classes_finales!D:D),$M$1,Donnees_SIG!J1751))</f>
        <v>3.5297972757653198</v>
      </c>
      <c r="P1751" t="s">
        <v>39</v>
      </c>
    </row>
    <row r="1752" spans="1:16">
      <c r="A1752" t="s">
        <v>3539</v>
      </c>
      <c r="B1752" s="31" t="s">
        <v>3540</v>
      </c>
      <c r="C1752">
        <v>87.458297728999995</v>
      </c>
      <c r="D1752" t="s">
        <v>37</v>
      </c>
      <c r="E1752">
        <v>783247.22381874302</v>
      </c>
      <c r="F1752">
        <v>9636793.4697933905</v>
      </c>
      <c r="G1752">
        <f>IF(C1752="","",VLOOKUP(C1752,Classes_detaillees!B:D,Classes_detaillees!C$1,TRUE))</f>
        <v>90</v>
      </c>
      <c r="H1752">
        <f>IF(C1752="","",VLOOKUP(C1752,Classes_finales!B:D,Classes_finales!C$1,TRUE))</f>
        <v>80</v>
      </c>
      <c r="I1752">
        <f t="shared" si="27"/>
        <v>20</v>
      </c>
      <c r="J1752" s="31">
        <f>Classes_finales!$W$30*C1752^3+Classes_finales!$W$31*C1752^2+Classes_finales!$W$32*C1752+Classes_finales!$W$33</f>
        <v>7.947085944444007</v>
      </c>
      <c r="K1752">
        <f>IF(OR(C1752&lt;10,C1752&gt;450),0,IF(H1752&gt;=MAX(Classes_finales!D:D),$M$1,Donnees_SIG!J1752))</f>
        <v>7.914299999999999</v>
      </c>
      <c r="P1752" t="s">
        <v>39</v>
      </c>
    </row>
    <row r="1753" spans="1:16">
      <c r="A1753" t="s">
        <v>3541</v>
      </c>
      <c r="B1753" t="s">
        <v>3542</v>
      </c>
      <c r="C1753">
        <v>73.326896667</v>
      </c>
      <c r="D1753" t="s">
        <v>37</v>
      </c>
      <c r="E1753">
        <v>791001.85857385001</v>
      </c>
      <c r="F1753">
        <v>9637918.4236859102</v>
      </c>
      <c r="G1753">
        <f>IF(C1753="","",VLOOKUP(C1753,Classes_detaillees!B:D,Classes_detaillees!C$1,TRUE))</f>
        <v>75</v>
      </c>
      <c r="H1753">
        <f>IF(C1753="","",VLOOKUP(C1753,Classes_finales!B:D,Classes_finales!C$1,TRUE))</f>
        <v>80</v>
      </c>
      <c r="I1753">
        <f t="shared" si="27"/>
        <v>20</v>
      </c>
      <c r="J1753" s="31">
        <f>Classes_finales!$W$30*C1753^3+Classes_finales!$W$31*C1753^2+Classes_finales!$W$32*C1753+Classes_finales!$W$33</f>
        <v>7.6383040329138563</v>
      </c>
      <c r="K1753">
        <f>IF(OR(C1753&lt;10,C1753&gt;450),0,IF(H1753&gt;=MAX(Classes_finales!D:D),$M$1,Donnees_SIG!J1753))</f>
        <v>7.914299999999999</v>
      </c>
      <c r="P1753" t="s">
        <v>39</v>
      </c>
    </row>
    <row r="1754" spans="1:16">
      <c r="A1754" t="s">
        <v>3543</v>
      </c>
      <c r="B1754" t="s">
        <v>3544</v>
      </c>
      <c r="C1754">
        <v>84.945899963000002</v>
      </c>
      <c r="D1754" t="s">
        <v>37</v>
      </c>
      <c r="E1754">
        <v>791871.30751686404</v>
      </c>
      <c r="F1754">
        <v>9638405.1944603603</v>
      </c>
      <c r="G1754">
        <f>IF(C1754="","",VLOOKUP(C1754,Classes_detaillees!B:D,Classes_detaillees!C$1,TRUE))</f>
        <v>85</v>
      </c>
      <c r="H1754">
        <f>IF(C1754="","",VLOOKUP(C1754,Classes_finales!B:D,Classes_finales!C$1,TRUE))</f>
        <v>80</v>
      </c>
      <c r="I1754">
        <f t="shared" si="27"/>
        <v>20</v>
      </c>
      <c r="J1754" s="31">
        <f>Classes_finales!$W$30*C1754^3+Classes_finales!$W$31*C1754^2+Classes_finales!$W$32*C1754+Classes_finales!$W$33</f>
        <v>7.9714321755024056</v>
      </c>
      <c r="K1754">
        <f>IF(OR(C1754&lt;10,C1754&gt;450),0,IF(H1754&gt;=MAX(Classes_finales!D:D),$M$1,Donnees_SIG!J1754))</f>
        <v>7.914299999999999</v>
      </c>
      <c r="P1754" t="s">
        <v>39</v>
      </c>
    </row>
    <row r="1755" spans="1:16">
      <c r="A1755" t="s">
        <v>3545</v>
      </c>
      <c r="B1755" t="s">
        <v>3546</v>
      </c>
      <c r="C1755">
        <v>38.696201324</v>
      </c>
      <c r="D1755" t="s">
        <v>37</v>
      </c>
      <c r="E1755">
        <v>790415.59005677002</v>
      </c>
      <c r="F1755">
        <v>9636812.7522163708</v>
      </c>
      <c r="G1755">
        <f>IF(C1755="","",VLOOKUP(C1755,Classes_detaillees!B:D,Classes_detaillees!C$1,TRUE))</f>
        <v>40</v>
      </c>
      <c r="H1755">
        <f>IF(C1755="","",VLOOKUP(C1755,Classes_finales!B:D,Classes_finales!C$1,TRUE))</f>
        <v>40</v>
      </c>
      <c r="I1755">
        <f t="shared" si="27"/>
        <v>20</v>
      </c>
      <c r="J1755" s="31">
        <f>Classes_finales!$W$30*C1755^3+Classes_finales!$W$31*C1755^2+Classes_finales!$W$32*C1755+Classes_finales!$W$33</f>
        <v>3.85951430937047</v>
      </c>
      <c r="K1755">
        <f>IF(OR(C1755&lt;10,C1755&gt;450),0,IF(H1755&gt;=MAX(Classes_finales!D:D),$M$1,Donnees_SIG!J1755))</f>
        <v>3.85951430937047</v>
      </c>
      <c r="P1755" t="s">
        <v>39</v>
      </c>
    </row>
    <row r="1756" spans="1:16">
      <c r="A1756" t="s">
        <v>3547</v>
      </c>
      <c r="B1756" t="s">
        <v>3548</v>
      </c>
      <c r="C1756">
        <v>29.307800293</v>
      </c>
      <c r="D1756" t="s">
        <v>37</v>
      </c>
      <c r="E1756">
        <v>791939.97506720398</v>
      </c>
      <c r="F1756">
        <v>9638413.7649729494</v>
      </c>
      <c r="G1756">
        <f>IF(C1756="","",VLOOKUP(C1756,Classes_detaillees!B:D,Classes_detaillees!C$1,TRUE))</f>
        <v>30</v>
      </c>
      <c r="H1756">
        <f>IF(C1756="","",VLOOKUP(C1756,Classes_finales!B:D,Classes_finales!C$1,TRUE))</f>
        <v>30</v>
      </c>
      <c r="I1756">
        <f t="shared" si="27"/>
        <v>20</v>
      </c>
      <c r="J1756" s="31">
        <f>Classes_finales!$W$30*C1756^3+Classes_finales!$W$31*C1756^2+Classes_finales!$W$32*C1756+Classes_finales!$W$33</f>
        <v>2.5761205489168142</v>
      </c>
      <c r="K1756">
        <f>IF(OR(C1756&lt;10,C1756&gt;450),0,IF(H1756&gt;=MAX(Classes_finales!D:D),$M$1,Donnees_SIG!J1756))</f>
        <v>2.5761205489168142</v>
      </c>
      <c r="P1756" t="s">
        <v>39</v>
      </c>
    </row>
    <row r="1757" spans="1:16">
      <c r="A1757" t="s">
        <v>3549</v>
      </c>
      <c r="B1757" t="s">
        <v>3550</v>
      </c>
      <c r="C1757">
        <v>234.71389771</v>
      </c>
      <c r="D1757" t="s">
        <v>37</v>
      </c>
      <c r="E1757">
        <v>782890.03131627105</v>
      </c>
      <c r="F1757">
        <v>9635904.9568461999</v>
      </c>
      <c r="G1757">
        <f>IF(C1757="","",VLOOKUP(C1757,Classes_detaillees!B:D,Classes_detaillees!C$1,TRUE))</f>
        <v>235</v>
      </c>
      <c r="H1757">
        <f>IF(C1757="","",VLOOKUP(C1757,Classes_finales!B:D,Classes_finales!C$1,TRUE))</f>
        <v>80</v>
      </c>
      <c r="I1757">
        <f t="shared" si="27"/>
        <v>20</v>
      </c>
      <c r="J1757" s="31">
        <f>Classes_finales!$W$30*C1757^3+Classes_finales!$W$31*C1757^2+Classes_finales!$W$32*C1757+Classes_finales!$W$33</f>
        <v>-124.53378265066281</v>
      </c>
      <c r="K1757">
        <f>IF(OR(C1757&lt;10,C1757&gt;450),0,IF(H1757&gt;=MAX(Classes_finales!D:D),$M$1,Donnees_SIG!J1757))</f>
        <v>7.914299999999999</v>
      </c>
      <c r="P1757" t="s">
        <v>39</v>
      </c>
    </row>
    <row r="1758" spans="1:16">
      <c r="A1758" t="s">
        <v>3551</v>
      </c>
      <c r="B1758" t="s">
        <v>3552</v>
      </c>
      <c r="C1758">
        <v>33.389099121000001</v>
      </c>
      <c r="D1758" t="s">
        <v>37</v>
      </c>
      <c r="E1758">
        <v>791572.73242369003</v>
      </c>
      <c r="F1758">
        <v>9638614.9661313798</v>
      </c>
      <c r="G1758">
        <f>IF(C1758="","",VLOOKUP(C1758,Classes_detaillees!B:D,Classes_detaillees!C$1,TRUE))</f>
        <v>35</v>
      </c>
      <c r="H1758">
        <f>IF(C1758="","",VLOOKUP(C1758,Classes_finales!B:D,Classes_finales!C$1,TRUE))</f>
        <v>35</v>
      </c>
      <c r="I1758">
        <f t="shared" si="27"/>
        <v>20</v>
      </c>
      <c r="J1758" s="31">
        <f>Classes_finales!$W$30*C1758^3+Classes_finales!$W$31*C1758^2+Classes_finales!$W$32*C1758+Classes_finales!$W$33</f>
        <v>3.1303053251981177</v>
      </c>
      <c r="K1758">
        <f>IF(OR(C1758&lt;10,C1758&gt;450),0,IF(H1758&gt;=MAX(Classes_finales!D:D),$M$1,Donnees_SIG!J1758))</f>
        <v>3.1303053251981177</v>
      </c>
      <c r="P1758" t="s">
        <v>39</v>
      </c>
    </row>
    <row r="1759" spans="1:16">
      <c r="A1759" t="s">
        <v>3553</v>
      </c>
      <c r="B1759" s="31" t="s">
        <v>3554</v>
      </c>
      <c r="C1759">
        <v>78.858100891000007</v>
      </c>
      <c r="D1759" t="s">
        <v>37</v>
      </c>
      <c r="E1759">
        <v>792034.75852638297</v>
      </c>
      <c r="F1759">
        <v>9638629.0656152908</v>
      </c>
      <c r="G1759">
        <f>IF(C1759="","",VLOOKUP(C1759,Classes_detaillees!B:D,Classes_detaillees!C$1,TRUE))</f>
        <v>80</v>
      </c>
      <c r="H1759">
        <f>IF(C1759="","",VLOOKUP(C1759,Classes_finales!B:D,Classes_finales!C$1,TRUE))</f>
        <v>80</v>
      </c>
      <c r="I1759">
        <f t="shared" si="27"/>
        <v>20</v>
      </c>
      <c r="J1759" s="31">
        <f>Classes_finales!$W$30*C1759^3+Classes_finales!$W$31*C1759^2+Classes_finales!$W$32*C1759+Classes_finales!$W$33</f>
        <v>7.882506264102302</v>
      </c>
      <c r="K1759">
        <f>IF(OR(C1759&lt;10,C1759&gt;450),0,IF(H1759&gt;=MAX(Classes_finales!D:D),$M$1,Donnees_SIG!J1759))</f>
        <v>7.914299999999999</v>
      </c>
      <c r="P1759" t="s">
        <v>39</v>
      </c>
    </row>
    <row r="1760" spans="1:16">
      <c r="A1760" t="s">
        <v>3555</v>
      </c>
      <c r="B1760" t="s">
        <v>3556</v>
      </c>
      <c r="C1760">
        <v>618.54742432</v>
      </c>
      <c r="D1760" t="s">
        <v>37</v>
      </c>
      <c r="E1760">
        <v>791027.03770212503</v>
      </c>
      <c r="F1760">
        <v>9638619.9208977595</v>
      </c>
      <c r="G1760">
        <f>IF(C1760="","",VLOOKUP(C1760,Classes_detaillees!B:D,Classes_detaillees!C$1,TRUE))</f>
        <v>620</v>
      </c>
      <c r="H1760">
        <f>IF(C1760="","",VLOOKUP(C1760,Classes_finales!B:D,Classes_finales!C$1,TRUE))</f>
        <v>80</v>
      </c>
      <c r="I1760">
        <f t="shared" si="27"/>
        <v>20</v>
      </c>
      <c r="J1760" s="31">
        <f>Classes_finales!$W$30*C1760^3+Classes_finales!$W$31*C1760^2+Classes_finales!$W$32*C1760+Classes_finales!$W$33</f>
        <v>-3856.6965603934273</v>
      </c>
      <c r="K1760">
        <f>IF(OR(C1760&lt;10,C1760&gt;450),0,IF(H1760&gt;=MAX(Classes_finales!D:D),$M$1,Donnees_SIG!J1760))</f>
        <v>0</v>
      </c>
      <c r="P1760" t="s">
        <v>39</v>
      </c>
    </row>
    <row r="1761" spans="1:16">
      <c r="A1761" t="s">
        <v>3557</v>
      </c>
      <c r="B1761" s="31" t="s">
        <v>3558</v>
      </c>
      <c r="C1761">
        <v>52.225299835000001</v>
      </c>
      <c r="D1761" t="s">
        <v>37</v>
      </c>
      <c r="E1761">
        <v>789609.32278259203</v>
      </c>
      <c r="F1761">
        <v>9638892.1795764007</v>
      </c>
      <c r="G1761">
        <f>IF(C1761="","",VLOOKUP(C1761,Classes_detaillees!B:D,Classes_detaillees!C$1,TRUE))</f>
        <v>55</v>
      </c>
      <c r="H1761">
        <f>IF(C1761="","",VLOOKUP(C1761,Classes_finales!B:D,Classes_finales!C$1,TRUE))</f>
        <v>60</v>
      </c>
      <c r="I1761">
        <f t="shared" si="27"/>
        <v>20</v>
      </c>
      <c r="J1761" s="31">
        <f>Classes_finales!$W$30*C1761^3+Classes_finales!$W$31*C1761^2+Classes_finales!$W$32*C1761+Classes_finales!$W$33</f>
        <v>5.6455085896902375</v>
      </c>
      <c r="K1761">
        <f>IF(OR(C1761&lt;10,C1761&gt;450),0,IF(H1761&gt;=MAX(Classes_finales!D:D),$M$1,Donnees_SIG!J1761))</f>
        <v>5.6455085896902375</v>
      </c>
      <c r="P1761" t="s">
        <v>39</v>
      </c>
    </row>
    <row r="1762" spans="1:16">
      <c r="A1762" t="s">
        <v>3559</v>
      </c>
      <c r="B1762" s="31" t="s">
        <v>3560</v>
      </c>
      <c r="C1762">
        <v>66.836601256999998</v>
      </c>
      <c r="D1762" t="s">
        <v>37</v>
      </c>
      <c r="E1762">
        <v>792575.13887012098</v>
      </c>
      <c r="F1762">
        <v>9638858.4461051803</v>
      </c>
      <c r="G1762">
        <f>IF(C1762="","",VLOOKUP(C1762,Classes_detaillees!B:D,Classes_detaillees!C$1,TRUE))</f>
        <v>70</v>
      </c>
      <c r="H1762">
        <f>IF(C1762="","",VLOOKUP(C1762,Classes_finales!B:D,Classes_finales!C$1,TRUE))</f>
        <v>70</v>
      </c>
      <c r="I1762">
        <f t="shared" si="27"/>
        <v>20</v>
      </c>
      <c r="J1762" s="31">
        <f>Classes_finales!$W$30*C1762^3+Classes_finales!$W$31*C1762^2+Classes_finales!$W$32*C1762+Classes_finales!$W$33</f>
        <v>7.1816339743270987</v>
      </c>
      <c r="K1762">
        <f>IF(OR(C1762&lt;10,C1762&gt;450),0,IF(H1762&gt;=MAX(Classes_finales!D:D),$M$1,Donnees_SIG!J1762))</f>
        <v>7.1816339743270987</v>
      </c>
      <c r="P1762" t="s">
        <v>39</v>
      </c>
    </row>
    <row r="1763" spans="1:16">
      <c r="A1763" t="s">
        <v>3561</v>
      </c>
      <c r="B1763" s="31" t="s">
        <v>3562</v>
      </c>
      <c r="C1763">
        <v>71.502799988000007</v>
      </c>
      <c r="D1763" t="s">
        <v>37</v>
      </c>
      <c r="E1763">
        <v>792089.99167228898</v>
      </c>
      <c r="F1763">
        <v>9638610.4895866793</v>
      </c>
      <c r="G1763">
        <f>IF(C1763="","",VLOOKUP(C1763,Classes_detaillees!B:D,Classes_detaillees!C$1,TRUE))</f>
        <v>75</v>
      </c>
      <c r="H1763">
        <f>IF(C1763="","",VLOOKUP(C1763,Classes_finales!B:D,Classes_finales!C$1,TRUE))</f>
        <v>80</v>
      </c>
      <c r="I1763">
        <f t="shared" si="27"/>
        <v>20</v>
      </c>
      <c r="J1763" s="31">
        <f>Classes_finales!$W$30*C1763^3+Classes_finales!$W$31*C1763^2+Classes_finales!$W$32*C1763+Classes_finales!$W$33</f>
        <v>7.5272638248369201</v>
      </c>
      <c r="K1763">
        <f>IF(OR(C1763&lt;10,C1763&gt;450),0,IF(H1763&gt;=MAX(Classes_finales!D:D),$M$1,Donnees_SIG!J1763))</f>
        <v>7.914299999999999</v>
      </c>
      <c r="P1763" t="s">
        <v>39</v>
      </c>
    </row>
    <row r="1764" spans="1:16">
      <c r="A1764" t="s">
        <v>3563</v>
      </c>
      <c r="B1764" t="s">
        <v>3564</v>
      </c>
      <c r="C1764">
        <v>78.891403198000006</v>
      </c>
      <c r="D1764" t="s">
        <v>37</v>
      </c>
      <c r="E1764">
        <v>791815.67410380195</v>
      </c>
      <c r="F1764">
        <v>9638390.7786362991</v>
      </c>
      <c r="G1764">
        <f>IF(C1764="","",VLOOKUP(C1764,Classes_detaillees!B:D,Classes_detaillees!C$1,TRUE))</f>
        <v>80</v>
      </c>
      <c r="H1764">
        <f>IF(C1764="","",VLOOKUP(C1764,Classes_finales!B:D,Classes_finales!C$1,TRUE))</f>
        <v>80</v>
      </c>
      <c r="I1764">
        <f t="shared" si="27"/>
        <v>20</v>
      </c>
      <c r="J1764" s="31">
        <f>Classes_finales!$W$30*C1764^3+Classes_finales!$W$31*C1764^2+Classes_finales!$W$32*C1764+Classes_finales!$W$33</f>
        <v>7.883527822788011</v>
      </c>
      <c r="K1764">
        <f>IF(OR(C1764&lt;10,C1764&gt;450),0,IF(H1764&gt;=MAX(Classes_finales!D:D),$M$1,Donnees_SIG!J1764))</f>
        <v>7.914299999999999</v>
      </c>
      <c r="P1764" t="s">
        <v>39</v>
      </c>
    </row>
    <row r="1765" spans="1:16">
      <c r="A1765" t="s">
        <v>3565</v>
      </c>
      <c r="B1765" t="s">
        <v>3566</v>
      </c>
      <c r="C1765">
        <v>21.523599624999999</v>
      </c>
      <c r="D1765" t="s">
        <v>37</v>
      </c>
      <c r="E1765">
        <v>790240.90314400103</v>
      </c>
      <c r="F1765">
        <v>9638658.1769873407</v>
      </c>
      <c r="G1765">
        <f>IF(C1765="","",VLOOKUP(C1765,Classes_detaillees!B:D,Classes_detaillees!C$1,TRUE))</f>
        <v>25</v>
      </c>
      <c r="H1765">
        <f>IF(C1765="","",VLOOKUP(C1765,Classes_finales!B:D,Classes_finales!C$1,TRUE))</f>
        <v>30</v>
      </c>
      <c r="I1765">
        <f t="shared" si="27"/>
        <v>20</v>
      </c>
      <c r="J1765" s="31">
        <f>Classes_finales!$W$30*C1765^3+Classes_finales!$W$31*C1765^2+Classes_finales!$W$32*C1765+Classes_finales!$W$33</f>
        <v>1.5667538141427455</v>
      </c>
      <c r="K1765">
        <f>IF(OR(C1765&lt;10,C1765&gt;450),0,IF(H1765&gt;=MAX(Classes_finales!D:D),$M$1,Donnees_SIG!J1765))</f>
        <v>1.5667538141427455</v>
      </c>
      <c r="P1765" t="s">
        <v>39</v>
      </c>
    </row>
    <row r="1766" spans="1:16">
      <c r="A1766" t="s">
        <v>3567</v>
      </c>
      <c r="B1766" s="31" t="s">
        <v>3568</v>
      </c>
      <c r="C1766">
        <v>19.491300583000001</v>
      </c>
      <c r="D1766" t="s">
        <v>37</v>
      </c>
      <c r="E1766">
        <v>793211.77454421495</v>
      </c>
      <c r="F1766">
        <v>9638910.5898550898</v>
      </c>
      <c r="G1766">
        <f>IF(C1766="","",VLOOKUP(C1766,Classes_detaillees!B:D,Classes_detaillees!C$1,TRUE))</f>
        <v>20</v>
      </c>
      <c r="H1766">
        <f>IF(C1766="","",VLOOKUP(C1766,Classes_finales!B:D,Classes_finales!C$1,TRUE))</f>
        <v>30</v>
      </c>
      <c r="I1766">
        <f t="shared" si="27"/>
        <v>20</v>
      </c>
      <c r="J1766" s="31">
        <f>Classes_finales!$W$30*C1766^3+Classes_finales!$W$31*C1766^2+Classes_finales!$W$32*C1766+Classes_finales!$W$33</f>
        <v>1.3190596483563743</v>
      </c>
      <c r="K1766">
        <f>IF(OR(C1766&lt;10,C1766&gt;450),0,IF(H1766&gt;=MAX(Classes_finales!D:D),$M$1,Donnees_SIG!J1766))</f>
        <v>1.3190596483563743</v>
      </c>
      <c r="P1766" t="s">
        <v>39</v>
      </c>
    </row>
    <row r="1767" spans="1:16">
      <c r="A1767" t="s">
        <v>3569</v>
      </c>
      <c r="B1767" t="s">
        <v>3570</v>
      </c>
      <c r="C1767">
        <v>25.439399719000001</v>
      </c>
      <c r="D1767" t="s">
        <v>37</v>
      </c>
      <c r="E1767">
        <v>790956.18837391597</v>
      </c>
      <c r="F1767">
        <v>9638981.7496548109</v>
      </c>
      <c r="G1767">
        <f>IF(C1767="","",VLOOKUP(C1767,Classes_detaillees!B:D,Classes_detaillees!C$1,TRUE))</f>
        <v>30</v>
      </c>
      <c r="H1767">
        <f>IF(C1767="","",VLOOKUP(C1767,Classes_finales!B:D,Classes_finales!C$1,TRUE))</f>
        <v>30</v>
      </c>
      <c r="I1767">
        <f t="shared" si="27"/>
        <v>20</v>
      </c>
      <c r="J1767" s="31">
        <f>Classes_finales!$W$30*C1767^3+Classes_finales!$W$31*C1767^2+Classes_finales!$W$32*C1767+Classes_finales!$W$33</f>
        <v>2.0642917774010958</v>
      </c>
      <c r="K1767">
        <f>IF(OR(C1767&lt;10,C1767&gt;450),0,IF(H1767&gt;=MAX(Classes_finales!D:D),$M$1,Donnees_SIG!J1767))</f>
        <v>2.0642917774010958</v>
      </c>
      <c r="P1767" t="s">
        <v>39</v>
      </c>
    </row>
    <row r="1768" spans="1:16">
      <c r="A1768" t="s">
        <v>3571</v>
      </c>
      <c r="B1768" t="s">
        <v>3572</v>
      </c>
      <c r="C1768">
        <v>28.191799163999999</v>
      </c>
      <c r="D1768" t="s">
        <v>37</v>
      </c>
      <c r="E1768">
        <v>790530.35453002003</v>
      </c>
      <c r="F1768">
        <v>9637821.5244341101</v>
      </c>
      <c r="G1768">
        <f>IF(C1768="","",VLOOKUP(C1768,Classes_detaillees!B:D,Classes_detaillees!C$1,TRUE))</f>
        <v>30</v>
      </c>
      <c r="H1768">
        <f>IF(C1768="","",VLOOKUP(C1768,Classes_finales!B:D,Classes_finales!C$1,TRUE))</f>
        <v>30</v>
      </c>
      <c r="I1768">
        <f t="shared" si="27"/>
        <v>20</v>
      </c>
      <c r="J1768" s="31">
        <f>Classes_finales!$W$30*C1768^3+Classes_finales!$W$31*C1768^2+Classes_finales!$W$32*C1768+Classes_finales!$W$33</f>
        <v>2.426799784845874</v>
      </c>
      <c r="K1768">
        <f>IF(OR(C1768&lt;10,C1768&gt;450),0,IF(H1768&gt;=MAX(Classes_finales!D:D),$M$1,Donnees_SIG!J1768))</f>
        <v>2.426799784845874</v>
      </c>
      <c r="P1768" t="s">
        <v>39</v>
      </c>
    </row>
    <row r="1769" spans="1:16">
      <c r="A1769" t="s">
        <v>3573</v>
      </c>
      <c r="B1769" t="s">
        <v>3574</v>
      </c>
      <c r="C1769">
        <v>68.004600525000001</v>
      </c>
      <c r="D1769" t="s">
        <v>37</v>
      </c>
      <c r="E1769">
        <v>791083.94653567101</v>
      </c>
      <c r="F1769">
        <v>9638485.2608294096</v>
      </c>
      <c r="G1769">
        <f>IF(C1769="","",VLOOKUP(C1769,Classes_detaillees!B:D,Classes_detaillees!C$1,TRUE))</f>
        <v>70</v>
      </c>
      <c r="H1769">
        <f>IF(C1769="","",VLOOKUP(C1769,Classes_finales!B:D,Classes_finales!C$1,TRUE))</f>
        <v>70</v>
      </c>
      <c r="I1769">
        <f t="shared" si="27"/>
        <v>20</v>
      </c>
      <c r="J1769" s="31">
        <f>Classes_finales!$W$30*C1769^3+Classes_finales!$W$31*C1769^2+Classes_finales!$W$32*C1769+Classes_finales!$W$33</f>
        <v>7.2760218375046719</v>
      </c>
      <c r="K1769">
        <f>IF(OR(C1769&lt;10,C1769&gt;450),0,IF(H1769&gt;=MAX(Classes_finales!D:D),$M$1,Donnees_SIG!J1769))</f>
        <v>7.2760218375046719</v>
      </c>
      <c r="P1769" t="s">
        <v>39</v>
      </c>
    </row>
    <row r="1770" spans="1:16">
      <c r="A1770" t="s">
        <v>3575</v>
      </c>
      <c r="B1770" t="s">
        <v>3576</v>
      </c>
      <c r="C1770">
        <v>83.708503723000007</v>
      </c>
      <c r="D1770" t="s">
        <v>37</v>
      </c>
      <c r="E1770">
        <v>783098.70240468602</v>
      </c>
      <c r="F1770">
        <v>9636407.9406524394</v>
      </c>
      <c r="G1770">
        <f>IF(C1770="","",VLOOKUP(C1770,Classes_detaillees!B:D,Classes_detaillees!C$1,TRUE))</f>
        <v>85</v>
      </c>
      <c r="H1770">
        <f>IF(C1770="","",VLOOKUP(C1770,Classes_finales!B:D,Classes_finales!C$1,TRUE))</f>
        <v>80</v>
      </c>
      <c r="I1770">
        <f t="shared" si="27"/>
        <v>20</v>
      </c>
      <c r="J1770" s="31">
        <f>Classes_finales!$W$30*C1770^3+Classes_finales!$W$31*C1770^2+Classes_finales!$W$32*C1770+Classes_finales!$W$33</f>
        <v>7.9698638820336623</v>
      </c>
      <c r="K1770">
        <f>IF(OR(C1770&lt;10,C1770&gt;450),0,IF(H1770&gt;=MAX(Classes_finales!D:D),$M$1,Donnees_SIG!J1770))</f>
        <v>7.914299999999999</v>
      </c>
      <c r="P1770" t="s">
        <v>39</v>
      </c>
    </row>
    <row r="1771" spans="1:16">
      <c r="A1771" t="s">
        <v>3577</v>
      </c>
      <c r="B1771" t="s">
        <v>3578</v>
      </c>
      <c r="C1771">
        <v>121.6190033</v>
      </c>
      <c r="D1771" t="s">
        <v>37</v>
      </c>
      <c r="E1771">
        <v>791622.79116365197</v>
      </c>
      <c r="F1771">
        <v>9638557.6825693995</v>
      </c>
      <c r="G1771">
        <f>IF(C1771="","",VLOOKUP(C1771,Classes_detaillees!B:D,Classes_detaillees!C$1,TRUE))</f>
        <v>125</v>
      </c>
      <c r="H1771">
        <f>IF(C1771="","",VLOOKUP(C1771,Classes_finales!B:D,Classes_finales!C$1,TRUE))</f>
        <v>80</v>
      </c>
      <c r="I1771">
        <f t="shared" si="27"/>
        <v>20</v>
      </c>
      <c r="J1771" s="31">
        <f>Classes_finales!$W$30*C1771^3+Classes_finales!$W$31*C1771^2+Classes_finales!$W$32*C1771+Classes_finales!$W$33</f>
        <v>3.0052454468307741</v>
      </c>
      <c r="K1771">
        <f>IF(OR(C1771&lt;10,C1771&gt;450),0,IF(H1771&gt;=MAX(Classes_finales!D:D),$M$1,Donnees_SIG!J1771))</f>
        <v>7.914299999999999</v>
      </c>
      <c r="P1771" t="s">
        <v>39</v>
      </c>
    </row>
    <row r="1772" spans="1:16">
      <c r="A1772" t="s">
        <v>3579</v>
      </c>
      <c r="B1772" t="s">
        <v>3580</v>
      </c>
      <c r="C1772">
        <v>95.479103088000002</v>
      </c>
      <c r="D1772" t="s">
        <v>37</v>
      </c>
      <c r="E1772">
        <v>790585.13163846801</v>
      </c>
      <c r="F1772">
        <v>9639339.7361791003</v>
      </c>
      <c r="G1772">
        <f>IF(C1772="","",VLOOKUP(C1772,Classes_detaillees!B:D,Classes_detaillees!C$1,TRUE))</f>
        <v>100</v>
      </c>
      <c r="H1772">
        <f>IF(C1772="","",VLOOKUP(C1772,Classes_finales!B:D,Classes_finales!C$1,TRUE))</f>
        <v>80</v>
      </c>
      <c r="I1772">
        <f t="shared" si="27"/>
        <v>20</v>
      </c>
      <c r="J1772" s="31">
        <f>Classes_finales!$W$30*C1772^3+Classes_finales!$W$31*C1772^2+Classes_finales!$W$32*C1772+Classes_finales!$W$33</f>
        <v>7.6025861456836967</v>
      </c>
      <c r="K1772">
        <f>IF(OR(C1772&lt;10,C1772&gt;450),0,IF(H1772&gt;=MAX(Classes_finales!D:D),$M$1,Donnees_SIG!J1772))</f>
        <v>7.914299999999999</v>
      </c>
      <c r="P1772" t="s">
        <v>39</v>
      </c>
    </row>
    <row r="1773" spans="1:16">
      <c r="A1773" t="s">
        <v>3581</v>
      </c>
      <c r="B1773" s="31" t="s">
        <v>3582</v>
      </c>
      <c r="C1773">
        <v>70.002700806000007</v>
      </c>
      <c r="D1773" t="s">
        <v>37</v>
      </c>
      <c r="E1773">
        <v>792169.22768798901</v>
      </c>
      <c r="F1773">
        <v>9639662.0769557897</v>
      </c>
      <c r="G1773">
        <f>IF(C1773="","",VLOOKUP(C1773,Classes_detaillees!B:D,Classes_detaillees!C$1,TRUE))</f>
        <v>75</v>
      </c>
      <c r="H1773">
        <f>IF(C1773="","",VLOOKUP(C1773,Classes_finales!B:D,Classes_finales!C$1,TRUE))</f>
        <v>80</v>
      </c>
      <c r="I1773">
        <f t="shared" si="27"/>
        <v>20</v>
      </c>
      <c r="J1773" s="31">
        <f>Classes_finales!$W$30*C1773^3+Classes_finales!$W$31*C1773^2+Classes_finales!$W$32*C1773+Classes_finales!$W$33</f>
        <v>7.4254914725563008</v>
      </c>
      <c r="K1773">
        <f>IF(OR(C1773&lt;10,C1773&gt;450),0,IF(H1773&gt;=MAX(Classes_finales!D:D),$M$1,Donnees_SIG!J1773))</f>
        <v>7.914299999999999</v>
      </c>
      <c r="P1773" t="s">
        <v>39</v>
      </c>
    </row>
    <row r="1774" spans="1:16">
      <c r="A1774" t="s">
        <v>3583</v>
      </c>
      <c r="B1774" t="s">
        <v>3584</v>
      </c>
      <c r="C1774">
        <v>166.7303009</v>
      </c>
      <c r="D1774" t="s">
        <v>37</v>
      </c>
      <c r="E1774">
        <v>791866.76241845998</v>
      </c>
      <c r="F1774">
        <v>9638548.0948530305</v>
      </c>
      <c r="G1774">
        <f>IF(C1774="","",VLOOKUP(C1774,Classes_detaillees!B:D,Classes_detaillees!C$1,TRUE))</f>
        <v>170</v>
      </c>
      <c r="H1774">
        <f>IF(C1774="","",VLOOKUP(C1774,Classes_finales!B:D,Classes_finales!C$1,TRUE))</f>
        <v>80</v>
      </c>
      <c r="I1774">
        <f t="shared" si="27"/>
        <v>20</v>
      </c>
      <c r="J1774" s="31">
        <f>Classes_finales!$W$30*C1774^3+Classes_finales!$W$31*C1774^2+Classes_finales!$W$32*C1774+Classes_finales!$W$33</f>
        <v>-22.531650901198184</v>
      </c>
      <c r="K1774">
        <f>IF(OR(C1774&lt;10,C1774&gt;450),0,IF(H1774&gt;=MAX(Classes_finales!D:D),$M$1,Donnees_SIG!J1774))</f>
        <v>7.914299999999999</v>
      </c>
      <c r="P1774" t="s">
        <v>39</v>
      </c>
    </row>
    <row r="1775" spans="1:16">
      <c r="A1775" t="s">
        <v>3585</v>
      </c>
      <c r="B1775" t="s">
        <v>3586</v>
      </c>
      <c r="C1775">
        <v>193.60409546</v>
      </c>
      <c r="D1775" t="s">
        <v>37</v>
      </c>
      <c r="E1775">
        <v>783196.94958556804</v>
      </c>
      <c r="F1775">
        <v>9636430.1121350396</v>
      </c>
      <c r="G1775">
        <f>IF(C1775="","",VLOOKUP(C1775,Classes_detaillees!B:D,Classes_detaillees!C$1,TRUE))</f>
        <v>195</v>
      </c>
      <c r="H1775">
        <f>IF(C1775="","",VLOOKUP(C1775,Classes_finales!B:D,Classes_finales!C$1,TRUE))</f>
        <v>80</v>
      </c>
      <c r="I1775">
        <f t="shared" si="27"/>
        <v>20</v>
      </c>
      <c r="J1775" s="31">
        <f>Classes_finales!$W$30*C1775^3+Classes_finales!$W$31*C1775^2+Classes_finales!$W$32*C1775+Classes_finales!$W$33</f>
        <v>-52.135513675960098</v>
      </c>
      <c r="K1775">
        <f>IF(OR(C1775&lt;10,C1775&gt;450),0,IF(H1775&gt;=MAX(Classes_finales!D:D),$M$1,Donnees_SIG!J1775))</f>
        <v>7.914299999999999</v>
      </c>
      <c r="P1775" t="s">
        <v>39</v>
      </c>
    </row>
    <row r="1776" spans="1:16">
      <c r="A1776" t="s">
        <v>3587</v>
      </c>
      <c r="B1776" s="31" t="s">
        <v>3588</v>
      </c>
      <c r="C1776">
        <v>84.340202332000004</v>
      </c>
      <c r="D1776" t="s">
        <v>37</v>
      </c>
      <c r="E1776">
        <v>782750.18947550701</v>
      </c>
      <c r="F1776">
        <v>9635776.3860114105</v>
      </c>
      <c r="G1776">
        <f>IF(C1776="","",VLOOKUP(C1776,Classes_detaillees!B:D,Classes_detaillees!C$1,TRUE))</f>
        <v>85</v>
      </c>
      <c r="H1776">
        <f>IF(C1776="","",VLOOKUP(C1776,Classes_finales!B:D,Classes_finales!C$1,TRUE))</f>
        <v>80</v>
      </c>
      <c r="I1776">
        <f t="shared" si="27"/>
        <v>20</v>
      </c>
      <c r="J1776" s="31">
        <f>Classes_finales!$W$30*C1776^3+Classes_finales!$W$31*C1776^2+Classes_finales!$W$32*C1776+Classes_finales!$W$33</f>
        <v>7.971758752978447</v>
      </c>
      <c r="K1776">
        <f>IF(OR(C1776&lt;10,C1776&gt;450),0,IF(H1776&gt;=MAX(Classes_finales!D:D),$M$1,Donnees_SIG!J1776))</f>
        <v>7.914299999999999</v>
      </c>
      <c r="P1776" t="s">
        <v>39</v>
      </c>
    </row>
    <row r="1777" spans="1:16">
      <c r="A1777" t="s">
        <v>3589</v>
      </c>
      <c r="B1777" t="s">
        <v>3590</v>
      </c>
      <c r="C1777">
        <v>103.93160248</v>
      </c>
      <c r="D1777" t="s">
        <v>37</v>
      </c>
      <c r="E1777">
        <v>790093.416496224</v>
      </c>
      <c r="F1777">
        <v>9637466.5781366993</v>
      </c>
      <c r="G1777">
        <f>IF(C1777="","",VLOOKUP(C1777,Classes_detaillees!B:D,Classes_detaillees!C$1,TRUE))</f>
        <v>105</v>
      </c>
      <c r="H1777">
        <f>IF(C1777="","",VLOOKUP(C1777,Classes_finales!B:D,Classes_finales!C$1,TRUE))</f>
        <v>80</v>
      </c>
      <c r="I1777">
        <f t="shared" si="27"/>
        <v>20</v>
      </c>
      <c r="J1777" s="31">
        <f>Classes_finales!$W$30*C1777^3+Classes_finales!$W$31*C1777^2+Classes_finales!$W$32*C1777+Classes_finales!$W$33</f>
        <v>6.7469978369269779</v>
      </c>
      <c r="K1777">
        <f>IF(OR(C1777&lt;10,C1777&gt;450),0,IF(H1777&gt;=MAX(Classes_finales!D:D),$M$1,Donnees_SIG!J1777))</f>
        <v>7.914299999999999</v>
      </c>
      <c r="P1777" t="s">
        <v>39</v>
      </c>
    </row>
    <row r="1778" spans="1:16">
      <c r="A1778" t="s">
        <v>3591</v>
      </c>
      <c r="B1778" t="s">
        <v>3592</v>
      </c>
      <c r="C1778">
        <v>19.575899123999999</v>
      </c>
      <c r="D1778" t="s">
        <v>37</v>
      </c>
      <c r="E1778">
        <v>790854.00953206199</v>
      </c>
      <c r="F1778">
        <v>9638604.8450188804</v>
      </c>
      <c r="G1778">
        <f>IF(C1778="","",VLOOKUP(C1778,Classes_detaillees!B:D,Classes_detaillees!C$1,TRUE))</f>
        <v>20</v>
      </c>
      <c r="H1778">
        <f>IF(C1778="","",VLOOKUP(C1778,Classes_finales!B:D,Classes_finales!C$1,TRUE))</f>
        <v>30</v>
      </c>
      <c r="I1778">
        <f t="shared" si="27"/>
        <v>20</v>
      </c>
      <c r="J1778" s="31">
        <f>Classes_finales!$W$30*C1778^3+Classes_finales!$W$31*C1778^2+Classes_finales!$W$32*C1778+Classes_finales!$W$33</f>
        <v>1.3292075912334678</v>
      </c>
      <c r="K1778">
        <f>IF(OR(C1778&lt;10,C1778&gt;450),0,IF(H1778&gt;=MAX(Classes_finales!D:D),$M$1,Donnees_SIG!J1778))</f>
        <v>1.3292075912334678</v>
      </c>
      <c r="P1778" t="s">
        <v>39</v>
      </c>
    </row>
    <row r="1779" spans="1:16">
      <c r="A1779" t="s">
        <v>3593</v>
      </c>
      <c r="B1779" t="s">
        <v>3594</v>
      </c>
      <c r="C1779">
        <v>149.39329529</v>
      </c>
      <c r="D1779" t="s">
        <v>37</v>
      </c>
      <c r="E1779">
        <v>791363.34555708698</v>
      </c>
      <c r="F1779">
        <v>9638475.8177418094</v>
      </c>
      <c r="G1779">
        <f>IF(C1779="","",VLOOKUP(C1779,Classes_detaillees!B:D,Classes_detaillees!C$1,TRUE))</f>
        <v>150</v>
      </c>
      <c r="H1779">
        <f>IF(C1779="","",VLOOKUP(C1779,Classes_finales!B:D,Classes_finales!C$1,TRUE))</f>
        <v>80</v>
      </c>
      <c r="I1779">
        <f t="shared" si="27"/>
        <v>20</v>
      </c>
      <c r="J1779" s="31">
        <f>Classes_finales!$W$30*C1779^3+Classes_finales!$W$31*C1779^2+Classes_finales!$W$32*C1779+Classes_finales!$W$33</f>
        <v>-9.5610937977678496</v>
      </c>
      <c r="K1779">
        <f>IF(OR(C1779&lt;10,C1779&gt;450),0,IF(H1779&gt;=MAX(Classes_finales!D:D),$M$1,Donnees_SIG!J1779))</f>
        <v>7.914299999999999</v>
      </c>
      <c r="P1779" t="s">
        <v>39</v>
      </c>
    </row>
    <row r="1780" spans="1:16">
      <c r="A1780" t="s">
        <v>3595</v>
      </c>
      <c r="B1780" t="s">
        <v>3596</v>
      </c>
      <c r="C1780">
        <v>30.970300674000001</v>
      </c>
      <c r="D1780" t="s">
        <v>37</v>
      </c>
      <c r="E1780">
        <v>783372.27301972499</v>
      </c>
      <c r="F1780">
        <v>9635823.5240182299</v>
      </c>
      <c r="G1780">
        <f>IF(C1780="","",VLOOKUP(C1780,Classes_detaillees!B:D,Classes_detaillees!C$1,TRUE))</f>
        <v>35</v>
      </c>
      <c r="H1780">
        <f>IF(C1780="","",VLOOKUP(C1780,Classes_finales!B:D,Classes_finales!C$1,TRUE))</f>
        <v>35</v>
      </c>
      <c r="I1780">
        <f t="shared" si="27"/>
        <v>20</v>
      </c>
      <c r="J1780" s="31">
        <f>Classes_finales!$W$30*C1780^3+Classes_finales!$W$31*C1780^2+Classes_finales!$W$32*C1780+Classes_finales!$W$33</f>
        <v>2.800551883842274</v>
      </c>
      <c r="K1780">
        <f>IF(OR(C1780&lt;10,C1780&gt;450),0,IF(H1780&gt;=MAX(Classes_finales!D:D),$M$1,Donnees_SIG!J1780))</f>
        <v>2.800551883842274</v>
      </c>
      <c r="P1780" t="s">
        <v>39</v>
      </c>
    </row>
    <row r="1781" spans="1:16">
      <c r="A1781" t="s">
        <v>3597</v>
      </c>
      <c r="B1781" t="s">
        <v>3598</v>
      </c>
      <c r="C1781">
        <v>45.873001099</v>
      </c>
      <c r="D1781" t="s">
        <v>37</v>
      </c>
      <c r="E1781">
        <v>792332.93383527198</v>
      </c>
      <c r="F1781">
        <v>9638204.9190345891</v>
      </c>
      <c r="G1781">
        <f>IF(C1781="","",VLOOKUP(C1781,Classes_detaillees!B:D,Classes_detaillees!C$1,TRUE))</f>
        <v>50</v>
      </c>
      <c r="H1781">
        <f>IF(C1781="","",VLOOKUP(C1781,Classes_finales!B:D,Classes_finales!C$1,TRUE))</f>
        <v>50</v>
      </c>
      <c r="I1781">
        <f t="shared" si="27"/>
        <v>20</v>
      </c>
      <c r="J1781" s="31">
        <f>Classes_finales!$W$30*C1781^3+Classes_finales!$W$31*C1781^2+Classes_finales!$W$32*C1781+Classes_finales!$W$33</f>
        <v>4.831363974324578</v>
      </c>
      <c r="K1781">
        <f>IF(OR(C1781&lt;10,C1781&gt;450),0,IF(H1781&gt;=MAX(Classes_finales!D:D),$M$1,Donnees_SIG!J1781))</f>
        <v>4.831363974324578</v>
      </c>
      <c r="P1781" t="s">
        <v>39</v>
      </c>
    </row>
    <row r="1782" spans="1:16">
      <c r="A1782" t="s">
        <v>3599</v>
      </c>
      <c r="B1782" t="s">
        <v>3600</v>
      </c>
      <c r="C1782">
        <v>41.342498779000003</v>
      </c>
      <c r="D1782" t="s">
        <v>37</v>
      </c>
      <c r="E1782">
        <v>782924.77030017495</v>
      </c>
      <c r="F1782">
        <v>9635904.3509337194</v>
      </c>
      <c r="G1782">
        <f>IF(C1782="","",VLOOKUP(C1782,Classes_detaillees!B:D,Classes_detaillees!C$1,TRUE))</f>
        <v>45</v>
      </c>
      <c r="H1782">
        <f>IF(C1782="","",VLOOKUP(C1782,Classes_finales!B:D,Classes_finales!C$1,TRUE))</f>
        <v>50</v>
      </c>
      <c r="I1782">
        <f t="shared" si="27"/>
        <v>20</v>
      </c>
      <c r="J1782" s="31">
        <f>Classes_finales!$W$30*C1782^3+Classes_finales!$W$31*C1782^2+Classes_finales!$W$32*C1782+Classes_finales!$W$33</f>
        <v>4.2216792304600013</v>
      </c>
      <c r="K1782">
        <f>IF(OR(C1782&lt;10,C1782&gt;450),0,IF(H1782&gt;=MAX(Classes_finales!D:D),$M$1,Donnees_SIG!J1782))</f>
        <v>4.2216792304600013</v>
      </c>
      <c r="P1782" t="s">
        <v>39</v>
      </c>
    </row>
    <row r="1783" spans="1:16">
      <c r="A1783" t="s">
        <v>3601</v>
      </c>
      <c r="B1783" t="s">
        <v>3602</v>
      </c>
      <c r="C1783">
        <v>87.465499878000003</v>
      </c>
      <c r="D1783" t="s">
        <v>37</v>
      </c>
      <c r="E1783">
        <v>783213.73126409098</v>
      </c>
      <c r="F1783">
        <v>9636414.5123574696</v>
      </c>
      <c r="G1783">
        <f>IF(C1783="","",VLOOKUP(C1783,Classes_detaillees!B:D,Classes_detaillees!C$1,TRUE))</f>
        <v>90</v>
      </c>
      <c r="H1783">
        <f>IF(C1783="","",VLOOKUP(C1783,Classes_finales!B:D,Classes_finales!C$1,TRUE))</f>
        <v>80</v>
      </c>
      <c r="I1783">
        <f t="shared" si="27"/>
        <v>20</v>
      </c>
      <c r="J1783" s="31">
        <f>Classes_finales!$W$30*C1783^3+Classes_finales!$W$31*C1783^2+Classes_finales!$W$32*C1783+Classes_finales!$W$33</f>
        <v>7.946961760165058</v>
      </c>
      <c r="K1783">
        <f>IF(OR(C1783&lt;10,C1783&gt;450),0,IF(H1783&gt;=MAX(Classes_finales!D:D),$M$1,Donnees_SIG!J1783))</f>
        <v>7.914299999999999</v>
      </c>
      <c r="P1783" t="s">
        <v>39</v>
      </c>
    </row>
    <row r="1784" spans="1:16">
      <c r="A1784" t="s">
        <v>3603</v>
      </c>
      <c r="B1784" t="s">
        <v>3604</v>
      </c>
      <c r="C1784">
        <v>132.11560059000001</v>
      </c>
      <c r="D1784" t="s">
        <v>37</v>
      </c>
      <c r="E1784">
        <v>789846.34324866696</v>
      </c>
      <c r="F1784">
        <v>9637331.6298108399</v>
      </c>
      <c r="G1784">
        <f>IF(C1784="","",VLOOKUP(C1784,Classes_detaillees!B:D,Classes_detaillees!C$1,TRUE))</f>
        <v>135</v>
      </c>
      <c r="H1784">
        <f>IF(C1784="","",VLOOKUP(C1784,Classes_finales!B:D,Classes_finales!C$1,TRUE))</f>
        <v>80</v>
      </c>
      <c r="I1784">
        <f t="shared" si="27"/>
        <v>20</v>
      </c>
      <c r="J1784" s="31">
        <f>Classes_finales!$W$30*C1784^3+Classes_finales!$W$31*C1784^2+Classes_finales!$W$32*C1784+Classes_finales!$W$33</f>
        <v>-0.68067145466262113</v>
      </c>
      <c r="K1784">
        <f>IF(OR(C1784&lt;10,C1784&gt;450),0,IF(H1784&gt;=MAX(Classes_finales!D:D),$M$1,Donnees_SIG!J1784))</f>
        <v>7.914299999999999</v>
      </c>
      <c r="P1784" t="s">
        <v>39</v>
      </c>
    </row>
    <row r="1785" spans="1:16">
      <c r="A1785" t="s">
        <v>3605</v>
      </c>
      <c r="B1785" t="s">
        <v>3606</v>
      </c>
      <c r="C1785">
        <v>154.68910217000001</v>
      </c>
      <c r="D1785" t="s">
        <v>37</v>
      </c>
      <c r="E1785">
        <v>790718.05032352405</v>
      </c>
      <c r="F1785">
        <v>9638596.0921282191</v>
      </c>
      <c r="G1785">
        <f>IF(C1785="","",VLOOKUP(C1785,Classes_detaillees!B:D,Classes_detaillees!C$1,TRUE))</f>
        <v>155</v>
      </c>
      <c r="H1785">
        <f>IF(C1785="","",VLOOKUP(C1785,Classes_finales!B:D,Classes_finales!C$1,TRUE))</f>
        <v>80</v>
      </c>
      <c r="I1785">
        <f t="shared" si="27"/>
        <v>20</v>
      </c>
      <c r="J1785" s="31">
        <f>Classes_finales!$W$30*C1785^3+Classes_finales!$W$31*C1785^2+Classes_finales!$W$32*C1785+Classes_finales!$W$33</f>
        <v>-13.06294885160108</v>
      </c>
      <c r="K1785">
        <f>IF(OR(C1785&lt;10,C1785&gt;450),0,IF(H1785&gt;=MAX(Classes_finales!D:D),$M$1,Donnees_SIG!J1785))</f>
        <v>7.914299999999999</v>
      </c>
      <c r="P1785" t="s">
        <v>39</v>
      </c>
    </row>
    <row r="1786" spans="1:16">
      <c r="A1786" t="s">
        <v>3607</v>
      </c>
      <c r="B1786" t="s">
        <v>3608</v>
      </c>
      <c r="C1786">
        <v>90.380302428999997</v>
      </c>
      <c r="D1786" t="s">
        <v>37</v>
      </c>
      <c r="E1786">
        <v>790304.65798230795</v>
      </c>
      <c r="F1786">
        <v>9638497.6633980405</v>
      </c>
      <c r="G1786">
        <f>IF(C1786="","",VLOOKUP(C1786,Classes_detaillees!B:D,Classes_detaillees!C$1,TRUE))</f>
        <v>95</v>
      </c>
      <c r="H1786">
        <f>IF(C1786="","",VLOOKUP(C1786,Classes_finales!B:D,Classes_finales!C$1,TRUE))</f>
        <v>80</v>
      </c>
      <c r="I1786">
        <f t="shared" si="27"/>
        <v>20</v>
      </c>
      <c r="J1786" s="31">
        <f>Classes_finales!$W$30*C1786^3+Classes_finales!$W$31*C1786^2+Classes_finales!$W$32*C1786+Classes_finales!$W$33</f>
        <v>7.8702480737377574</v>
      </c>
      <c r="K1786">
        <f>IF(OR(C1786&lt;10,C1786&gt;450),0,IF(H1786&gt;=MAX(Classes_finales!D:D),$M$1,Donnees_SIG!J1786))</f>
        <v>7.914299999999999</v>
      </c>
      <c r="P1786" t="s">
        <v>39</v>
      </c>
    </row>
    <row r="1787" spans="1:16">
      <c r="A1787" t="s">
        <v>3609</v>
      </c>
      <c r="B1787" t="s">
        <v>3610</v>
      </c>
      <c r="C1787">
        <v>196.39759827</v>
      </c>
      <c r="D1787" t="s">
        <v>37</v>
      </c>
      <c r="E1787">
        <v>790099.03892743995</v>
      </c>
      <c r="F1787">
        <v>9637386.4096387308</v>
      </c>
      <c r="G1787">
        <f>IF(C1787="","",VLOOKUP(C1787,Classes_detaillees!B:D,Classes_detaillees!C$1,TRUE))</f>
        <v>200</v>
      </c>
      <c r="H1787">
        <f>IF(C1787="","",VLOOKUP(C1787,Classes_finales!B:D,Classes_finales!C$1,TRUE))</f>
        <v>80</v>
      </c>
      <c r="I1787">
        <f t="shared" si="27"/>
        <v>20</v>
      </c>
      <c r="J1787" s="31">
        <f>Classes_finales!$W$30*C1787^3+Classes_finales!$W$31*C1787^2+Classes_finales!$W$32*C1787+Classes_finales!$W$33</f>
        <v>-55.953268562603746</v>
      </c>
      <c r="K1787">
        <f>IF(OR(C1787&lt;10,C1787&gt;450),0,IF(H1787&gt;=MAX(Classes_finales!D:D),$M$1,Donnees_SIG!J1787))</f>
        <v>7.914299999999999</v>
      </c>
      <c r="P1787" t="s">
        <v>39</v>
      </c>
    </row>
    <row r="1788" spans="1:16">
      <c r="A1788" t="s">
        <v>3611</v>
      </c>
      <c r="B1788" t="s">
        <v>3612</v>
      </c>
      <c r="C1788">
        <v>149.67260741999999</v>
      </c>
      <c r="D1788" t="s">
        <v>37</v>
      </c>
      <c r="E1788">
        <v>790891.36623868195</v>
      </c>
      <c r="F1788">
        <v>9638557.3205576092</v>
      </c>
      <c r="G1788">
        <f>IF(C1788="","",VLOOKUP(C1788,Classes_detaillees!B:D,Classes_detaillees!C$1,TRUE))</f>
        <v>150</v>
      </c>
      <c r="H1788">
        <f>IF(C1788="","",VLOOKUP(C1788,Classes_finales!B:D,Classes_finales!C$1,TRUE))</f>
        <v>80</v>
      </c>
      <c r="I1788">
        <f t="shared" si="27"/>
        <v>20</v>
      </c>
      <c r="J1788" s="31">
        <f>Classes_finales!$W$30*C1788^3+Classes_finales!$W$31*C1788^2+Classes_finales!$W$32*C1788+Classes_finales!$W$33</f>
        <v>-9.7361559198944114</v>
      </c>
      <c r="K1788">
        <f>IF(OR(C1788&lt;10,C1788&gt;450),0,IF(H1788&gt;=MAX(Classes_finales!D:D),$M$1,Donnees_SIG!J1788))</f>
        <v>7.914299999999999</v>
      </c>
      <c r="P1788" t="s">
        <v>39</v>
      </c>
    </row>
    <row r="1789" spans="1:16">
      <c r="A1789" t="s">
        <v>3613</v>
      </c>
      <c r="B1789" t="s">
        <v>3614</v>
      </c>
      <c r="C1789">
        <v>169.60290527000001</v>
      </c>
      <c r="D1789" t="s">
        <v>37</v>
      </c>
      <c r="E1789">
        <v>790154.79262155201</v>
      </c>
      <c r="F1789">
        <v>9637681.4648416601</v>
      </c>
      <c r="G1789">
        <f>IF(C1789="","",VLOOKUP(C1789,Classes_detaillees!B:D,Classes_detaillees!C$1,TRUE))</f>
        <v>170</v>
      </c>
      <c r="H1789">
        <f>IF(C1789="","",VLOOKUP(C1789,Classes_finales!B:D,Classes_finales!C$1,TRUE))</f>
        <v>80</v>
      </c>
      <c r="I1789">
        <f t="shared" si="27"/>
        <v>20</v>
      </c>
      <c r="J1789" s="31">
        <f>Classes_finales!$W$30*C1789^3+Classes_finales!$W$31*C1789^2+Classes_finales!$W$32*C1789+Classes_finales!$W$33</f>
        <v>-25.117019507842262</v>
      </c>
      <c r="K1789">
        <f>IF(OR(C1789&lt;10,C1789&gt;450),0,IF(H1789&gt;=MAX(Classes_finales!D:D),$M$1,Donnees_SIG!J1789))</f>
        <v>7.914299999999999</v>
      </c>
      <c r="P1789" t="s">
        <v>39</v>
      </c>
    </row>
    <row r="1790" spans="1:16">
      <c r="A1790" t="s">
        <v>3615</v>
      </c>
      <c r="B1790" t="s">
        <v>3616</v>
      </c>
      <c r="C1790">
        <v>64.600700377999999</v>
      </c>
      <c r="D1790" t="s">
        <v>37</v>
      </c>
      <c r="E1790">
        <v>790352.40041512297</v>
      </c>
      <c r="F1790">
        <v>9638971.0969646703</v>
      </c>
      <c r="G1790">
        <f>IF(C1790="","",VLOOKUP(C1790,Classes_detaillees!B:D,Classes_detaillees!C$1,TRUE))</f>
        <v>65</v>
      </c>
      <c r="H1790">
        <f>IF(C1790="","",VLOOKUP(C1790,Classes_finales!B:D,Classes_finales!C$1,TRUE))</f>
        <v>70</v>
      </c>
      <c r="I1790">
        <f t="shared" si="27"/>
        <v>20</v>
      </c>
      <c r="J1790" s="31">
        <f>Classes_finales!$W$30*C1790^3+Classes_finales!$W$31*C1790^2+Classes_finales!$W$32*C1790+Classes_finales!$W$33</f>
        <v>6.9873328387615175</v>
      </c>
      <c r="K1790">
        <f>IF(OR(C1790&lt;10,C1790&gt;450),0,IF(H1790&gt;=MAX(Classes_finales!D:D),$M$1,Donnees_SIG!J1790))</f>
        <v>6.9873328387615175</v>
      </c>
      <c r="P1790" t="s">
        <v>39</v>
      </c>
    </row>
    <row r="1791" spans="1:16">
      <c r="A1791" t="s">
        <v>3617</v>
      </c>
      <c r="B1791" t="s">
        <v>3618</v>
      </c>
      <c r="C1791">
        <v>107.97740173</v>
      </c>
      <c r="D1791" t="s">
        <v>37</v>
      </c>
      <c r="E1791">
        <v>783142.38175008504</v>
      </c>
      <c r="F1791">
        <v>9636274.1356604993</v>
      </c>
      <c r="G1791">
        <f>IF(C1791="","",VLOOKUP(C1791,Classes_detaillees!B:D,Classes_detaillees!C$1,TRUE))</f>
        <v>110</v>
      </c>
      <c r="H1791">
        <f>IF(C1791="","",VLOOKUP(C1791,Classes_finales!B:D,Classes_finales!C$1,TRUE))</f>
        <v>80</v>
      </c>
      <c r="I1791">
        <f t="shared" si="27"/>
        <v>20</v>
      </c>
      <c r="J1791" s="31">
        <f>Classes_finales!$W$30*C1791^3+Classes_finales!$W$31*C1791^2+Classes_finales!$W$32*C1791+Classes_finales!$W$33</f>
        <v>6.137848448322476</v>
      </c>
      <c r="K1791">
        <f>IF(OR(C1791&lt;10,C1791&gt;450),0,IF(H1791&gt;=MAX(Classes_finales!D:D),$M$1,Donnees_SIG!J1791))</f>
        <v>7.914299999999999</v>
      </c>
      <c r="P1791" t="s">
        <v>39</v>
      </c>
    </row>
    <row r="1792" spans="1:16">
      <c r="A1792" t="s">
        <v>3619</v>
      </c>
      <c r="B1792" t="s">
        <v>3620</v>
      </c>
      <c r="C1792">
        <v>165.32879639000001</v>
      </c>
      <c r="D1792" t="s">
        <v>37</v>
      </c>
      <c r="E1792">
        <v>782997.47720024094</v>
      </c>
      <c r="F1792">
        <v>9636284.9674736597</v>
      </c>
      <c r="G1792">
        <f>IF(C1792="","",VLOOKUP(C1792,Classes_detaillees!B:D,Classes_detaillees!C$1,TRUE))</f>
        <v>170</v>
      </c>
      <c r="H1792">
        <f>IF(C1792="","",VLOOKUP(C1792,Classes_finales!B:D,Classes_finales!C$1,TRUE))</f>
        <v>80</v>
      </c>
      <c r="I1792">
        <f t="shared" si="27"/>
        <v>20</v>
      </c>
      <c r="J1792" s="31">
        <f>Classes_finales!$W$30*C1792^3+Classes_finales!$W$31*C1792^2+Classes_finales!$W$32*C1792+Classes_finales!$W$33</f>
        <v>-21.317207344647073</v>
      </c>
      <c r="K1792">
        <f>IF(OR(C1792&lt;10,C1792&gt;450),0,IF(H1792&gt;=MAX(Classes_finales!D:D),$M$1,Donnees_SIG!J1792))</f>
        <v>7.914299999999999</v>
      </c>
      <c r="P1792" t="s">
        <v>39</v>
      </c>
    </row>
    <row r="1793" spans="1:16">
      <c r="A1793" t="s">
        <v>3621</v>
      </c>
      <c r="B1793" t="s">
        <v>3622</v>
      </c>
      <c r="C1793">
        <v>38.357601166000002</v>
      </c>
      <c r="D1793" t="s">
        <v>37</v>
      </c>
      <c r="E1793">
        <v>790733.58248445101</v>
      </c>
      <c r="F1793">
        <v>9639357.5856797192</v>
      </c>
      <c r="G1793">
        <f>IF(C1793="","",VLOOKUP(C1793,Classes_detaillees!B:D,Classes_detaillees!C$1,TRUE))</f>
        <v>40</v>
      </c>
      <c r="H1793">
        <f>IF(C1793="","",VLOOKUP(C1793,Classes_finales!B:D,Classes_finales!C$1,TRUE))</f>
        <v>40</v>
      </c>
      <c r="I1793">
        <f t="shared" si="27"/>
        <v>20</v>
      </c>
      <c r="J1793" s="31">
        <f>Classes_finales!$W$30*C1793^3+Classes_finales!$W$31*C1793^2+Classes_finales!$W$32*C1793+Classes_finales!$W$33</f>
        <v>3.81300471140016</v>
      </c>
      <c r="K1793">
        <f>IF(OR(C1793&lt;10,C1793&gt;450),0,IF(H1793&gt;=MAX(Classes_finales!D:D),$M$1,Donnees_SIG!J1793))</f>
        <v>3.81300471140016</v>
      </c>
      <c r="P1793" t="s">
        <v>39</v>
      </c>
    </row>
    <row r="1794" spans="1:16">
      <c r="A1794" t="s">
        <v>3623</v>
      </c>
      <c r="B1794" t="s">
        <v>3624</v>
      </c>
      <c r="C1794">
        <v>177.38600159000001</v>
      </c>
      <c r="D1794" t="s">
        <v>37</v>
      </c>
      <c r="E1794">
        <v>790408.45330496202</v>
      </c>
      <c r="F1794">
        <v>9638820.4577031806</v>
      </c>
      <c r="G1794">
        <f>IF(C1794="","",VLOOKUP(C1794,Classes_detaillees!B:D,Classes_detaillees!C$1,TRUE))</f>
        <v>180</v>
      </c>
      <c r="H1794">
        <f>IF(C1794="","",VLOOKUP(C1794,Classes_finales!B:D,Classes_finales!C$1,TRUE))</f>
        <v>80</v>
      </c>
      <c r="I1794">
        <f t="shared" si="27"/>
        <v>20</v>
      </c>
      <c r="J1794" s="31">
        <f>Classes_finales!$W$30*C1794^3+Classes_finales!$W$31*C1794^2+Classes_finales!$W$32*C1794+Classes_finales!$W$33</f>
        <v>-32.79151680694234</v>
      </c>
      <c r="K1794">
        <f>IF(OR(C1794&lt;10,C1794&gt;450),0,IF(H1794&gt;=MAX(Classes_finales!D:D),$M$1,Donnees_SIG!J1794))</f>
        <v>7.914299999999999</v>
      </c>
      <c r="P1794" t="s">
        <v>39</v>
      </c>
    </row>
    <row r="1795" spans="1:16">
      <c r="A1795" t="s">
        <v>3625</v>
      </c>
      <c r="B1795" t="s">
        <v>3626</v>
      </c>
      <c r="C1795">
        <v>8.8926000594999994</v>
      </c>
      <c r="D1795" t="s">
        <v>37</v>
      </c>
      <c r="E1795">
        <v>789795.17033566698</v>
      </c>
      <c r="F1795">
        <v>9637307.6760364491</v>
      </c>
      <c r="G1795">
        <f>IF(C1795="","",VLOOKUP(C1795,Classes_detaillees!B:D,Classes_detaillees!C$1,TRUE))</f>
        <v>10</v>
      </c>
      <c r="H1795">
        <f>IF(C1795="","",VLOOKUP(C1795,Classes_finales!B:D,Classes_finales!C$1,TRUE))</f>
        <v>10</v>
      </c>
      <c r="I1795">
        <f t="shared" ref="I1795:I1858" si="28">IF(E1795="","",20)</f>
        <v>20</v>
      </c>
      <c r="J1795" s="31">
        <f>Classes_finales!$W$30*C1795^3+Classes_finales!$W$31*C1795^2+Classes_finales!$W$32*C1795+Classes_finales!$W$33</f>
        <v>0.18819704190958753</v>
      </c>
      <c r="K1795">
        <f>IF(OR(C1795&lt;10,C1795&gt;450),0,IF(H1795&gt;=MAX(Classes_finales!D:D),$M$1,Donnees_SIG!J1795))</f>
        <v>0</v>
      </c>
      <c r="P1795" t="s">
        <v>39</v>
      </c>
    </row>
    <row r="1796" spans="1:16">
      <c r="A1796" t="s">
        <v>3627</v>
      </c>
      <c r="B1796" s="31" t="s">
        <v>3628</v>
      </c>
      <c r="C1796">
        <v>32.355598450000002</v>
      </c>
      <c r="D1796" t="s">
        <v>37</v>
      </c>
      <c r="E1796">
        <v>782969.76768406399</v>
      </c>
      <c r="F1796">
        <v>9635894.1807881594</v>
      </c>
      <c r="G1796">
        <f>IF(C1796="","",VLOOKUP(C1796,Classes_detaillees!B:D,Classes_detaillees!C$1,TRUE))</f>
        <v>35</v>
      </c>
      <c r="H1796">
        <f>IF(C1796="","",VLOOKUP(C1796,Classes_finales!B:D,Classes_finales!C$1,TRUE))</f>
        <v>35</v>
      </c>
      <c r="I1796">
        <f t="shared" si="28"/>
        <v>20</v>
      </c>
      <c r="J1796" s="31">
        <f>Classes_finales!$W$30*C1796^3+Classes_finales!$W$31*C1796^2+Classes_finales!$W$32*C1796+Classes_finales!$W$33</f>
        <v>2.9890283515588281</v>
      </c>
      <c r="K1796">
        <f>IF(OR(C1796&lt;10,C1796&gt;450),0,IF(H1796&gt;=MAX(Classes_finales!D:D),$M$1,Donnees_SIG!J1796))</f>
        <v>2.9890283515588281</v>
      </c>
      <c r="P1796" t="s">
        <v>39</v>
      </c>
    </row>
    <row r="1797" spans="1:16">
      <c r="A1797" t="s">
        <v>3629</v>
      </c>
      <c r="B1797" t="s">
        <v>3630</v>
      </c>
      <c r="C1797">
        <v>43.781299591</v>
      </c>
      <c r="D1797" t="s">
        <v>37</v>
      </c>
      <c r="E1797">
        <v>791744.97980174795</v>
      </c>
      <c r="F1797">
        <v>9638441.7080634497</v>
      </c>
      <c r="G1797">
        <f>IF(C1797="","",VLOOKUP(C1797,Classes_detaillees!B:D,Classes_detaillees!C$1,TRUE))</f>
        <v>45</v>
      </c>
      <c r="H1797">
        <f>IF(C1797="","",VLOOKUP(C1797,Classes_finales!B:D,Classes_finales!C$1,TRUE))</f>
        <v>50</v>
      </c>
      <c r="I1797">
        <f t="shared" si="28"/>
        <v>20</v>
      </c>
      <c r="J1797" s="31">
        <f>Classes_finales!$W$30*C1797^3+Classes_finales!$W$31*C1797^2+Classes_finales!$W$32*C1797+Classes_finales!$W$33</f>
        <v>4.5520189511208624</v>
      </c>
      <c r="K1797">
        <f>IF(OR(C1797&lt;10,C1797&gt;450),0,IF(H1797&gt;=MAX(Classes_finales!D:D),$M$1,Donnees_SIG!J1797))</f>
        <v>4.5520189511208624</v>
      </c>
      <c r="P1797" t="s">
        <v>39</v>
      </c>
    </row>
    <row r="1798" spans="1:16">
      <c r="A1798" t="s">
        <v>3631</v>
      </c>
      <c r="B1798" t="s">
        <v>3632</v>
      </c>
      <c r="C1798">
        <v>98.818099975999999</v>
      </c>
      <c r="D1798" t="s">
        <v>37</v>
      </c>
      <c r="E1798">
        <v>792563.04787204403</v>
      </c>
      <c r="F1798">
        <v>9638614.3013478499</v>
      </c>
      <c r="G1798">
        <f>IF(C1798="","",VLOOKUP(C1798,Classes_detaillees!B:D,Classes_detaillees!C$1,TRUE))</f>
        <v>100</v>
      </c>
      <c r="H1798">
        <f>IF(C1798="","",VLOOKUP(C1798,Classes_finales!B:D,Classes_finales!C$1,TRUE))</f>
        <v>80</v>
      </c>
      <c r="I1798">
        <f t="shared" si="28"/>
        <v>20</v>
      </c>
      <c r="J1798" s="31">
        <f>Classes_finales!$W$30*C1798^3+Classes_finales!$W$31*C1798^2+Classes_finales!$W$32*C1798+Classes_finales!$W$33</f>
        <v>7.3288787389721612</v>
      </c>
      <c r="K1798">
        <f>IF(OR(C1798&lt;10,C1798&gt;450),0,IF(H1798&gt;=MAX(Classes_finales!D:D),$M$1,Donnees_SIG!J1798))</f>
        <v>7.914299999999999</v>
      </c>
      <c r="P1798" t="s">
        <v>39</v>
      </c>
    </row>
    <row r="1799" spans="1:16">
      <c r="A1799" t="s">
        <v>3633</v>
      </c>
      <c r="B1799" s="31" t="s">
        <v>3634</v>
      </c>
      <c r="C1799">
        <v>117.02200317</v>
      </c>
      <c r="D1799" t="s">
        <v>37</v>
      </c>
      <c r="E1799">
        <v>790409.969634954</v>
      </c>
      <c r="F1799">
        <v>9639377.8659069706</v>
      </c>
      <c r="G1799">
        <f>IF(C1799="","",VLOOKUP(C1799,Classes_detaillees!B:D,Classes_detaillees!C$1,TRUE))</f>
        <v>120</v>
      </c>
      <c r="H1799">
        <f>IF(C1799="","",VLOOKUP(C1799,Classes_finales!B:D,Classes_finales!C$1,TRUE))</f>
        <v>80</v>
      </c>
      <c r="I1799">
        <f t="shared" si="28"/>
        <v>20</v>
      </c>
      <c r="J1799" s="31">
        <f>Classes_finales!$W$30*C1799^3+Classes_finales!$W$31*C1799^2+Classes_finales!$W$32*C1799+Classes_finales!$W$33</f>
        <v>4.2576447948758052</v>
      </c>
      <c r="K1799">
        <f>IF(OR(C1799&lt;10,C1799&gt;450),0,IF(H1799&gt;=MAX(Classes_finales!D:D),$M$1,Donnees_SIG!J1799))</f>
        <v>7.914299999999999</v>
      </c>
      <c r="P1799" t="s">
        <v>39</v>
      </c>
    </row>
    <row r="1800" spans="1:16">
      <c r="A1800" t="s">
        <v>3635</v>
      </c>
      <c r="B1800" t="s">
        <v>3636</v>
      </c>
      <c r="C1800">
        <v>71.605903624999996</v>
      </c>
      <c r="D1800" t="s">
        <v>37</v>
      </c>
      <c r="E1800">
        <v>783870.79128914198</v>
      </c>
      <c r="F1800">
        <v>9635502.4824771397</v>
      </c>
      <c r="G1800">
        <f>IF(C1800="","",VLOOKUP(C1800,Classes_detaillees!B:D,Classes_detaillees!C$1,TRUE))</f>
        <v>75</v>
      </c>
      <c r="H1800">
        <f>IF(C1800="","",VLOOKUP(C1800,Classes_finales!B:D,Classes_finales!C$1,TRUE))</f>
        <v>80</v>
      </c>
      <c r="I1800">
        <f t="shared" si="28"/>
        <v>20</v>
      </c>
      <c r="J1800" s="31">
        <f>Classes_finales!$W$30*C1800^3+Classes_finales!$W$31*C1800^2+Classes_finales!$W$32*C1800+Classes_finales!$W$33</f>
        <v>7.5339178839601413</v>
      </c>
      <c r="K1800">
        <f>IF(OR(C1800&lt;10,C1800&gt;450),0,IF(H1800&gt;=MAX(Classes_finales!D:D),$M$1,Donnees_SIG!J1800))</f>
        <v>7.914299999999999</v>
      </c>
      <c r="P1800" t="s">
        <v>39</v>
      </c>
    </row>
    <row r="1801" spans="1:16">
      <c r="A1801" t="s">
        <v>3637</v>
      </c>
      <c r="B1801" t="s">
        <v>3638</v>
      </c>
      <c r="C1801">
        <v>86.702400208</v>
      </c>
      <c r="D1801" t="s">
        <v>37</v>
      </c>
      <c r="E1801">
        <v>793007.32411490695</v>
      </c>
      <c r="F1801">
        <v>9638715.2920510098</v>
      </c>
      <c r="G1801">
        <f>IF(C1801="","",VLOOKUP(C1801,Classes_detaillees!B:D,Classes_detaillees!C$1,TRUE))</f>
        <v>90</v>
      </c>
      <c r="H1801">
        <f>IF(C1801="","",VLOOKUP(C1801,Classes_finales!B:D,Classes_finales!C$1,TRUE))</f>
        <v>80</v>
      </c>
      <c r="I1801">
        <f t="shared" si="28"/>
        <v>20</v>
      </c>
      <c r="J1801" s="31">
        <f>Classes_finales!$W$30*C1801^3+Classes_finales!$W$31*C1801^2+Classes_finales!$W$32*C1801+Classes_finales!$W$33</f>
        <v>7.9583703999174578</v>
      </c>
      <c r="K1801">
        <f>IF(OR(C1801&lt;10,C1801&gt;450),0,IF(H1801&gt;=MAX(Classes_finales!D:D),$M$1,Donnees_SIG!J1801))</f>
        <v>7.914299999999999</v>
      </c>
      <c r="P1801" t="s">
        <v>39</v>
      </c>
    </row>
    <row r="1802" spans="1:16">
      <c r="A1802" t="s">
        <v>3639</v>
      </c>
      <c r="B1802" t="s">
        <v>3640</v>
      </c>
      <c r="C1802">
        <v>125.5121994</v>
      </c>
      <c r="D1802" t="s">
        <v>37</v>
      </c>
      <c r="E1802">
        <v>791691.08095256297</v>
      </c>
      <c r="F1802">
        <v>9638492.5011578798</v>
      </c>
      <c r="G1802">
        <f>IF(C1802="","",VLOOKUP(C1802,Classes_detaillees!B:D,Classes_detaillees!C$1,TRUE))</f>
        <v>130</v>
      </c>
      <c r="H1802">
        <f>IF(C1802="","",VLOOKUP(C1802,Classes_finales!B:D,Classes_finales!C$1,TRUE))</f>
        <v>80</v>
      </c>
      <c r="I1802">
        <f t="shared" si="28"/>
        <v>20</v>
      </c>
      <c r="J1802" s="31">
        <f>Classes_finales!$W$30*C1802^3+Classes_finales!$W$31*C1802^2+Classes_finales!$W$32*C1802+Classes_finales!$W$33</f>
        <v>1.7765737452735162</v>
      </c>
      <c r="K1802">
        <f>IF(OR(C1802&lt;10,C1802&gt;450),0,IF(H1802&gt;=MAX(Classes_finales!D:D),$M$1,Donnees_SIG!J1802))</f>
        <v>7.914299999999999</v>
      </c>
      <c r="P1802" t="s">
        <v>39</v>
      </c>
    </row>
    <row r="1803" spans="1:16">
      <c r="A1803" t="s">
        <v>3641</v>
      </c>
      <c r="B1803" s="31" t="s">
        <v>3642</v>
      </c>
      <c r="C1803">
        <v>83.179397582999997</v>
      </c>
      <c r="D1803" t="s">
        <v>37</v>
      </c>
      <c r="E1803">
        <v>792038.94904112699</v>
      </c>
      <c r="F1803">
        <v>9638017.7254808806</v>
      </c>
      <c r="G1803">
        <f>IF(C1803="","",VLOOKUP(C1803,Classes_detaillees!B:D,Classes_detaillees!C$1,TRUE))</f>
        <v>85</v>
      </c>
      <c r="H1803">
        <f>IF(C1803="","",VLOOKUP(C1803,Classes_finales!B:D,Classes_finales!C$1,TRUE))</f>
        <v>80</v>
      </c>
      <c r="I1803">
        <f t="shared" si="28"/>
        <v>20</v>
      </c>
      <c r="J1803" s="31">
        <f>Classes_finales!$W$30*C1803^3+Classes_finales!$W$31*C1803^2+Classes_finales!$W$32*C1803+Classes_finales!$W$33</f>
        <v>7.9665419372443171</v>
      </c>
      <c r="K1803">
        <f>IF(OR(C1803&lt;10,C1803&gt;450),0,IF(H1803&gt;=MAX(Classes_finales!D:D),$M$1,Donnees_SIG!J1803))</f>
        <v>7.914299999999999</v>
      </c>
      <c r="P1803" t="s">
        <v>39</v>
      </c>
    </row>
    <row r="1804" spans="1:16">
      <c r="A1804" t="s">
        <v>3643</v>
      </c>
      <c r="B1804" t="s">
        <v>3644</v>
      </c>
      <c r="C1804">
        <v>74.590499878000003</v>
      </c>
      <c r="D1804" t="s">
        <v>37</v>
      </c>
      <c r="E1804">
        <v>790997.83245145297</v>
      </c>
      <c r="F1804">
        <v>9638216.8287967797</v>
      </c>
      <c r="G1804">
        <f>IF(C1804="","",VLOOKUP(C1804,Classes_detaillees!B:D,Classes_detaillees!C$1,TRUE))</f>
        <v>75</v>
      </c>
      <c r="H1804">
        <f>IF(C1804="","",VLOOKUP(C1804,Classes_finales!B:D,Classes_finales!C$1,TRUE))</f>
        <v>80</v>
      </c>
      <c r="I1804">
        <f t="shared" si="28"/>
        <v>20</v>
      </c>
      <c r="J1804" s="31">
        <f>Classes_finales!$W$30*C1804^3+Classes_finales!$W$31*C1804^2+Classes_finales!$W$32*C1804+Classes_finales!$W$33</f>
        <v>7.7066863795527638</v>
      </c>
      <c r="K1804">
        <f>IF(OR(C1804&lt;10,C1804&gt;450),0,IF(H1804&gt;=MAX(Classes_finales!D:D),$M$1,Donnees_SIG!J1804))</f>
        <v>7.914299999999999</v>
      </c>
      <c r="P1804" t="s">
        <v>39</v>
      </c>
    </row>
    <row r="1805" spans="1:16">
      <c r="A1805" t="s">
        <v>3645</v>
      </c>
      <c r="B1805" t="s">
        <v>3646</v>
      </c>
      <c r="C1805">
        <v>144.00630188</v>
      </c>
      <c r="D1805" t="s">
        <v>37</v>
      </c>
      <c r="E1805">
        <v>791202.14562744403</v>
      </c>
      <c r="F1805">
        <v>9638426.8865855709</v>
      </c>
      <c r="G1805">
        <f>IF(C1805="","",VLOOKUP(C1805,Classes_detaillees!B:D,Classes_detaillees!C$1,TRUE))</f>
        <v>145</v>
      </c>
      <c r="H1805">
        <f>IF(C1805="","",VLOOKUP(C1805,Classes_finales!B:D,Classes_finales!C$1,TRUE))</f>
        <v>80</v>
      </c>
      <c r="I1805">
        <f t="shared" si="28"/>
        <v>20</v>
      </c>
      <c r="J1805" s="31">
        <f>Classes_finales!$W$30*C1805^3+Classes_finales!$W$31*C1805^2+Classes_finales!$W$32*C1805+Classes_finales!$W$33</f>
        <v>-6.3880693546419742</v>
      </c>
      <c r="K1805">
        <f>IF(OR(C1805&lt;10,C1805&gt;450),0,IF(H1805&gt;=MAX(Classes_finales!D:D),$M$1,Donnees_SIG!J1805))</f>
        <v>7.914299999999999</v>
      </c>
      <c r="P1805" t="s">
        <v>39</v>
      </c>
    </row>
    <row r="1806" spans="1:16">
      <c r="A1806" t="s">
        <v>3647</v>
      </c>
      <c r="B1806" t="s">
        <v>3648</v>
      </c>
      <c r="C1806">
        <v>767.09698486000002</v>
      </c>
      <c r="D1806" t="s">
        <v>37</v>
      </c>
      <c r="E1806">
        <v>783159.99500786804</v>
      </c>
      <c r="F1806">
        <v>9635459.2176533602</v>
      </c>
      <c r="G1806">
        <f>IF(C1806="","",VLOOKUP(C1806,Classes_detaillees!B:D,Classes_detaillees!C$1,TRUE))</f>
        <v>770</v>
      </c>
      <c r="H1806">
        <f>IF(C1806="","",VLOOKUP(C1806,Classes_finales!B:D,Classes_finales!C$1,TRUE))</f>
        <v>80</v>
      </c>
      <c r="I1806">
        <f t="shared" si="28"/>
        <v>20</v>
      </c>
      <c r="J1806" s="31">
        <f>Classes_finales!$W$30*C1806^3+Classes_finales!$W$31*C1806^2+Classes_finales!$W$32*C1806+Classes_finales!$W$33</f>
        <v>-7690.0437568261395</v>
      </c>
      <c r="K1806">
        <f>IF(OR(C1806&lt;10,C1806&gt;450),0,IF(H1806&gt;=MAX(Classes_finales!D:D),$M$1,Donnees_SIG!J1806))</f>
        <v>0</v>
      </c>
      <c r="P1806" t="s">
        <v>39</v>
      </c>
    </row>
    <row r="1807" spans="1:16">
      <c r="A1807" t="s">
        <v>3649</v>
      </c>
      <c r="B1807" t="s">
        <v>3650</v>
      </c>
      <c r="C1807">
        <v>183.67539977999999</v>
      </c>
      <c r="D1807" t="s">
        <v>37</v>
      </c>
      <c r="E1807">
        <v>790722.03955210897</v>
      </c>
      <c r="F1807">
        <v>9638559.4441493005</v>
      </c>
      <c r="G1807">
        <f>IF(C1807="","",VLOOKUP(C1807,Classes_detaillees!B:D,Classes_detaillees!C$1,TRUE))</f>
        <v>185</v>
      </c>
      <c r="H1807">
        <f>IF(C1807="","",VLOOKUP(C1807,Classes_finales!B:D,Classes_finales!C$1,TRUE))</f>
        <v>80</v>
      </c>
      <c r="I1807">
        <f t="shared" si="28"/>
        <v>20</v>
      </c>
      <c r="J1807" s="31">
        <f>Classes_finales!$W$30*C1807^3+Classes_finales!$W$31*C1807^2+Classes_finales!$W$32*C1807+Classes_finales!$W$33</f>
        <v>-39.737796932975755</v>
      </c>
      <c r="K1807">
        <f>IF(OR(C1807&lt;10,C1807&gt;450),0,IF(H1807&gt;=MAX(Classes_finales!D:D),$M$1,Donnees_SIG!J1807))</f>
        <v>7.914299999999999</v>
      </c>
      <c r="P1807" t="s">
        <v>39</v>
      </c>
    </row>
    <row r="1808" spans="1:16">
      <c r="A1808" t="s">
        <v>3651</v>
      </c>
      <c r="B1808" t="s">
        <v>3652</v>
      </c>
      <c r="C1808">
        <v>176.48010253999999</v>
      </c>
      <c r="D1808" t="s">
        <v>37</v>
      </c>
      <c r="E1808">
        <v>790394.95019581995</v>
      </c>
      <c r="F1808">
        <v>9638744.4412752595</v>
      </c>
      <c r="G1808">
        <f>IF(C1808="","",VLOOKUP(C1808,Classes_detaillees!B:D,Classes_detaillees!C$1,TRUE))</f>
        <v>180</v>
      </c>
      <c r="H1808">
        <f>IF(C1808="","",VLOOKUP(C1808,Classes_finales!B:D,Classes_finales!C$1,TRUE))</f>
        <v>80</v>
      </c>
      <c r="I1808">
        <f t="shared" si="28"/>
        <v>20</v>
      </c>
      <c r="J1808" s="31">
        <f>Classes_finales!$W$30*C1808^3+Classes_finales!$W$31*C1808^2+Classes_finales!$W$32*C1808+Classes_finales!$W$33</f>
        <v>-31.846739315531138</v>
      </c>
      <c r="K1808">
        <f>IF(OR(C1808&lt;10,C1808&gt;450),0,IF(H1808&gt;=MAX(Classes_finales!D:D),$M$1,Donnees_SIG!J1808))</f>
        <v>7.914299999999999</v>
      </c>
      <c r="P1808" t="s">
        <v>39</v>
      </c>
    </row>
    <row r="1809" spans="1:16">
      <c r="A1809" t="s">
        <v>3653</v>
      </c>
      <c r="B1809" s="31" t="s">
        <v>3654</v>
      </c>
      <c r="C1809">
        <v>61.582698821999998</v>
      </c>
      <c r="D1809" t="s">
        <v>37</v>
      </c>
      <c r="E1809">
        <v>790419.96768525196</v>
      </c>
      <c r="F1809">
        <v>9638004.2780352104</v>
      </c>
      <c r="G1809">
        <f>IF(C1809="","",VLOOKUP(C1809,Classes_detaillees!B:D,Classes_detaillees!C$1,TRUE))</f>
        <v>65</v>
      </c>
      <c r="H1809">
        <f>IF(C1809="","",VLOOKUP(C1809,Classes_finales!B:D,Classes_finales!C$1,TRUE))</f>
        <v>70</v>
      </c>
      <c r="I1809">
        <f t="shared" si="28"/>
        <v>20</v>
      </c>
      <c r="J1809" s="31">
        <f>Classes_finales!$W$30*C1809^3+Classes_finales!$W$31*C1809^2+Classes_finales!$W$32*C1809+Classes_finales!$W$33</f>
        <v>6.6987389054709396</v>
      </c>
      <c r="K1809">
        <f>IF(OR(C1809&lt;10,C1809&gt;450),0,IF(H1809&gt;=MAX(Classes_finales!D:D),$M$1,Donnees_SIG!J1809))</f>
        <v>6.6987389054709396</v>
      </c>
      <c r="P1809" t="s">
        <v>39</v>
      </c>
    </row>
    <row r="1810" spans="1:16">
      <c r="A1810" t="s">
        <v>3655</v>
      </c>
      <c r="B1810" t="s">
        <v>3656</v>
      </c>
      <c r="C1810">
        <v>20.956899643</v>
      </c>
      <c r="D1810" t="s">
        <v>37</v>
      </c>
      <c r="E1810">
        <v>790651.89901888603</v>
      </c>
      <c r="F1810">
        <v>9637588.9163690694</v>
      </c>
      <c r="G1810">
        <f>IF(C1810="","",VLOOKUP(C1810,Classes_detaillees!B:D,Classes_detaillees!C$1,TRUE))</f>
        <v>25</v>
      </c>
      <c r="H1810">
        <f>IF(C1810="","",VLOOKUP(C1810,Classes_finales!B:D,Classes_finales!C$1,TRUE))</f>
        <v>30</v>
      </c>
      <c r="I1810">
        <f t="shared" si="28"/>
        <v>20</v>
      </c>
      <c r="J1810" s="31">
        <f>Classes_finales!$W$30*C1810^3+Classes_finales!$W$31*C1810^2+Classes_finales!$W$32*C1810+Classes_finales!$W$33</f>
        <v>1.4968872999297467</v>
      </c>
      <c r="K1810">
        <f>IF(OR(C1810&lt;10,C1810&gt;450),0,IF(H1810&gt;=MAX(Classes_finales!D:D),$M$1,Donnees_SIG!J1810))</f>
        <v>1.4968872999297467</v>
      </c>
      <c r="P1810" t="s">
        <v>39</v>
      </c>
    </row>
    <row r="1811" spans="1:16">
      <c r="A1811" t="s">
        <v>3657</v>
      </c>
      <c r="B1811" s="31" t="s">
        <v>3658</v>
      </c>
      <c r="C1811">
        <v>111.73629760999999</v>
      </c>
      <c r="D1811" t="s">
        <v>37</v>
      </c>
      <c r="E1811">
        <v>791975.752214493</v>
      </c>
      <c r="F1811">
        <v>9638406.0911375806</v>
      </c>
      <c r="G1811">
        <f>IF(C1811="","",VLOOKUP(C1811,Classes_detaillees!B:D,Classes_detaillees!C$1,TRUE))</f>
        <v>115</v>
      </c>
      <c r="H1811">
        <f>IF(C1811="","",VLOOKUP(C1811,Classes_finales!B:D,Classes_finales!C$1,TRUE))</f>
        <v>80</v>
      </c>
      <c r="I1811">
        <f t="shared" si="28"/>
        <v>20</v>
      </c>
      <c r="J1811" s="31">
        <f>Classes_finales!$W$30*C1811^3+Classes_finales!$W$31*C1811^2+Classes_finales!$W$32*C1811+Classes_finales!$W$33</f>
        <v>5.4465418137221278</v>
      </c>
      <c r="K1811">
        <f>IF(OR(C1811&lt;10,C1811&gt;450),0,IF(H1811&gt;=MAX(Classes_finales!D:D),$M$1,Donnees_SIG!J1811))</f>
        <v>7.914299999999999</v>
      </c>
      <c r="P1811" t="s">
        <v>39</v>
      </c>
    </row>
    <row r="1812" spans="1:16">
      <c r="A1812" t="s">
        <v>3659</v>
      </c>
      <c r="B1812" t="s">
        <v>3660</v>
      </c>
      <c r="C1812">
        <v>96.476097107000001</v>
      </c>
      <c r="D1812" t="s">
        <v>37</v>
      </c>
      <c r="E1812">
        <v>791618.05615602201</v>
      </c>
      <c r="F1812">
        <v>9639532.0033061504</v>
      </c>
      <c r="G1812">
        <f>IF(C1812="","",VLOOKUP(C1812,Classes_detaillees!B:D,Classes_detaillees!C$1,TRUE))</f>
        <v>100</v>
      </c>
      <c r="H1812">
        <f>IF(C1812="","",VLOOKUP(C1812,Classes_finales!B:D,Classes_finales!C$1,TRUE))</f>
        <v>80</v>
      </c>
      <c r="I1812">
        <f t="shared" si="28"/>
        <v>20</v>
      </c>
      <c r="J1812" s="31">
        <f>Classes_finales!$W$30*C1812^3+Classes_finales!$W$31*C1812^2+Classes_finales!$W$32*C1812+Classes_finales!$W$33</f>
        <v>7.529301589073615</v>
      </c>
      <c r="K1812">
        <f>IF(OR(C1812&lt;10,C1812&gt;450),0,IF(H1812&gt;=MAX(Classes_finales!D:D),$M$1,Donnees_SIG!J1812))</f>
        <v>7.914299999999999</v>
      </c>
      <c r="P1812" t="s">
        <v>39</v>
      </c>
    </row>
    <row r="1813" spans="1:16">
      <c r="A1813" t="s">
        <v>3661</v>
      </c>
      <c r="B1813" s="31" t="s">
        <v>3662</v>
      </c>
      <c r="C1813">
        <v>157.82749939000001</v>
      </c>
      <c r="D1813" t="s">
        <v>37</v>
      </c>
      <c r="E1813">
        <v>791929.04494682199</v>
      </c>
      <c r="F1813">
        <v>9638501.3539749999</v>
      </c>
      <c r="G1813">
        <f>IF(C1813="","",VLOOKUP(C1813,Classes_detaillees!B:D,Classes_detaillees!C$1,TRUE))</f>
        <v>160</v>
      </c>
      <c r="H1813">
        <f>IF(C1813="","",VLOOKUP(C1813,Classes_finales!B:D,Classes_finales!C$1,TRUE))</f>
        <v>80</v>
      </c>
      <c r="I1813">
        <f t="shared" si="28"/>
        <v>20</v>
      </c>
      <c r="J1813" s="31">
        <f>Classes_finales!$W$30*C1813^3+Classes_finales!$W$31*C1813^2+Classes_finales!$W$32*C1813+Classes_finales!$W$33</f>
        <v>-15.324515919470546</v>
      </c>
      <c r="K1813">
        <f>IF(OR(C1813&lt;10,C1813&gt;450),0,IF(H1813&gt;=MAX(Classes_finales!D:D),$M$1,Donnees_SIG!J1813))</f>
        <v>7.914299999999999</v>
      </c>
      <c r="P1813" t="s">
        <v>39</v>
      </c>
    </row>
    <row r="1814" spans="1:16">
      <c r="A1814" t="s">
        <v>3663</v>
      </c>
      <c r="B1814" s="31" t="s">
        <v>3664</v>
      </c>
      <c r="C1814">
        <v>50.260799407999997</v>
      </c>
      <c r="D1814" t="s">
        <v>37</v>
      </c>
      <c r="E1814">
        <v>790734.87360625097</v>
      </c>
      <c r="F1814">
        <v>9637981.1342623699</v>
      </c>
      <c r="G1814">
        <f>IF(C1814="","",VLOOKUP(C1814,Classes_detaillees!B:D,Classes_detaillees!C$1,TRUE))</f>
        <v>55</v>
      </c>
      <c r="H1814">
        <f>IF(C1814="","",VLOOKUP(C1814,Classes_finales!B:D,Classes_finales!C$1,TRUE))</f>
        <v>60</v>
      </c>
      <c r="I1814">
        <f t="shared" si="28"/>
        <v>20</v>
      </c>
      <c r="J1814" s="31">
        <f>Classes_finales!$W$30*C1814^3+Classes_finales!$W$31*C1814^2+Classes_finales!$W$32*C1814+Classes_finales!$W$33</f>
        <v>5.4003406770378515</v>
      </c>
      <c r="K1814">
        <f>IF(OR(C1814&lt;10,C1814&gt;450),0,IF(H1814&gt;=MAX(Classes_finales!D:D),$M$1,Donnees_SIG!J1814))</f>
        <v>5.4003406770378515</v>
      </c>
      <c r="P1814" t="s">
        <v>39</v>
      </c>
    </row>
    <row r="1815" spans="1:16">
      <c r="A1815" t="s">
        <v>3665</v>
      </c>
      <c r="B1815" t="s">
        <v>3666</v>
      </c>
      <c r="C1815">
        <v>48.834598540999998</v>
      </c>
      <c r="D1815" t="s">
        <v>37</v>
      </c>
      <c r="E1815">
        <v>791367.02076739701</v>
      </c>
      <c r="F1815">
        <v>9638416.6660855897</v>
      </c>
      <c r="G1815">
        <f>IF(C1815="","",VLOOKUP(C1815,Classes_detaillees!B:D,Classes_detaillees!C$1,TRUE))</f>
        <v>50</v>
      </c>
      <c r="H1815">
        <f>IF(C1815="","",VLOOKUP(C1815,Classes_finales!B:D,Classes_finales!C$1,TRUE))</f>
        <v>50</v>
      </c>
      <c r="I1815">
        <f t="shared" si="28"/>
        <v>20</v>
      </c>
      <c r="J1815" s="31">
        <f>Classes_finales!$W$30*C1815^3+Classes_finales!$W$31*C1815^2+Classes_finales!$W$32*C1815+Classes_finales!$W$33</f>
        <v>5.2183556824503672</v>
      </c>
      <c r="K1815">
        <f>IF(OR(C1815&lt;10,C1815&gt;450),0,IF(H1815&gt;=MAX(Classes_finales!D:D),$M$1,Donnees_SIG!J1815))</f>
        <v>5.2183556824503672</v>
      </c>
      <c r="P1815" t="s">
        <v>39</v>
      </c>
    </row>
    <row r="1816" spans="1:16">
      <c r="A1816" t="s">
        <v>3667</v>
      </c>
      <c r="B1816" t="s">
        <v>3668</v>
      </c>
      <c r="C1816">
        <v>16.623699188</v>
      </c>
      <c r="D1816" t="s">
        <v>37</v>
      </c>
      <c r="E1816">
        <v>790475.96570431197</v>
      </c>
      <c r="F1816">
        <v>9638563.7727680895</v>
      </c>
      <c r="G1816">
        <f>IF(C1816="","",VLOOKUP(C1816,Classes_detaillees!B:D,Classes_detaillees!C$1,TRUE))</f>
        <v>20</v>
      </c>
      <c r="H1816">
        <f>IF(C1816="","",VLOOKUP(C1816,Classes_finales!B:D,Classes_finales!C$1,TRUE))</f>
        <v>30</v>
      </c>
      <c r="I1816">
        <f t="shared" si="28"/>
        <v>20</v>
      </c>
      <c r="J1816" s="31">
        <f>Classes_finales!$W$30*C1816^3+Classes_finales!$W$31*C1816^2+Classes_finales!$W$32*C1816+Classes_finales!$W$33</f>
        <v>0.98427439555620966</v>
      </c>
      <c r="K1816">
        <f>IF(OR(C1816&lt;10,C1816&gt;450),0,IF(H1816&gt;=MAX(Classes_finales!D:D),$M$1,Donnees_SIG!J1816))</f>
        <v>0.98427439555620966</v>
      </c>
      <c r="P1816" t="s">
        <v>39</v>
      </c>
    </row>
    <row r="1817" spans="1:16">
      <c r="A1817" t="s">
        <v>3669</v>
      </c>
      <c r="B1817" s="31" t="s">
        <v>3670</v>
      </c>
      <c r="C1817">
        <v>75.121902465999995</v>
      </c>
      <c r="D1817" t="s">
        <v>37</v>
      </c>
      <c r="E1817">
        <v>790351.87608240405</v>
      </c>
      <c r="F1817">
        <v>9637764.30047125</v>
      </c>
      <c r="G1817">
        <f>IF(C1817="","",VLOOKUP(C1817,Classes_detaillees!B:D,Classes_detaillees!C$1,TRUE))</f>
        <v>80</v>
      </c>
      <c r="H1817">
        <f>IF(C1817="","",VLOOKUP(C1817,Classes_finales!B:D,Classes_finales!C$1,TRUE))</f>
        <v>80</v>
      </c>
      <c r="I1817">
        <f t="shared" si="28"/>
        <v>20</v>
      </c>
      <c r="J1817" s="31">
        <f>Classes_finales!$W$30*C1817^3+Classes_finales!$W$31*C1817^2+Classes_finales!$W$32*C1817+Classes_finales!$W$33</f>
        <v>7.733287767104672</v>
      </c>
      <c r="K1817">
        <f>IF(OR(C1817&lt;10,C1817&gt;450),0,IF(H1817&gt;=MAX(Classes_finales!D:D),$M$1,Donnees_SIG!J1817))</f>
        <v>7.914299999999999</v>
      </c>
      <c r="P1817" t="s">
        <v>39</v>
      </c>
    </row>
    <row r="1818" spans="1:16">
      <c r="A1818" t="s">
        <v>3671</v>
      </c>
      <c r="B1818" t="s">
        <v>3672</v>
      </c>
      <c r="C1818">
        <v>43.388999939000001</v>
      </c>
      <c r="D1818" t="s">
        <v>37</v>
      </c>
      <c r="E1818">
        <v>784246.52970983903</v>
      </c>
      <c r="F1818">
        <v>9635184.9994700495</v>
      </c>
      <c r="G1818">
        <f>IF(C1818="","",VLOOKUP(C1818,Classes_detaillees!B:D,Classes_detaillees!C$1,TRUE))</f>
        <v>45</v>
      </c>
      <c r="H1818">
        <f>IF(C1818="","",VLOOKUP(C1818,Classes_finales!B:D,Classes_finales!C$1,TRUE))</f>
        <v>50</v>
      </c>
      <c r="I1818">
        <f t="shared" si="28"/>
        <v>20</v>
      </c>
      <c r="J1818" s="31">
        <f>Classes_finales!$W$30*C1818^3+Classes_finales!$W$31*C1818^2+Classes_finales!$W$32*C1818+Classes_finales!$W$33</f>
        <v>4.4991785525164474</v>
      </c>
      <c r="K1818">
        <f>IF(OR(C1818&lt;10,C1818&gt;450),0,IF(H1818&gt;=MAX(Classes_finales!D:D),$M$1,Donnees_SIG!J1818))</f>
        <v>4.4991785525164474</v>
      </c>
      <c r="P1818" t="s">
        <v>39</v>
      </c>
    </row>
    <row r="1819" spans="1:16">
      <c r="A1819" t="s">
        <v>3673</v>
      </c>
      <c r="B1819" s="31" t="s">
        <v>3674</v>
      </c>
      <c r="C1819">
        <v>53.155601501</v>
      </c>
      <c r="D1819" t="s">
        <v>37</v>
      </c>
      <c r="E1819">
        <v>792083.44173091697</v>
      </c>
      <c r="F1819">
        <v>9638067.6224162206</v>
      </c>
      <c r="G1819">
        <f>IF(C1819="","",VLOOKUP(C1819,Classes_detaillees!B:D,Classes_detaillees!C$1,TRUE))</f>
        <v>55</v>
      </c>
      <c r="H1819">
        <f>IF(C1819="","",VLOOKUP(C1819,Classes_finales!B:D,Classes_finales!C$1,TRUE))</f>
        <v>60</v>
      </c>
      <c r="I1819">
        <f t="shared" si="28"/>
        <v>20</v>
      </c>
      <c r="J1819" s="31">
        <f>Classes_finales!$W$30*C1819^3+Classes_finales!$W$31*C1819^2+Classes_finales!$W$32*C1819+Classes_finales!$W$33</f>
        <v>5.7591511155230553</v>
      </c>
      <c r="K1819">
        <f>IF(OR(C1819&lt;10,C1819&gt;450),0,IF(H1819&gt;=MAX(Classes_finales!D:D),$M$1,Donnees_SIG!J1819))</f>
        <v>5.7591511155230553</v>
      </c>
      <c r="P1819" t="s">
        <v>39</v>
      </c>
    </row>
    <row r="1820" spans="1:16">
      <c r="A1820" t="s">
        <v>3675</v>
      </c>
      <c r="B1820" t="s">
        <v>3676</v>
      </c>
      <c r="C1820">
        <v>338.24139403999999</v>
      </c>
      <c r="D1820" t="s">
        <v>37</v>
      </c>
      <c r="E1820">
        <v>792703.36049124796</v>
      </c>
      <c r="F1820">
        <v>9638869.6653409004</v>
      </c>
      <c r="G1820">
        <f>IF(C1820="","",VLOOKUP(C1820,Classes_detaillees!B:D,Classes_detaillees!C$1,TRUE))</f>
        <v>340</v>
      </c>
      <c r="H1820">
        <f>IF(C1820="","",VLOOKUP(C1820,Classes_finales!B:D,Classes_finales!C$1,TRUE))</f>
        <v>80</v>
      </c>
      <c r="I1820">
        <f t="shared" si="28"/>
        <v>20</v>
      </c>
      <c r="J1820" s="31">
        <f>Classes_finales!$W$30*C1820^3+Classes_finales!$W$31*C1820^2+Classes_finales!$W$32*C1820+Classes_finales!$W$33</f>
        <v>-503.48112652767998</v>
      </c>
      <c r="K1820">
        <f>IF(OR(C1820&lt;10,C1820&gt;450),0,IF(H1820&gt;=MAX(Classes_finales!D:D),$M$1,Donnees_SIG!J1820))</f>
        <v>7.914299999999999</v>
      </c>
      <c r="P1820" t="s">
        <v>39</v>
      </c>
    </row>
    <row r="1821" spans="1:16">
      <c r="A1821" t="s">
        <v>3677</v>
      </c>
      <c r="B1821" t="s">
        <v>3678</v>
      </c>
      <c r="C1821">
        <v>45.399700164999999</v>
      </c>
      <c r="D1821" t="s">
        <v>37</v>
      </c>
      <c r="E1821">
        <v>785521.64320954203</v>
      </c>
      <c r="F1821">
        <v>9635797.8799327705</v>
      </c>
      <c r="G1821">
        <f>IF(C1821="","",VLOOKUP(C1821,Classes_detaillees!B:D,Classes_detaillees!C$1,TRUE))</f>
        <v>50</v>
      </c>
      <c r="H1821">
        <f>IF(C1821="","",VLOOKUP(C1821,Classes_finales!B:D,Classes_finales!C$1,TRUE))</f>
        <v>50</v>
      </c>
      <c r="I1821">
        <f t="shared" si="28"/>
        <v>20</v>
      </c>
      <c r="J1821" s="31">
        <f>Classes_finales!$W$30*C1821^3+Classes_finales!$W$31*C1821^2+Classes_finales!$W$32*C1821+Classes_finales!$W$33</f>
        <v>4.7685388447763088</v>
      </c>
      <c r="K1821">
        <f>IF(OR(C1821&lt;10,C1821&gt;450),0,IF(H1821&gt;=MAX(Classes_finales!D:D),$M$1,Donnees_SIG!J1821))</f>
        <v>4.7685388447763088</v>
      </c>
      <c r="P1821" t="s">
        <v>39</v>
      </c>
    </row>
    <row r="1822" spans="1:16">
      <c r="A1822" t="s">
        <v>3679</v>
      </c>
      <c r="B1822" t="s">
        <v>3680</v>
      </c>
      <c r="C1822">
        <v>77.611503600999995</v>
      </c>
      <c r="D1822" t="s">
        <v>37</v>
      </c>
      <c r="E1822">
        <v>792700.855002995</v>
      </c>
      <c r="F1822">
        <v>9638913.7000710107</v>
      </c>
      <c r="G1822">
        <f>IF(C1822="","",VLOOKUP(C1822,Classes_detaillees!B:D,Classes_detaillees!C$1,TRUE))</f>
        <v>80</v>
      </c>
      <c r="H1822">
        <f>IF(C1822="","",VLOOKUP(C1822,Classes_finales!B:D,Classes_finales!C$1,TRUE))</f>
        <v>80</v>
      </c>
      <c r="I1822">
        <f t="shared" si="28"/>
        <v>20</v>
      </c>
      <c r="J1822" s="31">
        <f>Classes_finales!$W$30*C1822^3+Classes_finales!$W$31*C1822^2+Classes_finales!$W$32*C1822+Classes_finales!$W$33</f>
        <v>7.8402661839209813</v>
      </c>
      <c r="K1822">
        <f>IF(OR(C1822&lt;10,C1822&gt;450),0,IF(H1822&gt;=MAX(Classes_finales!D:D),$M$1,Donnees_SIG!J1822))</f>
        <v>7.914299999999999</v>
      </c>
      <c r="P1822" t="s">
        <v>39</v>
      </c>
    </row>
    <row r="1823" spans="1:16">
      <c r="A1823" t="s">
        <v>3681</v>
      </c>
      <c r="B1823" s="31" t="s">
        <v>3682</v>
      </c>
      <c r="C1823">
        <v>69.674797057999996</v>
      </c>
      <c r="D1823" t="s">
        <v>37</v>
      </c>
      <c r="E1823">
        <v>791581.67125549295</v>
      </c>
      <c r="F1823">
        <v>9639534.7850369196</v>
      </c>
      <c r="G1823">
        <f>IF(C1823="","",VLOOKUP(C1823,Classes_detaillees!B:D,Classes_detaillees!C$1,TRUE))</f>
        <v>70</v>
      </c>
      <c r="H1823">
        <f>IF(C1823="","",VLOOKUP(C1823,Classes_finales!B:D,Classes_finales!C$1,TRUE))</f>
        <v>70</v>
      </c>
      <c r="I1823">
        <f t="shared" si="28"/>
        <v>20</v>
      </c>
      <c r="J1823" s="31">
        <f>Classes_finales!$W$30*C1823^3+Classes_finales!$W$31*C1823^2+Classes_finales!$W$32*C1823+Classes_finales!$W$33</f>
        <v>7.4020322853546769</v>
      </c>
      <c r="K1823">
        <f>IF(OR(C1823&lt;10,C1823&gt;450),0,IF(H1823&gt;=MAX(Classes_finales!D:D),$M$1,Donnees_SIG!J1823))</f>
        <v>7.4020322853546769</v>
      </c>
      <c r="P1823" t="s">
        <v>39</v>
      </c>
    </row>
    <row r="1824" spans="1:16">
      <c r="A1824" t="s">
        <v>3683</v>
      </c>
      <c r="B1824" t="s">
        <v>3684</v>
      </c>
      <c r="C1824">
        <v>78.556297302000004</v>
      </c>
      <c r="D1824" t="s">
        <v>37</v>
      </c>
      <c r="E1824">
        <v>786114.29471430404</v>
      </c>
      <c r="F1824">
        <v>9636362.0539228804</v>
      </c>
      <c r="G1824">
        <f>IF(C1824="","",VLOOKUP(C1824,Classes_detaillees!B:D,Classes_detaillees!C$1,TRUE))</f>
        <v>80</v>
      </c>
      <c r="H1824">
        <f>IF(C1824="","",VLOOKUP(C1824,Classes_finales!B:D,Classes_finales!C$1,TRUE))</f>
        <v>80</v>
      </c>
      <c r="I1824">
        <f t="shared" si="28"/>
        <v>20</v>
      </c>
      <c r="J1824" s="31">
        <f>Classes_finales!$W$30*C1824^3+Classes_finales!$W$31*C1824^2+Classes_finales!$W$32*C1824+Classes_finales!$W$33</f>
        <v>7.8729928629116781</v>
      </c>
      <c r="K1824">
        <f>IF(OR(C1824&lt;10,C1824&gt;450),0,IF(H1824&gt;=MAX(Classes_finales!D:D),$M$1,Donnees_SIG!J1824))</f>
        <v>7.914299999999999</v>
      </c>
      <c r="P1824" t="s">
        <v>39</v>
      </c>
    </row>
    <row r="1825" spans="1:16">
      <c r="A1825" t="s">
        <v>3685</v>
      </c>
      <c r="B1825" t="s">
        <v>3686</v>
      </c>
      <c r="C1825">
        <v>67.396598815999994</v>
      </c>
      <c r="D1825" t="s">
        <v>37</v>
      </c>
      <c r="E1825">
        <v>791019.70641402004</v>
      </c>
      <c r="F1825">
        <v>9638348.4339190405</v>
      </c>
      <c r="G1825">
        <f>IF(C1825="","",VLOOKUP(C1825,Classes_detaillees!B:D,Classes_detaillees!C$1,TRUE))</f>
        <v>70</v>
      </c>
      <c r="H1825">
        <f>IF(C1825="","",VLOOKUP(C1825,Classes_finales!B:D,Classes_finales!C$1,TRUE))</f>
        <v>70</v>
      </c>
      <c r="I1825">
        <f t="shared" si="28"/>
        <v>20</v>
      </c>
      <c r="J1825" s="31">
        <f>Classes_finales!$W$30*C1825^3+Classes_finales!$W$31*C1825^2+Classes_finales!$W$32*C1825+Classes_finales!$W$33</f>
        <v>7.2275163619303289</v>
      </c>
      <c r="K1825">
        <f>IF(OR(C1825&lt;10,C1825&gt;450),0,IF(H1825&gt;=MAX(Classes_finales!D:D),$M$1,Donnees_SIG!J1825))</f>
        <v>7.2275163619303289</v>
      </c>
      <c r="P1825" t="s">
        <v>39</v>
      </c>
    </row>
    <row r="1826" spans="1:16">
      <c r="A1826" t="s">
        <v>3687</v>
      </c>
      <c r="B1826" t="s">
        <v>3688</v>
      </c>
      <c r="C1826">
        <v>36.275398254000002</v>
      </c>
      <c r="D1826" t="s">
        <v>37</v>
      </c>
      <c r="E1826">
        <v>790481.65116324194</v>
      </c>
      <c r="F1826">
        <v>9638703.7600609809</v>
      </c>
      <c r="G1826">
        <f>IF(C1826="","",VLOOKUP(C1826,Classes_detaillees!B:D,Classes_detaillees!C$1,TRUE))</f>
        <v>40</v>
      </c>
      <c r="H1826">
        <f>IF(C1826="","",VLOOKUP(C1826,Classes_finales!B:D,Classes_finales!C$1,TRUE))</f>
        <v>40</v>
      </c>
      <c r="I1826">
        <f t="shared" si="28"/>
        <v>20</v>
      </c>
      <c r="J1826" s="31">
        <f>Classes_finales!$W$30*C1826^3+Classes_finales!$W$31*C1826^2+Classes_finales!$W$32*C1826+Classes_finales!$W$33</f>
        <v>3.5266608918758968</v>
      </c>
      <c r="K1826">
        <f>IF(OR(C1826&lt;10,C1826&gt;450),0,IF(H1826&gt;=MAX(Classes_finales!D:D),$M$1,Donnees_SIG!J1826))</f>
        <v>3.5266608918758968</v>
      </c>
      <c r="P1826" t="s">
        <v>39</v>
      </c>
    </row>
    <row r="1827" spans="1:16">
      <c r="A1827" t="s">
        <v>3689</v>
      </c>
      <c r="B1827" t="s">
        <v>3690</v>
      </c>
      <c r="C1827">
        <v>185.5184021</v>
      </c>
      <c r="D1827" t="s">
        <v>37</v>
      </c>
      <c r="E1827">
        <v>790864.67031689303</v>
      </c>
      <c r="F1827">
        <v>9637292.6774188504</v>
      </c>
      <c r="G1827">
        <f>IF(C1827="","",VLOOKUP(C1827,Classes_detaillees!B:D,Classes_detaillees!C$1,TRUE))</f>
        <v>190</v>
      </c>
      <c r="H1827">
        <f>IF(C1827="","",VLOOKUP(C1827,Classes_finales!B:D,Classes_finales!C$1,TRUE))</f>
        <v>80</v>
      </c>
      <c r="I1827">
        <f t="shared" si="28"/>
        <v>20</v>
      </c>
      <c r="J1827" s="31">
        <f>Classes_finales!$W$30*C1827^3+Classes_finales!$W$31*C1827^2+Classes_finales!$W$32*C1827+Classes_finales!$W$33</f>
        <v>-41.904156902337093</v>
      </c>
      <c r="K1827">
        <f>IF(OR(C1827&lt;10,C1827&gt;450),0,IF(H1827&gt;=MAX(Classes_finales!D:D),$M$1,Donnees_SIG!J1827))</f>
        <v>7.914299999999999</v>
      </c>
      <c r="P1827" t="s">
        <v>39</v>
      </c>
    </row>
    <row r="1828" spans="1:16">
      <c r="A1828" t="s">
        <v>3691</v>
      </c>
      <c r="B1828" s="31" t="s">
        <v>3692</v>
      </c>
      <c r="C1828">
        <v>133.63749695000001</v>
      </c>
      <c r="D1828" t="s">
        <v>37</v>
      </c>
      <c r="E1828">
        <v>790474.177702719</v>
      </c>
      <c r="F1828">
        <v>9638554.1052944604</v>
      </c>
      <c r="G1828">
        <f>IF(C1828="","",VLOOKUP(C1828,Classes_detaillees!B:D,Classes_detaillees!C$1,TRUE))</f>
        <v>135</v>
      </c>
      <c r="H1828">
        <f>IF(C1828="","",VLOOKUP(C1828,Classes_finales!B:D,Classes_finales!C$1,TRUE))</f>
        <v>80</v>
      </c>
      <c r="I1828">
        <f t="shared" si="28"/>
        <v>20</v>
      </c>
      <c r="J1828" s="31">
        <f>Classes_finales!$W$30*C1828^3+Classes_finales!$W$31*C1828^2+Classes_finales!$W$32*C1828+Classes_finales!$W$33</f>
        <v>-1.3165584085714008</v>
      </c>
      <c r="K1828">
        <f>IF(OR(C1828&lt;10,C1828&gt;450),0,IF(H1828&gt;=MAX(Classes_finales!D:D),$M$1,Donnees_SIG!J1828))</f>
        <v>7.914299999999999</v>
      </c>
      <c r="P1828" t="s">
        <v>39</v>
      </c>
    </row>
    <row r="1829" spans="1:16">
      <c r="A1829" t="s">
        <v>3693</v>
      </c>
      <c r="B1829" t="s">
        <v>3694</v>
      </c>
      <c r="C1829">
        <v>120.60140228</v>
      </c>
      <c r="D1829" t="s">
        <v>37</v>
      </c>
      <c r="E1829">
        <v>790507.34716807399</v>
      </c>
      <c r="F1829">
        <v>9637338.6145294905</v>
      </c>
      <c r="G1829">
        <f>IF(C1829="","",VLOOKUP(C1829,Classes_detaillees!B:D,Classes_detaillees!C$1,TRUE))</f>
        <v>125</v>
      </c>
      <c r="H1829">
        <f>IF(C1829="","",VLOOKUP(C1829,Classes_finales!B:D,Classes_finales!C$1,TRUE))</f>
        <v>80</v>
      </c>
      <c r="I1829">
        <f t="shared" si="28"/>
        <v>20</v>
      </c>
      <c r="J1829" s="31">
        <f>Classes_finales!$W$30*C1829^3+Classes_finales!$W$31*C1829^2+Classes_finales!$W$32*C1829+Classes_finales!$W$33</f>
        <v>3.3006358497799586</v>
      </c>
      <c r="K1829">
        <f>IF(OR(C1829&lt;10,C1829&gt;450),0,IF(H1829&gt;=MAX(Classes_finales!D:D),$M$1,Donnees_SIG!J1829))</f>
        <v>7.914299999999999</v>
      </c>
      <c r="P1829" t="s">
        <v>39</v>
      </c>
    </row>
    <row r="1830" spans="1:16">
      <c r="A1830" t="s">
        <v>3695</v>
      </c>
      <c r="B1830" s="31" t="s">
        <v>3696</v>
      </c>
      <c r="C1830">
        <v>63.957698821999998</v>
      </c>
      <c r="D1830" t="s">
        <v>37</v>
      </c>
      <c r="E1830">
        <v>784009.54072922096</v>
      </c>
      <c r="F1830">
        <v>9637586.6502541602</v>
      </c>
      <c r="G1830">
        <f>IF(C1830="","",VLOOKUP(C1830,Classes_detaillees!B:D,Classes_detaillees!C$1,TRUE))</f>
        <v>65</v>
      </c>
      <c r="H1830">
        <f>IF(C1830="","",VLOOKUP(C1830,Classes_finales!B:D,Classes_finales!C$1,TRUE))</f>
        <v>70</v>
      </c>
      <c r="I1830">
        <f t="shared" si="28"/>
        <v>20</v>
      </c>
      <c r="J1830" s="31">
        <f>Classes_finales!$W$30*C1830^3+Classes_finales!$W$31*C1830^2+Classes_finales!$W$32*C1830+Classes_finales!$W$33</f>
        <v>6.9282940556671022</v>
      </c>
      <c r="K1830">
        <f>IF(OR(C1830&lt;10,C1830&gt;450),0,IF(H1830&gt;=MAX(Classes_finales!D:D),$M$1,Donnees_SIG!J1830))</f>
        <v>6.9282940556671022</v>
      </c>
      <c r="P1830" t="s">
        <v>39</v>
      </c>
    </row>
    <row r="1831" spans="1:16">
      <c r="A1831" t="s">
        <v>3697</v>
      </c>
      <c r="B1831" s="31" t="s">
        <v>3698</v>
      </c>
      <c r="C1831">
        <v>87.558502196999996</v>
      </c>
      <c r="D1831" t="s">
        <v>37</v>
      </c>
      <c r="E1831">
        <v>790509.82734367903</v>
      </c>
      <c r="F1831">
        <v>9637876.5305458698</v>
      </c>
      <c r="G1831">
        <f>IF(C1831="","",VLOOKUP(C1831,Classes_detaillees!B:D,Classes_detaillees!C$1,TRUE))</f>
        <v>90</v>
      </c>
      <c r="H1831">
        <f>IF(C1831="","",VLOOKUP(C1831,Classes_finales!B:D,Classes_finales!C$1,TRUE))</f>
        <v>80</v>
      </c>
      <c r="I1831">
        <f t="shared" si="28"/>
        <v>20</v>
      </c>
      <c r="J1831" s="31">
        <f>Classes_finales!$W$30*C1831^3+Classes_finales!$W$31*C1831^2+Classes_finales!$W$32*C1831+Classes_finales!$W$33</f>
        <v>7.9453297314564235</v>
      </c>
      <c r="K1831">
        <f>IF(OR(C1831&lt;10,C1831&gt;450),0,IF(H1831&gt;=MAX(Classes_finales!D:D),$M$1,Donnees_SIG!J1831))</f>
        <v>7.914299999999999</v>
      </c>
      <c r="P1831" t="s">
        <v>39</v>
      </c>
    </row>
    <row r="1832" spans="1:16">
      <c r="A1832" t="s">
        <v>3699</v>
      </c>
      <c r="B1832" t="s">
        <v>3700</v>
      </c>
      <c r="C1832">
        <v>52.293201447000001</v>
      </c>
      <c r="D1832" t="s">
        <v>37</v>
      </c>
      <c r="E1832">
        <v>785292.22439818003</v>
      </c>
      <c r="F1832">
        <v>9636722.2956906706</v>
      </c>
      <c r="G1832">
        <f>IF(C1832="","",VLOOKUP(C1832,Classes_detaillees!B:D,Classes_detaillees!C$1,TRUE))</f>
        <v>55</v>
      </c>
      <c r="H1832">
        <f>IF(C1832="","",VLOOKUP(C1832,Classes_finales!B:D,Classes_finales!C$1,TRUE))</f>
        <v>60</v>
      </c>
      <c r="I1832">
        <f t="shared" si="28"/>
        <v>20</v>
      </c>
      <c r="J1832" s="31">
        <f>Classes_finales!$W$30*C1832^3+Classes_finales!$W$31*C1832^2+Classes_finales!$W$32*C1832+Classes_finales!$W$33</f>
        <v>5.6538590568116831</v>
      </c>
      <c r="K1832">
        <f>IF(OR(C1832&lt;10,C1832&gt;450),0,IF(H1832&gt;=MAX(Classes_finales!D:D),$M$1,Donnees_SIG!J1832))</f>
        <v>5.6538590568116831</v>
      </c>
      <c r="P1832" t="s">
        <v>39</v>
      </c>
    </row>
    <row r="1833" spans="1:16">
      <c r="A1833" t="s">
        <v>3701</v>
      </c>
      <c r="B1833" s="31" t="s">
        <v>3702</v>
      </c>
      <c r="C1833">
        <v>9.2047004700000006</v>
      </c>
      <c r="D1833" t="s">
        <v>37</v>
      </c>
      <c r="E1833">
        <v>791365.30858593702</v>
      </c>
      <c r="F1833">
        <v>9638488.7664943691</v>
      </c>
      <c r="G1833">
        <f>IF(C1833="","",VLOOKUP(C1833,Classes_detaillees!B:D,Classes_detaillees!C$1,TRUE))</f>
        <v>10</v>
      </c>
      <c r="H1833">
        <f>IF(C1833="","",VLOOKUP(C1833,Classes_finales!B:D,Classes_finales!C$1,TRUE))</f>
        <v>10</v>
      </c>
      <c r="I1833">
        <f t="shared" si="28"/>
        <v>20</v>
      </c>
      <c r="J1833" s="31">
        <f>Classes_finales!$W$30*C1833^3+Classes_finales!$W$31*C1833^2+Classes_finales!$W$32*C1833+Classes_finales!$W$33</f>
        <v>0.21684813731127628</v>
      </c>
      <c r="K1833">
        <f>IF(OR(C1833&lt;10,C1833&gt;450),0,IF(H1833&gt;=MAX(Classes_finales!D:D),$M$1,Donnees_SIG!J1833))</f>
        <v>0</v>
      </c>
      <c r="P1833" t="s">
        <v>39</v>
      </c>
    </row>
    <row r="1834" spans="1:16">
      <c r="A1834" t="s">
        <v>3703</v>
      </c>
      <c r="B1834" s="31" t="s">
        <v>3704</v>
      </c>
      <c r="C1834">
        <v>67.886497497999997</v>
      </c>
      <c r="D1834" t="s">
        <v>37</v>
      </c>
      <c r="E1834">
        <v>790441.25020476198</v>
      </c>
      <c r="F1834">
        <v>9637640.5965573806</v>
      </c>
      <c r="G1834">
        <f>IF(C1834="","",VLOOKUP(C1834,Classes_detaillees!B:D,Classes_detaillees!C$1,TRUE))</f>
        <v>70</v>
      </c>
      <c r="H1834">
        <f>IF(C1834="","",VLOOKUP(C1834,Classes_finales!B:D,Classes_finales!C$1,TRUE))</f>
        <v>70</v>
      </c>
      <c r="I1834">
        <f t="shared" si="28"/>
        <v>20</v>
      </c>
      <c r="J1834" s="31">
        <f>Classes_finales!$W$30*C1834^3+Classes_finales!$W$31*C1834^2+Classes_finales!$W$32*C1834+Classes_finales!$W$33</f>
        <v>7.2667077027395539</v>
      </c>
      <c r="K1834">
        <f>IF(OR(C1834&lt;10,C1834&gt;450),0,IF(H1834&gt;=MAX(Classes_finales!D:D),$M$1,Donnees_SIG!J1834))</f>
        <v>7.2667077027395539</v>
      </c>
      <c r="P1834" t="s">
        <v>39</v>
      </c>
    </row>
    <row r="1835" spans="1:16">
      <c r="A1835" t="s">
        <v>3705</v>
      </c>
      <c r="B1835" t="s">
        <v>3706</v>
      </c>
      <c r="C1835">
        <v>104.44799805</v>
      </c>
      <c r="D1835" t="s">
        <v>37</v>
      </c>
      <c r="E1835">
        <v>791771.29245227005</v>
      </c>
      <c r="F1835">
        <v>9638218.2694848198</v>
      </c>
      <c r="G1835">
        <f>IF(C1835="","",VLOOKUP(C1835,Classes_detaillees!B:D,Classes_detaillees!C$1,TRUE))</f>
        <v>105</v>
      </c>
      <c r="H1835">
        <f>IF(C1835="","",VLOOKUP(C1835,Classes_finales!B:D,Classes_finales!C$1,TRUE))</f>
        <v>80</v>
      </c>
      <c r="I1835">
        <f t="shared" si="28"/>
        <v>20</v>
      </c>
      <c r="J1835" s="31">
        <f>Classes_finales!$W$30*C1835^3+Classes_finales!$W$31*C1835^2+Classes_finales!$W$32*C1835+Classes_finales!$W$33</f>
        <v>6.6767695468113146</v>
      </c>
      <c r="K1835">
        <f>IF(OR(C1835&lt;10,C1835&gt;450),0,IF(H1835&gt;=MAX(Classes_finales!D:D),$M$1,Donnees_SIG!J1835))</f>
        <v>7.914299999999999</v>
      </c>
      <c r="P1835" t="s">
        <v>39</v>
      </c>
    </row>
    <row r="1836" spans="1:16">
      <c r="A1836" t="s">
        <v>3707</v>
      </c>
      <c r="B1836" t="s">
        <v>3708</v>
      </c>
      <c r="C1836">
        <v>17.662900924999999</v>
      </c>
      <c r="D1836" t="s">
        <v>37</v>
      </c>
      <c r="E1836">
        <v>783752.82239220501</v>
      </c>
      <c r="F1836">
        <v>9637100.2584245801</v>
      </c>
      <c r="G1836">
        <f>IF(C1836="","",VLOOKUP(C1836,Classes_detaillees!B:D,Classes_detaillees!C$1,TRUE))</f>
        <v>20</v>
      </c>
      <c r="H1836">
        <f>IF(C1836="","",VLOOKUP(C1836,Classes_finales!B:D,Classes_finales!C$1,TRUE))</f>
        <v>30</v>
      </c>
      <c r="I1836">
        <f t="shared" si="28"/>
        <v>20</v>
      </c>
      <c r="J1836" s="31">
        <f>Classes_finales!$W$30*C1836^3+Classes_finales!$W$31*C1836^2+Classes_finales!$W$32*C1836+Classes_finales!$W$33</f>
        <v>1.103462060121599</v>
      </c>
      <c r="K1836">
        <f>IF(OR(C1836&lt;10,C1836&gt;450),0,IF(H1836&gt;=MAX(Classes_finales!D:D),$M$1,Donnees_SIG!J1836))</f>
        <v>1.103462060121599</v>
      </c>
      <c r="P1836" t="s">
        <v>39</v>
      </c>
    </row>
    <row r="1837" spans="1:16">
      <c r="A1837" t="s">
        <v>3709</v>
      </c>
      <c r="B1837" s="31" t="s">
        <v>3710</v>
      </c>
      <c r="C1837">
        <v>84.639396667</v>
      </c>
      <c r="D1837" t="s">
        <v>37</v>
      </c>
      <c r="E1837">
        <v>792304.55686905899</v>
      </c>
      <c r="F1837">
        <v>9638203.3631649595</v>
      </c>
      <c r="G1837">
        <f>IF(C1837="","",VLOOKUP(C1837,Classes_detaillees!B:D,Classes_detaillees!C$1,TRUE))</f>
        <v>85</v>
      </c>
      <c r="H1837">
        <f>IF(C1837="","",VLOOKUP(C1837,Classes_finales!B:D,Classes_finales!C$1,TRUE))</f>
        <v>80</v>
      </c>
      <c r="I1837">
        <f t="shared" si="28"/>
        <v>20</v>
      </c>
      <c r="J1837" s="31">
        <f>Classes_finales!$W$30*C1837^3+Classes_finales!$W$31*C1837^2+Classes_finales!$W$32*C1837+Classes_finales!$W$33</f>
        <v>7.9718614056702481</v>
      </c>
      <c r="K1837">
        <f>IF(OR(C1837&lt;10,C1837&gt;450),0,IF(H1837&gt;=MAX(Classes_finales!D:D),$M$1,Donnees_SIG!J1837))</f>
        <v>7.914299999999999</v>
      </c>
      <c r="P1837" t="s">
        <v>39</v>
      </c>
    </row>
    <row r="1838" spans="1:16">
      <c r="A1838" t="s">
        <v>3711</v>
      </c>
      <c r="B1838" s="31" t="s">
        <v>3712</v>
      </c>
      <c r="C1838">
        <v>42.229801178000002</v>
      </c>
      <c r="D1838" t="s">
        <v>37</v>
      </c>
      <c r="E1838">
        <v>782518.58361456299</v>
      </c>
      <c r="F1838">
        <v>9635807.9026442394</v>
      </c>
      <c r="G1838">
        <f>IF(C1838="","",VLOOKUP(C1838,Classes_detaillees!B:D,Classes_detaillees!C$1,TRUE))</f>
        <v>45</v>
      </c>
      <c r="H1838">
        <f>IF(C1838="","",VLOOKUP(C1838,Classes_finales!B:D,Classes_finales!C$1,TRUE))</f>
        <v>50</v>
      </c>
      <c r="I1838">
        <f t="shared" si="28"/>
        <v>20</v>
      </c>
      <c r="J1838" s="31">
        <f>Classes_finales!$W$30*C1838^3+Classes_finales!$W$31*C1838^2+Classes_finales!$W$32*C1838+Classes_finales!$W$33</f>
        <v>4.342343646587544</v>
      </c>
      <c r="K1838">
        <f>IF(OR(C1838&lt;10,C1838&gt;450),0,IF(H1838&gt;=MAX(Classes_finales!D:D),$M$1,Donnees_SIG!J1838))</f>
        <v>4.342343646587544</v>
      </c>
      <c r="P1838" t="s">
        <v>39</v>
      </c>
    </row>
    <row r="1839" spans="1:16">
      <c r="A1839" t="s">
        <v>3713</v>
      </c>
      <c r="B1839" s="31" t="s">
        <v>3714</v>
      </c>
      <c r="C1839">
        <v>72.003501892000003</v>
      </c>
      <c r="D1839" t="s">
        <v>37</v>
      </c>
      <c r="E1839">
        <v>790468.01761068497</v>
      </c>
      <c r="F1839">
        <v>9637398.5604343899</v>
      </c>
      <c r="G1839">
        <f>IF(C1839="","",VLOOKUP(C1839,Classes_detaillees!B:D,Classes_detaillees!C$1,TRUE))</f>
        <v>75</v>
      </c>
      <c r="H1839">
        <f>IF(C1839="","",VLOOKUP(C1839,Classes_finales!B:D,Classes_finales!C$1,TRUE))</f>
        <v>80</v>
      </c>
      <c r="I1839">
        <f t="shared" si="28"/>
        <v>20</v>
      </c>
      <c r="J1839" s="31">
        <f>Classes_finales!$W$30*C1839^3+Classes_finales!$W$31*C1839^2+Classes_finales!$W$32*C1839+Classes_finales!$W$33</f>
        <v>7.5591594025537763</v>
      </c>
      <c r="K1839">
        <f>IF(OR(C1839&lt;10,C1839&gt;450),0,IF(H1839&gt;=MAX(Classes_finales!D:D),$M$1,Donnees_SIG!J1839))</f>
        <v>7.914299999999999</v>
      </c>
      <c r="P1839" t="s">
        <v>39</v>
      </c>
    </row>
    <row r="1840" spans="1:16">
      <c r="A1840" t="s">
        <v>3715</v>
      </c>
      <c r="B1840" s="31" t="s">
        <v>3716</v>
      </c>
      <c r="C1840">
        <v>120.4803009</v>
      </c>
      <c r="D1840" t="s">
        <v>37</v>
      </c>
      <c r="E1840">
        <v>791337.82511175296</v>
      </c>
      <c r="F1840">
        <v>9637414.9487734195</v>
      </c>
      <c r="G1840">
        <f>IF(C1840="","",VLOOKUP(C1840,Classes_detaillees!B:D,Classes_detaillees!C$1,TRUE))</f>
        <v>125</v>
      </c>
      <c r="H1840">
        <f>IF(C1840="","",VLOOKUP(C1840,Classes_finales!B:D,Classes_finales!C$1,TRUE))</f>
        <v>80</v>
      </c>
      <c r="I1840">
        <f t="shared" si="28"/>
        <v>20</v>
      </c>
      <c r="J1840" s="31">
        <f>Classes_finales!$W$30*C1840^3+Classes_finales!$W$31*C1840^2+Classes_finales!$W$32*C1840+Classes_finales!$W$33</f>
        <v>3.3350923580350424</v>
      </c>
      <c r="K1840">
        <f>IF(OR(C1840&lt;10,C1840&gt;450),0,IF(H1840&gt;=MAX(Classes_finales!D:D),$M$1,Donnees_SIG!J1840))</f>
        <v>7.914299999999999</v>
      </c>
      <c r="P1840" t="s">
        <v>39</v>
      </c>
    </row>
    <row r="1841" spans="1:16">
      <c r="A1841" t="s">
        <v>3717</v>
      </c>
      <c r="B1841" t="s">
        <v>3718</v>
      </c>
      <c r="C1841">
        <v>84.715103149000001</v>
      </c>
      <c r="D1841" t="s">
        <v>37</v>
      </c>
      <c r="E1841">
        <v>791897.08345177595</v>
      </c>
      <c r="F1841">
        <v>9639756.6610090993</v>
      </c>
      <c r="G1841">
        <f>IF(C1841="","",VLOOKUP(C1841,Classes_detaillees!B:D,Classes_detaillees!C$1,TRUE))</f>
        <v>85</v>
      </c>
      <c r="H1841">
        <f>IF(C1841="","",VLOOKUP(C1841,Classes_finales!B:D,Classes_finales!C$1,TRUE))</f>
        <v>80</v>
      </c>
      <c r="I1841">
        <f t="shared" si="28"/>
        <v>20</v>
      </c>
      <c r="J1841" s="31">
        <f>Classes_finales!$W$30*C1841^3+Classes_finales!$W$31*C1841^2+Classes_finales!$W$32*C1841+Classes_finales!$W$33</f>
        <v>7.9718058122670268</v>
      </c>
      <c r="K1841">
        <f>IF(OR(C1841&lt;10,C1841&gt;450),0,IF(H1841&gt;=MAX(Classes_finales!D:D),$M$1,Donnees_SIG!J1841))</f>
        <v>7.914299999999999</v>
      </c>
      <c r="P1841" t="s">
        <v>39</v>
      </c>
    </row>
    <row r="1842" spans="1:16">
      <c r="A1842" t="s">
        <v>3719</v>
      </c>
      <c r="B1842" t="s">
        <v>3720</v>
      </c>
      <c r="C1842">
        <v>256.81710815000002</v>
      </c>
      <c r="D1842" t="s">
        <v>37</v>
      </c>
      <c r="E1842">
        <v>791187.73897202697</v>
      </c>
      <c r="F1842">
        <v>9638794.8090516198</v>
      </c>
      <c r="G1842">
        <f>IF(C1842="","",VLOOKUP(C1842,Classes_detaillees!B:D,Classes_detaillees!C$1,TRUE))</f>
        <v>260</v>
      </c>
      <c r="H1842">
        <f>IF(C1842="","",VLOOKUP(C1842,Classes_finales!B:D,Classes_finales!C$1,TRUE))</f>
        <v>80</v>
      </c>
      <c r="I1842">
        <f t="shared" si="28"/>
        <v>20</v>
      </c>
      <c r="J1842" s="31">
        <f>Classes_finales!$W$30*C1842^3+Classes_finales!$W$31*C1842^2+Classes_finales!$W$32*C1842+Classes_finales!$W$33</f>
        <v>-179.53133330130217</v>
      </c>
      <c r="K1842">
        <f>IF(OR(C1842&lt;10,C1842&gt;450),0,IF(H1842&gt;=MAX(Classes_finales!D:D),$M$1,Donnees_SIG!J1842))</f>
        <v>7.914299999999999</v>
      </c>
      <c r="P1842" t="s">
        <v>39</v>
      </c>
    </row>
    <row r="1843" spans="1:16">
      <c r="A1843" t="s">
        <v>3721</v>
      </c>
      <c r="B1843" s="31" t="s">
        <v>3722</v>
      </c>
      <c r="C1843">
        <v>31.853399277000001</v>
      </c>
      <c r="D1843" t="s">
        <v>37</v>
      </c>
      <c r="E1843">
        <v>790521.31615943497</v>
      </c>
      <c r="F1843">
        <v>9638316.6071119495</v>
      </c>
      <c r="G1843">
        <f>IF(C1843="","",VLOOKUP(C1843,Classes_detaillees!B:D,Classes_detaillees!C$1,TRUE))</f>
        <v>35</v>
      </c>
      <c r="H1843">
        <f>IF(C1843="","",VLOOKUP(C1843,Classes_finales!B:D,Classes_finales!C$1,TRUE))</f>
        <v>35</v>
      </c>
      <c r="I1843">
        <f t="shared" si="28"/>
        <v>20</v>
      </c>
      <c r="J1843" s="31">
        <f>Classes_finales!$W$30*C1843^3+Classes_finales!$W$31*C1843^2+Classes_finales!$W$32*C1843+Classes_finales!$W$33</f>
        <v>2.9205702661943618</v>
      </c>
      <c r="K1843">
        <f>IF(OR(C1843&lt;10,C1843&gt;450),0,IF(H1843&gt;=MAX(Classes_finales!D:D),$M$1,Donnees_SIG!J1843))</f>
        <v>2.9205702661943618</v>
      </c>
      <c r="P1843" t="s">
        <v>39</v>
      </c>
    </row>
    <row r="1844" spans="1:16">
      <c r="A1844" t="s">
        <v>3723</v>
      </c>
      <c r="B1844" s="31" t="s">
        <v>3724</v>
      </c>
      <c r="C1844">
        <v>16.569900513</v>
      </c>
      <c r="D1844" t="s">
        <v>37</v>
      </c>
      <c r="E1844">
        <v>784859.74716439506</v>
      </c>
      <c r="F1844">
        <v>9635406.9141548406</v>
      </c>
      <c r="G1844">
        <f>IF(C1844="","",VLOOKUP(C1844,Classes_detaillees!B:D,Classes_detaillees!C$1,TRUE))</f>
        <v>20</v>
      </c>
      <c r="H1844">
        <f>IF(C1844="","",VLOOKUP(C1844,Classes_finales!B:D,Classes_finales!C$1,TRUE))</f>
        <v>30</v>
      </c>
      <c r="I1844">
        <f t="shared" si="28"/>
        <v>20</v>
      </c>
      <c r="J1844" s="31">
        <f>Classes_finales!$W$30*C1844^3+Classes_finales!$W$31*C1844^2+Classes_finales!$W$32*C1844+Classes_finales!$W$33</f>
        <v>0.97817369688173095</v>
      </c>
      <c r="K1844">
        <f>IF(OR(C1844&lt;10,C1844&gt;450),0,IF(H1844&gt;=MAX(Classes_finales!D:D),$M$1,Donnees_SIG!J1844))</f>
        <v>0.97817369688173095</v>
      </c>
      <c r="P1844" t="s">
        <v>39</v>
      </c>
    </row>
    <row r="1845" spans="1:16">
      <c r="A1845" t="s">
        <v>3725</v>
      </c>
      <c r="B1845" t="s">
        <v>3726</v>
      </c>
      <c r="C1845">
        <v>41.102699280000003</v>
      </c>
      <c r="D1845" t="s">
        <v>37</v>
      </c>
      <c r="E1845">
        <v>790517.12965158501</v>
      </c>
      <c r="F1845">
        <v>9637754.8066062592</v>
      </c>
      <c r="G1845">
        <f>IF(C1845="","",VLOOKUP(C1845,Classes_detaillees!B:D,Classes_detaillees!C$1,TRUE))</f>
        <v>45</v>
      </c>
      <c r="H1845">
        <f>IF(C1845="","",VLOOKUP(C1845,Classes_finales!B:D,Classes_finales!C$1,TRUE))</f>
        <v>50</v>
      </c>
      <c r="I1845">
        <f t="shared" si="28"/>
        <v>20</v>
      </c>
      <c r="J1845" s="31">
        <f>Classes_finales!$W$30*C1845^3+Classes_finales!$W$31*C1845^2+Classes_finales!$W$32*C1845+Classes_finales!$W$33</f>
        <v>4.1889895258425724</v>
      </c>
      <c r="K1845">
        <f>IF(OR(C1845&lt;10,C1845&gt;450),0,IF(H1845&gt;=MAX(Classes_finales!D:D),$M$1,Donnees_SIG!J1845))</f>
        <v>4.1889895258425724</v>
      </c>
      <c r="P1845" t="s">
        <v>39</v>
      </c>
    </row>
    <row r="1846" spans="1:16">
      <c r="A1846" t="s">
        <v>3727</v>
      </c>
      <c r="B1846" t="s">
        <v>3728</v>
      </c>
      <c r="C1846">
        <v>56.571201324</v>
      </c>
      <c r="D1846" t="s">
        <v>37</v>
      </c>
      <c r="E1846">
        <v>791515.12197684997</v>
      </c>
      <c r="F1846">
        <v>9638334.9726431798</v>
      </c>
      <c r="G1846">
        <f>IF(C1846="","",VLOOKUP(C1846,Classes_detaillees!B:D,Classes_detaillees!C$1,TRUE))</f>
        <v>60</v>
      </c>
      <c r="H1846">
        <f>IF(C1846="","",VLOOKUP(C1846,Classes_finales!B:D,Classes_finales!C$1,TRUE))</f>
        <v>60</v>
      </c>
      <c r="I1846">
        <f t="shared" si="28"/>
        <v>20</v>
      </c>
      <c r="J1846" s="31">
        <f>Classes_finales!$W$30*C1846^3+Classes_finales!$W$31*C1846^2+Classes_finales!$W$32*C1846+Classes_finales!$W$33</f>
        <v>6.160965918812412</v>
      </c>
      <c r="K1846">
        <f>IF(OR(C1846&lt;10,C1846&gt;450),0,IF(H1846&gt;=MAX(Classes_finales!D:D),$M$1,Donnees_SIG!J1846))</f>
        <v>6.160965918812412</v>
      </c>
      <c r="P1846" t="s">
        <v>39</v>
      </c>
    </row>
    <row r="1847" spans="1:16">
      <c r="A1847" t="s">
        <v>3729</v>
      </c>
      <c r="B1847" t="s">
        <v>3730</v>
      </c>
      <c r="C1847">
        <v>94.134201050000001</v>
      </c>
      <c r="D1847" t="s">
        <v>37</v>
      </c>
      <c r="E1847">
        <v>790326.845913228</v>
      </c>
      <c r="F1847">
        <v>9637353.2884029597</v>
      </c>
      <c r="G1847">
        <f>IF(C1847="","",VLOOKUP(C1847,Classes_detaillees!B:D,Classes_detaillees!C$1,TRUE))</f>
        <v>95</v>
      </c>
      <c r="H1847">
        <f>IF(C1847="","",VLOOKUP(C1847,Classes_finales!B:D,Classes_finales!C$1,TRUE))</f>
        <v>80</v>
      </c>
      <c r="I1847">
        <f t="shared" si="28"/>
        <v>20</v>
      </c>
      <c r="J1847" s="31">
        <f>Classes_finales!$W$30*C1847^3+Classes_finales!$W$31*C1847^2+Classes_finales!$W$32*C1847+Classes_finales!$W$33</f>
        <v>7.6903515628869261</v>
      </c>
      <c r="K1847">
        <f>IF(OR(C1847&lt;10,C1847&gt;450),0,IF(H1847&gt;=MAX(Classes_finales!D:D),$M$1,Donnees_SIG!J1847))</f>
        <v>7.914299999999999</v>
      </c>
      <c r="P1847" t="s">
        <v>39</v>
      </c>
    </row>
    <row r="1848" spans="1:16">
      <c r="A1848" t="s">
        <v>3731</v>
      </c>
      <c r="B1848" t="s">
        <v>3732</v>
      </c>
      <c r="C1848">
        <v>72.928001404</v>
      </c>
      <c r="D1848" t="s">
        <v>37</v>
      </c>
      <c r="E1848">
        <v>790928.15827365394</v>
      </c>
      <c r="F1848">
        <v>9637931.5559247695</v>
      </c>
      <c r="G1848">
        <f>IF(C1848="","",VLOOKUP(C1848,Classes_detaillees!B:D,Classes_detaillees!C$1,TRUE))</f>
        <v>75</v>
      </c>
      <c r="H1848">
        <f>IF(C1848="","",VLOOKUP(C1848,Classes_finales!B:D,Classes_finales!C$1,TRUE))</f>
        <v>80</v>
      </c>
      <c r="I1848">
        <f t="shared" si="28"/>
        <v>20</v>
      </c>
      <c r="J1848" s="31">
        <f>Classes_finales!$W$30*C1848^3+Classes_finales!$W$31*C1848^2+Classes_finales!$W$32*C1848+Classes_finales!$W$33</f>
        <v>7.6152468687227017</v>
      </c>
      <c r="K1848">
        <f>IF(OR(C1848&lt;10,C1848&gt;450),0,IF(H1848&gt;=MAX(Classes_finales!D:D),$M$1,Donnees_SIG!J1848))</f>
        <v>7.914299999999999</v>
      </c>
      <c r="P1848" t="s">
        <v>39</v>
      </c>
    </row>
    <row r="1849" spans="1:16">
      <c r="A1849" t="s">
        <v>3733</v>
      </c>
      <c r="B1849" s="31" t="s">
        <v>3734</v>
      </c>
      <c r="C1849">
        <v>199.34330750000001</v>
      </c>
      <c r="D1849" t="s">
        <v>37</v>
      </c>
      <c r="E1849">
        <v>792159.528149185</v>
      </c>
      <c r="F1849">
        <v>9638492.4563722797</v>
      </c>
      <c r="G1849">
        <f>IF(C1849="","",VLOOKUP(C1849,Classes_detaillees!B:D,Classes_detaillees!C$1,TRUE))</f>
        <v>200</v>
      </c>
      <c r="H1849">
        <f>IF(C1849="","",VLOOKUP(C1849,Classes_finales!B:D,Classes_finales!C$1,TRUE))</f>
        <v>80</v>
      </c>
      <c r="I1849">
        <f t="shared" si="28"/>
        <v>20</v>
      </c>
      <c r="J1849" s="31">
        <f>Classes_finales!$W$30*C1849^3+Classes_finales!$W$31*C1849^2+Classes_finales!$W$32*C1849+Classes_finales!$W$33</f>
        <v>-60.14111374073002</v>
      </c>
      <c r="K1849">
        <f>IF(OR(C1849&lt;10,C1849&gt;450),0,IF(H1849&gt;=MAX(Classes_finales!D:D),$M$1,Donnees_SIG!J1849))</f>
        <v>7.914299999999999</v>
      </c>
      <c r="P1849" t="s">
        <v>39</v>
      </c>
    </row>
    <row r="1850" spans="1:16">
      <c r="A1850" t="s">
        <v>3735</v>
      </c>
      <c r="B1850" t="s">
        <v>3736</v>
      </c>
      <c r="C1850">
        <v>72.446502686000002</v>
      </c>
      <c r="D1850" t="s">
        <v>37</v>
      </c>
      <c r="E1850">
        <v>790485.07572024094</v>
      </c>
      <c r="F1850">
        <v>9637895.7745856903</v>
      </c>
      <c r="G1850">
        <f>IF(C1850="","",VLOOKUP(C1850,Classes_detaillees!B:D,Classes_detaillees!C$1,TRUE))</f>
        <v>75</v>
      </c>
      <c r="H1850">
        <f>IF(C1850="","",VLOOKUP(C1850,Classes_finales!B:D,Classes_finales!C$1,TRUE))</f>
        <v>80</v>
      </c>
      <c r="I1850">
        <f t="shared" si="28"/>
        <v>20</v>
      </c>
      <c r="J1850" s="31">
        <f>Classes_finales!$W$30*C1850^3+Classes_finales!$W$31*C1850^2+Classes_finales!$W$32*C1850+Classes_finales!$W$33</f>
        <v>7.5864934249126943</v>
      </c>
      <c r="K1850">
        <f>IF(OR(C1850&lt;10,C1850&gt;450),0,IF(H1850&gt;=MAX(Classes_finales!D:D),$M$1,Donnees_SIG!J1850))</f>
        <v>7.914299999999999</v>
      </c>
      <c r="P1850" t="s">
        <v>39</v>
      </c>
    </row>
    <row r="1851" spans="1:16">
      <c r="A1851" t="s">
        <v>3737</v>
      </c>
      <c r="B1851" t="s">
        <v>3738</v>
      </c>
      <c r="C1851">
        <v>109.01319884999999</v>
      </c>
      <c r="D1851" t="s">
        <v>37</v>
      </c>
      <c r="E1851">
        <v>785359.17478869297</v>
      </c>
      <c r="F1851">
        <v>9636629.4456390198</v>
      </c>
      <c r="G1851">
        <f>IF(C1851="","",VLOOKUP(C1851,Classes_detaillees!B:D,Classes_detaillees!C$1,TRUE))</f>
        <v>110</v>
      </c>
      <c r="H1851">
        <f>IF(C1851="","",VLOOKUP(C1851,Classes_finales!B:D,Classes_finales!C$1,TRUE))</f>
        <v>80</v>
      </c>
      <c r="I1851">
        <f t="shared" si="28"/>
        <v>20</v>
      </c>
      <c r="J1851" s="31">
        <f>Classes_finales!$W$30*C1851^3+Classes_finales!$W$31*C1851^2+Classes_finales!$W$32*C1851+Classes_finales!$W$33</f>
        <v>5.9596914946981698</v>
      </c>
      <c r="K1851">
        <f>IF(OR(C1851&lt;10,C1851&gt;450),0,IF(H1851&gt;=MAX(Classes_finales!D:D),$M$1,Donnees_SIG!J1851))</f>
        <v>7.914299999999999</v>
      </c>
      <c r="P1851" t="s">
        <v>39</v>
      </c>
    </row>
    <row r="1852" spans="1:16">
      <c r="A1852" t="s">
        <v>3739</v>
      </c>
      <c r="B1852" t="s">
        <v>3740</v>
      </c>
      <c r="C1852">
        <v>10.353099823000001</v>
      </c>
      <c r="D1852" t="s">
        <v>37</v>
      </c>
      <c r="E1852">
        <v>790051.159006175</v>
      </c>
      <c r="F1852">
        <v>9637440.0988817196</v>
      </c>
      <c r="G1852">
        <f>IF(C1852="","",VLOOKUP(C1852,Classes_detaillees!B:D,Classes_detaillees!C$1,TRUE))</f>
        <v>15</v>
      </c>
      <c r="H1852">
        <f>IF(C1852="","",VLOOKUP(C1852,Classes_finales!B:D,Classes_finales!C$1,TRUE))</f>
        <v>15</v>
      </c>
      <c r="I1852">
        <f t="shared" si="28"/>
        <v>20</v>
      </c>
      <c r="J1852" s="31">
        <f>Classes_finales!$W$30*C1852^3+Classes_finales!$W$31*C1852^2+Classes_finales!$W$32*C1852+Classes_finales!$W$33</f>
        <v>0.32500777989262264</v>
      </c>
      <c r="K1852">
        <f>IF(OR(C1852&lt;10,C1852&gt;450),0,IF(H1852&gt;=MAX(Classes_finales!D:D),$M$1,Donnees_SIG!J1852))</f>
        <v>0.32500777989262264</v>
      </c>
      <c r="P1852" t="s">
        <v>39</v>
      </c>
    </row>
    <row r="1853" spans="1:16">
      <c r="A1853" t="s">
        <v>3741</v>
      </c>
      <c r="B1853" t="s">
        <v>3742</v>
      </c>
      <c r="C1853">
        <v>48.356399535999998</v>
      </c>
      <c r="D1853" t="s">
        <v>37</v>
      </c>
      <c r="E1853">
        <v>790160.81098812597</v>
      </c>
      <c r="F1853">
        <v>9637454.3337008506</v>
      </c>
      <c r="G1853">
        <f>IF(C1853="","",VLOOKUP(C1853,Classes_detaillees!B:D,Classes_detaillees!C$1,TRUE))</f>
        <v>50</v>
      </c>
      <c r="H1853">
        <f>IF(C1853="","",VLOOKUP(C1853,Classes_finales!B:D,Classes_finales!C$1,TRUE))</f>
        <v>50</v>
      </c>
      <c r="I1853">
        <f t="shared" si="28"/>
        <v>20</v>
      </c>
      <c r="J1853" s="31">
        <f>Classes_finales!$W$30*C1853^3+Classes_finales!$W$31*C1853^2+Classes_finales!$W$32*C1853+Classes_finales!$W$33</f>
        <v>5.1566547643151956</v>
      </c>
      <c r="K1853">
        <f>IF(OR(C1853&lt;10,C1853&gt;450),0,IF(H1853&gt;=MAX(Classes_finales!D:D),$M$1,Donnees_SIG!J1853))</f>
        <v>5.1566547643151956</v>
      </c>
      <c r="P1853" t="s">
        <v>39</v>
      </c>
    </row>
    <row r="1854" spans="1:16">
      <c r="A1854" t="s">
        <v>3743</v>
      </c>
      <c r="B1854" t="s">
        <v>3744</v>
      </c>
      <c r="C1854">
        <v>73.948196410999998</v>
      </c>
      <c r="D1854" t="s">
        <v>37</v>
      </c>
      <c r="E1854">
        <v>786486.76506039</v>
      </c>
      <c r="F1854">
        <v>9636199.1164289992</v>
      </c>
      <c r="G1854">
        <f>IF(C1854="","",VLOOKUP(C1854,Classes_detaillees!B:D,Classes_detaillees!C$1,TRUE))</f>
        <v>75</v>
      </c>
      <c r="H1854">
        <f>IF(C1854="","",VLOOKUP(C1854,Classes_finales!B:D,Classes_finales!C$1,TRUE))</f>
        <v>80</v>
      </c>
      <c r="I1854">
        <f t="shared" si="28"/>
        <v>20</v>
      </c>
      <c r="J1854" s="31">
        <f>Classes_finales!$W$30*C1854^3+Classes_finales!$W$31*C1854^2+Classes_finales!$W$32*C1854+Classes_finales!$W$33</f>
        <v>7.6728197058992471</v>
      </c>
      <c r="K1854">
        <f>IF(OR(C1854&lt;10,C1854&gt;450),0,IF(H1854&gt;=MAX(Classes_finales!D:D),$M$1,Donnees_SIG!J1854))</f>
        <v>7.914299999999999</v>
      </c>
      <c r="P1854" t="s">
        <v>39</v>
      </c>
    </row>
    <row r="1855" spans="1:16">
      <c r="A1855" t="s">
        <v>3745</v>
      </c>
      <c r="B1855" t="s">
        <v>3746</v>
      </c>
      <c r="C1855">
        <v>100.56680298000001</v>
      </c>
      <c r="D1855" t="s">
        <v>37</v>
      </c>
      <c r="E1855">
        <v>790372.26980138104</v>
      </c>
      <c r="F1855">
        <v>9637734.2198158</v>
      </c>
      <c r="G1855">
        <f>IF(C1855="","",VLOOKUP(C1855,Classes_detaillees!B:D,Classes_detaillees!C$1,TRUE))</f>
        <v>105</v>
      </c>
      <c r="H1855">
        <f>IF(C1855="","",VLOOKUP(C1855,Classes_finales!B:D,Classes_finales!C$1,TRUE))</f>
        <v>80</v>
      </c>
      <c r="I1855">
        <f t="shared" si="28"/>
        <v>20</v>
      </c>
      <c r="J1855" s="31">
        <f>Classes_finales!$W$30*C1855^3+Classes_finales!$W$31*C1855^2+Classes_finales!$W$32*C1855+Classes_finales!$W$33</f>
        <v>7.1526381615268857</v>
      </c>
      <c r="K1855">
        <f>IF(OR(C1855&lt;10,C1855&gt;450),0,IF(H1855&gt;=MAX(Classes_finales!D:D),$M$1,Donnees_SIG!J1855))</f>
        <v>7.914299999999999</v>
      </c>
      <c r="P1855" t="s">
        <v>39</v>
      </c>
    </row>
    <row r="1856" spans="1:16">
      <c r="A1856" t="s">
        <v>3747</v>
      </c>
      <c r="B1856" t="s">
        <v>3748</v>
      </c>
      <c r="C1856">
        <v>38.125</v>
      </c>
      <c r="D1856" t="s">
        <v>37</v>
      </c>
      <c r="E1856">
        <v>786768.53011945297</v>
      </c>
      <c r="F1856">
        <v>9636290.2522014305</v>
      </c>
      <c r="G1856">
        <f>IF(C1856="","",VLOOKUP(C1856,Classes_detaillees!B:D,Classes_detaillees!C$1,TRUE))</f>
        <v>40</v>
      </c>
      <c r="H1856">
        <f>IF(C1856="","",VLOOKUP(C1856,Classes_finales!B:D,Classes_finales!C$1,TRUE))</f>
        <v>40</v>
      </c>
      <c r="I1856">
        <f t="shared" si="28"/>
        <v>20</v>
      </c>
      <c r="J1856" s="31">
        <f>Classes_finales!$W$30*C1856^3+Classes_finales!$W$31*C1856^2+Classes_finales!$W$32*C1856+Classes_finales!$W$33</f>
        <v>3.7810412109374991</v>
      </c>
      <c r="K1856">
        <f>IF(OR(C1856&lt;10,C1856&gt;450),0,IF(H1856&gt;=MAX(Classes_finales!D:D),$M$1,Donnees_SIG!J1856))</f>
        <v>3.7810412109374991</v>
      </c>
      <c r="P1856" t="s">
        <v>39</v>
      </c>
    </row>
    <row r="1857" spans="1:16">
      <c r="A1857" t="s">
        <v>3749</v>
      </c>
      <c r="B1857" s="31" t="s">
        <v>3750</v>
      </c>
      <c r="C1857">
        <v>78.349601746000005</v>
      </c>
      <c r="D1857" t="s">
        <v>37</v>
      </c>
      <c r="E1857">
        <v>790774.59730571799</v>
      </c>
      <c r="F1857">
        <v>9638325.8384105396</v>
      </c>
      <c r="G1857">
        <f>IF(C1857="","",VLOOKUP(C1857,Classes_detaillees!B:D,Classes_detaillees!C$1,TRUE))</f>
        <v>80</v>
      </c>
      <c r="H1857">
        <f>IF(C1857="","",VLOOKUP(C1857,Classes_finales!B:D,Classes_finales!C$1,TRUE))</f>
        <v>80</v>
      </c>
      <c r="I1857">
        <f t="shared" si="28"/>
        <v>20</v>
      </c>
      <c r="J1857" s="31">
        <f>Classes_finales!$W$30*C1857^3+Classes_finales!$W$31*C1857^2+Classes_finales!$W$32*C1857+Classes_finales!$W$33</f>
        <v>7.8662130736141993</v>
      </c>
      <c r="K1857">
        <f>IF(OR(C1857&lt;10,C1857&gt;450),0,IF(H1857&gt;=MAX(Classes_finales!D:D),$M$1,Donnees_SIG!J1857))</f>
        <v>7.914299999999999</v>
      </c>
      <c r="P1857" t="s">
        <v>39</v>
      </c>
    </row>
    <row r="1858" spans="1:16">
      <c r="A1858" t="s">
        <v>3751</v>
      </c>
      <c r="B1858" s="31" t="s">
        <v>3752</v>
      </c>
      <c r="C1858">
        <v>174.00900268999999</v>
      </c>
      <c r="D1858" t="s">
        <v>37</v>
      </c>
      <c r="E1858">
        <v>790247.30796787306</v>
      </c>
      <c r="F1858">
        <v>9638879.3897432201</v>
      </c>
      <c r="G1858">
        <f>IF(C1858="","",VLOOKUP(C1858,Classes_detaillees!B:D,Classes_detaillees!C$1,TRUE))</f>
        <v>175</v>
      </c>
      <c r="H1858">
        <f>IF(C1858="","",VLOOKUP(C1858,Classes_finales!B:D,Classes_finales!C$1,TRUE))</f>
        <v>80</v>
      </c>
      <c r="I1858">
        <f t="shared" si="28"/>
        <v>20</v>
      </c>
      <c r="J1858" s="31">
        <f>Classes_finales!$W$30*C1858^3+Classes_finales!$W$31*C1858^2+Classes_finales!$W$32*C1858+Classes_finales!$W$33</f>
        <v>-29.339329881875017</v>
      </c>
      <c r="K1858">
        <f>IF(OR(C1858&lt;10,C1858&gt;450),0,IF(H1858&gt;=MAX(Classes_finales!D:D),$M$1,Donnees_SIG!J1858))</f>
        <v>7.914299999999999</v>
      </c>
      <c r="P1858" t="s">
        <v>39</v>
      </c>
    </row>
    <row r="1859" spans="1:16">
      <c r="A1859" t="s">
        <v>3753</v>
      </c>
      <c r="B1859" t="s">
        <v>3754</v>
      </c>
      <c r="C1859">
        <v>117.76080322</v>
      </c>
      <c r="D1859" t="s">
        <v>37</v>
      </c>
      <c r="E1859">
        <v>789799.61693142005</v>
      </c>
      <c r="F1859">
        <v>9637390.9813464694</v>
      </c>
      <c r="G1859">
        <f>IF(C1859="","",VLOOKUP(C1859,Classes_detaillees!B:D,Classes_detaillees!C$1,TRUE))</f>
        <v>120</v>
      </c>
      <c r="H1859">
        <f>IF(C1859="","",VLOOKUP(C1859,Classes_finales!B:D,Classes_finales!C$1,TRUE))</f>
        <v>80</v>
      </c>
      <c r="I1859">
        <f t="shared" ref="I1859:I1922" si="29">IF(E1859="","",20)</f>
        <v>20</v>
      </c>
      <c r="J1859" s="31">
        <f>Classes_finales!$W$30*C1859^3+Classes_finales!$W$31*C1859^2+Classes_finales!$W$32*C1859+Classes_finales!$W$33</f>
        <v>4.0704143569526838</v>
      </c>
      <c r="K1859">
        <f>IF(OR(C1859&lt;10,C1859&gt;450),0,IF(H1859&gt;=MAX(Classes_finales!D:D),$M$1,Donnees_SIG!J1859))</f>
        <v>7.914299999999999</v>
      </c>
      <c r="P1859" t="s">
        <v>39</v>
      </c>
    </row>
    <row r="1860" spans="1:16">
      <c r="A1860" t="s">
        <v>3755</v>
      </c>
      <c r="B1860" s="31" t="s">
        <v>3756</v>
      </c>
      <c r="C1860">
        <v>34.835498809999997</v>
      </c>
      <c r="D1860" t="s">
        <v>37</v>
      </c>
      <c r="E1860">
        <v>790571.68601084605</v>
      </c>
      <c r="F1860">
        <v>9638223.5907276403</v>
      </c>
      <c r="G1860">
        <f>IF(C1860="","",VLOOKUP(C1860,Classes_detaillees!B:D,Classes_detaillees!C$1,TRUE))</f>
        <v>35</v>
      </c>
      <c r="H1860">
        <f>IF(C1860="","",VLOOKUP(C1860,Classes_finales!B:D,Classes_finales!C$1,TRUE))</f>
        <v>35</v>
      </c>
      <c r="I1860">
        <f t="shared" si="29"/>
        <v>20</v>
      </c>
      <c r="J1860" s="31">
        <f>Classes_finales!$W$30*C1860^3+Classes_finales!$W$31*C1860^2+Classes_finales!$W$32*C1860+Classes_finales!$W$33</f>
        <v>3.3287003315883053</v>
      </c>
      <c r="K1860">
        <f>IF(OR(C1860&lt;10,C1860&gt;450),0,IF(H1860&gt;=MAX(Classes_finales!D:D),$M$1,Donnees_SIG!J1860))</f>
        <v>3.3287003315883053</v>
      </c>
      <c r="P1860" t="s">
        <v>39</v>
      </c>
    </row>
    <row r="1861" spans="1:16">
      <c r="A1861" t="s">
        <v>3757</v>
      </c>
      <c r="B1861" t="s">
        <v>3758</v>
      </c>
      <c r="C1861">
        <v>61.086601256999998</v>
      </c>
      <c r="D1861" t="s">
        <v>37</v>
      </c>
      <c r="E1861">
        <v>785206.41712501599</v>
      </c>
      <c r="F1861">
        <v>9635330.9717222899</v>
      </c>
      <c r="G1861">
        <f>IF(C1861="","",VLOOKUP(C1861,Classes_detaillees!B:D,Classes_detaillees!C$1,TRUE))</f>
        <v>65</v>
      </c>
      <c r="H1861">
        <f>IF(C1861="","",VLOOKUP(C1861,Classes_finales!B:D,Classes_finales!C$1,TRUE))</f>
        <v>70</v>
      </c>
      <c r="I1861">
        <f t="shared" si="29"/>
        <v>20</v>
      </c>
      <c r="J1861" s="31">
        <f>Classes_finales!$W$30*C1861^3+Classes_finales!$W$31*C1861^2+Classes_finales!$W$32*C1861+Classes_finales!$W$33</f>
        <v>6.6486058295990134</v>
      </c>
      <c r="K1861">
        <f>IF(OR(C1861&lt;10,C1861&gt;450),0,IF(H1861&gt;=MAX(Classes_finales!D:D),$M$1,Donnees_SIG!J1861))</f>
        <v>6.6486058295990134</v>
      </c>
      <c r="P1861" t="s">
        <v>39</v>
      </c>
    </row>
    <row r="1862" spans="1:16">
      <c r="A1862" t="s">
        <v>3759</v>
      </c>
      <c r="B1862" t="s">
        <v>3760</v>
      </c>
      <c r="C1862">
        <v>53.707199097</v>
      </c>
      <c r="D1862" t="s">
        <v>37</v>
      </c>
      <c r="E1862">
        <v>790478.54555883002</v>
      </c>
      <c r="F1862">
        <v>9639378.7399174906</v>
      </c>
      <c r="G1862">
        <f>IF(C1862="","",VLOOKUP(C1862,Classes_detaillees!B:D,Classes_detaillees!C$1,TRUE))</f>
        <v>55</v>
      </c>
      <c r="H1862">
        <f>IF(C1862="","",VLOOKUP(C1862,Classes_finales!B:D,Classes_finales!C$1,TRUE))</f>
        <v>60</v>
      </c>
      <c r="I1862">
        <f t="shared" si="29"/>
        <v>20</v>
      </c>
      <c r="J1862" s="31">
        <f>Classes_finales!$W$30*C1862^3+Classes_finales!$W$31*C1862^2+Classes_finales!$W$32*C1862+Classes_finales!$W$33</f>
        <v>5.8257299204421304</v>
      </c>
      <c r="K1862">
        <f>IF(OR(C1862&lt;10,C1862&gt;450),0,IF(H1862&gt;=MAX(Classes_finales!D:D),$M$1,Donnees_SIG!J1862))</f>
        <v>5.8257299204421304</v>
      </c>
      <c r="P1862" t="s">
        <v>39</v>
      </c>
    </row>
    <row r="1863" spans="1:16">
      <c r="A1863" t="s">
        <v>3761</v>
      </c>
      <c r="B1863" t="s">
        <v>3762</v>
      </c>
      <c r="C1863">
        <v>78.229598999000004</v>
      </c>
      <c r="D1863" t="s">
        <v>37</v>
      </c>
      <c r="E1863">
        <v>791874.54447721702</v>
      </c>
      <c r="F1863">
        <v>9638550.8322742991</v>
      </c>
      <c r="G1863">
        <f>IF(C1863="","",VLOOKUP(C1863,Classes_detaillees!B:D,Classes_detaillees!C$1,TRUE))</f>
        <v>80</v>
      </c>
      <c r="H1863">
        <f>IF(C1863="","",VLOOKUP(C1863,Classes_finales!B:D,Classes_finales!C$1,TRUE))</f>
        <v>80</v>
      </c>
      <c r="I1863">
        <f t="shared" si="29"/>
        <v>20</v>
      </c>
      <c r="J1863" s="31">
        <f>Classes_finales!$W$30*C1863^3+Classes_finales!$W$31*C1863^2+Classes_finales!$W$32*C1863+Classes_finales!$W$33</f>
        <v>7.8621787638986493</v>
      </c>
      <c r="K1863">
        <f>IF(OR(C1863&lt;10,C1863&gt;450),0,IF(H1863&gt;=MAX(Classes_finales!D:D),$M$1,Donnees_SIG!J1863))</f>
        <v>7.914299999999999</v>
      </c>
      <c r="P1863" t="s">
        <v>39</v>
      </c>
    </row>
    <row r="1864" spans="1:16">
      <c r="A1864" t="s">
        <v>3763</v>
      </c>
      <c r="B1864" s="31" t="s">
        <v>3764</v>
      </c>
      <c r="C1864">
        <v>56.080501556000002</v>
      </c>
      <c r="D1864" t="s">
        <v>37</v>
      </c>
      <c r="E1864">
        <v>783091.45956203504</v>
      </c>
      <c r="F1864">
        <v>9635730.4660017304</v>
      </c>
      <c r="G1864">
        <f>IF(C1864="","",VLOOKUP(C1864,Classes_detaillees!B:D,Classes_detaillees!C$1,TRUE))</f>
        <v>60</v>
      </c>
      <c r="H1864">
        <f>IF(C1864="","",VLOOKUP(C1864,Classes_finales!B:D,Classes_finales!C$1,TRUE))</f>
        <v>60</v>
      </c>
      <c r="I1864">
        <f t="shared" si="29"/>
        <v>20</v>
      </c>
      <c r="J1864" s="31">
        <f>Classes_finales!$W$30*C1864^3+Classes_finales!$W$31*C1864^2+Classes_finales!$W$32*C1864+Classes_finales!$W$33</f>
        <v>6.1048414213434317</v>
      </c>
      <c r="K1864">
        <f>IF(OR(C1864&lt;10,C1864&gt;450),0,IF(H1864&gt;=MAX(Classes_finales!D:D),$M$1,Donnees_SIG!J1864))</f>
        <v>6.1048414213434317</v>
      </c>
      <c r="P1864" t="s">
        <v>39</v>
      </c>
    </row>
    <row r="1865" spans="1:16">
      <c r="A1865" t="s">
        <v>3765</v>
      </c>
      <c r="B1865" t="s">
        <v>3766</v>
      </c>
      <c r="C1865">
        <v>40.741699218999997</v>
      </c>
      <c r="D1865" t="s">
        <v>37</v>
      </c>
      <c r="E1865">
        <v>790046.83600269398</v>
      </c>
      <c r="F1865">
        <v>9637771.1027456094</v>
      </c>
      <c r="G1865">
        <f>IF(C1865="","",VLOOKUP(C1865,Classes_detaillees!B:D,Classes_detaillees!C$1,TRUE))</f>
        <v>45</v>
      </c>
      <c r="H1865">
        <f>IF(C1865="","",VLOOKUP(C1865,Classes_finales!B:D,Classes_finales!C$1,TRUE))</f>
        <v>50</v>
      </c>
      <c r="I1865">
        <f t="shared" si="29"/>
        <v>20</v>
      </c>
      <c r="J1865" s="31">
        <f>Classes_finales!$W$30*C1865^3+Classes_finales!$W$31*C1865^2+Classes_finales!$W$32*C1865+Classes_finales!$W$33</f>
        <v>4.1397204390969708</v>
      </c>
      <c r="K1865">
        <f>IF(OR(C1865&lt;10,C1865&gt;450),0,IF(H1865&gt;=MAX(Classes_finales!D:D),$M$1,Donnees_SIG!J1865))</f>
        <v>4.1397204390969708</v>
      </c>
      <c r="P1865" t="s">
        <v>39</v>
      </c>
    </row>
    <row r="1866" spans="1:16">
      <c r="A1866" t="s">
        <v>3767</v>
      </c>
      <c r="B1866" t="s">
        <v>3768</v>
      </c>
      <c r="C1866">
        <v>36.741298676</v>
      </c>
      <c r="D1866" t="s">
        <v>37</v>
      </c>
      <c r="E1866">
        <v>790511.70258031494</v>
      </c>
      <c r="F1866">
        <v>9638036.7745583691</v>
      </c>
      <c r="G1866">
        <f>IF(C1866="","",VLOOKUP(C1866,Classes_detaillees!B:D,Classes_detaillees!C$1,TRUE))</f>
        <v>40</v>
      </c>
      <c r="H1866">
        <f>IF(C1866="","",VLOOKUP(C1866,Classes_finales!B:D,Classes_finales!C$1,TRUE))</f>
        <v>40</v>
      </c>
      <c r="I1866">
        <f t="shared" si="29"/>
        <v>20</v>
      </c>
      <c r="J1866" s="31">
        <f>Classes_finales!$W$30*C1866^3+Classes_finales!$W$31*C1866^2+Classes_finales!$W$32*C1866+Classes_finales!$W$33</f>
        <v>3.590752053621896</v>
      </c>
      <c r="K1866">
        <f>IF(OR(C1866&lt;10,C1866&gt;450),0,IF(H1866&gt;=MAX(Classes_finales!D:D),$M$1,Donnees_SIG!J1866))</f>
        <v>3.590752053621896</v>
      </c>
      <c r="P1866" t="s">
        <v>39</v>
      </c>
    </row>
    <row r="1867" spans="1:16">
      <c r="A1867" t="s">
        <v>3769</v>
      </c>
      <c r="B1867" s="31" t="s">
        <v>3770</v>
      </c>
      <c r="C1867">
        <v>188.56579590000001</v>
      </c>
      <c r="D1867" t="s">
        <v>37</v>
      </c>
      <c r="E1867">
        <v>790775.393148995</v>
      </c>
      <c r="F1867">
        <v>9639309.5205015205</v>
      </c>
      <c r="G1867">
        <f>IF(C1867="","",VLOOKUP(C1867,Classes_detaillees!B:D,Classes_detaillees!C$1,TRUE))</f>
        <v>190</v>
      </c>
      <c r="H1867">
        <f>IF(C1867="","",VLOOKUP(C1867,Classes_finales!B:D,Classes_finales!C$1,TRUE))</f>
        <v>80</v>
      </c>
      <c r="I1867">
        <f t="shared" si="29"/>
        <v>20</v>
      </c>
      <c r="J1867" s="31">
        <f>Classes_finales!$W$30*C1867^3+Classes_finales!$W$31*C1867^2+Classes_finales!$W$32*C1867+Classes_finales!$W$33</f>
        <v>-45.619679619698424</v>
      </c>
      <c r="K1867">
        <f>IF(OR(C1867&lt;10,C1867&gt;450),0,IF(H1867&gt;=MAX(Classes_finales!D:D),$M$1,Donnees_SIG!J1867))</f>
        <v>7.914299999999999</v>
      </c>
      <c r="P1867" t="s">
        <v>39</v>
      </c>
    </row>
    <row r="1868" spans="1:16">
      <c r="A1868" t="s">
        <v>3771</v>
      </c>
      <c r="B1868" t="s">
        <v>3772</v>
      </c>
      <c r="C1868">
        <v>96.097198485999996</v>
      </c>
      <c r="D1868" t="s">
        <v>37</v>
      </c>
      <c r="E1868">
        <v>789907.98308117804</v>
      </c>
      <c r="F1868">
        <v>9637429.9383030999</v>
      </c>
      <c r="G1868">
        <f>IF(C1868="","",VLOOKUP(C1868,Classes_detaillees!B:D,Classes_detaillees!C$1,TRUE))</f>
        <v>100</v>
      </c>
      <c r="H1868">
        <f>IF(C1868="","",VLOOKUP(C1868,Classes_finales!B:D,Classes_finales!C$1,TRUE))</f>
        <v>80</v>
      </c>
      <c r="I1868">
        <f t="shared" si="29"/>
        <v>20</v>
      </c>
      <c r="J1868" s="31">
        <f>Classes_finales!$W$30*C1868^3+Classes_finales!$W$31*C1868^2+Classes_finales!$W$32*C1868+Classes_finales!$W$33</f>
        <v>7.5579867078928746</v>
      </c>
      <c r="K1868">
        <f>IF(OR(C1868&lt;10,C1868&gt;450),0,IF(H1868&gt;=MAX(Classes_finales!D:D),$M$1,Donnees_SIG!J1868))</f>
        <v>7.914299999999999</v>
      </c>
      <c r="P1868" t="s">
        <v>39</v>
      </c>
    </row>
    <row r="1869" spans="1:16">
      <c r="A1869" t="s">
        <v>3773</v>
      </c>
      <c r="B1869" s="31" t="s">
        <v>3774</v>
      </c>
      <c r="C1869">
        <v>137.75759887999999</v>
      </c>
      <c r="D1869" t="s">
        <v>37</v>
      </c>
      <c r="E1869">
        <v>790651.99911346799</v>
      </c>
      <c r="F1869">
        <v>9638021.3100799099</v>
      </c>
      <c r="G1869">
        <f>IF(C1869="","",VLOOKUP(C1869,Classes_detaillees!B:D,Classes_detaillees!C$1,TRUE))</f>
        <v>140</v>
      </c>
      <c r="H1869">
        <f>IF(C1869="","",VLOOKUP(C1869,Classes_finales!B:D,Classes_finales!C$1,TRUE))</f>
        <v>80</v>
      </c>
      <c r="I1869">
        <f t="shared" si="29"/>
        <v>20</v>
      </c>
      <c r="J1869" s="31">
        <f>Classes_finales!$W$30*C1869^3+Classes_finales!$W$31*C1869^2+Classes_finales!$W$32*C1869+Classes_finales!$W$33</f>
        <v>-3.1744983336557238</v>
      </c>
      <c r="K1869">
        <f>IF(OR(C1869&lt;10,C1869&gt;450),0,IF(H1869&gt;=MAX(Classes_finales!D:D),$M$1,Donnees_SIG!J1869))</f>
        <v>7.914299999999999</v>
      </c>
      <c r="P1869" t="s">
        <v>39</v>
      </c>
    </row>
    <row r="1870" spans="1:16">
      <c r="A1870" t="s">
        <v>3775</v>
      </c>
      <c r="B1870" t="s">
        <v>3776</v>
      </c>
      <c r="C1870">
        <v>117.73069762999999</v>
      </c>
      <c r="D1870" t="s">
        <v>37</v>
      </c>
      <c r="E1870">
        <v>790742.86969778803</v>
      </c>
      <c r="F1870">
        <v>9638154.4491524305</v>
      </c>
      <c r="G1870">
        <f>IF(C1870="","",VLOOKUP(C1870,Classes_detaillees!B:D,Classes_detaillees!C$1,TRUE))</f>
        <v>120</v>
      </c>
      <c r="H1870">
        <f>IF(C1870="","",VLOOKUP(C1870,Classes_finales!B:D,Classes_finales!C$1,TRUE))</f>
        <v>80</v>
      </c>
      <c r="I1870">
        <f t="shared" si="29"/>
        <v>20</v>
      </c>
      <c r="J1870" s="31">
        <f>Classes_finales!$W$30*C1870^3+Classes_finales!$W$31*C1870^2+Classes_finales!$W$32*C1870+Classes_finales!$W$33</f>
        <v>4.0781473512717863</v>
      </c>
      <c r="K1870">
        <f>IF(OR(C1870&lt;10,C1870&gt;450),0,IF(H1870&gt;=MAX(Classes_finales!D:D),$M$1,Donnees_SIG!J1870))</f>
        <v>7.914299999999999</v>
      </c>
      <c r="P1870" t="s">
        <v>39</v>
      </c>
    </row>
    <row r="1871" spans="1:16">
      <c r="A1871" t="s">
        <v>3777</v>
      </c>
      <c r="B1871" t="s">
        <v>3778</v>
      </c>
      <c r="C1871">
        <v>66.344497681000007</v>
      </c>
      <c r="D1871" t="s">
        <v>37</v>
      </c>
      <c r="E1871">
        <v>790991.727532711</v>
      </c>
      <c r="F1871">
        <v>9639291.7174325194</v>
      </c>
      <c r="G1871">
        <f>IF(C1871="","",VLOOKUP(C1871,Classes_detaillees!B:D,Classes_detaillees!C$1,TRUE))</f>
        <v>70</v>
      </c>
      <c r="H1871">
        <f>IF(C1871="","",VLOOKUP(C1871,Classes_finales!B:D,Classes_finales!C$1,TRUE))</f>
        <v>70</v>
      </c>
      <c r="I1871">
        <f t="shared" si="29"/>
        <v>20</v>
      </c>
      <c r="J1871" s="31">
        <f>Classes_finales!$W$30*C1871^3+Classes_finales!$W$31*C1871^2+Classes_finales!$W$32*C1871+Classes_finales!$W$33</f>
        <v>7.1403764385868342</v>
      </c>
      <c r="K1871">
        <f>IF(OR(C1871&lt;10,C1871&gt;450),0,IF(H1871&gt;=MAX(Classes_finales!D:D),$M$1,Donnees_SIG!J1871))</f>
        <v>7.1403764385868342</v>
      </c>
      <c r="P1871" t="s">
        <v>39</v>
      </c>
    </row>
    <row r="1872" spans="1:16">
      <c r="A1872" t="s">
        <v>3779</v>
      </c>
      <c r="B1872" t="s">
        <v>3780</v>
      </c>
      <c r="C1872">
        <v>26.810600280999999</v>
      </c>
      <c r="D1872" t="s">
        <v>37</v>
      </c>
      <c r="E1872">
        <v>791770.56323262502</v>
      </c>
      <c r="F1872">
        <v>9638646.8152130898</v>
      </c>
      <c r="G1872">
        <f>IF(C1872="","",VLOOKUP(C1872,Classes_detaillees!B:D,Classes_detaillees!C$1,TRUE))</f>
        <v>30</v>
      </c>
      <c r="H1872">
        <f>IF(C1872="","",VLOOKUP(C1872,Classes_finales!B:D,Classes_finales!C$1,TRUE))</f>
        <v>30</v>
      </c>
      <c r="I1872">
        <f t="shared" si="29"/>
        <v>20</v>
      </c>
      <c r="J1872" s="31">
        <f>Classes_finales!$W$30*C1872^3+Classes_finales!$W$31*C1872^2+Classes_finales!$W$32*C1872+Classes_finales!$W$33</f>
        <v>2.2437677548717181</v>
      </c>
      <c r="K1872">
        <f>IF(OR(C1872&lt;10,C1872&gt;450),0,IF(H1872&gt;=MAX(Classes_finales!D:D),$M$1,Donnees_SIG!J1872))</f>
        <v>2.2437677548717181</v>
      </c>
      <c r="P1872" t="s">
        <v>39</v>
      </c>
    </row>
    <row r="1873" spans="1:16">
      <c r="A1873" t="s">
        <v>3781</v>
      </c>
      <c r="B1873" t="s">
        <v>3782</v>
      </c>
      <c r="C1873">
        <v>17.009700774999999</v>
      </c>
      <c r="D1873" t="s">
        <v>37</v>
      </c>
      <c r="E1873">
        <v>790962.68811736302</v>
      </c>
      <c r="F1873">
        <v>9638974.3383083995</v>
      </c>
      <c r="G1873">
        <f>IF(C1873="","",VLOOKUP(C1873,Classes_detaillees!B:D,Classes_detaillees!C$1,TRUE))</f>
        <v>20</v>
      </c>
      <c r="H1873">
        <f>IF(C1873="","",VLOOKUP(C1873,Classes_finales!B:D,Classes_finales!C$1,TRUE))</f>
        <v>30</v>
      </c>
      <c r="I1873">
        <f t="shared" si="29"/>
        <v>20</v>
      </c>
      <c r="J1873" s="31">
        <f>Classes_finales!$W$30*C1873^3+Classes_finales!$W$31*C1873^2+Classes_finales!$W$32*C1873+Classes_finales!$W$33</f>
        <v>1.0282494916546838</v>
      </c>
      <c r="K1873">
        <f>IF(OR(C1873&lt;10,C1873&gt;450),0,IF(H1873&gt;=MAX(Classes_finales!D:D),$M$1,Donnees_SIG!J1873))</f>
        <v>1.0282494916546838</v>
      </c>
      <c r="P1873" t="s">
        <v>39</v>
      </c>
    </row>
    <row r="1874" spans="1:16">
      <c r="A1874" t="s">
        <v>3783</v>
      </c>
      <c r="B1874" s="31" t="s">
        <v>3784</v>
      </c>
      <c r="C1874">
        <v>23.559099196999998</v>
      </c>
      <c r="D1874" t="s">
        <v>37</v>
      </c>
      <c r="E1874">
        <v>790678.28838337003</v>
      </c>
      <c r="F1874">
        <v>9638043.9058420509</v>
      </c>
      <c r="G1874">
        <f>IF(C1874="","",VLOOKUP(C1874,Classes_detaillees!B:D,Classes_detaillees!C$1,TRUE))</f>
        <v>25</v>
      </c>
      <c r="H1874">
        <f>IF(C1874="","",VLOOKUP(C1874,Classes_finales!B:D,Classes_finales!C$1,TRUE))</f>
        <v>30</v>
      </c>
      <c r="I1874">
        <f t="shared" si="29"/>
        <v>20</v>
      </c>
      <c r="J1874" s="31">
        <f>Classes_finales!$W$30*C1874^3+Classes_finales!$W$31*C1874^2+Classes_finales!$W$32*C1874+Classes_finales!$W$33</f>
        <v>1.8223606045030896</v>
      </c>
      <c r="K1874">
        <f>IF(OR(C1874&lt;10,C1874&gt;450),0,IF(H1874&gt;=MAX(Classes_finales!D:D),$M$1,Donnees_SIG!J1874))</f>
        <v>1.8223606045030896</v>
      </c>
      <c r="P1874" t="s">
        <v>39</v>
      </c>
    </row>
    <row r="1875" spans="1:16">
      <c r="A1875" t="s">
        <v>3785</v>
      </c>
      <c r="B1875" t="s">
        <v>3786</v>
      </c>
      <c r="C1875">
        <v>45.034500121999997</v>
      </c>
      <c r="D1875" t="s">
        <v>37</v>
      </c>
      <c r="E1875">
        <v>790712.83190998295</v>
      </c>
      <c r="F1875">
        <v>9638295.3493386898</v>
      </c>
      <c r="G1875">
        <f>IF(C1875="","",VLOOKUP(C1875,Classes_detaillees!B:D,Classes_detaillees!C$1,TRUE))</f>
        <v>50</v>
      </c>
      <c r="H1875">
        <f>IF(C1875="","",VLOOKUP(C1875,Classes_finales!B:D,Classes_finales!C$1,TRUE))</f>
        <v>50</v>
      </c>
      <c r="I1875">
        <f t="shared" si="29"/>
        <v>20</v>
      </c>
      <c r="J1875" s="31">
        <f>Classes_finales!$W$30*C1875^3+Classes_finales!$W$31*C1875^2+Classes_finales!$W$32*C1875+Classes_finales!$W$33</f>
        <v>4.7199017203243088</v>
      </c>
      <c r="K1875">
        <f>IF(OR(C1875&lt;10,C1875&gt;450),0,IF(H1875&gt;=MAX(Classes_finales!D:D),$M$1,Donnees_SIG!J1875))</f>
        <v>4.7199017203243088</v>
      </c>
      <c r="P1875" t="s">
        <v>39</v>
      </c>
    </row>
    <row r="1876" spans="1:16">
      <c r="A1876" t="s">
        <v>3787</v>
      </c>
      <c r="B1876" t="s">
        <v>3788</v>
      </c>
      <c r="C1876">
        <v>137.32640076000001</v>
      </c>
      <c r="D1876" t="s">
        <v>37</v>
      </c>
      <c r="E1876">
        <v>790356.61071592104</v>
      </c>
      <c r="F1876">
        <v>9637931.6341023091</v>
      </c>
      <c r="G1876">
        <f>IF(C1876="","",VLOOKUP(C1876,Classes_detaillees!B:D,Classes_detaillees!C$1,TRUE))</f>
        <v>140</v>
      </c>
      <c r="H1876">
        <f>IF(C1876="","",VLOOKUP(C1876,Classes_finales!B:D,Classes_finales!C$1,TRUE))</f>
        <v>80</v>
      </c>
      <c r="I1876">
        <f t="shared" si="29"/>
        <v>20</v>
      </c>
      <c r="J1876" s="31">
        <f>Classes_finales!$W$30*C1876^3+Classes_finales!$W$31*C1876^2+Classes_finales!$W$32*C1876+Classes_finales!$W$33</f>
        <v>-2.9705484214584357</v>
      </c>
      <c r="K1876">
        <f>IF(OR(C1876&lt;10,C1876&gt;450),0,IF(H1876&gt;=MAX(Classes_finales!D:D),$M$1,Donnees_SIG!J1876))</f>
        <v>7.914299999999999</v>
      </c>
      <c r="P1876" t="s">
        <v>39</v>
      </c>
    </row>
    <row r="1877" spans="1:16">
      <c r="A1877" t="s">
        <v>3789</v>
      </c>
      <c r="B1877" t="s">
        <v>3790</v>
      </c>
      <c r="C1877">
        <v>53.242801665999998</v>
      </c>
      <c r="D1877" t="s">
        <v>37</v>
      </c>
      <c r="E1877">
        <v>784900.02194450703</v>
      </c>
      <c r="F1877">
        <v>9636021.5186160207</v>
      </c>
      <c r="G1877">
        <f>IF(C1877="","",VLOOKUP(C1877,Classes_detaillees!B:D,Classes_detaillees!C$1,TRUE))</f>
        <v>55</v>
      </c>
      <c r="H1877">
        <f>IF(C1877="","",VLOOKUP(C1877,Classes_finales!B:D,Classes_finales!C$1,TRUE))</f>
        <v>60</v>
      </c>
      <c r="I1877">
        <f t="shared" si="29"/>
        <v>20</v>
      </c>
      <c r="J1877" s="31">
        <f>Classes_finales!$W$30*C1877^3+Classes_finales!$W$31*C1877^2+Classes_finales!$W$32*C1877+Classes_finales!$W$33</f>
        <v>5.7697169106468991</v>
      </c>
      <c r="K1877">
        <f>IF(OR(C1877&lt;10,C1877&gt;450),0,IF(H1877&gt;=MAX(Classes_finales!D:D),$M$1,Donnees_SIG!J1877))</f>
        <v>5.7697169106468991</v>
      </c>
      <c r="P1877" t="s">
        <v>39</v>
      </c>
    </row>
    <row r="1878" spans="1:16">
      <c r="A1878" t="s">
        <v>3791</v>
      </c>
      <c r="B1878" s="31" t="s">
        <v>3792</v>
      </c>
      <c r="C1878">
        <v>40.597900391000003</v>
      </c>
      <c r="D1878" t="s">
        <v>37</v>
      </c>
      <c r="E1878">
        <v>790915.89624687505</v>
      </c>
      <c r="F1878">
        <v>9637940.1324024908</v>
      </c>
      <c r="G1878">
        <f>IF(C1878="","",VLOOKUP(C1878,Classes_detaillees!B:D,Classes_detaillees!C$1,TRUE))</f>
        <v>45</v>
      </c>
      <c r="H1878">
        <f>IF(C1878="","",VLOOKUP(C1878,Classes_finales!B:D,Classes_finales!C$1,TRUE))</f>
        <v>50</v>
      </c>
      <c r="I1878">
        <f t="shared" si="29"/>
        <v>20</v>
      </c>
      <c r="J1878" s="31">
        <f>Classes_finales!$W$30*C1878^3+Classes_finales!$W$31*C1878^2+Classes_finales!$W$32*C1878+Classes_finales!$W$33</f>
        <v>4.1200767917454275</v>
      </c>
      <c r="K1878">
        <f>IF(OR(C1878&lt;10,C1878&gt;450),0,IF(H1878&gt;=MAX(Classes_finales!D:D),$M$1,Donnees_SIG!J1878))</f>
        <v>4.1200767917454275</v>
      </c>
      <c r="P1878" t="s">
        <v>39</v>
      </c>
    </row>
    <row r="1879" spans="1:16">
      <c r="A1879" t="s">
        <v>3793</v>
      </c>
      <c r="B1879" t="s">
        <v>3794</v>
      </c>
      <c r="C1879">
        <v>70.554397582999997</v>
      </c>
      <c r="D1879" t="s">
        <v>37</v>
      </c>
      <c r="E1879">
        <v>782361.976835571</v>
      </c>
      <c r="F1879">
        <v>9636285.2541109994</v>
      </c>
      <c r="G1879">
        <f>IF(C1879="","",VLOOKUP(C1879,Classes_detaillees!B:D,Classes_detaillees!C$1,TRUE))</f>
        <v>75</v>
      </c>
      <c r="H1879">
        <f>IF(C1879="","",VLOOKUP(C1879,Classes_finales!B:D,Classes_finales!C$1,TRUE))</f>
        <v>80</v>
      </c>
      <c r="I1879">
        <f t="shared" si="29"/>
        <v>20</v>
      </c>
      <c r="J1879" s="31">
        <f>Classes_finales!$W$30*C1879^3+Classes_finales!$W$31*C1879^2+Classes_finales!$W$32*C1879+Classes_finales!$W$33</f>
        <v>7.4639886673186151</v>
      </c>
      <c r="K1879">
        <f>IF(OR(C1879&lt;10,C1879&gt;450),0,IF(H1879&gt;=MAX(Classes_finales!D:D),$M$1,Donnees_SIG!J1879))</f>
        <v>7.914299999999999</v>
      </c>
      <c r="P1879" t="s">
        <v>39</v>
      </c>
    </row>
    <row r="1880" spans="1:16">
      <c r="A1880" t="s">
        <v>3795</v>
      </c>
      <c r="B1880" t="s">
        <v>3796</v>
      </c>
      <c r="C1880">
        <v>85.665802002000007</v>
      </c>
      <c r="D1880" t="s">
        <v>37</v>
      </c>
      <c r="E1880">
        <v>790443.75150778203</v>
      </c>
      <c r="F1880">
        <v>9637775.2143535409</v>
      </c>
      <c r="G1880">
        <f>IF(C1880="","",VLOOKUP(C1880,Classes_detaillees!B:D,Classes_detaillees!C$1,TRUE))</f>
        <v>90</v>
      </c>
      <c r="H1880">
        <f>IF(C1880="","",VLOOKUP(C1880,Classes_finales!B:D,Classes_finales!C$1,TRUE))</f>
        <v>80</v>
      </c>
      <c r="I1880">
        <f t="shared" si="29"/>
        <v>20</v>
      </c>
      <c r="J1880" s="31">
        <f>Classes_finales!$W$30*C1880^3+Classes_finales!$W$31*C1880^2+Classes_finales!$W$32*C1880+Classes_finales!$W$33</f>
        <v>7.9682774642096899</v>
      </c>
      <c r="K1880">
        <f>IF(OR(C1880&lt;10,C1880&gt;450),0,IF(H1880&gt;=MAX(Classes_finales!D:D),$M$1,Donnees_SIG!J1880))</f>
        <v>7.914299999999999</v>
      </c>
      <c r="P1880" t="s">
        <v>39</v>
      </c>
    </row>
    <row r="1881" spans="1:16">
      <c r="A1881" t="s">
        <v>3797</v>
      </c>
      <c r="B1881" t="s">
        <v>3798</v>
      </c>
      <c r="C1881">
        <v>83.159599303999997</v>
      </c>
      <c r="D1881" t="s">
        <v>37</v>
      </c>
      <c r="E1881">
        <v>791106.94804384199</v>
      </c>
      <c r="F1881">
        <v>9636960.6825240906</v>
      </c>
      <c r="G1881">
        <f>IF(C1881="","",VLOOKUP(C1881,Classes_detaillees!B:D,Classes_detaillees!C$1,TRUE))</f>
        <v>85</v>
      </c>
      <c r="H1881">
        <f>IF(C1881="","",VLOOKUP(C1881,Classes_finales!B:D,Classes_finales!C$1,TRUE))</f>
        <v>80</v>
      </c>
      <c r="I1881">
        <f t="shared" si="29"/>
        <v>20</v>
      </c>
      <c r="J1881" s="31">
        <f>Classes_finales!$W$30*C1881^3+Classes_finales!$W$31*C1881^2+Classes_finales!$W$32*C1881+Classes_finales!$W$33</f>
        <v>7.9663871966097819</v>
      </c>
      <c r="K1881">
        <f>IF(OR(C1881&lt;10,C1881&gt;450),0,IF(H1881&gt;=MAX(Classes_finales!D:D),$M$1,Donnees_SIG!J1881))</f>
        <v>7.914299999999999</v>
      </c>
      <c r="P1881" t="s">
        <v>39</v>
      </c>
    </row>
    <row r="1882" spans="1:16">
      <c r="A1882" t="s">
        <v>3799</v>
      </c>
      <c r="B1882" t="s">
        <v>3800</v>
      </c>
      <c r="C1882">
        <v>77.551002502000003</v>
      </c>
      <c r="D1882" t="s">
        <v>37</v>
      </c>
      <c r="E1882">
        <v>790112.52646640595</v>
      </c>
      <c r="F1882">
        <v>9637484.5848820396</v>
      </c>
      <c r="G1882">
        <f>IF(C1882="","",VLOOKUP(C1882,Classes_detaillees!B:D,Classes_detaillees!C$1,TRUE))</f>
        <v>80</v>
      </c>
      <c r="H1882">
        <f>IF(C1882="","",VLOOKUP(C1882,Classes_finales!B:D,Classes_finales!C$1,TRUE))</f>
        <v>80</v>
      </c>
      <c r="I1882">
        <f t="shared" si="29"/>
        <v>20</v>
      </c>
      <c r="J1882" s="31">
        <f>Classes_finales!$W$30*C1882^3+Classes_finales!$W$31*C1882^2+Classes_finales!$W$32*C1882+Classes_finales!$W$33</f>
        <v>7.8380199931588752</v>
      </c>
      <c r="K1882">
        <f>IF(OR(C1882&lt;10,C1882&gt;450),0,IF(H1882&gt;=MAX(Classes_finales!D:D),$M$1,Donnees_SIG!J1882))</f>
        <v>7.914299999999999</v>
      </c>
      <c r="P1882" t="s">
        <v>39</v>
      </c>
    </row>
    <row r="1883" spans="1:16">
      <c r="A1883" t="s">
        <v>3801</v>
      </c>
      <c r="B1883" t="s">
        <v>3802</v>
      </c>
      <c r="C1883">
        <v>80.466102599999999</v>
      </c>
      <c r="D1883" t="s">
        <v>37</v>
      </c>
      <c r="E1883">
        <v>791052.44578969805</v>
      </c>
      <c r="F1883">
        <v>9638069.1442694608</v>
      </c>
      <c r="G1883">
        <f>IF(C1883="","",VLOOKUP(C1883,Classes_detaillees!B:D,Classes_detaillees!C$1,TRUE))</f>
        <v>85</v>
      </c>
      <c r="H1883">
        <f>IF(C1883="","",VLOOKUP(C1883,Classes_finales!B:D,Classes_finales!C$1,TRUE))</f>
        <v>80</v>
      </c>
      <c r="I1883">
        <f t="shared" si="29"/>
        <v>20</v>
      </c>
      <c r="J1883" s="31">
        <f>Classes_finales!$W$30*C1883^3+Classes_finales!$W$31*C1883^2+Classes_finales!$W$32*C1883+Classes_finales!$W$33</f>
        <v>7.9253390752612827</v>
      </c>
      <c r="K1883">
        <f>IF(OR(C1883&lt;10,C1883&gt;450),0,IF(H1883&gt;=MAX(Classes_finales!D:D),$M$1,Donnees_SIG!J1883))</f>
        <v>7.914299999999999</v>
      </c>
      <c r="P1883" t="s">
        <v>39</v>
      </c>
    </row>
    <row r="1884" spans="1:16">
      <c r="A1884" t="s">
        <v>3803</v>
      </c>
      <c r="B1884" t="s">
        <v>3804</v>
      </c>
      <c r="C1884">
        <v>23.447900772000001</v>
      </c>
      <c r="D1884" t="s">
        <v>37</v>
      </c>
      <c r="E1884">
        <v>792184.09363792499</v>
      </c>
      <c r="F1884">
        <v>9638679.2755413093</v>
      </c>
      <c r="G1884">
        <f>IF(C1884="","",VLOOKUP(C1884,Classes_detaillees!B:D,Classes_detaillees!C$1,TRUE))</f>
        <v>25</v>
      </c>
      <c r="H1884">
        <f>IF(C1884="","",VLOOKUP(C1884,Classes_finales!B:D,Classes_finales!C$1,TRUE))</f>
        <v>30</v>
      </c>
      <c r="I1884">
        <f t="shared" si="29"/>
        <v>20</v>
      </c>
      <c r="J1884" s="31">
        <f>Classes_finales!$W$30*C1884^3+Classes_finales!$W$31*C1884^2+Classes_finales!$W$32*C1884+Classes_finales!$W$33</f>
        <v>1.8082194488200205</v>
      </c>
      <c r="K1884">
        <f>IF(OR(C1884&lt;10,C1884&gt;450),0,IF(H1884&gt;=MAX(Classes_finales!D:D),$M$1,Donnees_SIG!J1884))</f>
        <v>1.8082194488200205</v>
      </c>
      <c r="P1884" t="s">
        <v>39</v>
      </c>
    </row>
    <row r="1885" spans="1:16">
      <c r="A1885" t="s">
        <v>3805</v>
      </c>
      <c r="B1885" s="31" t="s">
        <v>3806</v>
      </c>
      <c r="C1885">
        <v>69.409797667999996</v>
      </c>
      <c r="D1885" t="s">
        <v>37</v>
      </c>
      <c r="E1885">
        <v>790246.53559941496</v>
      </c>
      <c r="F1885">
        <v>9638622.4081775509</v>
      </c>
      <c r="G1885">
        <f>IF(C1885="","",VLOOKUP(C1885,Classes_detaillees!B:D,Classes_detaillees!C$1,TRUE))</f>
        <v>70</v>
      </c>
      <c r="H1885">
        <f>IF(C1885="","",VLOOKUP(C1885,Classes_finales!B:D,Classes_finales!C$1,TRUE))</f>
        <v>70</v>
      </c>
      <c r="I1885">
        <f t="shared" si="29"/>
        <v>20</v>
      </c>
      <c r="J1885" s="31">
        <f>Classes_finales!$W$30*C1885^3+Classes_finales!$W$31*C1885^2+Classes_finales!$W$32*C1885+Classes_finales!$W$33</f>
        <v>7.3827620888831582</v>
      </c>
      <c r="K1885">
        <f>IF(OR(C1885&lt;10,C1885&gt;450),0,IF(H1885&gt;=MAX(Classes_finales!D:D),$M$1,Donnees_SIG!J1885))</f>
        <v>7.3827620888831582</v>
      </c>
      <c r="P1885" t="s">
        <v>39</v>
      </c>
    </row>
    <row r="1886" spans="1:16">
      <c r="A1886" t="s">
        <v>3807</v>
      </c>
      <c r="B1886" t="s">
        <v>3808</v>
      </c>
      <c r="C1886">
        <v>81.932098389000004</v>
      </c>
      <c r="D1886" t="s">
        <v>37</v>
      </c>
      <c r="E1886">
        <v>790694.98536398797</v>
      </c>
      <c r="F1886">
        <v>9637414.4908846095</v>
      </c>
      <c r="G1886">
        <f>IF(C1886="","",VLOOKUP(C1886,Classes_detaillees!B:D,Classes_detaillees!C$1,TRUE))</f>
        <v>85</v>
      </c>
      <c r="H1886">
        <f>IF(C1886="","",VLOOKUP(C1886,Classes_finales!B:D,Classes_finales!C$1,TRUE))</f>
        <v>80</v>
      </c>
      <c r="I1886">
        <f t="shared" si="29"/>
        <v>20</v>
      </c>
      <c r="J1886" s="31">
        <f>Classes_finales!$W$30*C1886^3+Classes_finales!$W$31*C1886^2+Classes_finales!$W$32*C1886+Classes_finales!$W$33</f>
        <v>7.9525591883782507</v>
      </c>
      <c r="K1886">
        <f>IF(OR(C1886&lt;10,C1886&gt;450),0,IF(H1886&gt;=MAX(Classes_finales!D:D),$M$1,Donnees_SIG!J1886))</f>
        <v>7.914299999999999</v>
      </c>
      <c r="P1886" t="s">
        <v>39</v>
      </c>
    </row>
    <row r="1887" spans="1:16">
      <c r="A1887" t="s">
        <v>3809</v>
      </c>
      <c r="B1887" t="s">
        <v>3810</v>
      </c>
      <c r="C1887">
        <v>140.22430420000001</v>
      </c>
      <c r="D1887" t="s">
        <v>37</v>
      </c>
      <c r="E1887">
        <v>790496.06307947496</v>
      </c>
      <c r="F1887">
        <v>9637685.6937146299</v>
      </c>
      <c r="G1887">
        <f>IF(C1887="","",VLOOKUP(C1887,Classes_detaillees!B:D,Classes_detaillees!C$1,TRUE))</f>
        <v>145</v>
      </c>
      <c r="H1887">
        <f>IF(C1887="","",VLOOKUP(C1887,Classes_finales!B:D,Classes_finales!C$1,TRUE))</f>
        <v>80</v>
      </c>
      <c r="I1887">
        <f t="shared" si="29"/>
        <v>20</v>
      </c>
      <c r="J1887" s="31">
        <f>Classes_finales!$W$30*C1887^3+Classes_finales!$W$31*C1887^2+Classes_finales!$W$32*C1887+Classes_finales!$W$33</f>
        <v>-4.3848596054451967</v>
      </c>
      <c r="K1887">
        <f>IF(OR(C1887&lt;10,C1887&gt;450),0,IF(H1887&gt;=MAX(Classes_finales!D:D),$M$1,Donnees_SIG!J1887))</f>
        <v>7.914299999999999</v>
      </c>
      <c r="P1887" t="s">
        <v>39</v>
      </c>
    </row>
    <row r="1888" spans="1:16">
      <c r="A1888" t="s">
        <v>3811</v>
      </c>
      <c r="B1888" s="31" t="s">
        <v>3812</v>
      </c>
      <c r="C1888">
        <v>78.822303771999998</v>
      </c>
      <c r="D1888" t="s">
        <v>37</v>
      </c>
      <c r="E1888">
        <v>792052.90808953904</v>
      </c>
      <c r="F1888">
        <v>9638037.5647221394</v>
      </c>
      <c r="G1888">
        <f>IF(C1888="","",VLOOKUP(C1888,Classes_detaillees!B:D,Classes_detaillees!C$1,TRUE))</f>
        <v>80</v>
      </c>
      <c r="H1888">
        <f>IF(C1888="","",VLOOKUP(C1888,Classes_finales!B:D,Classes_finales!C$1,TRUE))</f>
        <v>80</v>
      </c>
      <c r="I1888">
        <f t="shared" si="29"/>
        <v>20</v>
      </c>
      <c r="J1888" s="31">
        <f>Classes_finales!$W$30*C1888^3+Classes_finales!$W$31*C1888^2+Classes_finales!$W$32*C1888+Classes_finales!$W$33</f>
        <v>7.8814019146178307</v>
      </c>
      <c r="K1888">
        <f>IF(OR(C1888&lt;10,C1888&gt;450),0,IF(H1888&gt;=MAX(Classes_finales!D:D),$M$1,Donnees_SIG!J1888))</f>
        <v>7.914299999999999</v>
      </c>
      <c r="P1888" t="s">
        <v>39</v>
      </c>
    </row>
    <row r="1889" spans="1:16">
      <c r="A1889" t="s">
        <v>3813</v>
      </c>
      <c r="B1889" t="s">
        <v>3814</v>
      </c>
      <c r="C1889">
        <v>119.02880096</v>
      </c>
      <c r="D1889" t="s">
        <v>37</v>
      </c>
      <c r="E1889">
        <v>792409.71636827802</v>
      </c>
      <c r="F1889">
        <v>9639756.6770090293</v>
      </c>
      <c r="G1889">
        <f>IF(C1889="","",VLOOKUP(C1889,Classes_detaillees!B:D,Classes_detaillees!C$1,TRUE))</f>
        <v>120</v>
      </c>
      <c r="H1889">
        <f>IF(C1889="","",VLOOKUP(C1889,Classes_finales!B:D,Classes_finales!C$1,TRUE))</f>
        <v>80</v>
      </c>
      <c r="I1889">
        <f t="shared" si="29"/>
        <v>20</v>
      </c>
      <c r="J1889" s="31">
        <f>Classes_finales!$W$30*C1889^3+Classes_finales!$W$31*C1889^2+Classes_finales!$W$32*C1889+Classes_finales!$W$33</f>
        <v>3.7366638354218256</v>
      </c>
      <c r="K1889">
        <f>IF(OR(C1889&lt;10,C1889&gt;450),0,IF(H1889&gt;=MAX(Classes_finales!D:D),$M$1,Donnees_SIG!J1889))</f>
        <v>7.914299999999999</v>
      </c>
      <c r="P1889" t="s">
        <v>39</v>
      </c>
    </row>
    <row r="1890" spans="1:16">
      <c r="A1890" t="s">
        <v>3815</v>
      </c>
      <c r="B1890" s="31" t="s">
        <v>3816</v>
      </c>
      <c r="C1890">
        <v>75.343101501000007</v>
      </c>
      <c r="D1890" t="s">
        <v>37</v>
      </c>
      <c r="E1890">
        <v>783523.78915855405</v>
      </c>
      <c r="F1890">
        <v>9636937.8283252604</v>
      </c>
      <c r="G1890">
        <f>IF(C1890="","",VLOOKUP(C1890,Classes_detaillees!B:D,Classes_detaillees!C$1,TRUE))</f>
        <v>80</v>
      </c>
      <c r="H1890">
        <f>IF(C1890="","",VLOOKUP(C1890,Classes_finales!B:D,Classes_finales!C$1,TRUE))</f>
        <v>80</v>
      </c>
      <c r="I1890">
        <f t="shared" si="29"/>
        <v>20</v>
      </c>
      <c r="J1890" s="31">
        <f>Classes_finales!$W$30*C1890^3+Classes_finales!$W$31*C1890^2+Classes_finales!$W$32*C1890+Classes_finales!$W$33</f>
        <v>7.7439776534885834</v>
      </c>
      <c r="K1890">
        <f>IF(OR(C1890&lt;10,C1890&gt;450),0,IF(H1890&gt;=MAX(Classes_finales!D:D),$M$1,Donnees_SIG!J1890))</f>
        <v>7.914299999999999</v>
      </c>
      <c r="P1890" t="s">
        <v>39</v>
      </c>
    </row>
    <row r="1891" spans="1:16">
      <c r="A1891" t="s">
        <v>3817</v>
      </c>
      <c r="B1891" t="s">
        <v>3818</v>
      </c>
      <c r="C1891">
        <v>27.581199646000002</v>
      </c>
      <c r="D1891" t="s">
        <v>37</v>
      </c>
      <c r="E1891">
        <v>790892.73597178597</v>
      </c>
      <c r="F1891">
        <v>9638225.2953600995</v>
      </c>
      <c r="G1891">
        <f>IF(C1891="","",VLOOKUP(C1891,Classes_detaillees!B:D,Classes_detaillees!C$1,TRUE))</f>
        <v>30</v>
      </c>
      <c r="H1891">
        <f>IF(C1891="","",VLOOKUP(C1891,Classes_finales!B:D,Classes_finales!C$1,TRUE))</f>
        <v>30</v>
      </c>
      <c r="I1891">
        <f t="shared" si="29"/>
        <v>20</v>
      </c>
      <c r="J1891" s="31">
        <f>Classes_finales!$W$30*C1891^3+Classes_finales!$W$31*C1891^2+Classes_finales!$W$32*C1891+Classes_finales!$W$33</f>
        <v>2.3456270987389245</v>
      </c>
      <c r="K1891">
        <f>IF(OR(C1891&lt;10,C1891&gt;450),0,IF(H1891&gt;=MAX(Classes_finales!D:D),$M$1,Donnees_SIG!J1891))</f>
        <v>2.3456270987389245</v>
      </c>
      <c r="P1891" t="s">
        <v>39</v>
      </c>
    </row>
    <row r="1892" spans="1:16">
      <c r="A1892" t="s">
        <v>3819</v>
      </c>
      <c r="B1892" s="31" t="s">
        <v>3820</v>
      </c>
      <c r="C1892">
        <v>13.660499572999999</v>
      </c>
      <c r="D1892" t="s">
        <v>37</v>
      </c>
      <c r="E1892">
        <v>784504.26843678602</v>
      </c>
      <c r="F1892">
        <v>9636435.9791097101</v>
      </c>
      <c r="G1892">
        <f>IF(C1892="","",VLOOKUP(C1892,Classes_detaillees!B:D,Classes_detaillees!C$1,TRUE))</f>
        <v>15</v>
      </c>
      <c r="H1892">
        <f>IF(C1892="","",VLOOKUP(C1892,Classes_finales!B:D,Classes_finales!C$1,TRUE))</f>
        <v>15</v>
      </c>
      <c r="I1892">
        <f t="shared" si="29"/>
        <v>20</v>
      </c>
      <c r="J1892" s="31">
        <f>Classes_finales!$W$30*C1892^3+Classes_finales!$W$31*C1892^2+Classes_finales!$W$32*C1892+Classes_finales!$W$33</f>
        <v>0.65913926137637957</v>
      </c>
      <c r="K1892">
        <f>IF(OR(C1892&lt;10,C1892&gt;450),0,IF(H1892&gt;=MAX(Classes_finales!D:D),$M$1,Donnees_SIG!J1892))</f>
        <v>0.65913926137637957</v>
      </c>
      <c r="P1892" t="s">
        <v>39</v>
      </c>
    </row>
    <row r="1893" spans="1:16">
      <c r="A1893" t="s">
        <v>3821</v>
      </c>
      <c r="B1893" s="31" t="s">
        <v>3822</v>
      </c>
      <c r="C1893">
        <v>56.099300384999999</v>
      </c>
      <c r="D1893" t="s">
        <v>37</v>
      </c>
      <c r="E1893">
        <v>790524.45021101204</v>
      </c>
      <c r="F1893">
        <v>9637121.3129274603</v>
      </c>
      <c r="G1893">
        <f>IF(C1893="","",VLOOKUP(C1893,Classes_detaillees!B:D,Classes_detaillees!C$1,TRUE))</f>
        <v>60</v>
      </c>
      <c r="H1893">
        <f>IF(C1893="","",VLOOKUP(C1893,Classes_finales!B:D,Classes_finales!C$1,TRUE))</f>
        <v>60</v>
      </c>
      <c r="I1893">
        <f t="shared" si="29"/>
        <v>20</v>
      </c>
      <c r="J1893" s="31">
        <f>Classes_finales!$W$30*C1893^3+Classes_finales!$W$31*C1893^2+Classes_finales!$W$32*C1893+Classes_finales!$W$33</f>
        <v>6.1070019884886442</v>
      </c>
      <c r="K1893">
        <f>IF(OR(C1893&lt;10,C1893&gt;450),0,IF(H1893&gt;=MAX(Classes_finales!D:D),$M$1,Donnees_SIG!J1893))</f>
        <v>6.1070019884886442</v>
      </c>
      <c r="P1893" t="s">
        <v>39</v>
      </c>
    </row>
    <row r="1894" spans="1:16">
      <c r="A1894" t="s">
        <v>3823</v>
      </c>
      <c r="B1894" t="s">
        <v>3824</v>
      </c>
      <c r="C1894">
        <v>48.143901825</v>
      </c>
      <c r="D1894" t="s">
        <v>37</v>
      </c>
      <c r="E1894">
        <v>782535.95207975002</v>
      </c>
      <c r="F1894">
        <v>9635828.7465464994</v>
      </c>
      <c r="G1894">
        <f>IF(C1894="","",VLOOKUP(C1894,Classes_detaillees!B:D,Classes_detaillees!C$1,TRUE))</f>
        <v>50</v>
      </c>
      <c r="H1894">
        <f>IF(C1894="","",VLOOKUP(C1894,Classes_finales!B:D,Classes_finales!C$1,TRUE))</f>
        <v>50</v>
      </c>
      <c r="I1894">
        <f t="shared" si="29"/>
        <v>20</v>
      </c>
      <c r="J1894" s="31">
        <f>Classes_finales!$W$30*C1894^3+Classes_finales!$W$31*C1894^2+Classes_finales!$W$32*C1894+Classes_finales!$W$33</f>
        <v>5.1291329501369205</v>
      </c>
      <c r="K1894">
        <f>IF(OR(C1894&lt;10,C1894&gt;450),0,IF(H1894&gt;=MAX(Classes_finales!D:D),$M$1,Donnees_SIG!J1894))</f>
        <v>5.1291329501369205</v>
      </c>
      <c r="P1894" t="s">
        <v>39</v>
      </c>
    </row>
    <row r="1895" spans="1:16">
      <c r="A1895" t="s">
        <v>3825</v>
      </c>
      <c r="B1895" t="s">
        <v>3826</v>
      </c>
      <c r="C1895">
        <v>92.053100585999999</v>
      </c>
      <c r="D1895" t="s">
        <v>37</v>
      </c>
      <c r="E1895">
        <v>783139.25311408797</v>
      </c>
      <c r="F1895">
        <v>9636283.7310632002</v>
      </c>
      <c r="G1895">
        <f>IF(C1895="","",VLOOKUP(C1895,Classes_detaillees!B:D,Classes_detaillees!C$1,TRUE))</f>
        <v>95</v>
      </c>
      <c r="H1895">
        <f>IF(C1895="","",VLOOKUP(C1895,Classes_finales!B:D,Classes_finales!C$1,TRUE))</f>
        <v>80</v>
      </c>
      <c r="I1895">
        <f t="shared" si="29"/>
        <v>20</v>
      </c>
      <c r="J1895" s="31">
        <f>Classes_finales!$W$30*C1895^3+Classes_finales!$W$31*C1895^2+Classes_finales!$W$32*C1895+Classes_finales!$W$33</f>
        <v>7.8016805746556184</v>
      </c>
      <c r="K1895">
        <f>IF(OR(C1895&lt;10,C1895&gt;450),0,IF(H1895&gt;=MAX(Classes_finales!D:D),$M$1,Donnees_SIG!J1895))</f>
        <v>7.914299999999999</v>
      </c>
      <c r="P1895" t="s">
        <v>39</v>
      </c>
    </row>
    <row r="1896" spans="1:16">
      <c r="A1896" t="s">
        <v>3827</v>
      </c>
      <c r="B1896" s="31" t="s">
        <v>3828</v>
      </c>
      <c r="C1896">
        <v>44.537101745999998</v>
      </c>
      <c r="D1896" t="s">
        <v>37</v>
      </c>
      <c r="E1896">
        <v>791331.02949358698</v>
      </c>
      <c r="F1896">
        <v>9638398.8733057696</v>
      </c>
      <c r="G1896">
        <f>IF(C1896="","",VLOOKUP(C1896,Classes_detaillees!B:D,Classes_detaillees!C$1,TRUE))</f>
        <v>45</v>
      </c>
      <c r="H1896">
        <f>IF(C1896="","",VLOOKUP(C1896,Classes_finales!B:D,Classes_finales!C$1,TRUE))</f>
        <v>50</v>
      </c>
      <c r="I1896">
        <f t="shared" si="29"/>
        <v>20</v>
      </c>
      <c r="J1896" s="31">
        <f>Classes_finales!$W$30*C1896^3+Classes_finales!$W$31*C1896^2+Classes_finales!$W$32*C1896+Classes_finales!$W$33</f>
        <v>4.6534442192681773</v>
      </c>
      <c r="K1896">
        <f>IF(OR(C1896&lt;10,C1896&gt;450),0,IF(H1896&gt;=MAX(Classes_finales!D:D),$M$1,Donnees_SIG!J1896))</f>
        <v>4.6534442192681773</v>
      </c>
      <c r="P1896" t="s">
        <v>39</v>
      </c>
    </row>
    <row r="1897" spans="1:16">
      <c r="A1897" t="s">
        <v>3829</v>
      </c>
      <c r="B1897" t="s">
        <v>3830</v>
      </c>
      <c r="C1897">
        <v>58.228698729999998</v>
      </c>
      <c r="D1897" t="s">
        <v>37</v>
      </c>
      <c r="E1897">
        <v>791565.91034884099</v>
      </c>
      <c r="F1897">
        <v>9639334.8658614792</v>
      </c>
      <c r="G1897">
        <f>IF(C1897="","",VLOOKUP(C1897,Classes_detaillees!B:D,Classes_detaillees!C$1,TRUE))</f>
        <v>60</v>
      </c>
      <c r="H1897">
        <f>IF(C1897="","",VLOOKUP(C1897,Classes_finales!B:D,Classes_finales!C$1,TRUE))</f>
        <v>60</v>
      </c>
      <c r="I1897">
        <f t="shared" si="29"/>
        <v>20</v>
      </c>
      <c r="J1897" s="31">
        <f>Classes_finales!$W$30*C1897^3+Classes_finales!$W$31*C1897^2+Classes_finales!$W$32*C1897+Classes_finales!$W$33</f>
        <v>6.3462091347570553</v>
      </c>
      <c r="K1897">
        <f>IF(OR(C1897&lt;10,C1897&gt;450),0,IF(H1897&gt;=MAX(Classes_finales!D:D),$M$1,Donnees_SIG!J1897))</f>
        <v>6.3462091347570553</v>
      </c>
      <c r="P1897" t="s">
        <v>39</v>
      </c>
    </row>
    <row r="1898" spans="1:16">
      <c r="A1898" t="s">
        <v>3831</v>
      </c>
      <c r="B1898" t="s">
        <v>3832</v>
      </c>
      <c r="C1898">
        <v>60.820201873999999</v>
      </c>
      <c r="D1898" t="s">
        <v>37</v>
      </c>
      <c r="E1898">
        <v>784520.10175230296</v>
      </c>
      <c r="F1898">
        <v>9636536.0543374307</v>
      </c>
      <c r="G1898">
        <f>IF(C1898="","",VLOOKUP(C1898,Classes_detaillees!B:D,Classes_detaillees!C$1,TRUE))</f>
        <v>65</v>
      </c>
      <c r="H1898">
        <f>IF(C1898="","",VLOOKUP(C1898,Classes_finales!B:D,Classes_finales!C$1,TRUE))</f>
        <v>70</v>
      </c>
      <c r="I1898">
        <f t="shared" si="29"/>
        <v>20</v>
      </c>
      <c r="J1898" s="31">
        <f>Classes_finales!$W$30*C1898^3+Classes_finales!$W$31*C1898^2+Classes_finales!$W$32*C1898+Classes_finales!$W$33</f>
        <v>6.621386317516432</v>
      </c>
      <c r="K1898">
        <f>IF(OR(C1898&lt;10,C1898&gt;450),0,IF(H1898&gt;=MAX(Classes_finales!D:D),$M$1,Donnees_SIG!J1898))</f>
        <v>6.621386317516432</v>
      </c>
      <c r="P1898" t="s">
        <v>39</v>
      </c>
    </row>
    <row r="1899" spans="1:16">
      <c r="A1899" t="s">
        <v>3833</v>
      </c>
      <c r="B1899" t="s">
        <v>3834</v>
      </c>
      <c r="C1899">
        <v>174.39610291</v>
      </c>
      <c r="D1899" t="s">
        <v>37</v>
      </c>
      <c r="E1899">
        <v>790211.06561538298</v>
      </c>
      <c r="F1899">
        <v>9638824.7263204996</v>
      </c>
      <c r="G1899">
        <f>IF(C1899="","",VLOOKUP(C1899,Classes_detaillees!B:D,Classes_detaillees!C$1,TRUE))</f>
        <v>175</v>
      </c>
      <c r="H1899">
        <f>IF(C1899="","",VLOOKUP(C1899,Classes_finales!B:D,Classes_finales!C$1,TRUE))</f>
        <v>80</v>
      </c>
      <c r="I1899">
        <f t="shared" si="29"/>
        <v>20</v>
      </c>
      <c r="J1899" s="31">
        <f>Classes_finales!$W$30*C1899^3+Classes_finales!$W$31*C1899^2+Classes_finales!$W$32*C1899+Classes_finales!$W$33</f>
        <v>-29.725424137192014</v>
      </c>
      <c r="K1899">
        <f>IF(OR(C1899&lt;10,C1899&gt;450),0,IF(H1899&gt;=MAX(Classes_finales!D:D),$M$1,Donnees_SIG!J1899))</f>
        <v>7.914299999999999</v>
      </c>
      <c r="P1899" t="s">
        <v>39</v>
      </c>
    </row>
    <row r="1900" spans="1:16">
      <c r="A1900" t="s">
        <v>3835</v>
      </c>
      <c r="B1900" s="31" t="s">
        <v>3836</v>
      </c>
      <c r="C1900">
        <v>175.77290343999999</v>
      </c>
      <c r="D1900" t="s">
        <v>37</v>
      </c>
      <c r="E1900">
        <v>790644.01290390501</v>
      </c>
      <c r="F1900">
        <v>9638498.2095748093</v>
      </c>
      <c r="G1900">
        <f>IF(C1900="","",VLOOKUP(C1900,Classes_detaillees!B:D,Classes_detaillees!C$1,TRUE))</f>
        <v>180</v>
      </c>
      <c r="H1900">
        <f>IF(C1900="","",VLOOKUP(C1900,Classes_finales!B:D,Classes_finales!C$1,TRUE))</f>
        <v>80</v>
      </c>
      <c r="I1900">
        <f t="shared" si="29"/>
        <v>20</v>
      </c>
      <c r="J1900" s="31">
        <f>Classes_finales!$W$30*C1900^3+Classes_finales!$W$31*C1900^2+Classes_finales!$W$32*C1900+Classes_finales!$W$33</f>
        <v>-31.118763702539717</v>
      </c>
      <c r="K1900">
        <f>IF(OR(C1900&lt;10,C1900&gt;450),0,IF(H1900&gt;=MAX(Classes_finales!D:D),$M$1,Donnees_SIG!J1900))</f>
        <v>7.914299999999999</v>
      </c>
      <c r="P1900" t="s">
        <v>39</v>
      </c>
    </row>
    <row r="1901" spans="1:16">
      <c r="A1901" t="s">
        <v>3837</v>
      </c>
      <c r="B1901" t="s">
        <v>3838</v>
      </c>
      <c r="C1901">
        <v>356.11270142000001</v>
      </c>
      <c r="D1901" t="s">
        <v>37</v>
      </c>
      <c r="E1901">
        <v>789962.65282914904</v>
      </c>
      <c r="F1901">
        <v>9638912.9454763606</v>
      </c>
      <c r="G1901">
        <f>IF(C1901="","",VLOOKUP(C1901,Classes_detaillees!B:D,Classes_detaillees!C$1,TRUE))</f>
        <v>360</v>
      </c>
      <c r="H1901">
        <f>IF(C1901="","",VLOOKUP(C1901,Classes_finales!B:D,Classes_finales!C$1,TRUE))</f>
        <v>80</v>
      </c>
      <c r="I1901">
        <f t="shared" si="29"/>
        <v>20</v>
      </c>
      <c r="J1901" s="31">
        <f>Classes_finales!$W$30*C1901^3+Classes_finales!$W$31*C1901^2+Classes_finales!$W$32*C1901+Classes_finales!$W$33</f>
        <v>-604.43671480629996</v>
      </c>
      <c r="K1901">
        <f>IF(OR(C1901&lt;10,C1901&gt;450),0,IF(H1901&gt;=MAX(Classes_finales!D:D),$M$1,Donnees_SIG!J1901))</f>
        <v>7.914299999999999</v>
      </c>
      <c r="P1901" t="s">
        <v>39</v>
      </c>
    </row>
    <row r="1902" spans="1:16">
      <c r="A1902" t="s">
        <v>3839</v>
      </c>
      <c r="B1902" s="31" t="s">
        <v>3840</v>
      </c>
      <c r="C1902">
        <v>14.640399932999999</v>
      </c>
      <c r="D1902" t="s">
        <v>37</v>
      </c>
      <c r="E1902">
        <v>790798.29435517103</v>
      </c>
      <c r="F1902">
        <v>9638024.7733377703</v>
      </c>
      <c r="G1902">
        <f>IF(C1902="","",VLOOKUP(C1902,Classes_detaillees!B:D,Classes_detaillees!C$1,TRUE))</f>
        <v>15</v>
      </c>
      <c r="H1902">
        <f>IF(C1902="","",VLOOKUP(C1902,Classes_finales!B:D,Classes_finales!C$1,TRUE))</f>
        <v>15</v>
      </c>
      <c r="I1902">
        <f t="shared" si="29"/>
        <v>20</v>
      </c>
      <c r="J1902" s="31">
        <f>Classes_finales!$W$30*C1902^3+Classes_finales!$W$31*C1902^2+Classes_finales!$W$32*C1902+Classes_finales!$W$33</f>
        <v>0.76412878855441679</v>
      </c>
      <c r="K1902">
        <f>IF(OR(C1902&lt;10,C1902&gt;450),0,IF(H1902&gt;=MAX(Classes_finales!D:D),$M$1,Donnees_SIG!J1902))</f>
        <v>0.76412878855441679</v>
      </c>
      <c r="P1902" t="s">
        <v>39</v>
      </c>
    </row>
    <row r="1903" spans="1:16">
      <c r="A1903" t="s">
        <v>3841</v>
      </c>
      <c r="B1903" s="31" t="s">
        <v>3842</v>
      </c>
      <c r="C1903">
        <v>19.067399979000001</v>
      </c>
      <c r="D1903" t="s">
        <v>37</v>
      </c>
      <c r="E1903">
        <v>783061.77786447096</v>
      </c>
      <c r="F1903">
        <v>9636287.7175750397</v>
      </c>
      <c r="G1903">
        <f>IF(C1903="","",VLOOKUP(C1903,Classes_detaillees!B:D,Classes_detaillees!C$1,TRUE))</f>
        <v>20</v>
      </c>
      <c r="H1903">
        <f>IF(C1903="","",VLOOKUP(C1903,Classes_finales!B:D,Classes_finales!C$1,TRUE))</f>
        <v>30</v>
      </c>
      <c r="I1903">
        <f t="shared" si="29"/>
        <v>20</v>
      </c>
      <c r="J1903" s="31">
        <f>Classes_finales!$W$30*C1903^3+Classes_finales!$W$31*C1903^2+Classes_finales!$W$32*C1903+Classes_finales!$W$33</f>
        <v>1.268434622703325</v>
      </c>
      <c r="K1903">
        <f>IF(OR(C1903&lt;10,C1903&gt;450),0,IF(H1903&gt;=MAX(Classes_finales!D:D),$M$1,Donnees_SIG!J1903))</f>
        <v>1.268434622703325</v>
      </c>
      <c r="P1903" t="s">
        <v>39</v>
      </c>
    </row>
    <row r="1904" spans="1:16">
      <c r="A1904" t="s">
        <v>3843</v>
      </c>
      <c r="B1904" t="s">
        <v>3844</v>
      </c>
      <c r="C1904">
        <v>19.262800216999999</v>
      </c>
      <c r="D1904" t="s">
        <v>37</v>
      </c>
      <c r="E1904">
        <v>792190.59434784204</v>
      </c>
      <c r="F1904">
        <v>9638492.6310193706</v>
      </c>
      <c r="G1904">
        <f>IF(C1904="","",VLOOKUP(C1904,Classes_detaillees!B:D,Classes_detaillees!C$1,TRUE))</f>
        <v>20</v>
      </c>
      <c r="H1904">
        <f>IF(C1904="","",VLOOKUP(C1904,Classes_finales!B:D,Classes_finales!C$1,TRUE))</f>
        <v>30</v>
      </c>
      <c r="I1904">
        <f t="shared" si="29"/>
        <v>20</v>
      </c>
      <c r="J1904" s="31">
        <f>Classes_finales!$W$30*C1904^3+Classes_finales!$W$31*C1904^2+Classes_finales!$W$32*C1904+Classes_finales!$W$33</f>
        <v>1.2917240225791362</v>
      </c>
      <c r="K1904">
        <f>IF(OR(C1904&lt;10,C1904&gt;450),0,IF(H1904&gt;=MAX(Classes_finales!D:D),$M$1,Donnees_SIG!J1904))</f>
        <v>1.2917240225791362</v>
      </c>
      <c r="P1904" t="s">
        <v>39</v>
      </c>
    </row>
    <row r="1905" spans="1:16">
      <c r="A1905" t="s">
        <v>3845</v>
      </c>
      <c r="B1905" t="s">
        <v>3846</v>
      </c>
      <c r="C1905">
        <v>73.829597473000007</v>
      </c>
      <c r="D1905" t="s">
        <v>37</v>
      </c>
      <c r="E1905">
        <v>790507.28218738595</v>
      </c>
      <c r="F1905">
        <v>9637915.1892337892</v>
      </c>
      <c r="G1905">
        <f>IF(C1905="","",VLOOKUP(C1905,Classes_detaillees!B:D,Classes_detaillees!C$1,TRUE))</f>
        <v>75</v>
      </c>
      <c r="H1905">
        <f>IF(C1905="","",VLOOKUP(C1905,Classes_finales!B:D,Classes_finales!C$1,TRUE))</f>
        <v>80</v>
      </c>
      <c r="I1905">
        <f t="shared" si="29"/>
        <v>20</v>
      </c>
      <c r="J1905" s="31">
        <f>Classes_finales!$W$30*C1905^3+Classes_finales!$W$31*C1905^2+Classes_finales!$W$32*C1905+Classes_finales!$W$33</f>
        <v>7.6663635437257494</v>
      </c>
      <c r="K1905">
        <f>IF(OR(C1905&lt;10,C1905&gt;450),0,IF(H1905&gt;=MAX(Classes_finales!D:D),$M$1,Donnees_SIG!J1905))</f>
        <v>7.914299999999999</v>
      </c>
      <c r="P1905" t="s">
        <v>39</v>
      </c>
    </row>
    <row r="1906" spans="1:16">
      <c r="A1906" t="s">
        <v>3847</v>
      </c>
      <c r="B1906" t="s">
        <v>3848</v>
      </c>
      <c r="C1906">
        <v>121.90480042</v>
      </c>
      <c r="D1906" t="s">
        <v>37</v>
      </c>
      <c r="E1906">
        <v>783420.93421511305</v>
      </c>
      <c r="F1906">
        <v>9636993.9284642003</v>
      </c>
      <c r="G1906">
        <f>IF(C1906="","",VLOOKUP(C1906,Classes_detaillees!B:D,Classes_detaillees!C$1,TRUE))</f>
        <v>125</v>
      </c>
      <c r="H1906">
        <f>IF(C1906="","",VLOOKUP(C1906,Classes_finales!B:D,Classes_finales!C$1,TRUE))</f>
        <v>80</v>
      </c>
      <c r="I1906">
        <f t="shared" si="29"/>
        <v>20</v>
      </c>
      <c r="J1906" s="31">
        <f>Classes_finales!$W$30*C1906^3+Classes_finales!$W$31*C1906^2+Classes_finales!$W$32*C1906+Classes_finales!$W$33</f>
        <v>2.9203906571776348</v>
      </c>
      <c r="K1906">
        <f>IF(OR(C1906&lt;10,C1906&gt;450),0,IF(H1906&gt;=MAX(Classes_finales!D:D),$M$1,Donnees_SIG!J1906))</f>
        <v>7.914299999999999</v>
      </c>
      <c r="P1906" t="s">
        <v>39</v>
      </c>
    </row>
    <row r="1907" spans="1:16">
      <c r="A1907" t="s">
        <v>3849</v>
      </c>
      <c r="B1907" s="31" t="s">
        <v>3850</v>
      </c>
      <c r="C1907">
        <v>215.92750548999999</v>
      </c>
      <c r="D1907" t="s">
        <v>37</v>
      </c>
      <c r="E1907">
        <v>791987.61568447296</v>
      </c>
      <c r="F1907">
        <v>9638529.5391478091</v>
      </c>
      <c r="G1907">
        <f>IF(C1907="","",VLOOKUP(C1907,Classes_detaillees!B:D,Classes_detaillees!C$1,TRUE))</f>
        <v>220</v>
      </c>
      <c r="H1907">
        <f>IF(C1907="","",VLOOKUP(C1907,Classes_finales!B:D,Classes_finales!C$1,TRUE))</f>
        <v>80</v>
      </c>
      <c r="I1907">
        <f t="shared" si="29"/>
        <v>20</v>
      </c>
      <c r="J1907" s="31">
        <f>Classes_finales!$W$30*C1907^3+Classes_finales!$W$31*C1907^2+Classes_finales!$W$32*C1907+Classes_finales!$W$33</f>
        <v>-86.968162029474371</v>
      </c>
      <c r="K1907">
        <f>IF(OR(C1907&lt;10,C1907&gt;450),0,IF(H1907&gt;=MAX(Classes_finales!D:D),$M$1,Donnees_SIG!J1907))</f>
        <v>7.914299999999999</v>
      </c>
      <c r="P1907" t="s">
        <v>39</v>
      </c>
    </row>
    <row r="1908" spans="1:16">
      <c r="A1908" t="s">
        <v>3851</v>
      </c>
      <c r="B1908" s="31" t="s">
        <v>3852</v>
      </c>
      <c r="C1908">
        <v>120.5243988</v>
      </c>
      <c r="D1908" t="s">
        <v>37</v>
      </c>
      <c r="E1908">
        <v>790844.31965817895</v>
      </c>
      <c r="F1908">
        <v>9637272.1670885496</v>
      </c>
      <c r="G1908">
        <f>IF(C1908="","",VLOOKUP(C1908,Classes_detaillees!B:D,Classes_detaillees!C$1,TRUE))</f>
        <v>125</v>
      </c>
      <c r="H1908">
        <f>IF(C1908="","",VLOOKUP(C1908,Classes_finales!B:D,Classes_finales!C$1,TRUE))</f>
        <v>80</v>
      </c>
      <c r="I1908">
        <f t="shared" si="29"/>
        <v>20</v>
      </c>
      <c r="J1908" s="31">
        <f>Classes_finales!$W$30*C1908^3+Classes_finales!$W$31*C1908^2+Classes_finales!$W$32*C1908+Classes_finales!$W$33</f>
        <v>3.3225624402812621</v>
      </c>
      <c r="K1908">
        <f>IF(OR(C1908&lt;10,C1908&gt;450),0,IF(H1908&gt;=MAX(Classes_finales!D:D),$M$1,Donnees_SIG!J1908))</f>
        <v>7.914299999999999</v>
      </c>
      <c r="P1908" t="s">
        <v>39</v>
      </c>
    </row>
    <row r="1909" spans="1:16">
      <c r="A1909" t="s">
        <v>3853</v>
      </c>
      <c r="B1909" t="s">
        <v>3854</v>
      </c>
      <c r="C1909">
        <v>70.782798767000003</v>
      </c>
      <c r="D1909" t="s">
        <v>37</v>
      </c>
      <c r="E1909">
        <v>792826.21461160702</v>
      </c>
      <c r="F1909">
        <v>9639142.5381439608</v>
      </c>
      <c r="G1909">
        <f>IF(C1909="","",VLOOKUP(C1909,Classes_detaillees!B:D,Classes_detaillees!C$1,TRUE))</f>
        <v>75</v>
      </c>
      <c r="H1909">
        <f>IF(C1909="","",VLOOKUP(C1909,Classes_finales!B:D,Classes_finales!C$1,TRUE))</f>
        <v>80</v>
      </c>
      <c r="I1909">
        <f t="shared" si="29"/>
        <v>20</v>
      </c>
      <c r="J1909" s="31">
        <f>Classes_finales!$W$30*C1909^3+Classes_finales!$W$31*C1909^2+Classes_finales!$W$32*C1909+Classes_finales!$W$33</f>
        <v>7.4795652911878499</v>
      </c>
      <c r="K1909">
        <f>IF(OR(C1909&lt;10,C1909&gt;450),0,IF(H1909&gt;=MAX(Classes_finales!D:D),$M$1,Donnees_SIG!J1909))</f>
        <v>7.914299999999999</v>
      </c>
      <c r="P1909" t="s">
        <v>39</v>
      </c>
    </row>
    <row r="1910" spans="1:16">
      <c r="A1910" t="s">
        <v>3855</v>
      </c>
      <c r="B1910" s="31" t="s">
        <v>3856</v>
      </c>
      <c r="C1910">
        <v>76.858596801999994</v>
      </c>
      <c r="D1910" t="s">
        <v>37</v>
      </c>
      <c r="E1910">
        <v>790347.29730307497</v>
      </c>
      <c r="F1910">
        <v>9638962.8405314405</v>
      </c>
      <c r="G1910">
        <f>IF(C1910="","",VLOOKUP(C1910,Classes_detaillees!B:D,Classes_detaillees!C$1,TRUE))</f>
        <v>80</v>
      </c>
      <c r="H1910">
        <f>IF(C1910="","",VLOOKUP(C1910,Classes_finales!B:D,Classes_finales!C$1,TRUE))</f>
        <v>80</v>
      </c>
      <c r="I1910">
        <f t="shared" si="29"/>
        <v>20</v>
      </c>
      <c r="J1910" s="31">
        <f>Classes_finales!$W$30*C1910^3+Classes_finales!$W$31*C1910^2+Classes_finales!$W$32*C1910+Classes_finales!$W$33</f>
        <v>7.8110411971828153</v>
      </c>
      <c r="K1910">
        <f>IF(OR(C1910&lt;10,C1910&gt;450),0,IF(H1910&gt;=MAX(Classes_finales!D:D),$M$1,Donnees_SIG!J1910))</f>
        <v>7.914299999999999</v>
      </c>
      <c r="P1910" t="s">
        <v>39</v>
      </c>
    </row>
    <row r="1911" spans="1:16">
      <c r="A1911" t="s">
        <v>3857</v>
      </c>
      <c r="B1911" t="s">
        <v>3858</v>
      </c>
      <c r="C1911">
        <v>76.816802979000002</v>
      </c>
      <c r="D1911" t="s">
        <v>37</v>
      </c>
      <c r="E1911">
        <v>791884.10554629599</v>
      </c>
      <c r="F1911">
        <v>9638553.9167592693</v>
      </c>
      <c r="G1911">
        <f>IF(C1911="","",VLOOKUP(C1911,Classes_detaillees!B:D,Classes_detaillees!C$1,TRUE))</f>
        <v>80</v>
      </c>
      <c r="H1911">
        <f>IF(C1911="","",VLOOKUP(C1911,Classes_finales!B:D,Classes_finales!C$1,TRUE))</f>
        <v>80</v>
      </c>
      <c r="I1911">
        <f t="shared" si="29"/>
        <v>20</v>
      </c>
      <c r="J1911" s="31">
        <f>Classes_finales!$W$30*C1911^3+Classes_finales!$W$31*C1911^2+Classes_finales!$W$32*C1911+Classes_finales!$W$33</f>
        <v>7.8093383520275115</v>
      </c>
      <c r="K1911">
        <f>IF(OR(C1911&lt;10,C1911&gt;450),0,IF(H1911&gt;=MAX(Classes_finales!D:D),$M$1,Donnees_SIG!J1911))</f>
        <v>7.914299999999999</v>
      </c>
      <c r="P1911" t="s">
        <v>39</v>
      </c>
    </row>
    <row r="1912" spans="1:16">
      <c r="A1912" t="s">
        <v>3859</v>
      </c>
      <c r="B1912" s="31" t="s">
        <v>3860</v>
      </c>
      <c r="C1912">
        <v>34.498901367000002</v>
      </c>
      <c r="D1912" t="s">
        <v>37</v>
      </c>
      <c r="E1912">
        <v>790833.90624539496</v>
      </c>
      <c r="F1912">
        <v>9638510.9493077695</v>
      </c>
      <c r="G1912">
        <f>IF(C1912="","",VLOOKUP(C1912,Classes_detaillees!B:D,Classes_detaillees!C$1,TRUE))</f>
        <v>35</v>
      </c>
      <c r="H1912">
        <f>IF(C1912="","",VLOOKUP(C1912,Classes_finales!B:D,Classes_finales!C$1,TRUE))</f>
        <v>35</v>
      </c>
      <c r="I1912">
        <f t="shared" si="29"/>
        <v>20</v>
      </c>
      <c r="J1912" s="31">
        <f>Classes_finales!$W$30*C1912^3+Classes_finales!$W$31*C1912^2+Classes_finales!$W$32*C1912+Classes_finales!$W$33</f>
        <v>3.2824766743255318</v>
      </c>
      <c r="K1912">
        <f>IF(OR(C1912&lt;10,C1912&gt;450),0,IF(H1912&gt;=MAX(Classes_finales!D:D),$M$1,Donnees_SIG!J1912))</f>
        <v>3.2824766743255318</v>
      </c>
      <c r="P1912" t="s">
        <v>39</v>
      </c>
    </row>
    <row r="1913" spans="1:16">
      <c r="A1913" t="s">
        <v>3861</v>
      </c>
      <c r="B1913" t="s">
        <v>3862</v>
      </c>
      <c r="C1913">
        <v>239.25619506999999</v>
      </c>
      <c r="D1913" t="s">
        <v>37</v>
      </c>
      <c r="E1913">
        <v>790747.03155449103</v>
      </c>
      <c r="F1913">
        <v>9638542.8093604092</v>
      </c>
      <c r="G1913">
        <f>IF(C1913="","",VLOOKUP(C1913,Classes_detaillees!B:D,Classes_detaillees!C$1,TRUE))</f>
        <v>240</v>
      </c>
      <c r="H1913">
        <f>IF(C1913="","",VLOOKUP(C1913,Classes_finales!B:D,Classes_finales!C$1,TRUE))</f>
        <v>80</v>
      </c>
      <c r="I1913">
        <f t="shared" si="29"/>
        <v>20</v>
      </c>
      <c r="J1913" s="31">
        <f>Classes_finales!$W$30*C1913^3+Classes_finales!$W$31*C1913^2+Classes_finales!$W$32*C1913+Classes_finales!$W$33</f>
        <v>-134.84563203681975</v>
      </c>
      <c r="K1913">
        <f>IF(OR(C1913&lt;10,C1913&gt;450),0,IF(H1913&gt;=MAX(Classes_finales!D:D),$M$1,Donnees_SIG!J1913))</f>
        <v>7.914299999999999</v>
      </c>
      <c r="P1913" t="s">
        <v>39</v>
      </c>
    </row>
    <row r="1914" spans="1:16">
      <c r="A1914" t="s">
        <v>3863</v>
      </c>
      <c r="B1914" t="s">
        <v>3864</v>
      </c>
      <c r="C1914">
        <v>78.000999450999998</v>
      </c>
      <c r="D1914" t="s">
        <v>37</v>
      </c>
      <c r="E1914">
        <v>783004.76077521301</v>
      </c>
      <c r="F1914">
        <v>9636403.9752632305</v>
      </c>
      <c r="G1914">
        <f>IF(C1914="","",VLOOKUP(C1914,Classes_detaillees!B:D,Classes_detaillees!C$1,TRUE))</f>
        <v>80</v>
      </c>
      <c r="H1914">
        <f>IF(C1914="","",VLOOKUP(C1914,Classes_finales!B:D,Classes_finales!C$1,TRUE))</f>
        <v>80</v>
      </c>
      <c r="I1914">
        <f t="shared" si="29"/>
        <v>20</v>
      </c>
      <c r="J1914" s="31">
        <f>Classes_finales!$W$30*C1914^3+Classes_finales!$W$31*C1914^2+Classes_finales!$W$32*C1914+Classes_finales!$W$33</f>
        <v>7.8542950382747616</v>
      </c>
      <c r="K1914">
        <f>IF(OR(C1914&lt;10,C1914&gt;450),0,IF(H1914&gt;=MAX(Classes_finales!D:D),$M$1,Donnees_SIG!J1914))</f>
        <v>7.914299999999999</v>
      </c>
      <c r="P1914" t="s">
        <v>39</v>
      </c>
    </row>
    <row r="1915" spans="1:16">
      <c r="A1915" t="s">
        <v>3865</v>
      </c>
      <c r="B1915" s="31" t="s">
        <v>3866</v>
      </c>
      <c r="C1915">
        <v>12.125699997</v>
      </c>
      <c r="D1915" t="s">
        <v>37</v>
      </c>
      <c r="E1915">
        <v>789835.78732548002</v>
      </c>
      <c r="F1915">
        <v>9637417.4275808707</v>
      </c>
      <c r="G1915">
        <f>IF(C1915="","",VLOOKUP(C1915,Classes_detaillees!B:D,Classes_detaillees!C$1,TRUE))</f>
        <v>15</v>
      </c>
      <c r="H1915">
        <f>IF(C1915="","",VLOOKUP(C1915,Classes_finales!B:D,Classes_finales!C$1,TRUE))</f>
        <v>15</v>
      </c>
      <c r="I1915">
        <f t="shared" si="29"/>
        <v>20</v>
      </c>
      <c r="J1915" s="31">
        <f>Classes_finales!$W$30*C1915^3+Classes_finales!$W$31*C1915^2+Classes_finales!$W$32*C1915+Classes_finales!$W$33</f>
        <v>0.5000665866984747</v>
      </c>
      <c r="K1915">
        <f>IF(OR(C1915&lt;10,C1915&gt;450),0,IF(H1915&gt;=MAX(Classes_finales!D:D),$M$1,Donnees_SIG!J1915))</f>
        <v>0.5000665866984747</v>
      </c>
      <c r="P1915" t="s">
        <v>39</v>
      </c>
    </row>
    <row r="1916" spans="1:16">
      <c r="A1916" t="s">
        <v>3867</v>
      </c>
      <c r="B1916" s="31" t="s">
        <v>3868</v>
      </c>
      <c r="C1916">
        <v>18.838600158999999</v>
      </c>
      <c r="D1916" t="s">
        <v>37</v>
      </c>
      <c r="E1916">
        <v>790122.84488834406</v>
      </c>
      <c r="F1916">
        <v>9638759.5891903602</v>
      </c>
      <c r="G1916">
        <f>IF(C1916="","",VLOOKUP(C1916,Classes_detaillees!B:D,Classes_detaillees!C$1,TRUE))</f>
        <v>20</v>
      </c>
      <c r="H1916">
        <f>IF(C1916="","",VLOOKUP(C1916,Classes_finales!B:D,Classes_finales!C$1,TRUE))</f>
        <v>30</v>
      </c>
      <c r="I1916">
        <f t="shared" si="29"/>
        <v>20</v>
      </c>
      <c r="J1916" s="31">
        <f>Classes_finales!$W$30*C1916^3+Classes_finales!$W$31*C1916^2+Classes_finales!$W$32*C1916+Classes_finales!$W$33</f>
        <v>1.2412669398877776</v>
      </c>
      <c r="K1916">
        <f>IF(OR(C1916&lt;10,C1916&gt;450),0,IF(H1916&gt;=MAX(Classes_finales!D:D),$M$1,Donnees_SIG!J1916))</f>
        <v>1.2412669398877776</v>
      </c>
      <c r="P1916" t="s">
        <v>39</v>
      </c>
    </row>
    <row r="1917" spans="1:16">
      <c r="A1917" t="s">
        <v>3869</v>
      </c>
      <c r="B1917" s="31" t="s">
        <v>3870</v>
      </c>
      <c r="C1917">
        <v>9.9504003525000009</v>
      </c>
      <c r="D1917" t="s">
        <v>37</v>
      </c>
      <c r="E1917">
        <v>783975.76073535101</v>
      </c>
      <c r="F1917">
        <v>9637555.6237115003</v>
      </c>
      <c r="G1917">
        <f>IF(C1917="","",VLOOKUP(C1917,Classes_detaillees!B:D,Classes_detaillees!C$1,TRUE))</f>
        <v>10</v>
      </c>
      <c r="H1917">
        <f>IF(C1917="","",VLOOKUP(C1917,Classes_finales!B:D,Classes_finales!C$1,TRUE))</f>
        <v>10</v>
      </c>
      <c r="I1917">
        <f t="shared" si="29"/>
        <v>20</v>
      </c>
      <c r="J1917" s="31">
        <f>Classes_finales!$W$30*C1917^3+Classes_finales!$W$31*C1917^2+Classes_finales!$W$32*C1917+Classes_finales!$W$33</f>
        <v>0.28659693209272818</v>
      </c>
      <c r="K1917">
        <f>IF(OR(C1917&lt;10,C1917&gt;450),0,IF(H1917&gt;=MAX(Classes_finales!D:D),$M$1,Donnees_SIG!J1917))</f>
        <v>0</v>
      </c>
      <c r="P1917" t="s">
        <v>39</v>
      </c>
    </row>
    <row r="1918" spans="1:16">
      <c r="A1918" t="s">
        <v>3871</v>
      </c>
      <c r="B1918" t="s">
        <v>3872</v>
      </c>
      <c r="C1918">
        <v>10.045100211999999</v>
      </c>
      <c r="D1918" t="s">
        <v>37</v>
      </c>
      <c r="E1918">
        <v>783050.44102076604</v>
      </c>
      <c r="F1918">
        <v>9635780.3765087798</v>
      </c>
      <c r="G1918">
        <f>IF(C1918="","",VLOOKUP(C1918,Classes_detaillees!B:D,Classes_detaillees!C$1,TRUE))</f>
        <v>15</v>
      </c>
      <c r="H1918">
        <f>IF(C1918="","",VLOOKUP(C1918,Classes_finales!B:D,Classes_finales!C$1,TRUE))</f>
        <v>15</v>
      </c>
      <c r="I1918">
        <f t="shared" si="29"/>
        <v>20</v>
      </c>
      <c r="J1918" s="31">
        <f>Classes_finales!$W$30*C1918^3+Classes_finales!$W$31*C1918^2+Classes_finales!$W$32*C1918+Classes_finales!$W$33</f>
        <v>0.29558326273069291</v>
      </c>
      <c r="K1918">
        <f>IF(OR(C1918&lt;10,C1918&gt;450),0,IF(H1918&gt;=MAX(Classes_finales!D:D),$M$1,Donnees_SIG!J1918))</f>
        <v>0.29558326273069291</v>
      </c>
      <c r="P1918" t="s">
        <v>39</v>
      </c>
    </row>
    <row r="1919" spans="1:16">
      <c r="A1919" t="s">
        <v>3873</v>
      </c>
      <c r="B1919" s="31" t="s">
        <v>3874</v>
      </c>
      <c r="C1919">
        <v>81.820198059000006</v>
      </c>
      <c r="D1919" t="s">
        <v>37</v>
      </c>
      <c r="E1919">
        <v>786733.16892733995</v>
      </c>
      <c r="F1919">
        <v>9636326.1018275097</v>
      </c>
      <c r="G1919">
        <f>IF(C1919="","",VLOOKUP(C1919,Classes_detaillees!B:D,Classes_detaillees!C$1,TRUE))</f>
        <v>85</v>
      </c>
      <c r="H1919">
        <f>IF(C1919="","",VLOOKUP(C1919,Classes_finales!B:D,Classes_finales!C$1,TRUE))</f>
        <v>80</v>
      </c>
      <c r="I1919">
        <f t="shared" si="29"/>
        <v>20</v>
      </c>
      <c r="J1919" s="31">
        <f>Classes_finales!$W$30*C1919^3+Classes_finales!$W$31*C1919^2+Classes_finales!$W$32*C1919+Classes_finales!$W$33</f>
        <v>7.9508882064094095</v>
      </c>
      <c r="K1919">
        <f>IF(OR(C1919&lt;10,C1919&gt;450),0,IF(H1919&gt;=MAX(Classes_finales!D:D),$M$1,Donnees_SIG!J1919))</f>
        <v>7.914299999999999</v>
      </c>
      <c r="P1919" t="s">
        <v>39</v>
      </c>
    </row>
    <row r="1920" spans="1:16">
      <c r="A1920" t="s">
        <v>3875</v>
      </c>
      <c r="B1920" t="s">
        <v>3876</v>
      </c>
      <c r="C1920">
        <v>93.532897949000002</v>
      </c>
      <c r="D1920" t="s">
        <v>37</v>
      </c>
      <c r="E1920">
        <v>791859.32984275802</v>
      </c>
      <c r="F1920">
        <v>9638291.5730784107</v>
      </c>
      <c r="G1920">
        <f>IF(C1920="","",VLOOKUP(C1920,Classes_detaillees!B:D,Classes_detaillees!C$1,TRUE))</f>
        <v>95</v>
      </c>
      <c r="H1920">
        <f>IF(C1920="","",VLOOKUP(C1920,Classes_finales!B:D,Classes_finales!C$1,TRUE))</f>
        <v>80</v>
      </c>
      <c r="I1920">
        <f t="shared" si="29"/>
        <v>20</v>
      </c>
      <c r="J1920" s="31">
        <f>Classes_finales!$W$30*C1920^3+Classes_finales!$W$31*C1920^2+Classes_finales!$W$32*C1920+Classes_finales!$W$33</f>
        <v>7.7255387925679759</v>
      </c>
      <c r="K1920">
        <f>IF(OR(C1920&lt;10,C1920&gt;450),0,IF(H1920&gt;=MAX(Classes_finales!D:D),$M$1,Donnees_SIG!J1920))</f>
        <v>7.914299999999999</v>
      </c>
      <c r="P1920" t="s">
        <v>39</v>
      </c>
    </row>
    <row r="1921" spans="1:16">
      <c r="A1921" t="s">
        <v>3877</v>
      </c>
      <c r="B1921" s="31" t="s">
        <v>3878</v>
      </c>
      <c r="C1921">
        <v>64.500099182</v>
      </c>
      <c r="D1921" t="s">
        <v>37</v>
      </c>
      <c r="E1921">
        <v>785514.31840793602</v>
      </c>
      <c r="F1921">
        <v>9635795.4527111799</v>
      </c>
      <c r="G1921">
        <f>IF(C1921="","",VLOOKUP(C1921,Classes_detaillees!B:D,Classes_detaillees!C$1,TRUE))</f>
        <v>65</v>
      </c>
      <c r="H1921">
        <f>IF(C1921="","",VLOOKUP(C1921,Classes_finales!B:D,Classes_finales!C$1,TRUE))</f>
        <v>70</v>
      </c>
      <c r="I1921">
        <f t="shared" si="29"/>
        <v>20</v>
      </c>
      <c r="J1921" s="31">
        <f>Classes_finales!$W$30*C1921^3+Classes_finales!$W$31*C1921^2+Classes_finales!$W$32*C1921+Classes_finales!$W$33</f>
        <v>6.9781865339760412</v>
      </c>
      <c r="K1921">
        <f>IF(OR(C1921&lt;10,C1921&gt;450),0,IF(H1921&gt;=MAX(Classes_finales!D:D),$M$1,Donnees_SIG!J1921))</f>
        <v>6.9781865339760412</v>
      </c>
      <c r="P1921" t="s">
        <v>39</v>
      </c>
    </row>
    <row r="1922" spans="1:16">
      <c r="A1922" t="s">
        <v>3879</v>
      </c>
      <c r="B1922" s="31" t="s">
        <v>3880</v>
      </c>
      <c r="C1922">
        <v>42.037799835000001</v>
      </c>
      <c r="D1922" t="s">
        <v>37</v>
      </c>
      <c r="E1922">
        <v>791079.75436002901</v>
      </c>
      <c r="F1922">
        <v>9636985.4855114296</v>
      </c>
      <c r="G1922">
        <f>IF(C1922="","",VLOOKUP(C1922,Classes_detaillees!B:D,Classes_detaillees!C$1,TRUE))</f>
        <v>45</v>
      </c>
      <c r="H1922">
        <f>IF(C1922="","",VLOOKUP(C1922,Classes_finales!B:D,Classes_finales!C$1,TRUE))</f>
        <v>50</v>
      </c>
      <c r="I1922">
        <f t="shared" si="29"/>
        <v>20</v>
      </c>
      <c r="J1922" s="31">
        <f>Classes_finales!$W$30*C1922^3+Classes_finales!$W$31*C1922^2+Classes_finales!$W$32*C1922+Classes_finales!$W$33</f>
        <v>4.3162750272781025</v>
      </c>
      <c r="K1922">
        <f>IF(OR(C1922&lt;10,C1922&gt;450),0,IF(H1922&gt;=MAX(Classes_finales!D:D),$M$1,Donnees_SIG!J1922))</f>
        <v>4.3162750272781025</v>
      </c>
      <c r="P1922" t="s">
        <v>39</v>
      </c>
    </row>
    <row r="1923" spans="1:16">
      <c r="A1923" t="s">
        <v>3881</v>
      </c>
      <c r="B1923" s="31" t="s">
        <v>3882</v>
      </c>
      <c r="C1923">
        <v>60.399700164999999</v>
      </c>
      <c r="D1923" t="s">
        <v>37</v>
      </c>
      <c r="E1923">
        <v>790568.72340717097</v>
      </c>
      <c r="F1923">
        <v>9637890.42427787</v>
      </c>
      <c r="G1923">
        <f>IF(C1923="","",VLOOKUP(C1923,Classes_detaillees!B:D,Classes_detaillees!C$1,TRUE))</f>
        <v>65</v>
      </c>
      <c r="H1923">
        <f>IF(C1923="","",VLOOKUP(C1923,Classes_finales!B:D,Classes_finales!C$1,TRUE))</f>
        <v>70</v>
      </c>
      <c r="I1923">
        <f t="shared" ref="I1923:I1986" si="30">IF(E1923="","",20)</f>
        <v>20</v>
      </c>
      <c r="J1923" s="31">
        <f>Classes_finales!$W$30*C1923^3+Classes_finales!$W$31*C1923^2+Classes_finales!$W$32*C1923+Classes_finales!$W$33</f>
        <v>6.5780036058740983</v>
      </c>
      <c r="K1923">
        <f>IF(OR(C1923&lt;10,C1923&gt;450),0,IF(H1923&gt;=MAX(Classes_finales!D:D),$M$1,Donnees_SIG!J1923))</f>
        <v>6.5780036058740983</v>
      </c>
      <c r="P1923" t="s">
        <v>39</v>
      </c>
    </row>
    <row r="1924" spans="1:16">
      <c r="A1924" t="s">
        <v>3883</v>
      </c>
      <c r="B1924" t="s">
        <v>3884</v>
      </c>
      <c r="C1924">
        <v>16.533700942999999</v>
      </c>
      <c r="D1924" t="s">
        <v>37</v>
      </c>
      <c r="E1924">
        <v>790323.45112021104</v>
      </c>
      <c r="F1924">
        <v>9637156.7608918995</v>
      </c>
      <c r="G1924">
        <f>IF(C1924="","",VLOOKUP(C1924,Classes_detaillees!B:D,Classes_detaillees!C$1,TRUE))</f>
        <v>20</v>
      </c>
      <c r="H1924">
        <f>IF(C1924="","",VLOOKUP(C1924,Classes_finales!B:D,Classes_finales!C$1,TRUE))</f>
        <v>30</v>
      </c>
      <c r="I1924">
        <f t="shared" si="30"/>
        <v>20</v>
      </c>
      <c r="J1924" s="31">
        <f>Classes_finales!$W$30*C1924^3+Classes_finales!$W$31*C1924^2+Classes_finales!$W$32*C1924+Classes_finales!$W$33</f>
        <v>0.97407264071088218</v>
      </c>
      <c r="K1924">
        <f>IF(OR(C1924&lt;10,C1924&gt;450),0,IF(H1924&gt;=MAX(Classes_finales!D:D),$M$1,Donnees_SIG!J1924))</f>
        <v>0.97407264071088218</v>
      </c>
      <c r="P1924" t="s">
        <v>39</v>
      </c>
    </row>
    <row r="1925" spans="1:16">
      <c r="A1925" t="s">
        <v>3885</v>
      </c>
      <c r="B1925" s="31" t="s">
        <v>3886</v>
      </c>
      <c r="C1925">
        <v>75.137298584000007</v>
      </c>
      <c r="D1925" t="s">
        <v>37</v>
      </c>
      <c r="E1925">
        <v>785747.49941825506</v>
      </c>
      <c r="F1925">
        <v>9636493.3884245493</v>
      </c>
      <c r="G1925">
        <f>IF(C1925="","",VLOOKUP(C1925,Classes_detaillees!B:D,Classes_detaillees!C$1,TRUE))</f>
        <v>80</v>
      </c>
      <c r="H1925">
        <f>IF(C1925="","",VLOOKUP(C1925,Classes_finales!B:D,Classes_finales!C$1,TRUE))</f>
        <v>80</v>
      </c>
      <c r="I1925">
        <f t="shared" si="30"/>
        <v>20</v>
      </c>
      <c r="J1925" s="31">
        <f>Classes_finales!$W$30*C1925^3+Classes_finales!$W$31*C1925^2+Classes_finales!$W$32*C1925+Classes_finales!$W$33</f>
        <v>7.7340391412128735</v>
      </c>
      <c r="K1925">
        <f>IF(OR(C1925&lt;10,C1925&gt;450),0,IF(H1925&gt;=MAX(Classes_finales!D:D),$M$1,Donnees_SIG!J1925))</f>
        <v>7.914299999999999</v>
      </c>
      <c r="P1925" t="s">
        <v>39</v>
      </c>
    </row>
    <row r="1926" spans="1:16">
      <c r="A1926" t="s">
        <v>3887</v>
      </c>
      <c r="B1926" t="s">
        <v>3888</v>
      </c>
      <c r="C1926">
        <v>29.850000381000001</v>
      </c>
      <c r="D1926" t="s">
        <v>37</v>
      </c>
      <c r="E1926">
        <v>792356.40612851304</v>
      </c>
      <c r="F1926">
        <v>9638403.0008620303</v>
      </c>
      <c r="G1926">
        <f>IF(C1926="","",VLOOKUP(C1926,Classes_detaillees!B:D,Classes_detaillees!C$1,TRUE))</f>
        <v>30</v>
      </c>
      <c r="H1926">
        <f>IF(C1926="","",VLOOKUP(C1926,Classes_finales!B:D,Classes_finales!C$1,TRUE))</f>
        <v>30</v>
      </c>
      <c r="I1926">
        <f t="shared" si="30"/>
        <v>20</v>
      </c>
      <c r="J1926" s="31">
        <f>Classes_finales!$W$30*C1926^3+Classes_finales!$W$31*C1926^2+Classes_finales!$W$32*C1926+Classes_finales!$W$33</f>
        <v>2.6490741188506659</v>
      </c>
      <c r="K1926">
        <f>IF(OR(C1926&lt;10,C1926&gt;450),0,IF(H1926&gt;=MAX(Classes_finales!D:D),$M$1,Donnees_SIG!J1926))</f>
        <v>2.6490741188506659</v>
      </c>
      <c r="P1926" t="s">
        <v>39</v>
      </c>
    </row>
    <row r="1927" spans="1:16">
      <c r="A1927" t="s">
        <v>3889</v>
      </c>
      <c r="B1927" t="s">
        <v>3890</v>
      </c>
      <c r="C1927">
        <v>47.308101653999998</v>
      </c>
      <c r="D1927" t="s">
        <v>37</v>
      </c>
      <c r="E1927">
        <v>792258.82562366198</v>
      </c>
      <c r="F1927">
        <v>9638522.8871332109</v>
      </c>
      <c r="G1927">
        <f>IF(C1927="","",VLOOKUP(C1927,Classes_detaillees!B:D,Classes_detaillees!C$1,TRUE))</f>
        <v>50</v>
      </c>
      <c r="H1927">
        <f>IF(C1927="","",VLOOKUP(C1927,Classes_finales!B:D,Classes_finales!C$1,TRUE))</f>
        <v>50</v>
      </c>
      <c r="I1927">
        <f t="shared" si="30"/>
        <v>20</v>
      </c>
      <c r="J1927" s="31">
        <f>Classes_finales!$W$30*C1927^3+Classes_finales!$W$31*C1927^2+Classes_finales!$W$32*C1927+Classes_finales!$W$33</f>
        <v>5.0202911734875073</v>
      </c>
      <c r="K1927">
        <f>IF(OR(C1927&lt;10,C1927&gt;450),0,IF(H1927&gt;=MAX(Classes_finales!D:D),$M$1,Donnees_SIG!J1927))</f>
        <v>5.0202911734875073</v>
      </c>
      <c r="P1927" t="s">
        <v>39</v>
      </c>
    </row>
    <row r="1928" spans="1:16">
      <c r="A1928" t="s">
        <v>3891</v>
      </c>
      <c r="B1928" s="31" t="s">
        <v>3892</v>
      </c>
      <c r="C1928">
        <v>86.928398131999998</v>
      </c>
      <c r="D1928" t="s">
        <v>37</v>
      </c>
      <c r="E1928">
        <v>792101.24269359105</v>
      </c>
      <c r="F1928">
        <v>9638749.43656113</v>
      </c>
      <c r="G1928">
        <f>IF(C1928="","",VLOOKUP(C1928,Classes_detaillees!B:D,Classes_detaillees!C$1,TRUE))</f>
        <v>90</v>
      </c>
      <c r="H1928">
        <f>IF(C1928="","",VLOOKUP(C1928,Classes_finales!B:D,Classes_finales!C$1,TRUE))</f>
        <v>80</v>
      </c>
      <c r="I1928">
        <f t="shared" si="30"/>
        <v>20</v>
      </c>
      <c r="J1928" s="31">
        <f>Classes_finales!$W$30*C1928^3+Classes_finales!$W$31*C1928^2+Classes_finales!$W$32*C1928+Classes_finales!$W$33</f>
        <v>7.9553584552966736</v>
      </c>
      <c r="K1928">
        <f>IF(OR(C1928&lt;10,C1928&gt;450),0,IF(H1928&gt;=MAX(Classes_finales!D:D),$M$1,Donnees_SIG!J1928))</f>
        <v>7.914299999999999</v>
      </c>
      <c r="P1928" t="s">
        <v>39</v>
      </c>
    </row>
    <row r="1929" spans="1:16">
      <c r="A1929" t="s">
        <v>3893</v>
      </c>
      <c r="B1929" t="s">
        <v>3894</v>
      </c>
      <c r="C1929">
        <v>26.102100371999999</v>
      </c>
      <c r="D1929" t="s">
        <v>37</v>
      </c>
      <c r="E1929">
        <v>790577.47453746095</v>
      </c>
      <c r="F1929">
        <v>9637853.6833703294</v>
      </c>
      <c r="G1929">
        <f>IF(C1929="","",VLOOKUP(C1929,Classes_detaillees!B:D,Classes_detaillees!C$1,TRUE))</f>
        <v>30</v>
      </c>
      <c r="H1929">
        <f>IF(C1929="","",VLOOKUP(C1929,Classes_finales!B:D,Classes_finales!C$1,TRUE))</f>
        <v>30</v>
      </c>
      <c r="I1929">
        <f t="shared" si="30"/>
        <v>20</v>
      </c>
      <c r="J1929" s="31">
        <f>Classes_finales!$W$30*C1929^3+Classes_finales!$W$31*C1929^2+Classes_finales!$W$32*C1929+Classes_finales!$W$33</f>
        <v>2.1507352530194184</v>
      </c>
      <c r="K1929">
        <f>IF(OR(C1929&lt;10,C1929&gt;450),0,IF(H1929&gt;=MAX(Classes_finales!D:D),$M$1,Donnees_SIG!J1929))</f>
        <v>2.1507352530194184</v>
      </c>
      <c r="P1929" t="s">
        <v>39</v>
      </c>
    </row>
    <row r="1930" spans="1:16">
      <c r="A1930" t="s">
        <v>3895</v>
      </c>
      <c r="B1930" s="31" t="s">
        <v>3896</v>
      </c>
      <c r="C1930">
        <v>37.030998230000002</v>
      </c>
      <c r="D1930" t="s">
        <v>37</v>
      </c>
      <c r="E1930">
        <v>790993.49397010705</v>
      </c>
      <c r="F1930">
        <v>9637258.0920230895</v>
      </c>
      <c r="G1930">
        <f>IF(C1930="","",VLOOKUP(C1930,Classes_detaillees!B:D,Classes_detaillees!C$1,TRUE))</f>
        <v>40</v>
      </c>
      <c r="H1930">
        <f>IF(C1930="","",VLOOKUP(C1930,Classes_finales!B:D,Classes_finales!C$1,TRUE))</f>
        <v>40</v>
      </c>
      <c r="I1930">
        <f t="shared" si="30"/>
        <v>20</v>
      </c>
      <c r="J1930" s="31">
        <f>Classes_finales!$W$30*C1930^3+Classes_finales!$W$31*C1930^2+Classes_finales!$W$32*C1930+Classes_finales!$W$33</f>
        <v>3.6306040967052771</v>
      </c>
      <c r="K1930">
        <f>IF(OR(C1930&lt;10,C1930&gt;450),0,IF(H1930&gt;=MAX(Classes_finales!D:D),$M$1,Donnees_SIG!J1930))</f>
        <v>3.6306040967052771</v>
      </c>
      <c r="P1930" t="s">
        <v>39</v>
      </c>
    </row>
    <row r="1931" spans="1:16">
      <c r="A1931" t="s">
        <v>3897</v>
      </c>
      <c r="B1931" s="31" t="s">
        <v>3898</v>
      </c>
      <c r="C1931">
        <v>32.627799988</v>
      </c>
      <c r="D1931" t="s">
        <v>37</v>
      </c>
      <c r="E1931">
        <v>783021.05044519797</v>
      </c>
      <c r="F1931">
        <v>9635845.6827020403</v>
      </c>
      <c r="G1931">
        <f>IF(C1931="","",VLOOKUP(C1931,Classes_detaillees!B:D,Classes_detaillees!C$1,TRUE))</f>
        <v>35</v>
      </c>
      <c r="H1931">
        <f>IF(C1931="","",VLOOKUP(C1931,Classes_finales!B:D,Classes_finales!C$1,TRUE))</f>
        <v>35</v>
      </c>
      <c r="I1931">
        <f t="shared" si="30"/>
        <v>20</v>
      </c>
      <c r="J1931" s="31">
        <f>Classes_finales!$W$30*C1931^3+Classes_finales!$W$31*C1931^2+Classes_finales!$W$32*C1931+Classes_finales!$W$33</f>
        <v>3.026189434824206</v>
      </c>
      <c r="K1931">
        <f>IF(OR(C1931&lt;10,C1931&gt;450),0,IF(H1931&gt;=MAX(Classes_finales!D:D),$M$1,Donnees_SIG!J1931))</f>
        <v>3.026189434824206</v>
      </c>
      <c r="P1931" t="s">
        <v>39</v>
      </c>
    </row>
    <row r="1932" spans="1:16">
      <c r="A1932" t="s">
        <v>3899</v>
      </c>
      <c r="B1932" t="s">
        <v>3900</v>
      </c>
      <c r="C1932">
        <v>37.727401733000001</v>
      </c>
      <c r="D1932" t="s">
        <v>37</v>
      </c>
      <c r="E1932">
        <v>783504.63154412305</v>
      </c>
      <c r="F1932">
        <v>9636871.2744764499</v>
      </c>
      <c r="G1932">
        <f>IF(C1932="","",VLOOKUP(C1932,Classes_detaillees!B:D,Classes_detaillees!C$1,TRUE))</f>
        <v>40</v>
      </c>
      <c r="H1932">
        <f>IF(C1932="","",VLOOKUP(C1932,Classes_finales!B:D,Classes_finales!C$1,TRUE))</f>
        <v>40</v>
      </c>
      <c r="I1932">
        <f t="shared" si="30"/>
        <v>20</v>
      </c>
      <c r="J1932" s="31">
        <f>Classes_finales!$W$30*C1932^3+Classes_finales!$W$31*C1932^2+Classes_finales!$W$32*C1932+Classes_finales!$W$33</f>
        <v>3.7263831025675036</v>
      </c>
      <c r="K1932">
        <f>IF(OR(C1932&lt;10,C1932&gt;450),0,IF(H1932&gt;=MAX(Classes_finales!D:D),$M$1,Donnees_SIG!J1932))</f>
        <v>3.7263831025675036</v>
      </c>
      <c r="P1932" t="s">
        <v>39</v>
      </c>
    </row>
    <row r="1933" spans="1:16">
      <c r="A1933" t="s">
        <v>3901</v>
      </c>
      <c r="B1933" t="s">
        <v>3902</v>
      </c>
      <c r="C1933">
        <v>127.27079773</v>
      </c>
      <c r="D1933" t="s">
        <v>37</v>
      </c>
      <c r="E1933">
        <v>789705.31733114203</v>
      </c>
      <c r="F1933">
        <v>9638928.8372191694</v>
      </c>
      <c r="G1933">
        <f>IF(C1933="","",VLOOKUP(C1933,Classes_detaillees!B:D,Classes_detaillees!C$1,TRUE))</f>
        <v>130</v>
      </c>
      <c r="H1933">
        <f>IF(C1933="","",VLOOKUP(C1933,Classes_finales!B:D,Classes_finales!C$1,TRUE))</f>
        <v>80</v>
      </c>
      <c r="I1933">
        <f t="shared" si="30"/>
        <v>20</v>
      </c>
      <c r="J1933" s="31">
        <f>Classes_finales!$W$30*C1933^3+Classes_finales!$W$31*C1933^2+Classes_finales!$W$32*C1933+Classes_finales!$W$33</f>
        <v>1.1690105137259024</v>
      </c>
      <c r="K1933">
        <f>IF(OR(C1933&lt;10,C1933&gt;450),0,IF(H1933&gt;=MAX(Classes_finales!D:D),$M$1,Donnees_SIG!J1933))</f>
        <v>7.914299999999999</v>
      </c>
      <c r="P1933" t="s">
        <v>39</v>
      </c>
    </row>
    <row r="1934" spans="1:16">
      <c r="A1934" t="s">
        <v>3903</v>
      </c>
      <c r="B1934" t="s">
        <v>3904</v>
      </c>
      <c r="C1934">
        <v>262.87640381</v>
      </c>
      <c r="D1934" t="s">
        <v>37</v>
      </c>
      <c r="E1934">
        <v>790643.09544488101</v>
      </c>
      <c r="F1934">
        <v>9638049.7339993399</v>
      </c>
      <c r="G1934">
        <f>IF(C1934="","",VLOOKUP(C1934,Classes_detaillees!B:D,Classes_detaillees!C$1,TRUE))</f>
        <v>265</v>
      </c>
      <c r="H1934">
        <f>IF(C1934="","",VLOOKUP(C1934,Classes_finales!B:D,Classes_finales!C$1,TRUE))</f>
        <v>80</v>
      </c>
      <c r="I1934">
        <f t="shared" si="30"/>
        <v>20</v>
      </c>
      <c r="J1934" s="31">
        <f>Classes_finales!$W$30*C1934^3+Classes_finales!$W$31*C1934^2+Classes_finales!$W$32*C1934+Classes_finales!$W$33</f>
        <v>-196.80746405287817</v>
      </c>
      <c r="K1934">
        <f>IF(OR(C1934&lt;10,C1934&gt;450),0,IF(H1934&gt;=MAX(Classes_finales!D:D),$M$1,Donnees_SIG!J1934))</f>
        <v>7.914299999999999</v>
      </c>
      <c r="P1934" t="s">
        <v>39</v>
      </c>
    </row>
    <row r="1935" spans="1:16">
      <c r="A1935" t="s">
        <v>3905</v>
      </c>
      <c r="B1935" t="s">
        <v>3906</v>
      </c>
      <c r="C1935">
        <v>27.954900742</v>
      </c>
      <c r="D1935" t="s">
        <v>37</v>
      </c>
      <c r="E1935">
        <v>784197.74967461196</v>
      </c>
      <c r="F1935">
        <v>9636913.2512784097</v>
      </c>
      <c r="G1935">
        <f>IF(C1935="","",VLOOKUP(C1935,Classes_detaillees!B:D,Classes_detaillees!C$1,TRUE))</f>
        <v>30</v>
      </c>
      <c r="H1935">
        <f>IF(C1935="","",VLOOKUP(C1935,Classes_finales!B:D,Classes_finales!C$1,TRUE))</f>
        <v>30</v>
      </c>
      <c r="I1935">
        <f t="shared" si="30"/>
        <v>20</v>
      </c>
      <c r="J1935" s="31">
        <f>Classes_finales!$W$30*C1935^3+Classes_finales!$W$31*C1935^2+Classes_finales!$W$32*C1935+Classes_finales!$W$33</f>
        <v>2.3952601522155041</v>
      </c>
      <c r="K1935">
        <f>IF(OR(C1935&lt;10,C1935&gt;450),0,IF(H1935&gt;=MAX(Classes_finales!D:D),$M$1,Donnees_SIG!J1935))</f>
        <v>2.3952601522155041</v>
      </c>
      <c r="P1935" t="s">
        <v>39</v>
      </c>
    </row>
    <row r="1936" spans="1:16">
      <c r="A1936" t="s">
        <v>3907</v>
      </c>
      <c r="B1936" t="s">
        <v>3908</v>
      </c>
      <c r="C1936">
        <v>44.269199370999999</v>
      </c>
      <c r="D1936" t="s">
        <v>37</v>
      </c>
      <c r="E1936">
        <v>794007.30909953499</v>
      </c>
      <c r="F1936">
        <v>9639295.1947315801</v>
      </c>
      <c r="G1936">
        <f>IF(C1936="","",VLOOKUP(C1936,Classes_detaillees!B:D,Classes_detaillees!C$1,TRUE))</f>
        <v>45</v>
      </c>
      <c r="H1936">
        <f>IF(C1936="","",VLOOKUP(C1936,Classes_finales!B:D,Classes_finales!C$1,TRUE))</f>
        <v>50</v>
      </c>
      <c r="I1936">
        <f t="shared" si="30"/>
        <v>20</v>
      </c>
      <c r="J1936" s="31">
        <f>Classes_finales!$W$30*C1936^3+Classes_finales!$W$31*C1936^2+Classes_finales!$W$32*C1936+Classes_finales!$W$33</f>
        <v>4.617551967279125</v>
      </c>
      <c r="K1936">
        <f>IF(OR(C1936&lt;10,C1936&gt;450),0,IF(H1936&gt;=MAX(Classes_finales!D:D),$M$1,Donnees_SIG!J1936))</f>
        <v>4.617551967279125</v>
      </c>
      <c r="P1936" t="s">
        <v>39</v>
      </c>
    </row>
    <row r="1937" spans="1:16">
      <c r="A1937" t="s">
        <v>3909</v>
      </c>
      <c r="B1937" s="31" t="s">
        <v>3910</v>
      </c>
      <c r="C1937">
        <v>72.118896484000004</v>
      </c>
      <c r="D1937" t="s">
        <v>37</v>
      </c>
      <c r="E1937">
        <v>791745.335680346</v>
      </c>
      <c r="F1937">
        <v>9639431.8467200492</v>
      </c>
      <c r="G1937">
        <f>IF(C1937="","",VLOOKUP(C1937,Classes_detaillees!B:D,Classes_detaillees!C$1,TRUE))</f>
        <v>75</v>
      </c>
      <c r="H1937">
        <f>IF(C1937="","",VLOOKUP(C1937,Classes_finales!B:D,Classes_finales!C$1,TRUE))</f>
        <v>80</v>
      </c>
      <c r="I1937">
        <f t="shared" si="30"/>
        <v>20</v>
      </c>
      <c r="J1937" s="31">
        <f>Classes_finales!$W$30*C1937^3+Classes_finales!$W$31*C1937^2+Classes_finales!$W$32*C1937+Classes_finales!$W$33</f>
        <v>7.5663600509594531</v>
      </c>
      <c r="K1937">
        <f>IF(OR(C1937&lt;10,C1937&gt;450),0,IF(H1937&gt;=MAX(Classes_finales!D:D),$M$1,Donnees_SIG!J1937))</f>
        <v>7.914299999999999</v>
      </c>
      <c r="P1937" t="s">
        <v>39</v>
      </c>
    </row>
    <row r="1938" spans="1:16">
      <c r="A1938" t="s">
        <v>3911</v>
      </c>
      <c r="B1938" s="31" t="s">
        <v>3912</v>
      </c>
      <c r="C1938">
        <v>102.00050354</v>
      </c>
      <c r="D1938" t="s">
        <v>37</v>
      </c>
      <c r="E1938">
        <v>790496.28241802799</v>
      </c>
      <c r="F1938">
        <v>9638036.8245240804</v>
      </c>
      <c r="G1938">
        <f>IF(C1938="","",VLOOKUP(C1938,Classes_detaillees!B:D,Classes_detaillees!C$1,TRUE))</f>
        <v>105</v>
      </c>
      <c r="H1938">
        <f>IF(C1938="","",VLOOKUP(C1938,Classes_finales!B:D,Classes_finales!C$1,TRUE))</f>
        <v>80</v>
      </c>
      <c r="I1938">
        <f t="shared" si="30"/>
        <v>20</v>
      </c>
      <c r="J1938" s="31">
        <f>Classes_finales!$W$30*C1938^3+Classes_finales!$W$31*C1938^2+Classes_finales!$W$32*C1938+Classes_finales!$W$33</f>
        <v>6.990680309374472</v>
      </c>
      <c r="K1938">
        <f>IF(OR(C1938&lt;10,C1938&gt;450),0,IF(H1938&gt;=MAX(Classes_finales!D:D),$M$1,Donnees_SIG!J1938))</f>
        <v>7.914299999999999</v>
      </c>
      <c r="P1938" t="s">
        <v>39</v>
      </c>
    </row>
    <row r="1939" spans="1:16">
      <c r="A1939" t="s">
        <v>3913</v>
      </c>
      <c r="B1939" s="31" t="s">
        <v>3914</v>
      </c>
      <c r="C1939">
        <v>34.832901001000003</v>
      </c>
      <c r="D1939" t="s">
        <v>37</v>
      </c>
      <c r="E1939">
        <v>790738.30009234301</v>
      </c>
      <c r="F1939">
        <v>9638232.5957667809</v>
      </c>
      <c r="G1939">
        <f>IF(C1939="","",VLOOKUP(C1939,Classes_detaillees!B:D,Classes_detaillees!C$1,TRUE))</f>
        <v>35</v>
      </c>
      <c r="H1939">
        <f>IF(C1939="","",VLOOKUP(C1939,Classes_finales!B:D,Classes_finales!C$1,TRUE))</f>
        <v>35</v>
      </c>
      <c r="I1939">
        <f t="shared" si="30"/>
        <v>20</v>
      </c>
      <c r="J1939" s="31">
        <f>Classes_finales!$W$30*C1939^3+Classes_finales!$W$31*C1939^2+Classes_finales!$W$32*C1939+Classes_finales!$W$33</f>
        <v>3.3283434830599643</v>
      </c>
      <c r="K1939">
        <f>IF(OR(C1939&lt;10,C1939&gt;450),0,IF(H1939&gt;=MAX(Classes_finales!D:D),$M$1,Donnees_SIG!J1939))</f>
        <v>3.3283434830599643</v>
      </c>
      <c r="P1939" t="s">
        <v>39</v>
      </c>
    </row>
    <row r="1940" spans="1:16">
      <c r="A1940" t="s">
        <v>3915</v>
      </c>
      <c r="B1940" t="s">
        <v>3916</v>
      </c>
      <c r="C1940">
        <v>172.57679748999999</v>
      </c>
      <c r="D1940" t="s">
        <v>37</v>
      </c>
      <c r="E1940">
        <v>790408.89444570697</v>
      </c>
      <c r="F1940">
        <v>9637721.6959489807</v>
      </c>
      <c r="G1940">
        <f>IF(C1940="","",VLOOKUP(C1940,Classes_detaillees!B:D,Classes_detaillees!C$1,TRUE))</f>
        <v>175</v>
      </c>
      <c r="H1940">
        <f>IF(C1940="","",VLOOKUP(C1940,Classes_finales!B:D,Classes_finales!C$1,TRUE))</f>
        <v>80</v>
      </c>
      <c r="I1940">
        <f t="shared" si="30"/>
        <v>20</v>
      </c>
      <c r="J1940" s="31">
        <f>Classes_finales!$W$30*C1940^3+Classes_finales!$W$31*C1940^2+Classes_finales!$W$32*C1940+Classes_finales!$W$33</f>
        <v>-27.932263823190471</v>
      </c>
      <c r="K1940">
        <f>IF(OR(C1940&lt;10,C1940&gt;450),0,IF(H1940&gt;=MAX(Classes_finales!D:D),$M$1,Donnees_SIG!J1940))</f>
        <v>7.914299999999999</v>
      </c>
      <c r="P1940" t="s">
        <v>39</v>
      </c>
    </row>
    <row r="1941" spans="1:16">
      <c r="A1941" t="s">
        <v>3917</v>
      </c>
      <c r="B1941" t="s">
        <v>3918</v>
      </c>
      <c r="C1941">
        <v>92.004997252999999</v>
      </c>
      <c r="D1941" t="s">
        <v>37</v>
      </c>
      <c r="E1941">
        <v>791640.00810497301</v>
      </c>
      <c r="F1941">
        <v>9639592.4834563192</v>
      </c>
      <c r="G1941">
        <f>IF(C1941="","",VLOOKUP(C1941,Classes_detaillees!B:D,Classes_detaillees!C$1,TRUE))</f>
        <v>95</v>
      </c>
      <c r="H1941">
        <f>IF(C1941="","",VLOOKUP(C1941,Classes_finales!B:D,Classes_finales!C$1,TRUE))</f>
        <v>80</v>
      </c>
      <c r="I1941">
        <f t="shared" si="30"/>
        <v>20</v>
      </c>
      <c r="J1941" s="31">
        <f>Classes_finales!$W$30*C1941^3+Classes_finales!$W$31*C1941^2+Classes_finales!$W$32*C1941+Classes_finales!$W$33</f>
        <v>7.8039093438352616</v>
      </c>
      <c r="K1941">
        <f>IF(OR(C1941&lt;10,C1941&gt;450),0,IF(H1941&gt;=MAX(Classes_finales!D:D),$M$1,Donnees_SIG!J1941))</f>
        <v>7.914299999999999</v>
      </c>
      <c r="P1941" t="s">
        <v>39</v>
      </c>
    </row>
    <row r="1942" spans="1:16">
      <c r="A1942" t="s">
        <v>3919</v>
      </c>
      <c r="B1942" t="s">
        <v>3920</v>
      </c>
      <c r="C1942">
        <v>159.05169677999999</v>
      </c>
      <c r="D1942" t="s">
        <v>37</v>
      </c>
      <c r="E1942">
        <v>790104.15129217203</v>
      </c>
      <c r="F1942">
        <v>9638682.1318745799</v>
      </c>
      <c r="G1942">
        <f>IF(C1942="","",VLOOKUP(C1942,Classes_detaillees!B:D,Classes_detaillees!C$1,TRUE))</f>
        <v>160</v>
      </c>
      <c r="H1942">
        <f>IF(C1942="","",VLOOKUP(C1942,Classes_finales!B:D,Classes_finales!C$1,TRUE))</f>
        <v>80</v>
      </c>
      <c r="I1942">
        <f t="shared" si="30"/>
        <v>20</v>
      </c>
      <c r="J1942" s="31">
        <f>Classes_finales!$W$30*C1942^3+Classes_finales!$W$31*C1942^2+Classes_finales!$W$32*C1942+Classes_finales!$W$33</f>
        <v>-16.245307782972887</v>
      </c>
      <c r="K1942">
        <f>IF(OR(C1942&lt;10,C1942&gt;450),0,IF(H1942&gt;=MAX(Classes_finales!D:D),$M$1,Donnees_SIG!J1942))</f>
        <v>7.914299999999999</v>
      </c>
      <c r="P1942" t="s">
        <v>39</v>
      </c>
    </row>
    <row r="1943" spans="1:16">
      <c r="A1943" t="s">
        <v>3921</v>
      </c>
      <c r="B1943" t="s">
        <v>3922</v>
      </c>
      <c r="C1943">
        <v>143.07429504000001</v>
      </c>
      <c r="D1943" t="s">
        <v>37</v>
      </c>
      <c r="E1943">
        <v>792389.65900716197</v>
      </c>
      <c r="F1943">
        <v>9638712.9221157096</v>
      </c>
      <c r="G1943">
        <f>IF(C1943="","",VLOOKUP(C1943,Classes_detaillees!B:D,Classes_detaillees!C$1,TRUE))</f>
        <v>145</v>
      </c>
      <c r="H1943">
        <f>IF(C1943="","",VLOOKUP(C1943,Classes_finales!B:D,Classes_finales!C$1,TRUE))</f>
        <v>80</v>
      </c>
      <c r="I1943">
        <f t="shared" si="30"/>
        <v>20</v>
      </c>
      <c r="J1943" s="31">
        <f>Classes_finales!$W$30*C1943^3+Classes_finales!$W$31*C1943^2+Classes_finales!$W$32*C1943+Classes_finales!$W$33</f>
        <v>-5.8775569536593544</v>
      </c>
      <c r="K1943">
        <f>IF(OR(C1943&lt;10,C1943&gt;450),0,IF(H1943&gt;=MAX(Classes_finales!D:D),$M$1,Donnees_SIG!J1943))</f>
        <v>7.914299999999999</v>
      </c>
      <c r="P1943" t="s">
        <v>39</v>
      </c>
    </row>
    <row r="1944" spans="1:16">
      <c r="A1944" t="s">
        <v>3923</v>
      </c>
      <c r="B1944" t="s">
        <v>3924</v>
      </c>
      <c r="C1944">
        <v>212.35330200000001</v>
      </c>
      <c r="D1944" t="s">
        <v>37</v>
      </c>
      <c r="E1944">
        <v>792096.74830964697</v>
      </c>
      <c r="F1944">
        <v>9638497.6100885309</v>
      </c>
      <c r="G1944">
        <f>IF(C1944="","",VLOOKUP(C1944,Classes_detaillees!B:D,Classes_detaillees!C$1,TRUE))</f>
        <v>215</v>
      </c>
      <c r="H1944">
        <f>IF(C1944="","",VLOOKUP(C1944,Classes_finales!B:D,Classes_finales!C$1,TRUE))</f>
        <v>80</v>
      </c>
      <c r="I1944">
        <f t="shared" si="30"/>
        <v>20</v>
      </c>
      <c r="J1944" s="31">
        <f>Classes_finales!$W$30*C1944^3+Classes_finales!$W$31*C1944^2+Classes_finales!$W$32*C1944+Classes_finales!$W$33</f>
        <v>-80.705039328509145</v>
      </c>
      <c r="K1944">
        <f>IF(OR(C1944&lt;10,C1944&gt;450),0,IF(H1944&gt;=MAX(Classes_finales!D:D),$M$1,Donnees_SIG!J1944))</f>
        <v>7.914299999999999</v>
      </c>
      <c r="P1944" t="s">
        <v>39</v>
      </c>
    </row>
    <row r="1945" spans="1:16">
      <c r="A1945" t="s">
        <v>3925</v>
      </c>
      <c r="B1945" s="31" t="s">
        <v>3926</v>
      </c>
      <c r="C1945">
        <v>102.15260315</v>
      </c>
      <c r="D1945" t="s">
        <v>37</v>
      </c>
      <c r="E1945">
        <v>783085.03498980403</v>
      </c>
      <c r="F1945">
        <v>9636391.9322645795</v>
      </c>
      <c r="G1945">
        <f>IF(C1945="","",VLOOKUP(C1945,Classes_detaillees!B:D,Classes_detaillees!C$1,TRUE))</f>
        <v>105</v>
      </c>
      <c r="H1945">
        <f>IF(C1945="","",VLOOKUP(C1945,Classes_finales!B:D,Classes_finales!C$1,TRUE))</f>
        <v>80</v>
      </c>
      <c r="I1945">
        <f t="shared" si="30"/>
        <v>20</v>
      </c>
      <c r="J1945" s="31">
        <f>Classes_finales!$W$30*C1945^3+Classes_finales!$W$31*C1945^2+Classes_finales!$W$32*C1945+Classes_finales!$W$33</f>
        <v>6.9725590636555577</v>
      </c>
      <c r="K1945">
        <f>IF(OR(C1945&lt;10,C1945&gt;450),0,IF(H1945&gt;=MAX(Classes_finales!D:D),$M$1,Donnees_SIG!J1945))</f>
        <v>7.914299999999999</v>
      </c>
      <c r="P1945" t="s">
        <v>39</v>
      </c>
    </row>
    <row r="1946" spans="1:16">
      <c r="A1946" t="s">
        <v>3927</v>
      </c>
      <c r="B1946" t="s">
        <v>3928</v>
      </c>
      <c r="C1946">
        <v>42.937099457000002</v>
      </c>
      <c r="D1946" t="s">
        <v>37</v>
      </c>
      <c r="E1946">
        <v>792007.25791445002</v>
      </c>
      <c r="F1946">
        <v>9638439.7073667701</v>
      </c>
      <c r="G1946">
        <f>IF(C1946="","",VLOOKUP(C1946,Classes_detaillees!B:D,Classes_detaillees!C$1,TRUE))</f>
        <v>45</v>
      </c>
      <c r="H1946">
        <f>IF(C1946="","",VLOOKUP(C1946,Classes_finales!B:D,Classes_finales!C$1,TRUE))</f>
        <v>50</v>
      </c>
      <c r="I1946">
        <f t="shared" si="30"/>
        <v>20</v>
      </c>
      <c r="J1946" s="31">
        <f>Classes_finales!$W$30*C1946^3+Classes_finales!$W$31*C1946^2+Classes_finales!$W$32*C1946+Classes_finales!$W$33</f>
        <v>4.4381568641236555</v>
      </c>
      <c r="K1946">
        <f>IF(OR(C1946&lt;10,C1946&gt;450),0,IF(H1946&gt;=MAX(Classes_finales!D:D),$M$1,Donnees_SIG!J1946))</f>
        <v>4.4381568641236555</v>
      </c>
      <c r="P1946" t="s">
        <v>39</v>
      </c>
    </row>
    <row r="1947" spans="1:16">
      <c r="A1947" t="s">
        <v>3929</v>
      </c>
      <c r="B1947" s="31" t="s">
        <v>3930</v>
      </c>
      <c r="C1947">
        <v>103.20639801</v>
      </c>
      <c r="D1947" t="s">
        <v>37</v>
      </c>
      <c r="E1947">
        <v>791972.98456642998</v>
      </c>
      <c r="F1947">
        <v>9638519.7263561897</v>
      </c>
      <c r="G1947">
        <f>IF(C1947="","",VLOOKUP(C1947,Classes_detaillees!B:D,Classes_detaillees!C$1,TRUE))</f>
        <v>105</v>
      </c>
      <c r="H1947">
        <f>IF(C1947="","",VLOOKUP(C1947,Classes_finales!B:D,Classes_finales!C$1,TRUE))</f>
        <v>80</v>
      </c>
      <c r="I1947">
        <f t="shared" si="30"/>
        <v>20</v>
      </c>
      <c r="J1947" s="31">
        <f>Classes_finales!$W$30*C1947^3+Classes_finales!$W$31*C1947^2+Classes_finales!$W$32*C1947+Classes_finales!$W$33</f>
        <v>6.8419933112125673</v>
      </c>
      <c r="K1947">
        <f>IF(OR(C1947&lt;10,C1947&gt;450),0,IF(H1947&gt;=MAX(Classes_finales!D:D),$M$1,Donnees_SIG!J1947))</f>
        <v>7.914299999999999</v>
      </c>
      <c r="P1947" t="s">
        <v>39</v>
      </c>
    </row>
    <row r="1948" spans="1:16">
      <c r="A1948" t="s">
        <v>3931</v>
      </c>
      <c r="B1948" t="s">
        <v>3932</v>
      </c>
      <c r="C1948">
        <v>125.13150023999999</v>
      </c>
      <c r="D1948" t="s">
        <v>37</v>
      </c>
      <c r="E1948">
        <v>783001.27100189601</v>
      </c>
      <c r="F1948">
        <v>9635759.44542161</v>
      </c>
      <c r="G1948">
        <f>IF(C1948="","",VLOOKUP(C1948,Classes_detaillees!B:D,Classes_detaillees!C$1,TRUE))</f>
        <v>130</v>
      </c>
      <c r="H1948">
        <f>IF(C1948="","",VLOOKUP(C1948,Classes_finales!B:D,Classes_finales!C$1,TRUE))</f>
        <v>80</v>
      </c>
      <c r="I1948">
        <f t="shared" si="30"/>
        <v>20</v>
      </c>
      <c r="J1948" s="31">
        <f>Classes_finales!$W$30*C1948^3+Classes_finales!$W$31*C1948^2+Classes_finales!$W$32*C1948+Classes_finales!$W$33</f>
        <v>1.9037343259175956</v>
      </c>
      <c r="K1948">
        <f>IF(OR(C1948&lt;10,C1948&gt;450),0,IF(H1948&gt;=MAX(Classes_finales!D:D),$M$1,Donnees_SIG!J1948))</f>
        <v>7.914299999999999</v>
      </c>
      <c r="P1948" t="s">
        <v>39</v>
      </c>
    </row>
    <row r="1949" spans="1:16">
      <c r="A1949" t="s">
        <v>3933</v>
      </c>
      <c r="B1949" t="s">
        <v>3934</v>
      </c>
      <c r="C1949">
        <v>40.086898804</v>
      </c>
      <c r="D1949" t="s">
        <v>37</v>
      </c>
      <c r="E1949">
        <v>783520.77089262498</v>
      </c>
      <c r="F1949">
        <v>9636902.1881375108</v>
      </c>
      <c r="G1949">
        <f>IF(C1949="","",VLOOKUP(C1949,Classes_detaillees!B:D,Classes_detaillees!C$1,TRUE))</f>
        <v>45</v>
      </c>
      <c r="H1949">
        <f>IF(C1949="","",VLOOKUP(C1949,Classes_finales!B:D,Classes_finales!C$1,TRUE))</f>
        <v>50</v>
      </c>
      <c r="I1949">
        <f t="shared" si="30"/>
        <v>20</v>
      </c>
      <c r="J1949" s="31">
        <f>Classes_finales!$W$30*C1949^3+Classes_finales!$W$31*C1949^2+Classes_finales!$W$32*C1949+Classes_finales!$W$33</f>
        <v>4.0501949228630156</v>
      </c>
      <c r="K1949">
        <f>IF(OR(C1949&lt;10,C1949&gt;450),0,IF(H1949&gt;=MAX(Classes_finales!D:D),$M$1,Donnees_SIG!J1949))</f>
        <v>4.0501949228630156</v>
      </c>
      <c r="P1949" t="s">
        <v>39</v>
      </c>
    </row>
    <row r="1950" spans="1:16">
      <c r="A1950" t="s">
        <v>3935</v>
      </c>
      <c r="B1950" t="s">
        <v>3936</v>
      </c>
      <c r="C1950">
        <v>213.56219482</v>
      </c>
      <c r="D1950" t="s">
        <v>37</v>
      </c>
      <c r="E1950">
        <v>791404.88796423399</v>
      </c>
      <c r="F1950">
        <v>9638984.8905027397</v>
      </c>
      <c r="G1950">
        <f>IF(C1950="","",VLOOKUP(C1950,Classes_detaillees!B:D,Classes_detaillees!C$1,TRUE))</f>
        <v>215</v>
      </c>
      <c r="H1950">
        <f>IF(C1950="","",VLOOKUP(C1950,Classes_finales!B:D,Classes_finales!C$1,TRUE))</f>
        <v>80</v>
      </c>
      <c r="I1950">
        <f t="shared" si="30"/>
        <v>20</v>
      </c>
      <c r="J1950" s="31">
        <f>Classes_finales!$W$30*C1950^3+Classes_finales!$W$31*C1950^2+Classes_finales!$W$32*C1950+Classes_finales!$W$33</f>
        <v>-82.792982637238026</v>
      </c>
      <c r="K1950">
        <f>IF(OR(C1950&lt;10,C1950&gt;450),0,IF(H1950&gt;=MAX(Classes_finales!D:D),$M$1,Donnees_SIG!J1950))</f>
        <v>7.914299999999999</v>
      </c>
      <c r="P1950" t="s">
        <v>39</v>
      </c>
    </row>
    <row r="1951" spans="1:16">
      <c r="A1951" t="s">
        <v>3937</v>
      </c>
      <c r="B1951" t="s">
        <v>3938</v>
      </c>
      <c r="C1951">
        <v>141.22360229</v>
      </c>
      <c r="D1951" t="s">
        <v>37</v>
      </c>
      <c r="E1951">
        <v>790160.83658786002</v>
      </c>
      <c r="F1951">
        <v>9637719.9005525596</v>
      </c>
      <c r="G1951">
        <f>IF(C1951="","",VLOOKUP(C1951,Classes_detaillees!B:D,Classes_detaillees!C$1,TRUE))</f>
        <v>145</v>
      </c>
      <c r="H1951">
        <f>IF(C1951="","",VLOOKUP(C1951,Classes_finales!B:D,Classes_finales!C$1,TRUE))</f>
        <v>80</v>
      </c>
      <c r="I1951">
        <f t="shared" si="30"/>
        <v>20</v>
      </c>
      <c r="J1951" s="31">
        <f>Classes_finales!$W$30*C1951^3+Classes_finales!$W$31*C1951^2+Classes_finales!$W$32*C1951+Classes_finales!$W$33</f>
        <v>-4.8966136076060991</v>
      </c>
      <c r="K1951">
        <f>IF(OR(C1951&lt;10,C1951&gt;450),0,IF(H1951&gt;=MAX(Classes_finales!D:D),$M$1,Donnees_SIG!J1951))</f>
        <v>7.914299999999999</v>
      </c>
      <c r="P1951" t="s">
        <v>39</v>
      </c>
    </row>
    <row r="1952" spans="1:16">
      <c r="A1952" t="s">
        <v>3939</v>
      </c>
      <c r="B1952" s="31" t="s">
        <v>3940</v>
      </c>
      <c r="C1952">
        <v>81.935997009000005</v>
      </c>
      <c r="D1952" t="s">
        <v>37</v>
      </c>
      <c r="E1952">
        <v>790636.55494833901</v>
      </c>
      <c r="F1952">
        <v>9639260.1443903595</v>
      </c>
      <c r="G1952">
        <f>IF(C1952="","",VLOOKUP(C1952,Classes_detaillees!B:D,Classes_detaillees!C$1,TRUE))</f>
        <v>85</v>
      </c>
      <c r="H1952">
        <f>IF(C1952="","",VLOOKUP(C1952,Classes_finales!B:D,Classes_finales!C$1,TRUE))</f>
        <v>80</v>
      </c>
      <c r="I1952">
        <f t="shared" si="30"/>
        <v>20</v>
      </c>
      <c r="J1952" s="31">
        <f>Classes_finales!$W$30*C1952^3+Classes_finales!$W$31*C1952^2+Classes_finales!$W$32*C1952+Classes_finales!$W$33</f>
        <v>7.9526161804305833</v>
      </c>
      <c r="K1952">
        <f>IF(OR(C1952&lt;10,C1952&gt;450),0,IF(H1952&gt;=MAX(Classes_finales!D:D),$M$1,Donnees_SIG!J1952))</f>
        <v>7.914299999999999</v>
      </c>
      <c r="P1952" t="s">
        <v>39</v>
      </c>
    </row>
    <row r="1953" spans="1:16">
      <c r="A1953" t="s">
        <v>3941</v>
      </c>
      <c r="B1953" t="s">
        <v>3942</v>
      </c>
      <c r="C1953">
        <v>23.599000930999999</v>
      </c>
      <c r="D1953" t="s">
        <v>37</v>
      </c>
      <c r="E1953">
        <v>791026.13858961198</v>
      </c>
      <c r="F1953">
        <v>9637042.7313893605</v>
      </c>
      <c r="G1953">
        <f>IF(C1953="","",VLOOKUP(C1953,Classes_detaillees!B:D,Classes_detaillees!C$1,TRUE))</f>
        <v>25</v>
      </c>
      <c r="H1953">
        <f>IF(C1953="","",VLOOKUP(C1953,Classes_finales!B:D,Classes_finales!C$1,TRUE))</f>
        <v>30</v>
      </c>
      <c r="I1953">
        <f t="shared" si="30"/>
        <v>20</v>
      </c>
      <c r="J1953" s="31">
        <f>Classes_finales!$W$30*C1953^3+Classes_finales!$W$31*C1953^2+Classes_finales!$W$32*C1953+Classes_finales!$W$33</f>
        <v>1.827439676919715</v>
      </c>
      <c r="K1953">
        <f>IF(OR(C1953&lt;10,C1953&gt;450),0,IF(H1953&gt;=MAX(Classes_finales!D:D),$M$1,Donnees_SIG!J1953))</f>
        <v>1.827439676919715</v>
      </c>
      <c r="P1953" t="s">
        <v>39</v>
      </c>
    </row>
    <row r="1954" spans="1:16">
      <c r="A1954" t="s">
        <v>3943</v>
      </c>
      <c r="B1954" s="31" t="s">
        <v>3944</v>
      </c>
      <c r="C1954">
        <v>121.57859802</v>
      </c>
      <c r="D1954" t="s">
        <v>37</v>
      </c>
      <c r="E1954">
        <v>791866.39818087697</v>
      </c>
      <c r="F1954">
        <v>9638434.2094814908</v>
      </c>
      <c r="G1954">
        <f>IF(C1954="","",VLOOKUP(C1954,Classes_detaillees!B:D,Classes_detaillees!C$1,TRUE))</f>
        <v>125</v>
      </c>
      <c r="H1954">
        <f>IF(C1954="","",VLOOKUP(C1954,Classes_finales!B:D,Classes_finales!C$1,TRUE))</f>
        <v>80</v>
      </c>
      <c r="I1954">
        <f t="shared" si="30"/>
        <v>20</v>
      </c>
      <c r="J1954" s="31">
        <f>Classes_finales!$W$30*C1954^3+Classes_finales!$W$31*C1954^2+Classes_finales!$W$32*C1954+Classes_finales!$W$33</f>
        <v>3.0171747576421581</v>
      </c>
      <c r="K1954">
        <f>IF(OR(C1954&lt;10,C1954&gt;450),0,IF(H1954&gt;=MAX(Classes_finales!D:D),$M$1,Donnees_SIG!J1954))</f>
        <v>7.914299999999999</v>
      </c>
      <c r="P1954" t="s">
        <v>39</v>
      </c>
    </row>
    <row r="1955" spans="1:16">
      <c r="A1955" t="s">
        <v>3945</v>
      </c>
      <c r="B1955" t="s">
        <v>3946</v>
      </c>
      <c r="C1955">
        <v>72.892097473000007</v>
      </c>
      <c r="D1955" t="s">
        <v>37</v>
      </c>
      <c r="E1955">
        <v>792508.33045061899</v>
      </c>
      <c r="F1955">
        <v>9638624.7264633793</v>
      </c>
      <c r="G1955">
        <f>IF(C1955="","",VLOOKUP(C1955,Classes_detaillees!B:D,Classes_detaillees!C$1,TRUE))</f>
        <v>75</v>
      </c>
      <c r="H1955">
        <f>IF(C1955="","",VLOOKUP(C1955,Classes_finales!B:D,Classes_finales!C$1,TRUE))</f>
        <v>80</v>
      </c>
      <c r="I1955">
        <f t="shared" si="30"/>
        <v>20</v>
      </c>
      <c r="J1955" s="31">
        <f>Classes_finales!$W$30*C1955^3+Classes_finales!$W$31*C1955^2+Classes_finales!$W$32*C1955+Classes_finales!$W$33</f>
        <v>7.6131374520077397</v>
      </c>
      <c r="K1955">
        <f>IF(OR(C1955&lt;10,C1955&gt;450),0,IF(H1955&gt;=MAX(Classes_finales!D:D),$M$1,Donnees_SIG!J1955))</f>
        <v>7.914299999999999</v>
      </c>
      <c r="P1955" t="s">
        <v>39</v>
      </c>
    </row>
    <row r="1956" spans="1:16">
      <c r="A1956" t="s">
        <v>3947</v>
      </c>
      <c r="B1956" s="31" t="s">
        <v>3948</v>
      </c>
      <c r="C1956">
        <v>75.257102966000005</v>
      </c>
      <c r="D1956" t="s">
        <v>37</v>
      </c>
      <c r="E1956">
        <v>790539.11937670503</v>
      </c>
      <c r="F1956">
        <v>9638494.0333497897</v>
      </c>
      <c r="G1956">
        <f>IF(C1956="","",VLOOKUP(C1956,Classes_detaillees!B:D,Classes_detaillees!C$1,TRUE))</f>
        <v>80</v>
      </c>
      <c r="H1956">
        <f>IF(C1956="","",VLOOKUP(C1956,Classes_finales!B:D,Classes_finales!C$1,TRUE))</f>
        <v>80</v>
      </c>
      <c r="I1956">
        <f t="shared" si="30"/>
        <v>20</v>
      </c>
      <c r="J1956" s="31">
        <f>Classes_finales!$W$30*C1956^3+Classes_finales!$W$31*C1956^2+Classes_finales!$W$32*C1956+Classes_finales!$W$33</f>
        <v>7.7398485121695391</v>
      </c>
      <c r="K1956">
        <f>IF(OR(C1956&lt;10,C1956&gt;450),0,IF(H1956&gt;=MAX(Classes_finales!D:D),$M$1,Donnees_SIG!J1956))</f>
        <v>7.914299999999999</v>
      </c>
      <c r="P1956" t="s">
        <v>39</v>
      </c>
    </row>
    <row r="1957" spans="1:16">
      <c r="A1957" t="s">
        <v>3949</v>
      </c>
      <c r="B1957" t="s">
        <v>3950</v>
      </c>
      <c r="C1957">
        <v>70.270500182999996</v>
      </c>
      <c r="D1957" t="s">
        <v>37</v>
      </c>
      <c r="E1957">
        <v>791682.07347446203</v>
      </c>
      <c r="F1957">
        <v>9637679.9848874994</v>
      </c>
      <c r="G1957">
        <f>IF(C1957="","",VLOOKUP(C1957,Classes_detaillees!B:D,Classes_detaillees!C$1,TRUE))</f>
        <v>75</v>
      </c>
      <c r="H1957">
        <f>IF(C1957="","",VLOOKUP(C1957,Classes_finales!B:D,Classes_finales!C$1,TRUE))</f>
        <v>80</v>
      </c>
      <c r="I1957">
        <f t="shared" si="30"/>
        <v>20</v>
      </c>
      <c r="J1957" s="31">
        <f>Classes_finales!$W$30*C1957^3+Classes_finales!$W$31*C1957^2+Classes_finales!$W$32*C1957+Classes_finales!$W$33</f>
        <v>7.4443317264248385</v>
      </c>
      <c r="K1957">
        <f>IF(OR(C1957&lt;10,C1957&gt;450),0,IF(H1957&gt;=MAX(Classes_finales!D:D),$M$1,Donnees_SIG!J1957))</f>
        <v>7.914299999999999</v>
      </c>
      <c r="P1957" t="s">
        <v>39</v>
      </c>
    </row>
    <row r="1958" spans="1:16">
      <c r="A1958" t="s">
        <v>3951</v>
      </c>
      <c r="B1958" t="s">
        <v>3952</v>
      </c>
      <c r="C1958">
        <v>93.283599854000002</v>
      </c>
      <c r="D1958" t="s">
        <v>37</v>
      </c>
      <c r="E1958">
        <v>790207.39887341997</v>
      </c>
      <c r="F1958">
        <v>9637454.4351370092</v>
      </c>
      <c r="G1958">
        <f>IF(C1958="","",VLOOKUP(C1958,Classes_detaillees!B:D,Classes_detaillees!C$1,TRUE))</f>
        <v>95</v>
      </c>
      <c r="H1958">
        <f>IF(C1958="","",VLOOKUP(C1958,Classes_finales!B:D,Classes_finales!C$1,TRUE))</f>
        <v>80</v>
      </c>
      <c r="I1958">
        <f t="shared" si="30"/>
        <v>20</v>
      </c>
      <c r="J1958" s="31">
        <f>Classes_finales!$W$30*C1958^3+Classes_finales!$W$31*C1958^2+Classes_finales!$W$32*C1958+Classes_finales!$W$33</f>
        <v>7.739402277917387</v>
      </c>
      <c r="K1958">
        <f>IF(OR(C1958&lt;10,C1958&gt;450),0,IF(H1958&gt;=MAX(Classes_finales!D:D),$M$1,Donnees_SIG!J1958))</f>
        <v>7.914299999999999</v>
      </c>
      <c r="P1958" t="s">
        <v>39</v>
      </c>
    </row>
    <row r="1959" spans="1:16">
      <c r="A1959" t="s">
        <v>3953</v>
      </c>
      <c r="B1959" t="s">
        <v>3954</v>
      </c>
      <c r="C1959">
        <v>49.524600982999999</v>
      </c>
      <c r="D1959" t="s">
        <v>37</v>
      </c>
      <c r="E1959">
        <v>790443.97199843102</v>
      </c>
      <c r="F1959">
        <v>9637454.9796929304</v>
      </c>
      <c r="G1959">
        <f>IF(C1959="","",VLOOKUP(C1959,Classes_detaillees!B:D,Classes_detaillees!C$1,TRUE))</f>
        <v>50</v>
      </c>
      <c r="H1959">
        <f>IF(C1959="","",VLOOKUP(C1959,Classes_finales!B:D,Classes_finales!C$1,TRUE))</f>
        <v>50</v>
      </c>
      <c r="I1959">
        <f t="shared" si="30"/>
        <v>20</v>
      </c>
      <c r="J1959" s="31">
        <f>Classes_finales!$W$30*C1959^3+Classes_finales!$W$31*C1959^2+Classes_finales!$W$32*C1959+Classes_finales!$W$33</f>
        <v>5.3067932102061395</v>
      </c>
      <c r="K1959">
        <f>IF(OR(C1959&lt;10,C1959&gt;450),0,IF(H1959&gt;=MAX(Classes_finales!D:D),$M$1,Donnees_SIG!J1959))</f>
        <v>5.3067932102061395</v>
      </c>
      <c r="P1959" t="s">
        <v>39</v>
      </c>
    </row>
    <row r="1960" spans="1:16">
      <c r="A1960" t="s">
        <v>3955</v>
      </c>
      <c r="B1960" t="s">
        <v>3956</v>
      </c>
      <c r="C1960">
        <v>14.333999634</v>
      </c>
      <c r="D1960" t="s">
        <v>37</v>
      </c>
      <c r="E1960">
        <v>791893.086750241</v>
      </c>
      <c r="F1960">
        <v>9638333.6307646297</v>
      </c>
      <c r="G1960">
        <f>IF(C1960="","",VLOOKUP(C1960,Classes_detaillees!B:D,Classes_detaillees!C$1,TRUE))</f>
        <v>15</v>
      </c>
      <c r="H1960">
        <f>IF(C1960="","",VLOOKUP(C1960,Classes_finales!B:D,Classes_finales!C$1,TRUE))</f>
        <v>15</v>
      </c>
      <c r="I1960">
        <f t="shared" si="30"/>
        <v>20</v>
      </c>
      <c r="J1960" s="31">
        <f>Classes_finales!$W$30*C1960^3+Classes_finales!$W$31*C1960^2+Classes_finales!$W$32*C1960+Classes_finales!$W$33</f>
        <v>0.7310220915690262</v>
      </c>
      <c r="K1960">
        <f>IF(OR(C1960&lt;10,C1960&gt;450),0,IF(H1960&gt;=MAX(Classes_finales!D:D),$M$1,Donnees_SIG!J1960))</f>
        <v>0.7310220915690262</v>
      </c>
      <c r="P1960" t="s">
        <v>39</v>
      </c>
    </row>
    <row r="1961" spans="1:16">
      <c r="A1961" t="s">
        <v>3957</v>
      </c>
      <c r="B1961" t="s">
        <v>3958</v>
      </c>
      <c r="C1961">
        <v>31.451700210999999</v>
      </c>
      <c r="D1961" t="s">
        <v>37</v>
      </c>
      <c r="E1961">
        <v>789989.20818452397</v>
      </c>
      <c r="F1961">
        <v>9637658.8995568007</v>
      </c>
      <c r="G1961">
        <f>IF(C1961="","",VLOOKUP(C1961,Classes_detaillees!B:D,Classes_detaillees!C$1,TRUE))</f>
        <v>35</v>
      </c>
      <c r="H1961">
        <f>IF(C1961="","",VLOOKUP(C1961,Classes_finales!B:D,Classes_finales!C$1,TRUE))</f>
        <v>35</v>
      </c>
      <c r="I1961">
        <f t="shared" si="30"/>
        <v>20</v>
      </c>
      <c r="J1961" s="31">
        <f>Classes_finales!$W$30*C1961^3+Classes_finales!$W$31*C1961^2+Classes_finales!$W$32*C1961+Classes_finales!$W$33</f>
        <v>2.8659161446317385</v>
      </c>
      <c r="K1961">
        <f>IF(OR(C1961&lt;10,C1961&gt;450),0,IF(H1961&gt;=MAX(Classes_finales!D:D),$M$1,Donnees_SIG!J1961))</f>
        <v>2.8659161446317385</v>
      </c>
      <c r="P1961" t="s">
        <v>39</v>
      </c>
    </row>
    <row r="1962" spans="1:16">
      <c r="A1962" t="s">
        <v>3959</v>
      </c>
      <c r="B1962" t="s">
        <v>3960</v>
      </c>
      <c r="C1962">
        <v>41.280300140000001</v>
      </c>
      <c r="D1962" t="s">
        <v>37</v>
      </c>
      <c r="E1962">
        <v>789994.91649663902</v>
      </c>
      <c r="F1962">
        <v>9638780.2197426409</v>
      </c>
      <c r="G1962">
        <f>IF(C1962="","",VLOOKUP(C1962,Classes_detaillees!B:D,Classes_detaillees!C$1,TRUE))</f>
        <v>45</v>
      </c>
      <c r="H1962">
        <f>IF(C1962="","",VLOOKUP(C1962,Classes_finales!B:D,Classes_finales!C$1,TRUE))</f>
        <v>50</v>
      </c>
      <c r="I1962">
        <f t="shared" si="30"/>
        <v>20</v>
      </c>
      <c r="J1962" s="31">
        <f>Classes_finales!$W$30*C1962^3+Classes_finales!$W$31*C1962^2+Classes_finales!$W$32*C1962+Classes_finales!$W$33</f>
        <v>4.2132032829244217</v>
      </c>
      <c r="K1962">
        <f>IF(OR(C1962&lt;10,C1962&gt;450),0,IF(H1962&gt;=MAX(Classes_finales!D:D),$M$1,Donnees_SIG!J1962))</f>
        <v>4.2132032829244217</v>
      </c>
      <c r="P1962" t="s">
        <v>39</v>
      </c>
    </row>
    <row r="1963" spans="1:16">
      <c r="A1963" t="s">
        <v>3961</v>
      </c>
      <c r="B1963" t="s">
        <v>3962</v>
      </c>
      <c r="C1963">
        <v>58.418701171999999</v>
      </c>
      <c r="D1963" t="s">
        <v>37</v>
      </c>
      <c r="E1963">
        <v>783283.73044008901</v>
      </c>
      <c r="F1963">
        <v>9635312.5207097195</v>
      </c>
      <c r="G1963">
        <f>IF(C1963="","",VLOOKUP(C1963,Classes_detaillees!B:D,Classes_detaillees!C$1,TRUE))</f>
        <v>60</v>
      </c>
      <c r="H1963">
        <f>IF(C1963="","",VLOOKUP(C1963,Classes_finales!B:D,Classes_finales!C$1,TRUE))</f>
        <v>60</v>
      </c>
      <c r="I1963">
        <f t="shared" si="30"/>
        <v>20</v>
      </c>
      <c r="J1963" s="31">
        <f>Classes_finales!$W$30*C1963^3+Classes_finales!$W$31*C1963^2+Classes_finales!$W$32*C1963+Classes_finales!$W$33</f>
        <v>6.3670001255096125</v>
      </c>
      <c r="K1963">
        <f>IF(OR(C1963&lt;10,C1963&gt;450),0,IF(H1963&gt;=MAX(Classes_finales!D:D),$M$1,Donnees_SIG!J1963))</f>
        <v>6.3670001255096125</v>
      </c>
      <c r="P1963" t="s">
        <v>39</v>
      </c>
    </row>
    <row r="1964" spans="1:16">
      <c r="A1964" t="s">
        <v>3963</v>
      </c>
      <c r="B1964" t="s">
        <v>3964</v>
      </c>
      <c r="C1964">
        <v>58.945899963000002</v>
      </c>
      <c r="D1964" t="s">
        <v>37</v>
      </c>
      <c r="E1964">
        <v>783987.52819732402</v>
      </c>
      <c r="F1964">
        <v>9635500.8995571695</v>
      </c>
      <c r="G1964">
        <f>IF(C1964="","",VLOOKUP(C1964,Classes_detaillees!B:D,Classes_detaillees!C$1,TRUE))</f>
        <v>60</v>
      </c>
      <c r="H1964">
        <f>IF(C1964="","",VLOOKUP(C1964,Classes_finales!B:D,Classes_finales!C$1,TRUE))</f>
        <v>60</v>
      </c>
      <c r="I1964">
        <f t="shared" si="30"/>
        <v>20</v>
      </c>
      <c r="J1964" s="31">
        <f>Classes_finales!$W$30*C1964^3+Classes_finales!$W$31*C1964^2+Classes_finales!$W$32*C1964+Classes_finales!$W$33</f>
        <v>6.4241927532533705</v>
      </c>
      <c r="K1964">
        <f>IF(OR(C1964&lt;10,C1964&gt;450),0,IF(H1964&gt;=MAX(Classes_finales!D:D),$M$1,Donnees_SIG!J1964))</f>
        <v>6.4241927532533705</v>
      </c>
      <c r="P1964" t="s">
        <v>39</v>
      </c>
    </row>
    <row r="1965" spans="1:16">
      <c r="A1965" t="s">
        <v>3965</v>
      </c>
      <c r="B1965" s="31" t="s">
        <v>3966</v>
      </c>
      <c r="C1965">
        <v>125.88909912</v>
      </c>
      <c r="D1965" t="s">
        <v>37</v>
      </c>
      <c r="E1965">
        <v>790727.89337092405</v>
      </c>
      <c r="F1965">
        <v>9638753.9626558293</v>
      </c>
      <c r="G1965">
        <f>IF(C1965="","",VLOOKUP(C1965,Classes_detaillees!B:D,Classes_detaillees!C$1,TRUE))</f>
        <v>130</v>
      </c>
      <c r="H1965">
        <f>IF(C1965="","",VLOOKUP(C1965,Classes_finales!B:D,Classes_finales!C$1,TRUE))</f>
        <v>80</v>
      </c>
      <c r="I1965">
        <f t="shared" si="30"/>
        <v>20</v>
      </c>
      <c r="J1965" s="31">
        <f>Classes_finales!$W$30*C1965^3+Classes_finales!$W$31*C1965^2+Classes_finales!$W$32*C1965+Classes_finales!$W$33</f>
        <v>1.6491601389204162</v>
      </c>
      <c r="K1965">
        <f>IF(OR(C1965&lt;10,C1965&gt;450),0,IF(H1965&gt;=MAX(Classes_finales!D:D),$M$1,Donnees_SIG!J1965))</f>
        <v>7.914299999999999</v>
      </c>
      <c r="P1965" t="s">
        <v>39</v>
      </c>
    </row>
    <row r="1966" spans="1:16">
      <c r="A1966" t="s">
        <v>3967</v>
      </c>
      <c r="B1966" s="31" t="s">
        <v>3968</v>
      </c>
      <c r="C1966">
        <v>51.903198242000002</v>
      </c>
      <c r="D1966" t="s">
        <v>37</v>
      </c>
      <c r="E1966">
        <v>784728.66275305196</v>
      </c>
      <c r="F1966">
        <v>9636376.3325784709</v>
      </c>
      <c r="G1966">
        <f>IF(C1966="","",VLOOKUP(C1966,Classes_detaillees!B:D,Classes_detaillees!C$1,TRUE))</f>
        <v>55</v>
      </c>
      <c r="H1966">
        <f>IF(C1966="","",VLOOKUP(C1966,Classes_finales!B:D,Classes_finales!C$1,TRUE))</f>
        <v>60</v>
      </c>
      <c r="I1966">
        <f t="shared" si="30"/>
        <v>20</v>
      </c>
      <c r="J1966" s="31">
        <f>Classes_finales!$W$30*C1966^3+Classes_finales!$W$31*C1966^2+Classes_finales!$W$32*C1966+Classes_finales!$W$33</f>
        <v>5.6057802521651698</v>
      </c>
      <c r="K1966">
        <f>IF(OR(C1966&lt;10,C1966&gt;450),0,IF(H1966&gt;=MAX(Classes_finales!D:D),$M$1,Donnees_SIG!J1966))</f>
        <v>5.6057802521651698</v>
      </c>
      <c r="P1966" t="s">
        <v>39</v>
      </c>
    </row>
    <row r="1967" spans="1:16">
      <c r="A1967" t="s">
        <v>3969</v>
      </c>
      <c r="B1967" t="s">
        <v>3970</v>
      </c>
      <c r="C1967">
        <v>23.634199142</v>
      </c>
      <c r="D1967" t="s">
        <v>37</v>
      </c>
      <c r="E1967">
        <v>790466.42746313103</v>
      </c>
      <c r="F1967">
        <v>9637422.7974083703</v>
      </c>
      <c r="G1967">
        <f>IF(C1967="","",VLOOKUP(C1967,Classes_detaillees!B:D,Classes_detaillees!C$1,TRUE))</f>
        <v>25</v>
      </c>
      <c r="H1967">
        <f>IF(C1967="","",VLOOKUP(C1967,Classes_finales!B:D,Classes_finales!C$1,TRUE))</f>
        <v>30</v>
      </c>
      <c r="I1967">
        <f t="shared" si="30"/>
        <v>20</v>
      </c>
      <c r="J1967" s="31">
        <f>Classes_finales!$W$30*C1967^3+Classes_finales!$W$31*C1967^2+Classes_finales!$W$32*C1967+Classes_finales!$W$33</f>
        <v>1.8319221129891572</v>
      </c>
      <c r="K1967">
        <f>IF(OR(C1967&lt;10,C1967&gt;450),0,IF(H1967&gt;=MAX(Classes_finales!D:D),$M$1,Donnees_SIG!J1967))</f>
        <v>1.8319221129891572</v>
      </c>
      <c r="P1967" t="s">
        <v>39</v>
      </c>
    </row>
    <row r="1968" spans="1:16">
      <c r="A1968" t="s">
        <v>3971</v>
      </c>
      <c r="B1968" t="s">
        <v>3972</v>
      </c>
      <c r="C1968">
        <v>74.138702393000003</v>
      </c>
      <c r="D1968" t="s">
        <v>37</v>
      </c>
      <c r="E1968">
        <v>783052.66085129196</v>
      </c>
      <c r="F1968">
        <v>9636287.2243097201</v>
      </c>
      <c r="G1968">
        <f>IF(C1968="","",VLOOKUP(C1968,Classes_detaillees!B:D,Classes_detaillees!C$1,TRUE))</f>
        <v>75</v>
      </c>
      <c r="H1968">
        <f>IF(C1968="","",VLOOKUP(C1968,Classes_finales!B:D,Classes_finales!C$1,TRUE))</f>
        <v>80</v>
      </c>
      <c r="I1968">
        <f t="shared" si="30"/>
        <v>20</v>
      </c>
      <c r="J1968" s="31">
        <f>Classes_finales!$W$30*C1968^3+Classes_finales!$W$31*C1968^2+Classes_finales!$W$32*C1968+Classes_finales!$W$33</f>
        <v>7.6830584597977403</v>
      </c>
      <c r="K1968">
        <f>IF(OR(C1968&lt;10,C1968&gt;450),0,IF(H1968&gt;=MAX(Classes_finales!D:D),$M$1,Donnees_SIG!J1968))</f>
        <v>7.914299999999999</v>
      </c>
      <c r="P1968" t="s">
        <v>39</v>
      </c>
    </row>
    <row r="1969" spans="1:16">
      <c r="A1969" t="s">
        <v>3973</v>
      </c>
      <c r="B1969" t="s">
        <v>3974</v>
      </c>
      <c r="C1969">
        <v>71.380798339999998</v>
      </c>
      <c r="D1969" t="s">
        <v>37</v>
      </c>
      <c r="E1969">
        <v>782981.628610302</v>
      </c>
      <c r="F1969">
        <v>9636342.9853197001</v>
      </c>
      <c r="G1969">
        <f>IF(C1969="","",VLOOKUP(C1969,Classes_detaillees!B:D,Classes_detaillees!C$1,TRUE))</f>
        <v>75</v>
      </c>
      <c r="H1969">
        <f>IF(C1969="","",VLOOKUP(C1969,Classes_finales!B:D,Classes_finales!C$1,TRUE))</f>
        <v>80</v>
      </c>
      <c r="I1969">
        <f t="shared" si="30"/>
        <v>20</v>
      </c>
      <c r="J1969" s="31">
        <f>Classes_finales!$W$30*C1969^3+Classes_finales!$W$31*C1969^2+Classes_finales!$W$32*C1969+Classes_finales!$W$33</f>
        <v>7.519332741480202</v>
      </c>
      <c r="K1969">
        <f>IF(OR(C1969&lt;10,C1969&gt;450),0,IF(H1969&gt;=MAX(Classes_finales!D:D),$M$1,Donnees_SIG!J1969))</f>
        <v>7.914299999999999</v>
      </c>
      <c r="P1969" t="s">
        <v>39</v>
      </c>
    </row>
    <row r="1970" spans="1:16">
      <c r="A1970" t="s">
        <v>3975</v>
      </c>
      <c r="B1970" s="31" t="s">
        <v>3976</v>
      </c>
      <c r="C1970">
        <v>299.20700073</v>
      </c>
      <c r="D1970" t="s">
        <v>37</v>
      </c>
      <c r="E1970">
        <v>783149.76948756701</v>
      </c>
      <c r="F1970">
        <v>9636084.3404089306</v>
      </c>
      <c r="G1970">
        <f>IF(C1970="","",VLOOKUP(C1970,Classes_detaillees!B:D,Classes_detaillees!C$1,TRUE))</f>
        <v>300</v>
      </c>
      <c r="H1970">
        <f>IF(C1970="","",VLOOKUP(C1970,Classes_finales!B:D,Classes_finales!C$1,TRUE))</f>
        <v>80</v>
      </c>
      <c r="I1970">
        <f t="shared" si="30"/>
        <v>20</v>
      </c>
      <c r="J1970" s="31">
        <f>Classes_finales!$W$30*C1970^3+Classes_finales!$W$31*C1970^2+Classes_finales!$W$32*C1970+Classes_finales!$W$33</f>
        <v>-322.22731045925258</v>
      </c>
      <c r="K1970">
        <f>IF(OR(C1970&lt;10,C1970&gt;450),0,IF(H1970&gt;=MAX(Classes_finales!D:D),$M$1,Donnees_SIG!J1970))</f>
        <v>7.914299999999999</v>
      </c>
      <c r="P1970" t="s">
        <v>39</v>
      </c>
    </row>
    <row r="1971" spans="1:16">
      <c r="A1971" t="s">
        <v>3977</v>
      </c>
      <c r="B1971" s="31" t="s">
        <v>3978</v>
      </c>
      <c r="C1971">
        <v>75.594100952000005</v>
      </c>
      <c r="D1971" t="s">
        <v>37</v>
      </c>
      <c r="E1971">
        <v>792333.29553037102</v>
      </c>
      <c r="F1971">
        <v>9638689.9235201497</v>
      </c>
      <c r="G1971">
        <f>IF(C1971="","",VLOOKUP(C1971,Classes_detaillees!B:D,Classes_detaillees!C$1,TRUE))</f>
        <v>80</v>
      </c>
      <c r="H1971">
        <f>IF(C1971="","",VLOOKUP(C1971,Classes_finales!B:D,Classes_finales!C$1,TRUE))</f>
        <v>80</v>
      </c>
      <c r="I1971">
        <f t="shared" si="30"/>
        <v>20</v>
      </c>
      <c r="J1971" s="31">
        <f>Classes_finales!$W$30*C1971^3+Classes_finales!$W$31*C1971^2+Classes_finales!$W$32*C1971+Classes_finales!$W$33</f>
        <v>7.7558325945349011</v>
      </c>
      <c r="K1971">
        <f>IF(OR(C1971&lt;10,C1971&gt;450),0,IF(H1971&gt;=MAX(Classes_finales!D:D),$M$1,Donnees_SIG!J1971))</f>
        <v>7.914299999999999</v>
      </c>
      <c r="P1971" t="s">
        <v>39</v>
      </c>
    </row>
    <row r="1972" spans="1:16">
      <c r="A1972" t="s">
        <v>3979</v>
      </c>
      <c r="B1972" s="31" t="s">
        <v>3980</v>
      </c>
      <c r="C1972">
        <v>88.517997742000006</v>
      </c>
      <c r="D1972" t="s">
        <v>37</v>
      </c>
      <c r="E1972">
        <v>793365.43601142406</v>
      </c>
      <c r="F1972">
        <v>9638914.3519659303</v>
      </c>
      <c r="G1972">
        <f>IF(C1972="","",VLOOKUP(C1972,Classes_detaillees!B:D,Classes_detaillees!C$1,TRUE))</f>
        <v>90</v>
      </c>
      <c r="H1972">
        <f>IF(C1972="","",VLOOKUP(C1972,Classes_finales!B:D,Classes_finales!C$1,TRUE))</f>
        <v>80</v>
      </c>
      <c r="I1972">
        <f t="shared" si="30"/>
        <v>20</v>
      </c>
      <c r="J1972" s="31">
        <f>Classes_finales!$W$30*C1972^3+Classes_finales!$W$31*C1972^2+Classes_finales!$W$32*C1972+Classes_finales!$W$33</f>
        <v>7.9253911158640218</v>
      </c>
      <c r="K1972">
        <f>IF(OR(C1972&lt;10,C1972&gt;450),0,IF(H1972&gt;=MAX(Classes_finales!D:D),$M$1,Donnees_SIG!J1972))</f>
        <v>7.914299999999999</v>
      </c>
      <c r="P1972" t="s">
        <v>39</v>
      </c>
    </row>
    <row r="1973" spans="1:16">
      <c r="A1973" t="s">
        <v>3981</v>
      </c>
      <c r="B1973" s="31" t="s">
        <v>3982</v>
      </c>
      <c r="C1973">
        <v>322.64669800000001</v>
      </c>
      <c r="D1973" t="s">
        <v>37</v>
      </c>
      <c r="E1973">
        <v>791120.25883290404</v>
      </c>
      <c r="F1973">
        <v>9638747.2206376791</v>
      </c>
      <c r="G1973">
        <f>IF(C1973="","",VLOOKUP(C1973,Classes_detaillees!B:D,Classes_detaillees!C$1,TRUE))</f>
        <v>325</v>
      </c>
      <c r="H1973">
        <f>IF(C1973="","",VLOOKUP(C1973,Classes_finales!B:D,Classes_finales!C$1,TRUE))</f>
        <v>80</v>
      </c>
      <c r="I1973">
        <f t="shared" si="30"/>
        <v>20</v>
      </c>
      <c r="J1973" s="31">
        <f>Classes_finales!$W$30*C1973^3+Classes_finales!$W$31*C1973^2+Classes_finales!$W$32*C1973+Classes_finales!$W$33</f>
        <v>-424.85332058988979</v>
      </c>
      <c r="K1973">
        <f>IF(OR(C1973&lt;10,C1973&gt;450),0,IF(H1973&gt;=MAX(Classes_finales!D:D),$M$1,Donnees_SIG!J1973))</f>
        <v>7.914299999999999</v>
      </c>
      <c r="P1973" t="s">
        <v>39</v>
      </c>
    </row>
    <row r="1974" spans="1:16">
      <c r="A1974" t="s">
        <v>3983</v>
      </c>
      <c r="B1974" s="31" t="s">
        <v>3984</v>
      </c>
      <c r="C1974">
        <v>92.820503235000004</v>
      </c>
      <c r="D1974" t="s">
        <v>37</v>
      </c>
      <c r="E1974">
        <v>791707.05507799203</v>
      </c>
      <c r="F1974">
        <v>9639462.6504819598</v>
      </c>
      <c r="G1974">
        <f>IF(C1974="","",VLOOKUP(C1974,Classes_detaillees!B:D,Classes_detaillees!C$1,TRUE))</f>
        <v>95</v>
      </c>
      <c r="H1974">
        <f>IF(C1974="","",VLOOKUP(C1974,Classes_finales!B:D,Classes_finales!C$1,TRUE))</f>
        <v>80</v>
      </c>
      <c r="I1974">
        <f t="shared" si="30"/>
        <v>20</v>
      </c>
      <c r="J1974" s="31">
        <f>Classes_finales!$W$30*C1974^3+Classes_finales!$W$31*C1974^2+Classes_finales!$W$32*C1974+Classes_finales!$W$33</f>
        <v>7.7640358242074221</v>
      </c>
      <c r="K1974">
        <f>IF(OR(C1974&lt;10,C1974&gt;450),0,IF(H1974&gt;=MAX(Classes_finales!D:D),$M$1,Donnees_SIG!J1974))</f>
        <v>7.914299999999999</v>
      </c>
      <c r="P1974" t="s">
        <v>39</v>
      </c>
    </row>
    <row r="1975" spans="1:16">
      <c r="A1975" t="s">
        <v>3985</v>
      </c>
      <c r="B1975" t="s">
        <v>3986</v>
      </c>
      <c r="C1975">
        <v>105.51920319</v>
      </c>
      <c r="D1975" t="s">
        <v>37</v>
      </c>
      <c r="E1975">
        <v>790362.28240097198</v>
      </c>
      <c r="F1975">
        <v>9638542.5586362705</v>
      </c>
      <c r="G1975">
        <f>IF(C1975="","",VLOOKUP(C1975,Classes_detaillees!B:D,Classes_detaillees!C$1,TRUE))</f>
        <v>110</v>
      </c>
      <c r="H1975">
        <f>IF(C1975="","",VLOOKUP(C1975,Classes_finales!B:D,Classes_finales!C$1,TRUE))</f>
        <v>80</v>
      </c>
      <c r="I1975">
        <f t="shared" si="30"/>
        <v>20</v>
      </c>
      <c r="J1975" s="31">
        <f>Classes_finales!$W$30*C1975^3+Classes_finales!$W$31*C1975^2+Classes_finales!$W$32*C1975+Classes_finales!$W$33</f>
        <v>6.5241535808483722</v>
      </c>
      <c r="K1975">
        <f>IF(OR(C1975&lt;10,C1975&gt;450),0,IF(H1975&gt;=MAX(Classes_finales!D:D),$M$1,Donnees_SIG!J1975))</f>
        <v>7.914299999999999</v>
      </c>
      <c r="P1975" t="s">
        <v>39</v>
      </c>
    </row>
    <row r="1976" spans="1:16">
      <c r="A1976" t="s">
        <v>3987</v>
      </c>
      <c r="B1976" t="s">
        <v>3988</v>
      </c>
      <c r="C1976">
        <v>88.673896790000001</v>
      </c>
      <c r="D1976" t="s">
        <v>37</v>
      </c>
      <c r="E1976">
        <v>791483.05683917005</v>
      </c>
      <c r="F1976">
        <v>9638376.7594400998</v>
      </c>
      <c r="G1976">
        <f>IF(C1976="","",VLOOKUP(C1976,Classes_detaillees!B:D,Classes_detaillees!C$1,TRUE))</f>
        <v>90</v>
      </c>
      <c r="H1976">
        <f>IF(C1976="","",VLOOKUP(C1976,Classes_finales!B:D,Classes_finales!C$1,TRUE))</f>
        <v>80</v>
      </c>
      <c r="I1976">
        <f t="shared" si="30"/>
        <v>20</v>
      </c>
      <c r="J1976" s="31">
        <f>Classes_finales!$W$30*C1976^3+Classes_finales!$W$31*C1976^2+Classes_finales!$W$32*C1976+Classes_finales!$W$33</f>
        <v>7.9216132975042353</v>
      </c>
      <c r="K1976">
        <f>IF(OR(C1976&lt;10,C1976&gt;450),0,IF(H1976&gt;=MAX(Classes_finales!D:D),$M$1,Donnees_SIG!J1976))</f>
        <v>7.914299999999999</v>
      </c>
      <c r="P1976" t="s">
        <v>39</v>
      </c>
    </row>
    <row r="1977" spans="1:16">
      <c r="A1977" t="s">
        <v>3989</v>
      </c>
      <c r="B1977" t="s">
        <v>3990</v>
      </c>
      <c r="C1977">
        <v>30.251600266000001</v>
      </c>
      <c r="D1977" t="s">
        <v>37</v>
      </c>
      <c r="E1977">
        <v>790866.92208129202</v>
      </c>
      <c r="F1977">
        <v>9638216.7360347491</v>
      </c>
      <c r="G1977">
        <f>IF(C1977="","",VLOOKUP(C1977,Classes_detaillees!B:D,Classes_detaillees!C$1,TRUE))</f>
        <v>35</v>
      </c>
      <c r="H1977">
        <f>IF(C1977="","",VLOOKUP(C1977,Classes_finales!B:D,Classes_finales!C$1,TRUE))</f>
        <v>35</v>
      </c>
      <c r="I1977">
        <f t="shared" si="30"/>
        <v>20</v>
      </c>
      <c r="J1977" s="31">
        <f>Classes_finales!$W$30*C1977^3+Classes_finales!$W$31*C1977^2+Classes_finales!$W$32*C1977+Classes_finales!$W$33</f>
        <v>2.7032658784214485</v>
      </c>
      <c r="K1977">
        <f>IF(OR(C1977&lt;10,C1977&gt;450),0,IF(H1977&gt;=MAX(Classes_finales!D:D),$M$1,Donnees_SIG!J1977))</f>
        <v>2.7032658784214485</v>
      </c>
      <c r="P1977" t="s">
        <v>39</v>
      </c>
    </row>
    <row r="1978" spans="1:16">
      <c r="A1978" t="s">
        <v>3991</v>
      </c>
      <c r="B1978" t="s">
        <v>3992</v>
      </c>
      <c r="C1978">
        <v>36.802101135000001</v>
      </c>
      <c r="D1978" t="s">
        <v>37</v>
      </c>
      <c r="E1978">
        <v>790503.25256894703</v>
      </c>
      <c r="F1978">
        <v>9638616.1269612797</v>
      </c>
      <c r="G1978">
        <f>IF(C1978="","",VLOOKUP(C1978,Classes_detaillees!B:D,Classes_detaillees!C$1,TRUE))</f>
        <v>40</v>
      </c>
      <c r="H1978">
        <f>IF(C1978="","",VLOOKUP(C1978,Classes_finales!B:D,Classes_finales!C$1,TRUE))</f>
        <v>40</v>
      </c>
      <c r="I1978">
        <f t="shared" si="30"/>
        <v>20</v>
      </c>
      <c r="J1978" s="31">
        <f>Classes_finales!$W$30*C1978^3+Classes_finales!$W$31*C1978^2+Classes_finales!$W$32*C1978+Classes_finales!$W$33</f>
        <v>3.5991164038614518</v>
      </c>
      <c r="K1978">
        <f>IF(OR(C1978&lt;10,C1978&gt;450),0,IF(H1978&gt;=MAX(Classes_finales!D:D),$M$1,Donnees_SIG!J1978))</f>
        <v>3.5991164038614518</v>
      </c>
      <c r="P1978" t="s">
        <v>39</v>
      </c>
    </row>
    <row r="1979" spans="1:16">
      <c r="A1979" t="s">
        <v>3993</v>
      </c>
      <c r="B1979" s="31" t="s">
        <v>3994</v>
      </c>
      <c r="C1979">
        <v>101.85540009</v>
      </c>
      <c r="D1979" t="s">
        <v>37</v>
      </c>
      <c r="E1979">
        <v>792084.95112828095</v>
      </c>
      <c r="F1979">
        <v>9638445.0783723202</v>
      </c>
      <c r="G1979">
        <f>IF(C1979="","",VLOOKUP(C1979,Classes_detaillees!B:D,Classes_detaillees!C$1,TRUE))</f>
        <v>105</v>
      </c>
      <c r="H1979">
        <f>IF(C1979="","",VLOOKUP(C1979,Classes_finales!B:D,Classes_finales!C$1,TRUE))</f>
        <v>80</v>
      </c>
      <c r="I1979">
        <f t="shared" si="30"/>
        <v>20</v>
      </c>
      <c r="J1979" s="31">
        <f>Classes_finales!$W$30*C1979^3+Classes_finales!$W$31*C1979^2+Classes_finales!$W$32*C1979+Classes_finales!$W$33</f>
        <v>7.007798969995406</v>
      </c>
      <c r="K1979">
        <f>IF(OR(C1979&lt;10,C1979&gt;450),0,IF(H1979&gt;=MAX(Classes_finales!D:D),$M$1,Donnees_SIG!J1979))</f>
        <v>7.914299999999999</v>
      </c>
      <c r="P1979" t="s">
        <v>39</v>
      </c>
    </row>
    <row r="1980" spans="1:16">
      <c r="A1980" t="s">
        <v>3995</v>
      </c>
      <c r="B1980" t="s">
        <v>3996</v>
      </c>
      <c r="C1980">
        <v>206.60969542999999</v>
      </c>
      <c r="D1980" t="s">
        <v>37</v>
      </c>
      <c r="E1980">
        <v>790474.326327933</v>
      </c>
      <c r="F1980">
        <v>9637886.9833154399</v>
      </c>
      <c r="G1980">
        <f>IF(C1980="","",VLOOKUP(C1980,Classes_detaillees!B:D,Classes_detaillees!C$1,TRUE))</f>
        <v>210</v>
      </c>
      <c r="H1980">
        <f>IF(C1980="","",VLOOKUP(C1980,Classes_finales!B:D,Classes_finales!C$1,TRUE))</f>
        <v>80</v>
      </c>
      <c r="I1980">
        <f t="shared" si="30"/>
        <v>20</v>
      </c>
      <c r="J1980" s="31">
        <f>Classes_finales!$W$30*C1980^3+Classes_finales!$W$31*C1980^2+Classes_finales!$W$32*C1980+Classes_finales!$W$33</f>
        <v>-71.202263802889746</v>
      </c>
      <c r="K1980">
        <f>IF(OR(C1980&lt;10,C1980&gt;450),0,IF(H1980&gt;=MAX(Classes_finales!D:D),$M$1,Donnees_SIG!J1980))</f>
        <v>7.914299999999999</v>
      </c>
      <c r="P1980" t="s">
        <v>39</v>
      </c>
    </row>
    <row r="1981" spans="1:16">
      <c r="A1981" t="s">
        <v>3997</v>
      </c>
      <c r="B1981" t="s">
        <v>3998</v>
      </c>
      <c r="C1981">
        <v>57.825000762999998</v>
      </c>
      <c r="D1981" t="s">
        <v>37</v>
      </c>
      <c r="E1981">
        <v>790299.87443756894</v>
      </c>
      <c r="F1981">
        <v>9638809.6475434005</v>
      </c>
      <c r="G1981">
        <f>IF(C1981="","",VLOOKUP(C1981,Classes_detaillees!B:D,Classes_detaillees!C$1,TRUE))</f>
        <v>60</v>
      </c>
      <c r="H1981">
        <f>IF(C1981="","",VLOOKUP(C1981,Classes_finales!B:D,Classes_finales!C$1,TRUE))</f>
        <v>60</v>
      </c>
      <c r="I1981">
        <f t="shared" si="30"/>
        <v>20</v>
      </c>
      <c r="J1981" s="31">
        <f>Classes_finales!$W$30*C1981^3+Classes_finales!$W$31*C1981^2+Classes_finales!$W$32*C1981+Classes_finales!$W$33</f>
        <v>6.3017254916563008</v>
      </c>
      <c r="K1981">
        <f>IF(OR(C1981&lt;10,C1981&gt;450),0,IF(H1981&gt;=MAX(Classes_finales!D:D),$M$1,Donnees_SIG!J1981))</f>
        <v>6.3017254916563008</v>
      </c>
      <c r="P1981" t="s">
        <v>39</v>
      </c>
    </row>
    <row r="1982" spans="1:16">
      <c r="A1982" t="s">
        <v>3999</v>
      </c>
      <c r="B1982" t="s">
        <v>4000</v>
      </c>
      <c r="C1982">
        <v>23.233699799</v>
      </c>
      <c r="D1982" t="s">
        <v>37</v>
      </c>
      <c r="E1982">
        <v>790642.64203861996</v>
      </c>
      <c r="F1982">
        <v>9638432.3181446996</v>
      </c>
      <c r="G1982">
        <f>IF(C1982="","",VLOOKUP(C1982,Classes_detaillees!B:D,Classes_detaillees!C$1,TRUE))</f>
        <v>25</v>
      </c>
      <c r="H1982">
        <f>IF(C1982="","",VLOOKUP(C1982,Classes_finales!B:D,Classes_finales!C$1,TRUE))</f>
        <v>30</v>
      </c>
      <c r="I1982">
        <f t="shared" si="30"/>
        <v>20</v>
      </c>
      <c r="J1982" s="31">
        <f>Classes_finales!$W$30*C1982^3+Classes_finales!$W$31*C1982^2+Classes_finales!$W$32*C1982+Classes_finales!$W$33</f>
        <v>1.7810348361173269</v>
      </c>
      <c r="K1982">
        <f>IF(OR(C1982&lt;10,C1982&gt;450),0,IF(H1982&gt;=MAX(Classes_finales!D:D),$M$1,Donnees_SIG!J1982))</f>
        <v>1.7810348361173269</v>
      </c>
      <c r="P1982" t="s">
        <v>39</v>
      </c>
    </row>
    <row r="1983" spans="1:16">
      <c r="A1983" t="s">
        <v>4001</v>
      </c>
      <c r="B1983" s="31" t="s">
        <v>4002</v>
      </c>
      <c r="C1983">
        <v>90.339103699000006</v>
      </c>
      <c r="D1983" t="s">
        <v>37</v>
      </c>
      <c r="E1983">
        <v>792505.04133167199</v>
      </c>
      <c r="F1983">
        <v>9639689.7956243996</v>
      </c>
      <c r="G1983">
        <f>IF(C1983="","",VLOOKUP(C1983,Classes_detaillees!B:D,Classes_detaillees!C$1,TRUE))</f>
        <v>95</v>
      </c>
      <c r="H1983">
        <f>IF(C1983="","",VLOOKUP(C1983,Classes_finales!B:D,Classes_finales!C$1,TRUE))</f>
        <v>80</v>
      </c>
      <c r="I1983">
        <f t="shared" si="30"/>
        <v>20</v>
      </c>
      <c r="J1983" s="31">
        <f>Classes_finales!$W$30*C1983^3+Classes_finales!$W$31*C1983^2+Classes_finales!$W$32*C1983+Classes_finales!$W$33</f>
        <v>7.8717069154637063</v>
      </c>
      <c r="K1983">
        <f>IF(OR(C1983&lt;10,C1983&gt;450),0,IF(H1983&gt;=MAX(Classes_finales!D:D),$M$1,Donnees_SIG!J1983))</f>
        <v>7.914299999999999</v>
      </c>
      <c r="P1983" t="s">
        <v>39</v>
      </c>
    </row>
    <row r="1984" spans="1:16">
      <c r="A1984" t="s">
        <v>4003</v>
      </c>
      <c r="B1984" t="s">
        <v>4004</v>
      </c>
      <c r="C1984">
        <v>55.260200500000003</v>
      </c>
      <c r="D1984" t="s">
        <v>37</v>
      </c>
      <c r="E1984">
        <v>791904.33152183599</v>
      </c>
      <c r="F1984">
        <v>9638445.5127946399</v>
      </c>
      <c r="G1984">
        <f>IF(C1984="","",VLOOKUP(C1984,Classes_detaillees!B:D,Classes_detaillees!C$1,TRUE))</f>
        <v>60</v>
      </c>
      <c r="H1984">
        <f>IF(C1984="","",VLOOKUP(C1984,Classes_finales!B:D,Classes_finales!C$1,TRUE))</f>
        <v>60</v>
      </c>
      <c r="I1984">
        <f t="shared" si="30"/>
        <v>20</v>
      </c>
      <c r="J1984" s="31">
        <f>Classes_finales!$W$30*C1984^3+Classes_finales!$W$31*C1984^2+Classes_finales!$W$32*C1984+Classes_finales!$W$33</f>
        <v>6.0097727116359252</v>
      </c>
      <c r="K1984">
        <f>IF(OR(C1984&lt;10,C1984&gt;450),0,IF(H1984&gt;=MAX(Classes_finales!D:D),$M$1,Donnees_SIG!J1984))</f>
        <v>6.0097727116359252</v>
      </c>
      <c r="P1984" t="s">
        <v>39</v>
      </c>
    </row>
    <row r="1985" spans="1:16">
      <c r="A1985" t="s">
        <v>4005</v>
      </c>
      <c r="B1985" t="s">
        <v>4006</v>
      </c>
      <c r="C1985">
        <v>26.169000625999999</v>
      </c>
      <c r="D1985" t="s">
        <v>37</v>
      </c>
      <c r="E1985">
        <v>786353.38817523501</v>
      </c>
      <c r="F1985">
        <v>9636325.8150532097</v>
      </c>
      <c r="G1985">
        <f>IF(C1985="","",VLOOKUP(C1985,Classes_detaillees!B:D,Classes_detaillees!C$1,TRUE))</f>
        <v>30</v>
      </c>
      <c r="H1985">
        <f>IF(C1985="","",VLOOKUP(C1985,Classes_finales!B:D,Classes_finales!C$1,TRUE))</f>
        <v>30</v>
      </c>
      <c r="I1985">
        <f t="shared" si="30"/>
        <v>20</v>
      </c>
      <c r="J1985" s="31">
        <f>Classes_finales!$W$30*C1985^3+Classes_finales!$W$31*C1985^2+Classes_finales!$W$32*C1985+Classes_finales!$W$33</f>
        <v>2.1594933244814034</v>
      </c>
      <c r="K1985">
        <f>IF(OR(C1985&lt;10,C1985&gt;450),0,IF(H1985&gt;=MAX(Classes_finales!D:D),$M$1,Donnees_SIG!J1985))</f>
        <v>2.1594933244814034</v>
      </c>
      <c r="P1985" t="s">
        <v>39</v>
      </c>
    </row>
    <row r="1986" spans="1:16">
      <c r="A1986" t="s">
        <v>4007</v>
      </c>
      <c r="B1986" t="s">
        <v>4008</v>
      </c>
      <c r="C1986">
        <v>220.32319641000001</v>
      </c>
      <c r="D1986" t="s">
        <v>37</v>
      </c>
      <c r="E1986">
        <v>782874.65570637002</v>
      </c>
      <c r="F1986">
        <v>9636098.6954534501</v>
      </c>
      <c r="G1986">
        <f>IF(C1986="","",VLOOKUP(C1986,Classes_detaillees!B:D,Classes_detaillees!C$1,TRUE))</f>
        <v>225</v>
      </c>
      <c r="H1986">
        <f>IF(C1986="","",VLOOKUP(C1986,Classes_finales!B:D,Classes_finales!C$1,TRUE))</f>
        <v>80</v>
      </c>
      <c r="I1986">
        <f t="shared" si="30"/>
        <v>20</v>
      </c>
      <c r="J1986" s="31">
        <f>Classes_finales!$W$30*C1986^3+Classes_finales!$W$31*C1986^2+Classes_finales!$W$32*C1986+Classes_finales!$W$33</f>
        <v>-95.048168064340416</v>
      </c>
      <c r="K1986">
        <f>IF(OR(C1986&lt;10,C1986&gt;450),0,IF(H1986&gt;=MAX(Classes_finales!D:D),$M$1,Donnees_SIG!J1986))</f>
        <v>7.914299999999999</v>
      </c>
      <c r="P1986" t="s">
        <v>39</v>
      </c>
    </row>
    <row r="1987" spans="1:16">
      <c r="A1987" t="s">
        <v>4009</v>
      </c>
      <c r="B1987" s="31" t="s">
        <v>4010</v>
      </c>
      <c r="C1987">
        <v>48.226001740000001</v>
      </c>
      <c r="D1987" t="s">
        <v>37</v>
      </c>
      <c r="E1987">
        <v>791492.62113454402</v>
      </c>
      <c r="F1987">
        <v>9638396.3848607298</v>
      </c>
      <c r="G1987">
        <f>IF(C1987="","",VLOOKUP(C1987,Classes_detaillees!B:D,Classes_detaillees!C$1,TRUE))</f>
        <v>50</v>
      </c>
      <c r="H1987">
        <f>IF(C1987="","",VLOOKUP(C1987,Classes_finales!B:D,Classes_finales!C$1,TRUE))</f>
        <v>50</v>
      </c>
      <c r="I1987">
        <f t="shared" ref="I1987:I2050" si="31">IF(E1987="","",20)</f>
        <v>20</v>
      </c>
      <c r="J1987" s="31">
        <f>Classes_finales!$W$30*C1987^3+Classes_finales!$W$31*C1987^2+Classes_finales!$W$32*C1987+Classes_finales!$W$33</f>
        <v>5.1397736228727382</v>
      </c>
      <c r="K1987">
        <f>IF(OR(C1987&lt;10,C1987&gt;450),0,IF(H1987&gt;=MAX(Classes_finales!D:D),$M$1,Donnees_SIG!J1987))</f>
        <v>5.1397736228727382</v>
      </c>
      <c r="P1987" t="s">
        <v>39</v>
      </c>
    </row>
    <row r="1988" spans="1:16">
      <c r="A1988" t="s">
        <v>4011</v>
      </c>
      <c r="B1988" s="31" t="s">
        <v>4012</v>
      </c>
      <c r="C1988">
        <v>93.483497619999994</v>
      </c>
      <c r="D1988" t="s">
        <v>37</v>
      </c>
      <c r="E1988">
        <v>786624.22226216795</v>
      </c>
      <c r="F1988">
        <v>9636598.8415359296</v>
      </c>
      <c r="G1988">
        <f>IF(C1988="","",VLOOKUP(C1988,Classes_detaillees!B:D,Classes_detaillees!C$1,TRUE))</f>
        <v>95</v>
      </c>
      <c r="H1988">
        <f>IF(C1988="","",VLOOKUP(C1988,Classes_finales!B:D,Classes_finales!C$1,TRUE))</f>
        <v>80</v>
      </c>
      <c r="I1988">
        <f t="shared" si="31"/>
        <v>20</v>
      </c>
      <c r="J1988" s="31">
        <f>Classes_finales!$W$30*C1988^3+Classes_finales!$W$31*C1988^2+Classes_finales!$W$32*C1988+Classes_finales!$W$33</f>
        <v>7.7283195827888402</v>
      </c>
      <c r="K1988">
        <f>IF(OR(C1988&lt;10,C1988&gt;450),0,IF(H1988&gt;=MAX(Classes_finales!D:D),$M$1,Donnees_SIG!J1988))</f>
        <v>7.914299999999999</v>
      </c>
      <c r="P1988" t="s">
        <v>39</v>
      </c>
    </row>
    <row r="1989" spans="1:16">
      <c r="A1989" t="s">
        <v>4013</v>
      </c>
      <c r="B1989" s="31" t="s">
        <v>4014</v>
      </c>
      <c r="C1989">
        <v>65.473899841000005</v>
      </c>
      <c r="D1989" t="s">
        <v>37</v>
      </c>
      <c r="E1989">
        <v>790268.44077044004</v>
      </c>
      <c r="F1989">
        <v>9638618.7584686391</v>
      </c>
      <c r="G1989">
        <f>IF(C1989="","",VLOOKUP(C1989,Classes_detaillees!B:D,Classes_detaillees!C$1,TRUE))</f>
        <v>70</v>
      </c>
      <c r="H1989">
        <f>IF(C1989="","",VLOOKUP(C1989,Classes_finales!B:D,Classes_finales!C$1,TRUE))</f>
        <v>70</v>
      </c>
      <c r="I1989">
        <f t="shared" si="31"/>
        <v>20</v>
      </c>
      <c r="J1989" s="31">
        <f>Classes_finales!$W$30*C1989^3+Classes_finales!$W$31*C1989^2+Classes_finales!$W$32*C1989+Classes_finales!$W$33</f>
        <v>7.0652827294060252</v>
      </c>
      <c r="K1989">
        <f>IF(OR(C1989&lt;10,C1989&gt;450),0,IF(H1989&gt;=MAX(Classes_finales!D:D),$M$1,Donnees_SIG!J1989))</f>
        <v>7.0652827294060252</v>
      </c>
      <c r="P1989" t="s">
        <v>39</v>
      </c>
    </row>
    <row r="1990" spans="1:16">
      <c r="A1990" t="s">
        <v>4015</v>
      </c>
      <c r="B1990" t="s">
        <v>4016</v>
      </c>
      <c r="C1990">
        <v>156.84039307</v>
      </c>
      <c r="D1990" t="s">
        <v>37</v>
      </c>
      <c r="E1990">
        <v>782750.40018857399</v>
      </c>
      <c r="F1990">
        <v>9635849.6411738805</v>
      </c>
      <c r="G1990">
        <f>IF(C1990="","",VLOOKUP(C1990,Classes_detaillees!B:D,Classes_detaillees!C$1,TRUE))</f>
        <v>160</v>
      </c>
      <c r="H1990">
        <f>IF(C1990="","",VLOOKUP(C1990,Classes_finales!B:D,Classes_finales!C$1,TRUE))</f>
        <v>80</v>
      </c>
      <c r="I1990">
        <f t="shared" si="31"/>
        <v>20</v>
      </c>
      <c r="J1990" s="31">
        <f>Classes_finales!$W$30*C1990^3+Classes_finales!$W$31*C1990^2+Classes_finales!$W$32*C1990+Classes_finales!$W$33</f>
        <v>-14.597932872155679</v>
      </c>
      <c r="K1990">
        <f>IF(OR(C1990&lt;10,C1990&gt;450),0,IF(H1990&gt;=MAX(Classes_finales!D:D),$M$1,Donnees_SIG!J1990))</f>
        <v>7.914299999999999</v>
      </c>
      <c r="P1990" t="s">
        <v>39</v>
      </c>
    </row>
    <row r="1991" spans="1:16">
      <c r="A1991" t="s">
        <v>4017</v>
      </c>
      <c r="B1991" s="31" t="s">
        <v>4018</v>
      </c>
      <c r="C1991">
        <v>73.800300598000007</v>
      </c>
      <c r="D1991" t="s">
        <v>37</v>
      </c>
      <c r="E1991">
        <v>793380.83588557597</v>
      </c>
      <c r="F1991">
        <v>9638907.3313745297</v>
      </c>
      <c r="G1991">
        <f>IF(C1991="","",VLOOKUP(C1991,Classes_detaillees!B:D,Classes_detaillees!C$1,TRUE))</f>
        <v>75</v>
      </c>
      <c r="H1991">
        <f>IF(C1991="","",VLOOKUP(C1991,Classes_finales!B:D,Classes_finales!C$1,TRUE))</f>
        <v>80</v>
      </c>
      <c r="I1991">
        <f t="shared" si="31"/>
        <v>20</v>
      </c>
      <c r="J1991" s="31">
        <f>Classes_finales!$W$30*C1991^3+Classes_finales!$W$31*C1991^2+Classes_finales!$W$32*C1991+Classes_finales!$W$33</f>
        <v>7.6647590426691732</v>
      </c>
      <c r="K1991">
        <f>IF(OR(C1991&lt;10,C1991&gt;450),0,IF(H1991&gt;=MAX(Classes_finales!D:D),$M$1,Donnees_SIG!J1991))</f>
        <v>7.914299999999999</v>
      </c>
      <c r="P1991" t="s">
        <v>39</v>
      </c>
    </row>
    <row r="1992" spans="1:16">
      <c r="A1992" t="s">
        <v>4019</v>
      </c>
      <c r="B1992" s="31" t="s">
        <v>4020</v>
      </c>
      <c r="C1992">
        <v>36.210498809999997</v>
      </c>
      <c r="D1992" t="s">
        <v>37</v>
      </c>
      <c r="E1992">
        <v>783006.68370605796</v>
      </c>
      <c r="F1992">
        <v>9635580.6085186694</v>
      </c>
      <c r="G1992">
        <f>IF(C1992="","",VLOOKUP(C1992,Classes_detaillees!B:D,Classes_detaillees!C$1,TRUE))</f>
        <v>40</v>
      </c>
      <c r="H1992">
        <f>IF(C1992="","",VLOOKUP(C1992,Classes_finales!B:D,Classes_finales!C$1,TRUE))</f>
        <v>40</v>
      </c>
      <c r="I1992">
        <f t="shared" si="31"/>
        <v>20</v>
      </c>
      <c r="J1992" s="31">
        <f>Classes_finales!$W$30*C1992^3+Classes_finales!$W$31*C1992^2+Classes_finales!$W$32*C1992+Classes_finales!$W$33</f>
        <v>3.5177335921743715</v>
      </c>
      <c r="K1992">
        <f>IF(OR(C1992&lt;10,C1992&gt;450),0,IF(H1992&gt;=MAX(Classes_finales!D:D),$M$1,Donnees_SIG!J1992))</f>
        <v>3.5177335921743715</v>
      </c>
      <c r="P1992" t="s">
        <v>39</v>
      </c>
    </row>
    <row r="1993" spans="1:16">
      <c r="A1993" t="s">
        <v>4021</v>
      </c>
      <c r="B1993" t="s">
        <v>4022</v>
      </c>
      <c r="C1993">
        <v>139.06889343</v>
      </c>
      <c r="D1993" t="s">
        <v>37</v>
      </c>
      <c r="E1993">
        <v>789857.34906180704</v>
      </c>
      <c r="F1993">
        <v>9638920.9929325897</v>
      </c>
      <c r="G1993">
        <f>IF(C1993="","",VLOOKUP(C1993,Classes_detaillees!B:D,Classes_detaillees!C$1,TRUE))</f>
        <v>140</v>
      </c>
      <c r="H1993">
        <f>IF(C1993="","",VLOOKUP(C1993,Classes_finales!B:D,Classes_finales!C$1,TRUE))</f>
        <v>80</v>
      </c>
      <c r="I1993">
        <f t="shared" si="31"/>
        <v>20</v>
      </c>
      <c r="J1993" s="31">
        <f>Classes_finales!$W$30*C1993^3+Classes_finales!$W$31*C1993^2+Classes_finales!$W$32*C1993+Classes_finales!$W$33</f>
        <v>-3.8086192885574293</v>
      </c>
      <c r="K1993">
        <f>IF(OR(C1993&lt;10,C1993&gt;450),0,IF(H1993&gt;=MAX(Classes_finales!D:D),$M$1,Donnees_SIG!J1993))</f>
        <v>7.914299999999999</v>
      </c>
      <c r="P1993" t="s">
        <v>39</v>
      </c>
    </row>
    <row r="1994" spans="1:16">
      <c r="A1994" t="s">
        <v>4023</v>
      </c>
      <c r="B1994" t="s">
        <v>4024</v>
      </c>
      <c r="C1994">
        <v>83.195800781000003</v>
      </c>
      <c r="D1994" t="s">
        <v>37</v>
      </c>
      <c r="E1994">
        <v>790895.61398007104</v>
      </c>
      <c r="F1994">
        <v>9639319.8036550898</v>
      </c>
      <c r="G1994">
        <f>IF(C1994="","",VLOOKUP(C1994,Classes_detaillees!B:D,Classes_detaillees!C$1,TRUE))</f>
        <v>85</v>
      </c>
      <c r="H1994">
        <f>IF(C1994="","",VLOOKUP(C1994,Classes_finales!B:D,Classes_finales!C$1,TRUE))</f>
        <v>80</v>
      </c>
      <c r="I1994">
        <f t="shared" si="31"/>
        <v>20</v>
      </c>
      <c r="J1994" s="31">
        <f>Classes_finales!$W$30*C1994^3+Classes_finales!$W$31*C1994^2+Classes_finales!$W$32*C1994+Classes_finales!$W$33</f>
        <v>7.9666684852201293</v>
      </c>
      <c r="K1994">
        <f>IF(OR(C1994&lt;10,C1994&gt;450),0,IF(H1994&gt;=MAX(Classes_finales!D:D),$M$1,Donnees_SIG!J1994))</f>
        <v>7.914299999999999</v>
      </c>
      <c r="P1994" t="s">
        <v>39</v>
      </c>
    </row>
    <row r="1995" spans="1:16">
      <c r="A1995" t="s">
        <v>4025</v>
      </c>
      <c r="B1995" t="s">
        <v>4026</v>
      </c>
      <c r="C1995">
        <v>228.22189331000001</v>
      </c>
      <c r="D1995" t="s">
        <v>37</v>
      </c>
      <c r="E1995">
        <v>791416.39916723396</v>
      </c>
      <c r="F1995">
        <v>9638383.2297366895</v>
      </c>
      <c r="G1995">
        <f>IF(C1995="","",VLOOKUP(C1995,Classes_detaillees!B:D,Classes_detaillees!C$1,TRUE))</f>
        <v>230</v>
      </c>
      <c r="H1995">
        <f>IF(C1995="","",VLOOKUP(C1995,Classes_finales!B:D,Classes_finales!C$1,TRUE))</f>
        <v>80</v>
      </c>
      <c r="I1995">
        <f t="shared" si="31"/>
        <v>20</v>
      </c>
      <c r="J1995" s="31">
        <f>Classes_finales!$W$30*C1995^3+Classes_finales!$W$31*C1995^2+Classes_finales!$W$32*C1995+Classes_finales!$W$33</f>
        <v>-110.644170466836</v>
      </c>
      <c r="K1995">
        <f>IF(OR(C1995&lt;10,C1995&gt;450),0,IF(H1995&gt;=MAX(Classes_finales!D:D),$M$1,Donnees_SIG!J1995))</f>
        <v>7.914299999999999</v>
      </c>
      <c r="P1995" t="s">
        <v>39</v>
      </c>
    </row>
    <row r="1996" spans="1:16">
      <c r="A1996" t="s">
        <v>4027</v>
      </c>
      <c r="B1996" t="s">
        <v>4028</v>
      </c>
      <c r="C1996">
        <v>132.28100585999999</v>
      </c>
      <c r="D1996" t="s">
        <v>37</v>
      </c>
      <c r="E1996">
        <v>790446.60274809704</v>
      </c>
      <c r="F1996">
        <v>9638784.3430571295</v>
      </c>
      <c r="G1996">
        <f>IF(C1996="","",VLOOKUP(C1996,Classes_detaillees!B:D,Classes_detaillees!C$1,TRUE))</f>
        <v>135</v>
      </c>
      <c r="H1996">
        <f>IF(C1996="","",VLOOKUP(C1996,Classes_finales!B:D,Classes_finales!C$1,TRUE))</f>
        <v>80</v>
      </c>
      <c r="I1996">
        <f t="shared" si="31"/>
        <v>20</v>
      </c>
      <c r="J1996" s="31">
        <f>Classes_finales!$W$30*C1996^3+Classes_finales!$W$31*C1996^2+Classes_finales!$W$32*C1996+Classes_finales!$W$33</f>
        <v>-0.74848944890296965</v>
      </c>
      <c r="K1996">
        <f>IF(OR(C1996&lt;10,C1996&gt;450),0,IF(H1996&gt;=MAX(Classes_finales!D:D),$M$1,Donnees_SIG!J1996))</f>
        <v>7.914299999999999</v>
      </c>
      <c r="P1996" t="s">
        <v>39</v>
      </c>
    </row>
    <row r="1997" spans="1:16">
      <c r="A1997" t="s">
        <v>4029</v>
      </c>
      <c r="B1997" t="s">
        <v>4030</v>
      </c>
      <c r="C1997">
        <v>39.789001464999998</v>
      </c>
      <c r="D1997" t="s">
        <v>37</v>
      </c>
      <c r="E1997">
        <v>789865.232480156</v>
      </c>
      <c r="F1997">
        <v>9637346.2607256807</v>
      </c>
      <c r="G1997">
        <f>IF(C1997="","",VLOOKUP(C1997,Classes_detaillees!B:D,Classes_detaillees!C$1,TRUE))</f>
        <v>40</v>
      </c>
      <c r="H1997">
        <f>IF(C1997="","",VLOOKUP(C1997,Classes_finales!B:D,Classes_finales!C$1,TRUE))</f>
        <v>40</v>
      </c>
      <c r="I1997">
        <f t="shared" si="31"/>
        <v>20</v>
      </c>
      <c r="J1997" s="31">
        <f>Classes_finales!$W$30*C1997^3+Classes_finales!$W$31*C1997^2+Classes_finales!$W$32*C1997+Classes_finales!$W$33</f>
        <v>4.0094055843568519</v>
      </c>
      <c r="K1997">
        <f>IF(OR(C1997&lt;10,C1997&gt;450),0,IF(H1997&gt;=MAX(Classes_finales!D:D),$M$1,Donnees_SIG!J1997))</f>
        <v>4.0094055843568519</v>
      </c>
      <c r="P1997" t="s">
        <v>39</v>
      </c>
    </row>
    <row r="1998" spans="1:16">
      <c r="A1998" t="s">
        <v>4031</v>
      </c>
      <c r="B1998" t="s">
        <v>4032</v>
      </c>
      <c r="C1998">
        <v>66.049301146999994</v>
      </c>
      <c r="D1998" t="s">
        <v>37</v>
      </c>
      <c r="E1998">
        <v>790403.01413166302</v>
      </c>
      <c r="F1998">
        <v>9638019.7199127898</v>
      </c>
      <c r="G1998">
        <f>IF(C1998="","",VLOOKUP(C1998,Classes_detaillees!B:D,Classes_detaillees!C$1,TRUE))</f>
        <v>70</v>
      </c>
      <c r="H1998">
        <f>IF(C1998="","",VLOOKUP(C1998,Classes_finales!B:D,Classes_finales!C$1,TRUE))</f>
        <v>70</v>
      </c>
      <c r="I1998">
        <f t="shared" si="31"/>
        <v>20</v>
      </c>
      <c r="J1998" s="31">
        <f>Classes_finales!$W$30*C1998^3+Classes_finales!$W$31*C1998^2+Classes_finales!$W$32*C1998+Classes_finales!$W$33</f>
        <v>7.1152126603151018</v>
      </c>
      <c r="K1998">
        <f>IF(OR(C1998&lt;10,C1998&gt;450),0,IF(H1998&gt;=MAX(Classes_finales!D:D),$M$1,Donnees_SIG!J1998))</f>
        <v>7.1152126603151018</v>
      </c>
      <c r="P1998" t="s">
        <v>39</v>
      </c>
    </row>
    <row r="1999" spans="1:16">
      <c r="A1999" t="s">
        <v>4033</v>
      </c>
      <c r="B1999" t="s">
        <v>4034</v>
      </c>
      <c r="C1999">
        <v>16.0583992</v>
      </c>
      <c r="D1999" t="s">
        <v>37</v>
      </c>
      <c r="E1999">
        <v>783041.27136302704</v>
      </c>
      <c r="F1999">
        <v>9636201.1435731594</v>
      </c>
      <c r="G1999">
        <f>IF(C1999="","",VLOOKUP(C1999,Classes_detaillees!B:D,Classes_detaillees!C$1,TRUE))</f>
        <v>20</v>
      </c>
      <c r="H1999">
        <f>IF(C1999="","",VLOOKUP(C1999,Classes_finales!B:D,Classes_finales!C$1,TRUE))</f>
        <v>30</v>
      </c>
      <c r="I1999">
        <f t="shared" si="31"/>
        <v>20</v>
      </c>
      <c r="J1999" s="31">
        <f>Classes_finales!$W$30*C1999^3+Classes_finales!$W$31*C1999^2+Classes_finales!$W$32*C1999+Classes_finales!$W$33</f>
        <v>0.92052143144316467</v>
      </c>
      <c r="K1999">
        <f>IF(OR(C1999&lt;10,C1999&gt;450),0,IF(H1999&gt;=MAX(Classes_finales!D:D),$M$1,Donnees_SIG!J1999))</f>
        <v>0.92052143144316467</v>
      </c>
      <c r="P1999" t="s">
        <v>39</v>
      </c>
    </row>
    <row r="2000" spans="1:16">
      <c r="A2000" t="s">
        <v>4035</v>
      </c>
      <c r="B2000" s="31" t="s">
        <v>4036</v>
      </c>
      <c r="C2000">
        <v>60.762699126999998</v>
      </c>
      <c r="D2000" t="s">
        <v>37</v>
      </c>
      <c r="E2000">
        <v>790304.150284959</v>
      </c>
      <c r="F2000">
        <v>9637160.5685250908</v>
      </c>
      <c r="G2000">
        <f>IF(C2000="","",VLOOKUP(C2000,Classes_detaillees!B:D,Classes_detaillees!C$1,TRUE))</f>
        <v>65</v>
      </c>
      <c r="H2000">
        <f>IF(C2000="","",VLOOKUP(C2000,Classes_finales!B:D,Classes_finales!C$1,TRUE))</f>
        <v>70</v>
      </c>
      <c r="I2000">
        <f t="shared" si="31"/>
        <v>20</v>
      </c>
      <c r="J2000" s="31">
        <f>Classes_finales!$W$30*C2000^3+Classes_finales!$W$31*C2000^2+Classes_finales!$W$32*C2000+Classes_finales!$W$33</f>
        <v>6.6154838710870933</v>
      </c>
      <c r="K2000">
        <f>IF(OR(C2000&lt;10,C2000&gt;450),0,IF(H2000&gt;=MAX(Classes_finales!D:D),$M$1,Donnees_SIG!J2000))</f>
        <v>6.6154838710870933</v>
      </c>
      <c r="P2000" t="s">
        <v>39</v>
      </c>
    </row>
    <row r="2001" spans="1:16">
      <c r="A2001" t="s">
        <v>4037</v>
      </c>
      <c r="B2001" t="s">
        <v>4038</v>
      </c>
      <c r="C2001">
        <v>56.866500854000002</v>
      </c>
      <c r="D2001" t="s">
        <v>37</v>
      </c>
      <c r="E2001">
        <v>790800.41134062898</v>
      </c>
      <c r="F2001">
        <v>9638545.5524725392</v>
      </c>
      <c r="G2001">
        <f>IF(C2001="","",VLOOKUP(C2001,Classes_detaillees!B:D,Classes_detaillees!C$1,TRUE))</f>
        <v>60</v>
      </c>
      <c r="H2001">
        <f>IF(C2001="","",VLOOKUP(C2001,Classes_finales!B:D,Classes_finales!C$1,TRUE))</f>
        <v>60</v>
      </c>
      <c r="I2001">
        <f t="shared" si="31"/>
        <v>20</v>
      </c>
      <c r="J2001" s="31">
        <f>Classes_finales!$W$30*C2001^3+Classes_finales!$W$31*C2001^2+Classes_finales!$W$32*C2001+Classes_finales!$W$33</f>
        <v>6.194464941014715</v>
      </c>
      <c r="K2001">
        <f>IF(OR(C2001&lt;10,C2001&gt;450),0,IF(H2001&gt;=MAX(Classes_finales!D:D),$M$1,Donnees_SIG!J2001))</f>
        <v>6.194464941014715</v>
      </c>
      <c r="P2001" t="s">
        <v>39</v>
      </c>
    </row>
    <row r="2002" spans="1:16">
      <c r="A2002" t="s">
        <v>4039</v>
      </c>
      <c r="B2002" t="s">
        <v>4040</v>
      </c>
      <c r="C2002">
        <v>95.105697632000002</v>
      </c>
      <c r="D2002" t="s">
        <v>37</v>
      </c>
      <c r="E2002">
        <v>792205.28155272896</v>
      </c>
      <c r="F2002">
        <v>9638503.6670338493</v>
      </c>
      <c r="G2002">
        <f>IF(C2002="","",VLOOKUP(C2002,Classes_detaillees!B:D,Classes_detaillees!C$1,TRUE))</f>
        <v>100</v>
      </c>
      <c r="H2002">
        <f>IF(C2002="","",VLOOKUP(C2002,Classes_finales!B:D,Classes_finales!C$1,TRUE))</f>
        <v>80</v>
      </c>
      <c r="I2002">
        <f t="shared" si="31"/>
        <v>20</v>
      </c>
      <c r="J2002" s="31">
        <f>Classes_finales!$W$30*C2002^3+Classes_finales!$W$31*C2002^2+Classes_finales!$W$32*C2002+Classes_finales!$W$33</f>
        <v>7.6282214121288039</v>
      </c>
      <c r="K2002">
        <f>IF(OR(C2002&lt;10,C2002&gt;450),0,IF(H2002&gt;=MAX(Classes_finales!D:D),$M$1,Donnees_SIG!J2002))</f>
        <v>7.914299999999999</v>
      </c>
      <c r="P2002" t="s">
        <v>39</v>
      </c>
    </row>
    <row r="2003" spans="1:16">
      <c r="A2003" t="s">
        <v>4041</v>
      </c>
      <c r="B2003" s="31" t="s">
        <v>4042</v>
      </c>
      <c r="C2003">
        <v>59.179798126000001</v>
      </c>
      <c r="D2003" t="s">
        <v>37</v>
      </c>
      <c r="E2003">
        <v>790486.31859223405</v>
      </c>
      <c r="F2003">
        <v>9636897.1546827592</v>
      </c>
      <c r="G2003">
        <f>IF(C2003="","",VLOOKUP(C2003,Classes_detaillees!B:D,Classes_detaillees!C$1,TRUE))</f>
        <v>60</v>
      </c>
      <c r="H2003">
        <f>IF(C2003="","",VLOOKUP(C2003,Classes_finales!B:D,Classes_finales!C$1,TRUE))</f>
        <v>60</v>
      </c>
      <c r="I2003">
        <f t="shared" si="31"/>
        <v>20</v>
      </c>
      <c r="J2003" s="31">
        <f>Classes_finales!$W$30*C2003^3+Classes_finales!$W$31*C2003^2+Classes_finales!$W$32*C2003+Classes_finales!$W$33</f>
        <v>6.449330035364051</v>
      </c>
      <c r="K2003">
        <f>IF(OR(C2003&lt;10,C2003&gt;450),0,IF(H2003&gt;=MAX(Classes_finales!D:D),$M$1,Donnees_SIG!J2003))</f>
        <v>6.449330035364051</v>
      </c>
      <c r="P2003" t="s">
        <v>39</v>
      </c>
    </row>
    <row r="2004" spans="1:16">
      <c r="A2004" t="s">
        <v>4043</v>
      </c>
      <c r="B2004" t="s">
        <v>4044</v>
      </c>
      <c r="C2004">
        <v>149.90449523999999</v>
      </c>
      <c r="D2004" t="s">
        <v>37</v>
      </c>
      <c r="E2004">
        <v>792091.77982976299</v>
      </c>
      <c r="F2004">
        <v>9638094.1991526093</v>
      </c>
      <c r="G2004">
        <f>IF(C2004="","",VLOOKUP(C2004,Classes_detaillees!B:D,Classes_detaillees!C$1,TRUE))</f>
        <v>150</v>
      </c>
      <c r="H2004">
        <f>IF(C2004="","",VLOOKUP(C2004,Classes_finales!B:D,Classes_finales!C$1,TRUE))</f>
        <v>80</v>
      </c>
      <c r="I2004">
        <f t="shared" si="31"/>
        <v>20</v>
      </c>
      <c r="J2004" s="31">
        <f>Classes_finales!$W$30*C2004^3+Classes_finales!$W$31*C2004^2+Classes_finales!$W$32*C2004+Classes_finales!$W$33</f>
        <v>-9.8822979429041418</v>
      </c>
      <c r="K2004">
        <f>IF(OR(C2004&lt;10,C2004&gt;450),0,IF(H2004&gt;=MAX(Classes_finales!D:D),$M$1,Donnees_SIG!J2004))</f>
        <v>7.914299999999999</v>
      </c>
      <c r="P2004" t="s">
        <v>39</v>
      </c>
    </row>
    <row r="2005" spans="1:16">
      <c r="A2005" t="s">
        <v>4045</v>
      </c>
      <c r="B2005" s="31" t="s">
        <v>4046</v>
      </c>
      <c r="C2005">
        <v>119.33989716000001</v>
      </c>
      <c r="D2005" t="s">
        <v>37</v>
      </c>
      <c r="E2005">
        <v>790545.90944086097</v>
      </c>
      <c r="F2005">
        <v>9638011.1402172092</v>
      </c>
      <c r="G2005">
        <f>IF(C2005="","",VLOOKUP(C2005,Classes_detaillees!B:D,Classes_detaillees!C$1,TRUE))</f>
        <v>120</v>
      </c>
      <c r="H2005">
        <f>IF(C2005="","",VLOOKUP(C2005,Classes_finales!B:D,Classes_finales!C$1,TRUE))</f>
        <v>80</v>
      </c>
      <c r="I2005">
        <f t="shared" si="31"/>
        <v>20</v>
      </c>
      <c r="J2005" s="31">
        <f>Classes_finales!$W$30*C2005^3+Classes_finales!$W$31*C2005^2+Classes_finales!$W$32*C2005+Classes_finales!$W$33</f>
        <v>3.6523617764553653</v>
      </c>
      <c r="K2005">
        <f>IF(OR(C2005&lt;10,C2005&gt;450),0,IF(H2005&gt;=MAX(Classes_finales!D:D),$M$1,Donnees_SIG!J2005))</f>
        <v>7.914299999999999</v>
      </c>
      <c r="P2005" t="s">
        <v>39</v>
      </c>
    </row>
    <row r="2006" spans="1:16">
      <c r="A2006" t="s">
        <v>4047</v>
      </c>
      <c r="B2006" s="31" t="s">
        <v>4048</v>
      </c>
      <c r="C2006">
        <v>55.446701050000001</v>
      </c>
      <c r="D2006" t="s">
        <v>37</v>
      </c>
      <c r="E2006">
        <v>790044.80854736106</v>
      </c>
      <c r="F2006">
        <v>9637385.2503191605</v>
      </c>
      <c r="G2006">
        <f>IF(C2006="","",VLOOKUP(C2006,Classes_detaillees!B:D,Classes_detaillees!C$1,TRUE))</f>
        <v>60</v>
      </c>
      <c r="H2006">
        <f>IF(C2006="","",VLOOKUP(C2006,Classes_finales!B:D,Classes_finales!C$1,TRUE))</f>
        <v>60</v>
      </c>
      <c r="I2006">
        <f t="shared" si="31"/>
        <v>20</v>
      </c>
      <c r="J2006" s="31">
        <f>Classes_finales!$W$30*C2006^3+Classes_finales!$W$31*C2006^2+Classes_finales!$W$32*C2006+Classes_finales!$W$33</f>
        <v>6.0315214245482398</v>
      </c>
      <c r="K2006">
        <f>IF(OR(C2006&lt;10,C2006&gt;450),0,IF(H2006&gt;=MAX(Classes_finales!D:D),$M$1,Donnees_SIG!J2006))</f>
        <v>6.0315214245482398</v>
      </c>
      <c r="P2006" t="s">
        <v>39</v>
      </c>
    </row>
    <row r="2007" spans="1:16">
      <c r="A2007" t="s">
        <v>4049</v>
      </c>
      <c r="B2007" s="31" t="s">
        <v>4050</v>
      </c>
      <c r="C2007">
        <v>140.0809021</v>
      </c>
      <c r="D2007" t="s">
        <v>37</v>
      </c>
      <c r="E2007">
        <v>790502.57527887204</v>
      </c>
      <c r="F2007">
        <v>9637976.9750221297</v>
      </c>
      <c r="G2007">
        <f>IF(C2007="","",VLOOKUP(C2007,Classes_detaillees!B:D,Classes_detaillees!C$1,TRUE))</f>
        <v>145</v>
      </c>
      <c r="H2007">
        <f>IF(C2007="","",VLOOKUP(C2007,Classes_finales!B:D,Classes_finales!C$1,TRUE))</f>
        <v>80</v>
      </c>
      <c r="I2007">
        <f t="shared" si="31"/>
        <v>20</v>
      </c>
      <c r="J2007" s="31">
        <f>Classes_finales!$W$30*C2007^3+Classes_finales!$W$31*C2007^2+Classes_finales!$W$32*C2007+Classes_finales!$W$33</f>
        <v>-4.3124424370289969</v>
      </c>
      <c r="K2007">
        <f>IF(OR(C2007&lt;10,C2007&gt;450),0,IF(H2007&gt;=MAX(Classes_finales!D:D),$M$1,Donnees_SIG!J2007))</f>
        <v>7.914299999999999</v>
      </c>
      <c r="P2007" t="s">
        <v>39</v>
      </c>
    </row>
    <row r="2008" spans="1:16">
      <c r="A2008" t="s">
        <v>4051</v>
      </c>
      <c r="B2008" s="31" t="s">
        <v>4052</v>
      </c>
      <c r="C2008">
        <v>178.97740173</v>
      </c>
      <c r="D2008" t="s">
        <v>37</v>
      </c>
      <c r="E2008">
        <v>792455.96800381597</v>
      </c>
      <c r="F2008">
        <v>9638529.4373879507</v>
      </c>
      <c r="G2008">
        <f>IF(C2008="","",VLOOKUP(C2008,Classes_detaillees!B:D,Classes_detaillees!C$1,TRUE))</f>
        <v>180</v>
      </c>
      <c r="H2008">
        <f>IF(C2008="","",VLOOKUP(C2008,Classes_finales!B:D,Classes_finales!C$1,TRUE))</f>
        <v>80</v>
      </c>
      <c r="I2008">
        <f t="shared" si="31"/>
        <v>20</v>
      </c>
      <c r="J2008" s="31">
        <f>Classes_finales!$W$30*C2008^3+Classes_finales!$W$31*C2008^2+Classes_finales!$W$32*C2008+Classes_finales!$W$33</f>
        <v>-34.484824329862619</v>
      </c>
      <c r="K2008">
        <f>IF(OR(C2008&lt;10,C2008&gt;450),0,IF(H2008&gt;=MAX(Classes_finales!D:D),$M$1,Donnees_SIG!J2008))</f>
        <v>7.914299999999999</v>
      </c>
      <c r="P2008" t="s">
        <v>39</v>
      </c>
    </row>
    <row r="2009" spans="1:16">
      <c r="A2009" t="s">
        <v>4053</v>
      </c>
      <c r="B2009" t="s">
        <v>4054</v>
      </c>
      <c r="C2009">
        <v>14.625499724999999</v>
      </c>
      <c r="D2009" t="s">
        <v>37</v>
      </c>
      <c r="E2009">
        <v>790982.61637406296</v>
      </c>
      <c r="F2009">
        <v>9638405.4390499406</v>
      </c>
      <c r="G2009">
        <f>IF(C2009="","",VLOOKUP(C2009,Classes_detaillees!B:D,Classes_detaillees!C$1,TRUE))</f>
        <v>15</v>
      </c>
      <c r="H2009">
        <f>IF(C2009="","",VLOOKUP(C2009,Classes_finales!B:D,Classes_finales!C$1,TRUE))</f>
        <v>15</v>
      </c>
      <c r="I2009">
        <f t="shared" si="31"/>
        <v>20</v>
      </c>
      <c r="J2009" s="31">
        <f>Classes_finales!$W$30*C2009^3+Classes_finales!$W$31*C2009^2+Classes_finales!$W$32*C2009+Classes_finales!$W$33</f>
        <v>0.76251304598445424</v>
      </c>
      <c r="K2009">
        <f>IF(OR(C2009&lt;10,C2009&gt;450),0,IF(H2009&gt;=MAX(Classes_finales!D:D),$M$1,Donnees_SIG!J2009))</f>
        <v>0.76251304598445424</v>
      </c>
      <c r="P2009" t="s">
        <v>39</v>
      </c>
    </row>
    <row r="2010" spans="1:16">
      <c r="A2010" t="s">
        <v>4055</v>
      </c>
      <c r="B2010" t="s">
        <v>4056</v>
      </c>
      <c r="C2010">
        <v>9.5762996674000007</v>
      </c>
      <c r="D2010" t="s">
        <v>37</v>
      </c>
      <c r="E2010">
        <v>792120.93225409102</v>
      </c>
      <c r="F2010">
        <v>9638483.5379425008</v>
      </c>
      <c r="G2010">
        <f>IF(C2010="","",VLOOKUP(C2010,Classes_detaillees!B:D,Classes_detaillees!C$1,TRUE))</f>
        <v>10</v>
      </c>
      <c r="H2010">
        <f>IF(C2010="","",VLOOKUP(C2010,Classes_finales!B:D,Classes_finales!C$1,TRUE))</f>
        <v>10</v>
      </c>
      <c r="I2010">
        <f t="shared" si="31"/>
        <v>20</v>
      </c>
      <c r="J2010" s="31">
        <f>Classes_finales!$W$30*C2010^3+Classes_finales!$W$31*C2010^2+Classes_finales!$W$32*C2010+Classes_finales!$W$33</f>
        <v>0.25137959486159622</v>
      </c>
      <c r="K2010">
        <f>IF(OR(C2010&lt;10,C2010&gt;450),0,IF(H2010&gt;=MAX(Classes_finales!D:D),$M$1,Donnees_SIG!J2010))</f>
        <v>0</v>
      </c>
      <c r="P2010" t="s">
        <v>39</v>
      </c>
    </row>
    <row r="2011" spans="1:16">
      <c r="A2011" t="s">
        <v>4057</v>
      </c>
      <c r="B2011" s="31" t="s">
        <v>4058</v>
      </c>
      <c r="C2011">
        <v>17.240699767999999</v>
      </c>
      <c r="D2011" t="s">
        <v>37</v>
      </c>
      <c r="E2011">
        <v>790901.01678537496</v>
      </c>
      <c r="F2011">
        <v>9639361.4196947198</v>
      </c>
      <c r="G2011">
        <f>IF(C2011="","",VLOOKUP(C2011,Classes_detaillees!B:D,Classes_detaillees!C$1,TRUE))</f>
        <v>20</v>
      </c>
      <c r="H2011">
        <f>IF(C2011="","",VLOOKUP(C2011,Classes_finales!B:D,Classes_finales!C$1,TRUE))</f>
        <v>30</v>
      </c>
      <c r="I2011">
        <f t="shared" si="31"/>
        <v>20</v>
      </c>
      <c r="J2011" s="31">
        <f>Classes_finales!$W$30*C2011^3+Classes_finales!$W$31*C2011^2+Classes_finales!$W$32*C2011+Classes_finales!$W$33</f>
        <v>1.0547345114894355</v>
      </c>
      <c r="K2011">
        <f>IF(OR(C2011&lt;10,C2011&gt;450),0,IF(H2011&gt;=MAX(Classes_finales!D:D),$M$1,Donnees_SIG!J2011))</f>
        <v>1.0547345114894355</v>
      </c>
      <c r="P2011" t="s">
        <v>39</v>
      </c>
    </row>
    <row r="2012" spans="1:16">
      <c r="A2012" t="s">
        <v>4059</v>
      </c>
      <c r="B2012" t="s">
        <v>4060</v>
      </c>
      <c r="C2012">
        <v>48.689201355000002</v>
      </c>
      <c r="D2012" t="s">
        <v>37</v>
      </c>
      <c r="E2012">
        <v>791165.09206070297</v>
      </c>
      <c r="F2012">
        <v>9639293.0028162692</v>
      </c>
      <c r="G2012">
        <f>IF(C2012="","",VLOOKUP(C2012,Classes_detaillees!B:D,Classes_detaillees!C$1,TRUE))</f>
        <v>50</v>
      </c>
      <c r="H2012">
        <f>IF(C2012="","",VLOOKUP(C2012,Classes_finales!B:D,Classes_finales!C$1,TRUE))</f>
        <v>50</v>
      </c>
      <c r="I2012">
        <f t="shared" si="31"/>
        <v>20</v>
      </c>
      <c r="J2012" s="31">
        <f>Classes_finales!$W$30*C2012^3+Classes_finales!$W$31*C2012^2+Classes_finales!$W$32*C2012+Classes_finales!$W$33</f>
        <v>5.1996301415827393</v>
      </c>
      <c r="K2012">
        <f>IF(OR(C2012&lt;10,C2012&gt;450),0,IF(H2012&gt;=MAX(Classes_finales!D:D),$M$1,Donnees_SIG!J2012))</f>
        <v>5.1996301415827393</v>
      </c>
      <c r="P2012" t="s">
        <v>39</v>
      </c>
    </row>
    <row r="2013" spans="1:16">
      <c r="A2013" t="s">
        <v>4061</v>
      </c>
      <c r="B2013" s="31" t="s">
        <v>4062</v>
      </c>
      <c r="C2013">
        <v>35.693901062000002</v>
      </c>
      <c r="D2013" t="s">
        <v>37</v>
      </c>
      <c r="E2013">
        <v>783452.84214700398</v>
      </c>
      <c r="F2013">
        <v>9636742.4512006696</v>
      </c>
      <c r="G2013">
        <f>IF(C2013="","",VLOOKUP(C2013,Classes_detaillees!B:D,Classes_detaillees!C$1,TRUE))</f>
        <v>40</v>
      </c>
      <c r="H2013">
        <f>IF(C2013="","",VLOOKUP(C2013,Classes_finales!B:D,Classes_finales!C$1,TRUE))</f>
        <v>40</v>
      </c>
      <c r="I2013">
        <f t="shared" si="31"/>
        <v>20</v>
      </c>
      <c r="J2013" s="31">
        <f>Classes_finales!$W$30*C2013^3+Classes_finales!$W$31*C2013^2+Classes_finales!$W$32*C2013+Classes_finales!$W$33</f>
        <v>3.4466834735382235</v>
      </c>
      <c r="K2013">
        <f>IF(OR(C2013&lt;10,C2013&gt;450),0,IF(H2013&gt;=MAX(Classes_finales!D:D),$M$1,Donnees_SIG!J2013))</f>
        <v>3.4466834735382235</v>
      </c>
      <c r="P2013" t="s">
        <v>39</v>
      </c>
    </row>
    <row r="2014" spans="1:16">
      <c r="A2014" t="s">
        <v>4063</v>
      </c>
      <c r="B2014" s="31" t="s">
        <v>4064</v>
      </c>
      <c r="C2014">
        <v>92.722297667999996</v>
      </c>
      <c r="D2014" t="s">
        <v>37</v>
      </c>
      <c r="E2014">
        <v>791638.938670462</v>
      </c>
      <c r="F2014">
        <v>9637602.4496353995</v>
      </c>
      <c r="G2014">
        <f>IF(C2014="","",VLOOKUP(C2014,Classes_detaillees!B:D,Classes_detaillees!C$1,TRUE))</f>
        <v>95</v>
      </c>
      <c r="H2014">
        <f>IF(C2014="","",VLOOKUP(C2014,Classes_finales!B:D,Classes_finales!C$1,TRUE))</f>
        <v>80</v>
      </c>
      <c r="I2014">
        <f t="shared" si="31"/>
        <v>20</v>
      </c>
      <c r="J2014" s="31">
        <f>Classes_finales!$W$30*C2014^3+Classes_finales!$W$31*C2014^2+Classes_finales!$W$32*C2014+Classes_finales!$W$33</f>
        <v>7.7690735587251272</v>
      </c>
      <c r="K2014">
        <f>IF(OR(C2014&lt;10,C2014&gt;450),0,IF(H2014&gt;=MAX(Classes_finales!D:D),$M$1,Donnees_SIG!J2014))</f>
        <v>7.914299999999999</v>
      </c>
      <c r="P2014" t="s">
        <v>39</v>
      </c>
    </row>
    <row r="2015" spans="1:16">
      <c r="A2015" t="s">
        <v>4065</v>
      </c>
      <c r="B2015" t="s">
        <v>4066</v>
      </c>
      <c r="C2015">
        <v>91.445800781000003</v>
      </c>
      <c r="D2015" t="s">
        <v>37</v>
      </c>
      <c r="E2015">
        <v>789603.704844277</v>
      </c>
      <c r="F2015">
        <v>9638855.8276534397</v>
      </c>
      <c r="G2015">
        <f>IF(C2015="","",VLOOKUP(C2015,Classes_detaillees!B:D,Classes_detaillees!C$1,TRUE))</f>
        <v>95</v>
      </c>
      <c r="H2015">
        <f>IF(C2015="","",VLOOKUP(C2015,Classes_finales!B:D,Classes_finales!C$1,TRUE))</f>
        <v>80</v>
      </c>
      <c r="I2015">
        <f t="shared" si="31"/>
        <v>20</v>
      </c>
      <c r="J2015" s="31">
        <f>Classes_finales!$W$30*C2015^3+Classes_finales!$W$31*C2015^2+Classes_finales!$W$32*C2015+Classes_finales!$W$33</f>
        <v>7.8286944621730576</v>
      </c>
      <c r="K2015">
        <f>IF(OR(C2015&lt;10,C2015&gt;450),0,IF(H2015&gt;=MAX(Classes_finales!D:D),$M$1,Donnees_SIG!J2015))</f>
        <v>7.914299999999999</v>
      </c>
      <c r="P2015" t="s">
        <v>39</v>
      </c>
    </row>
    <row r="2016" spans="1:16">
      <c r="A2016" t="s">
        <v>4067</v>
      </c>
      <c r="B2016" s="31" t="s">
        <v>4068</v>
      </c>
      <c r="C2016">
        <v>63.460601807000003</v>
      </c>
      <c r="D2016" t="s">
        <v>37</v>
      </c>
      <c r="E2016">
        <v>793330.13752387604</v>
      </c>
      <c r="F2016">
        <v>9639451.74501816</v>
      </c>
      <c r="G2016">
        <f>IF(C2016="","",VLOOKUP(C2016,Classes_detaillees!B:D,Classes_detaillees!C$1,TRUE))</f>
        <v>65</v>
      </c>
      <c r="H2016">
        <f>IF(C2016="","",VLOOKUP(C2016,Classes_finales!B:D,Classes_finales!C$1,TRUE))</f>
        <v>70</v>
      </c>
      <c r="I2016">
        <f t="shared" si="31"/>
        <v>20</v>
      </c>
      <c r="J2016" s="31">
        <f>Classes_finales!$W$30*C2016^3+Classes_finales!$W$31*C2016^2+Classes_finales!$W$32*C2016+Classes_finales!$W$33</f>
        <v>6.881722191670292</v>
      </c>
      <c r="K2016">
        <f>IF(OR(C2016&lt;10,C2016&gt;450),0,IF(H2016&gt;=MAX(Classes_finales!D:D),$M$1,Donnees_SIG!J2016))</f>
        <v>6.881722191670292</v>
      </c>
      <c r="P2016" t="s">
        <v>39</v>
      </c>
    </row>
    <row r="2017" spans="1:16">
      <c r="A2017" t="s">
        <v>4069</v>
      </c>
      <c r="B2017" t="s">
        <v>4070</v>
      </c>
      <c r="C2017">
        <v>15.456399918000001</v>
      </c>
      <c r="D2017" t="s">
        <v>37</v>
      </c>
      <c r="E2017">
        <v>790168.68815231905</v>
      </c>
      <c r="F2017">
        <v>9637423.4986635093</v>
      </c>
      <c r="G2017">
        <f>IF(C2017="","",VLOOKUP(C2017,Classes_detaillees!B:D,Classes_detaillees!C$1,TRUE))</f>
        <v>20</v>
      </c>
      <c r="H2017">
        <f>IF(C2017="","",VLOOKUP(C2017,Classes_finales!B:D,Classes_finales!C$1,TRUE))</f>
        <v>30</v>
      </c>
      <c r="I2017">
        <f t="shared" si="31"/>
        <v>20</v>
      </c>
      <c r="J2017" s="31">
        <f>Classes_finales!$W$30*C2017^3+Classes_finales!$W$31*C2017^2+Classes_finales!$W$32*C2017+Classes_finales!$W$33</f>
        <v>0.85349904080975758</v>
      </c>
      <c r="K2017">
        <f>IF(OR(C2017&lt;10,C2017&gt;450),0,IF(H2017&gt;=MAX(Classes_finales!D:D),$M$1,Donnees_SIG!J2017))</f>
        <v>0.85349904080975758</v>
      </c>
      <c r="P2017" t="s">
        <v>39</v>
      </c>
    </row>
    <row r="2018" spans="1:16">
      <c r="A2018" t="s">
        <v>4071</v>
      </c>
      <c r="B2018" t="s">
        <v>4072</v>
      </c>
      <c r="C2018">
        <v>27.319099426000001</v>
      </c>
      <c r="D2018" t="s">
        <v>37</v>
      </c>
      <c r="E2018">
        <v>783061.22095127194</v>
      </c>
      <c r="F2018">
        <v>9636206.2802855708</v>
      </c>
      <c r="G2018">
        <f>IF(C2018="","",VLOOKUP(C2018,Classes_detaillees!B:D,Classes_detaillees!C$1,TRUE))</f>
        <v>30</v>
      </c>
      <c r="H2018">
        <f>IF(C2018="","",VLOOKUP(C2018,Classes_finales!B:D,Classes_finales!C$1,TRUE))</f>
        <v>30</v>
      </c>
      <c r="I2018">
        <f t="shared" si="31"/>
        <v>20</v>
      </c>
      <c r="J2018" s="31">
        <f>Classes_finales!$W$30*C2018^3+Classes_finales!$W$31*C2018^2+Classes_finales!$W$32*C2018+Classes_finales!$W$33</f>
        <v>2.3109067685898603</v>
      </c>
      <c r="K2018">
        <f>IF(OR(C2018&lt;10,C2018&gt;450),0,IF(H2018&gt;=MAX(Classes_finales!D:D),$M$1,Donnees_SIG!J2018))</f>
        <v>2.3109067685898603</v>
      </c>
      <c r="P2018" t="s">
        <v>39</v>
      </c>
    </row>
    <row r="2019" spans="1:16">
      <c r="A2019" t="s">
        <v>4073</v>
      </c>
      <c r="B2019" s="31" t="s">
        <v>4074</v>
      </c>
      <c r="C2019">
        <v>82.699996948000006</v>
      </c>
      <c r="D2019" t="s">
        <v>37</v>
      </c>
      <c r="E2019">
        <v>791386.25463625602</v>
      </c>
      <c r="F2019">
        <v>9639336.6040232703</v>
      </c>
      <c r="G2019">
        <f>IF(C2019="","",VLOOKUP(C2019,Classes_detaillees!B:D,Classes_detaillees!C$1,TRUE))</f>
        <v>85</v>
      </c>
      <c r="H2019">
        <f>IF(C2019="","",VLOOKUP(C2019,Classes_finales!B:D,Classes_finales!C$1,TRUE))</f>
        <v>80</v>
      </c>
      <c r="I2019">
        <f t="shared" si="31"/>
        <v>20</v>
      </c>
      <c r="J2019" s="31">
        <f>Classes_finales!$W$30*C2019^3+Classes_finales!$W$31*C2019^2+Classes_finales!$W$32*C2019+Classes_finales!$W$33</f>
        <v>7.962182308190199</v>
      </c>
      <c r="K2019">
        <f>IF(OR(C2019&lt;10,C2019&gt;450),0,IF(H2019&gt;=MAX(Classes_finales!D:D),$M$1,Donnees_SIG!J2019))</f>
        <v>7.914299999999999</v>
      </c>
      <c r="P2019" t="s">
        <v>39</v>
      </c>
    </row>
    <row r="2020" spans="1:16">
      <c r="A2020" t="s">
        <v>4075</v>
      </c>
      <c r="B2020" s="31" t="s">
        <v>4076</v>
      </c>
      <c r="C2020">
        <v>37.004501343000001</v>
      </c>
      <c r="D2020" t="s">
        <v>37</v>
      </c>
      <c r="E2020">
        <v>785330.424903051</v>
      </c>
      <c r="F2020">
        <v>9636648.0260139592</v>
      </c>
      <c r="G2020">
        <f>IF(C2020="","",VLOOKUP(C2020,Classes_detaillees!B:D,Classes_detaillees!C$1,TRUE))</f>
        <v>40</v>
      </c>
      <c r="H2020">
        <f>IF(C2020="","",VLOOKUP(C2020,Classes_finales!B:D,Classes_finales!C$1,TRUE))</f>
        <v>40</v>
      </c>
      <c r="I2020">
        <f t="shared" si="31"/>
        <v>20</v>
      </c>
      <c r="J2020" s="31">
        <f>Classes_finales!$W$30*C2020^3+Classes_finales!$W$31*C2020^2+Classes_finales!$W$32*C2020+Classes_finales!$W$33</f>
        <v>3.6269592043360146</v>
      </c>
      <c r="K2020">
        <f>IF(OR(C2020&lt;10,C2020&gt;450),0,IF(H2020&gt;=MAX(Classes_finales!D:D),$M$1,Donnees_SIG!J2020))</f>
        <v>3.6269592043360146</v>
      </c>
      <c r="P2020" t="s">
        <v>39</v>
      </c>
    </row>
    <row r="2021" spans="1:16">
      <c r="A2021" t="s">
        <v>4077</v>
      </c>
      <c r="B2021" t="s">
        <v>4078</v>
      </c>
      <c r="C2021">
        <v>71.855697632000002</v>
      </c>
      <c r="D2021" t="s">
        <v>37</v>
      </c>
      <c r="E2021">
        <v>791040.51044042001</v>
      </c>
      <c r="F2021">
        <v>9637138.3385668807</v>
      </c>
      <c r="G2021">
        <f>IF(C2021="","",VLOOKUP(C2021,Classes_detaillees!B:D,Classes_detaillees!C$1,TRUE))</f>
        <v>75</v>
      </c>
      <c r="H2021">
        <f>IF(C2021="","",VLOOKUP(C2021,Classes_finales!B:D,Classes_finales!C$1,TRUE))</f>
        <v>80</v>
      </c>
      <c r="I2021">
        <f t="shared" si="31"/>
        <v>20</v>
      </c>
      <c r="J2021" s="31">
        <f>Classes_finales!$W$30*C2021^3+Classes_finales!$W$31*C2021^2+Classes_finales!$W$32*C2021+Classes_finales!$W$33</f>
        <v>7.5498539285901547</v>
      </c>
      <c r="K2021">
        <f>IF(OR(C2021&lt;10,C2021&gt;450),0,IF(H2021&gt;=MAX(Classes_finales!D:D),$M$1,Donnees_SIG!J2021))</f>
        <v>7.914299999999999</v>
      </c>
      <c r="P2021" t="s">
        <v>39</v>
      </c>
    </row>
    <row r="2022" spans="1:16">
      <c r="A2022" t="s">
        <v>4079</v>
      </c>
      <c r="B2022" t="s">
        <v>4080</v>
      </c>
      <c r="C2022">
        <v>90.666297912999994</v>
      </c>
      <c r="D2022" t="s">
        <v>37</v>
      </c>
      <c r="E2022">
        <v>784573.12432934798</v>
      </c>
      <c r="F2022">
        <v>9634978.2538889199</v>
      </c>
      <c r="G2022">
        <f>IF(C2022="","",VLOOKUP(C2022,Classes_detaillees!B:D,Classes_detaillees!C$1,TRUE))</f>
        <v>95</v>
      </c>
      <c r="H2022">
        <f>IF(C2022="","",VLOOKUP(C2022,Classes_finales!B:D,Classes_finales!C$1,TRUE))</f>
        <v>80</v>
      </c>
      <c r="I2022">
        <f t="shared" si="31"/>
        <v>20</v>
      </c>
      <c r="J2022" s="31">
        <f>Classes_finales!$W$30*C2022^3+Classes_finales!$W$31*C2022^2+Classes_finales!$W$32*C2022+Classes_finales!$W$33</f>
        <v>7.8598189736733897</v>
      </c>
      <c r="K2022">
        <f>IF(OR(C2022&lt;10,C2022&gt;450),0,IF(H2022&gt;=MAX(Classes_finales!D:D),$M$1,Donnees_SIG!J2022))</f>
        <v>7.914299999999999</v>
      </c>
      <c r="P2022" t="s">
        <v>39</v>
      </c>
    </row>
    <row r="2023" spans="1:16">
      <c r="A2023" t="s">
        <v>4081</v>
      </c>
      <c r="B2023" t="s">
        <v>4082</v>
      </c>
      <c r="C2023">
        <v>54.273601532000001</v>
      </c>
      <c r="D2023" t="s">
        <v>37</v>
      </c>
      <c r="E2023">
        <v>793157.67575404199</v>
      </c>
      <c r="F2023">
        <v>9638686.1397814695</v>
      </c>
      <c r="G2023">
        <f>IF(C2023="","",VLOOKUP(C2023,Classes_detaillees!B:D,Classes_detaillees!C$1,TRUE))</f>
        <v>55</v>
      </c>
      <c r="H2023">
        <f>IF(C2023="","",VLOOKUP(C2023,Classes_finales!B:D,Classes_finales!C$1,TRUE))</f>
        <v>60</v>
      </c>
      <c r="I2023">
        <f t="shared" si="31"/>
        <v>20</v>
      </c>
      <c r="J2023" s="31">
        <f>Classes_finales!$W$30*C2023^3+Classes_finales!$W$31*C2023^2+Classes_finales!$W$32*C2023+Classes_finales!$W$33</f>
        <v>5.8934480654008681</v>
      </c>
      <c r="K2023">
        <f>IF(OR(C2023&lt;10,C2023&gt;450),0,IF(H2023&gt;=MAX(Classes_finales!D:D),$M$1,Donnees_SIG!J2023))</f>
        <v>5.8934480654008681</v>
      </c>
      <c r="P2023" t="s">
        <v>39</v>
      </c>
    </row>
    <row r="2024" spans="1:16">
      <c r="A2024" t="s">
        <v>4083</v>
      </c>
      <c r="B2024" t="s">
        <v>4084</v>
      </c>
      <c r="C2024">
        <v>8.6498003006000008</v>
      </c>
      <c r="D2024" t="s">
        <v>37</v>
      </c>
      <c r="E2024">
        <v>791029.50113406405</v>
      </c>
      <c r="F2024">
        <v>9638260.9998826794</v>
      </c>
      <c r="G2024">
        <f>IF(C2024="","",VLOOKUP(C2024,Classes_detaillees!B:D,Classes_detaillees!C$1,TRUE))</f>
        <v>10</v>
      </c>
      <c r="H2024">
        <f>IF(C2024="","",VLOOKUP(C2024,Classes_finales!B:D,Classes_finales!C$1,TRUE))</f>
        <v>10</v>
      </c>
      <c r="I2024">
        <f t="shared" si="31"/>
        <v>20</v>
      </c>
      <c r="J2024" s="31">
        <f>Classes_finales!$W$30*C2024^3+Classes_finales!$W$31*C2024^2+Classes_finales!$W$32*C2024+Classes_finales!$W$33</f>
        <v>0.16613214063251558</v>
      </c>
      <c r="K2024">
        <f>IF(OR(C2024&lt;10,C2024&gt;450),0,IF(H2024&gt;=MAX(Classes_finales!D:D),$M$1,Donnees_SIG!J2024))</f>
        <v>0</v>
      </c>
      <c r="P2024" t="s">
        <v>39</v>
      </c>
    </row>
    <row r="2025" spans="1:16">
      <c r="A2025" t="s">
        <v>4085</v>
      </c>
      <c r="B2025" t="s">
        <v>4086</v>
      </c>
      <c r="C2025">
        <v>44.941501617</v>
      </c>
      <c r="D2025" t="s">
        <v>37</v>
      </c>
      <c r="E2025">
        <v>790645.31368276605</v>
      </c>
      <c r="F2025">
        <v>9638335.10523724</v>
      </c>
      <c r="G2025">
        <f>IF(C2025="","",VLOOKUP(C2025,Classes_detaillees!B:D,Classes_detaillees!C$1,TRUE))</f>
        <v>45</v>
      </c>
      <c r="H2025">
        <f>IF(C2025="","",VLOOKUP(C2025,Classes_finales!B:D,Classes_finales!C$1,TRUE))</f>
        <v>50</v>
      </c>
      <c r="I2025">
        <f t="shared" si="31"/>
        <v>20</v>
      </c>
      <c r="J2025" s="31">
        <f>Classes_finales!$W$30*C2025^3+Classes_finales!$W$31*C2025^2+Classes_finales!$W$32*C2025+Classes_finales!$W$33</f>
        <v>4.7074946086810936</v>
      </c>
      <c r="K2025">
        <f>IF(OR(C2025&lt;10,C2025&gt;450),0,IF(H2025&gt;=MAX(Classes_finales!D:D),$M$1,Donnees_SIG!J2025))</f>
        <v>4.7074946086810936</v>
      </c>
      <c r="P2025" t="s">
        <v>39</v>
      </c>
    </row>
    <row r="2026" spans="1:16">
      <c r="A2026" t="s">
        <v>4087</v>
      </c>
      <c r="B2026" t="s">
        <v>4088</v>
      </c>
      <c r="C2026">
        <v>38.864700317</v>
      </c>
      <c r="D2026" t="s">
        <v>37</v>
      </c>
      <c r="E2026">
        <v>790454.82110218203</v>
      </c>
      <c r="F2026">
        <v>9638669.7730965298</v>
      </c>
      <c r="G2026">
        <f>IF(C2026="","",VLOOKUP(C2026,Classes_detaillees!B:D,Classes_detaillees!C$1,TRUE))</f>
        <v>40</v>
      </c>
      <c r="H2026">
        <f>IF(C2026="","",VLOOKUP(C2026,Classes_finales!B:D,Classes_finales!C$1,TRUE))</f>
        <v>40</v>
      </c>
      <c r="I2026">
        <f t="shared" si="31"/>
        <v>20</v>
      </c>
      <c r="J2026" s="31">
        <f>Classes_finales!$W$30*C2026^3+Classes_finales!$W$31*C2026^2+Classes_finales!$W$32*C2026+Classes_finales!$W$33</f>
        <v>3.8826489582004204</v>
      </c>
      <c r="K2026">
        <f>IF(OR(C2026&lt;10,C2026&gt;450),0,IF(H2026&gt;=MAX(Classes_finales!D:D),$M$1,Donnees_SIG!J2026))</f>
        <v>3.8826489582004204</v>
      </c>
      <c r="P2026" t="s">
        <v>39</v>
      </c>
    </row>
    <row r="2027" spans="1:16">
      <c r="A2027" t="s">
        <v>4089</v>
      </c>
      <c r="B2027" t="s">
        <v>4090</v>
      </c>
      <c r="C2027">
        <v>60.799400329999997</v>
      </c>
      <c r="D2027" t="s">
        <v>37</v>
      </c>
      <c r="E2027">
        <v>790878.74429123895</v>
      </c>
      <c r="F2027">
        <v>9638288.5477069598</v>
      </c>
      <c r="G2027">
        <f>IF(C2027="","",VLOOKUP(C2027,Classes_detaillees!B:D,Classes_detaillees!C$1,TRUE))</f>
        <v>65</v>
      </c>
      <c r="H2027">
        <f>IF(C2027="","",VLOOKUP(C2027,Classes_finales!B:D,Classes_finales!C$1,TRUE))</f>
        <v>70</v>
      </c>
      <c r="I2027">
        <f t="shared" si="31"/>
        <v>20</v>
      </c>
      <c r="J2027" s="31">
        <f>Classes_finales!$W$30*C2027^3+Classes_finales!$W$31*C2027^2+Classes_finales!$W$32*C2027+Classes_finales!$W$33</f>
        <v>6.6192522203844266</v>
      </c>
      <c r="K2027">
        <f>IF(OR(C2027&lt;10,C2027&gt;450),0,IF(H2027&gt;=MAX(Classes_finales!D:D),$M$1,Donnees_SIG!J2027))</f>
        <v>6.6192522203844266</v>
      </c>
      <c r="P2027" t="s">
        <v>39</v>
      </c>
    </row>
    <row r="2028" spans="1:16">
      <c r="A2028" t="s">
        <v>4091</v>
      </c>
      <c r="B2028" t="s">
        <v>4092</v>
      </c>
      <c r="C2028">
        <v>47.023101807000003</v>
      </c>
      <c r="D2028" t="s">
        <v>37</v>
      </c>
      <c r="E2028">
        <v>790760.809910157</v>
      </c>
      <c r="F2028">
        <v>9637987.5891949795</v>
      </c>
      <c r="G2028">
        <f>IF(C2028="","",VLOOKUP(C2028,Classes_detaillees!B:D,Classes_detaillees!C$1,TRUE))</f>
        <v>50</v>
      </c>
      <c r="H2028">
        <f>IF(C2028="","",VLOOKUP(C2028,Classes_finales!B:D,Classes_finales!C$1,TRUE))</f>
        <v>50</v>
      </c>
      <c r="I2028">
        <f t="shared" si="31"/>
        <v>20</v>
      </c>
      <c r="J2028" s="31">
        <f>Classes_finales!$W$30*C2028^3+Classes_finales!$W$31*C2028^2+Classes_finales!$W$32*C2028+Classes_finales!$W$33</f>
        <v>4.9829697018695729</v>
      </c>
      <c r="K2028">
        <f>IF(OR(C2028&lt;10,C2028&gt;450),0,IF(H2028&gt;=MAX(Classes_finales!D:D),$M$1,Donnees_SIG!J2028))</f>
        <v>4.9829697018695729</v>
      </c>
      <c r="P2028" t="s">
        <v>39</v>
      </c>
    </row>
    <row r="2029" spans="1:16">
      <c r="A2029" t="s">
        <v>4093</v>
      </c>
      <c r="B2029" t="s">
        <v>4094</v>
      </c>
      <c r="C2029">
        <v>41.222900391000003</v>
      </c>
      <c r="D2029" t="s">
        <v>37</v>
      </c>
      <c r="E2029">
        <v>791082.25229901797</v>
      </c>
      <c r="F2029">
        <v>9638195.6096518598</v>
      </c>
      <c r="G2029">
        <f>IF(C2029="","",VLOOKUP(C2029,Classes_detaillees!B:D,Classes_detaillees!C$1,TRUE))</f>
        <v>45</v>
      </c>
      <c r="H2029">
        <f>IF(C2029="","",VLOOKUP(C2029,Classes_finales!B:D,Classes_finales!C$1,TRUE))</f>
        <v>50</v>
      </c>
      <c r="I2029">
        <f t="shared" si="31"/>
        <v>20</v>
      </c>
      <c r="J2029" s="31">
        <f>Classes_finales!$W$30*C2029^3+Classes_finales!$W$31*C2029^2+Classes_finales!$W$32*C2029+Classes_finales!$W$33</f>
        <v>4.2053793898618554</v>
      </c>
      <c r="K2029">
        <f>IF(OR(C2029&lt;10,C2029&gt;450),0,IF(H2029&gt;=MAX(Classes_finales!D:D),$M$1,Donnees_SIG!J2029))</f>
        <v>4.2053793898618554</v>
      </c>
      <c r="P2029" t="s">
        <v>39</v>
      </c>
    </row>
    <row r="2030" spans="1:16">
      <c r="A2030" t="s">
        <v>4095</v>
      </c>
      <c r="B2030" t="s">
        <v>4096</v>
      </c>
      <c r="C2030">
        <v>9.0936002730999999</v>
      </c>
      <c r="D2030" t="s">
        <v>37</v>
      </c>
      <c r="E2030">
        <v>783312.81986079505</v>
      </c>
      <c r="F2030">
        <v>9635665.4867829606</v>
      </c>
      <c r="G2030">
        <f>IF(C2030="","",VLOOKUP(C2030,Classes_detaillees!B:D,Classes_detaillees!C$1,TRUE))</f>
        <v>10</v>
      </c>
      <c r="H2030">
        <f>IF(C2030="","",VLOOKUP(C2030,Classes_finales!B:D,Classes_finales!C$1,TRUE))</f>
        <v>10</v>
      </c>
      <c r="I2030">
        <f t="shared" si="31"/>
        <v>20</v>
      </c>
      <c r="J2030" s="31">
        <f>Classes_finales!$W$30*C2030^3+Classes_finales!$W$31*C2030^2+Classes_finales!$W$32*C2030+Classes_finales!$W$33</f>
        <v>0.20661205590468978</v>
      </c>
      <c r="K2030">
        <f>IF(OR(C2030&lt;10,C2030&gt;450),0,IF(H2030&gt;=MAX(Classes_finales!D:D),$M$1,Donnees_SIG!J2030))</f>
        <v>0</v>
      </c>
      <c r="P2030" t="s">
        <v>39</v>
      </c>
    </row>
    <row r="2031" spans="1:16">
      <c r="A2031" t="s">
        <v>4097</v>
      </c>
      <c r="B2031" t="s">
        <v>4098</v>
      </c>
      <c r="C2031">
        <v>29.593200683999999</v>
      </c>
      <c r="D2031" t="s">
        <v>37</v>
      </c>
      <c r="E2031">
        <v>782735.22148835403</v>
      </c>
      <c r="F2031">
        <v>9635810.6832710691</v>
      </c>
      <c r="G2031">
        <f>IF(C2031="","",VLOOKUP(C2031,Classes_detaillees!B:D,Classes_detaillees!C$1,TRUE))</f>
        <v>30</v>
      </c>
      <c r="H2031">
        <f>IF(C2031="","",VLOOKUP(C2031,Classes_finales!B:D,Classes_finales!C$1,TRUE))</f>
        <v>30</v>
      </c>
      <c r="I2031">
        <f t="shared" si="31"/>
        <v>20</v>
      </c>
      <c r="J2031" s="31">
        <f>Classes_finales!$W$30*C2031^3+Classes_finales!$W$31*C2031^2+Classes_finales!$W$32*C2031+Classes_finales!$W$33</f>
        <v>2.6144903129342563</v>
      </c>
      <c r="K2031">
        <f>IF(OR(C2031&lt;10,C2031&gt;450),0,IF(H2031&gt;=MAX(Classes_finales!D:D),$M$1,Donnees_SIG!J2031))</f>
        <v>2.6144903129342563</v>
      </c>
      <c r="P2031" t="s">
        <v>39</v>
      </c>
    </row>
    <row r="2032" spans="1:16">
      <c r="A2032" t="s">
        <v>4099</v>
      </c>
      <c r="B2032" s="31" t="s">
        <v>4100</v>
      </c>
      <c r="C2032">
        <v>58.683200835999997</v>
      </c>
      <c r="D2032" t="s">
        <v>37</v>
      </c>
      <c r="E2032">
        <v>790624.32676137297</v>
      </c>
      <c r="F2032">
        <v>9638191.6911798809</v>
      </c>
      <c r="G2032">
        <f>IF(C2032="","",VLOOKUP(C2032,Classes_detaillees!B:D,Classes_detaillees!C$1,TRUE))</f>
        <v>60</v>
      </c>
      <c r="H2032">
        <f>IF(C2032="","",VLOOKUP(C2032,Classes_finales!B:D,Classes_finales!C$1,TRUE))</f>
        <v>60</v>
      </c>
      <c r="I2032">
        <f t="shared" si="31"/>
        <v>20</v>
      </c>
      <c r="J2032" s="31">
        <f>Classes_finales!$W$30*C2032^3+Classes_finales!$W$31*C2032^2+Classes_finales!$W$32*C2032+Classes_finales!$W$33</f>
        <v>6.3957858891853405</v>
      </c>
      <c r="K2032">
        <f>IF(OR(C2032&lt;10,C2032&gt;450),0,IF(H2032&gt;=MAX(Classes_finales!D:D),$M$1,Donnees_SIG!J2032))</f>
        <v>6.3957858891853405</v>
      </c>
      <c r="P2032" t="s">
        <v>39</v>
      </c>
    </row>
    <row r="2033" spans="1:16">
      <c r="A2033" t="s">
        <v>4101</v>
      </c>
      <c r="B2033" t="s">
        <v>4102</v>
      </c>
      <c r="C2033">
        <v>34.540000915999997</v>
      </c>
      <c r="D2033" t="s">
        <v>37</v>
      </c>
      <c r="E2033">
        <v>790572.46914586704</v>
      </c>
      <c r="F2033">
        <v>9638014.5039366409</v>
      </c>
      <c r="G2033">
        <f>IF(C2033="","",VLOOKUP(C2033,Classes_detaillees!B:D,Classes_detaillees!C$1,TRUE))</f>
        <v>35</v>
      </c>
      <c r="H2033">
        <f>IF(C2033="","",VLOOKUP(C2033,Classes_finales!B:D,Classes_finales!C$1,TRUE))</f>
        <v>35</v>
      </c>
      <c r="I2033">
        <f t="shared" si="31"/>
        <v>20</v>
      </c>
      <c r="J2033" s="31">
        <f>Classes_finales!$W$30*C2033^3+Classes_finales!$W$31*C2033^2+Classes_finales!$W$32*C2033+Classes_finales!$W$33</f>
        <v>3.2881192324824982</v>
      </c>
      <c r="K2033">
        <f>IF(OR(C2033&lt;10,C2033&gt;450),0,IF(H2033&gt;=MAX(Classes_finales!D:D),$M$1,Donnees_SIG!J2033))</f>
        <v>3.2881192324824982</v>
      </c>
      <c r="P2033" t="s">
        <v>39</v>
      </c>
    </row>
    <row r="2034" spans="1:16">
      <c r="A2034" t="s">
        <v>4103</v>
      </c>
      <c r="B2034" s="31" t="s">
        <v>4104</v>
      </c>
      <c r="C2034">
        <v>17.825500487999999</v>
      </c>
      <c r="D2034" t="s">
        <v>37</v>
      </c>
      <c r="E2034">
        <v>785727.43441657501</v>
      </c>
      <c r="F2034">
        <v>9636048.6042566299</v>
      </c>
      <c r="G2034">
        <f>IF(C2034="","",VLOOKUP(C2034,Classes_detaillees!B:D,Classes_detaillees!C$1,TRUE))</f>
        <v>20</v>
      </c>
      <c r="H2034">
        <f>IF(C2034="","",VLOOKUP(C2034,Classes_finales!B:D,Classes_finales!C$1,TRUE))</f>
        <v>30</v>
      </c>
      <c r="I2034">
        <f t="shared" si="31"/>
        <v>20</v>
      </c>
      <c r="J2034" s="31">
        <f>Classes_finales!$W$30*C2034^3+Classes_finales!$W$31*C2034^2+Classes_finales!$W$32*C2034+Classes_finales!$W$33</f>
        <v>1.1223370972898117</v>
      </c>
      <c r="K2034">
        <f>IF(OR(C2034&lt;10,C2034&gt;450),0,IF(H2034&gt;=MAX(Classes_finales!D:D),$M$1,Donnees_SIG!J2034))</f>
        <v>1.1223370972898117</v>
      </c>
      <c r="P2034" t="s">
        <v>39</v>
      </c>
    </row>
    <row r="2035" spans="1:16">
      <c r="A2035" t="s">
        <v>4105</v>
      </c>
      <c r="B2035" s="31" t="s">
        <v>4106</v>
      </c>
      <c r="C2035">
        <v>64.777603149000001</v>
      </c>
      <c r="D2035" t="s">
        <v>37</v>
      </c>
      <c r="E2035">
        <v>789959.31267982302</v>
      </c>
      <c r="F2035">
        <v>9637676.7495705392</v>
      </c>
      <c r="G2035">
        <f>IF(C2035="","",VLOOKUP(C2035,Classes_detaillees!B:D,Classes_detaillees!C$1,TRUE))</f>
        <v>65</v>
      </c>
      <c r="H2035">
        <f>IF(C2035="","",VLOOKUP(C2035,Classes_finales!B:D,Classes_finales!C$1,TRUE))</f>
        <v>70</v>
      </c>
      <c r="I2035">
        <f t="shared" si="31"/>
        <v>20</v>
      </c>
      <c r="J2035" s="31">
        <f>Classes_finales!$W$30*C2035^3+Classes_finales!$W$31*C2035^2+Classes_finales!$W$32*C2035+Classes_finales!$W$33</f>
        <v>7.003333858906295</v>
      </c>
      <c r="K2035">
        <f>IF(OR(C2035&lt;10,C2035&gt;450),0,IF(H2035&gt;=MAX(Classes_finales!D:D),$M$1,Donnees_SIG!J2035))</f>
        <v>7.003333858906295</v>
      </c>
      <c r="P2035" t="s">
        <v>39</v>
      </c>
    </row>
    <row r="2036" spans="1:16">
      <c r="A2036" t="s">
        <v>4107</v>
      </c>
      <c r="B2036" s="31" t="s">
        <v>4108</v>
      </c>
      <c r="C2036">
        <v>142.34849548</v>
      </c>
      <c r="D2036" t="s">
        <v>37</v>
      </c>
      <c r="E2036">
        <v>783668.36059101298</v>
      </c>
      <c r="F2036">
        <v>9636535.5787624102</v>
      </c>
      <c r="G2036">
        <f>IF(C2036="","",VLOOKUP(C2036,Classes_detaillees!B:D,Classes_detaillees!C$1,TRUE))</f>
        <v>145</v>
      </c>
      <c r="H2036">
        <f>IF(C2036="","",VLOOKUP(C2036,Classes_finales!B:D,Classes_finales!C$1,TRUE))</f>
        <v>80</v>
      </c>
      <c r="I2036">
        <f t="shared" si="31"/>
        <v>20</v>
      </c>
      <c r="J2036" s="31">
        <f>Classes_finales!$W$30*C2036^3+Classes_finales!$W$31*C2036^2+Classes_finales!$W$32*C2036+Classes_finales!$W$33</f>
        <v>-5.4876828076058004</v>
      </c>
      <c r="K2036">
        <f>IF(OR(C2036&lt;10,C2036&gt;450),0,IF(H2036&gt;=MAX(Classes_finales!D:D),$M$1,Donnees_SIG!J2036))</f>
        <v>7.914299999999999</v>
      </c>
      <c r="P2036" t="s">
        <v>39</v>
      </c>
    </row>
    <row r="2037" spans="1:16">
      <c r="A2037" t="s">
        <v>4109</v>
      </c>
      <c r="B2037" t="s">
        <v>4110</v>
      </c>
      <c r="C2037">
        <v>42.084999084000003</v>
      </c>
      <c r="D2037" t="s">
        <v>37</v>
      </c>
      <c r="E2037">
        <v>790611.36433502298</v>
      </c>
      <c r="F2037">
        <v>9637870.5183992796</v>
      </c>
      <c r="G2037">
        <f>IF(C2037="","",VLOOKUP(C2037,Classes_detaillees!B:D,Classes_detaillees!C$1,TRUE))</f>
        <v>45</v>
      </c>
      <c r="H2037">
        <f>IF(C2037="","",VLOOKUP(C2037,Classes_finales!B:D,Classes_finales!C$1,TRUE))</f>
        <v>50</v>
      </c>
      <c r="I2037">
        <f t="shared" si="31"/>
        <v>20</v>
      </c>
      <c r="J2037" s="31">
        <f>Classes_finales!$W$30*C2037^3+Classes_finales!$W$31*C2037^2+Classes_finales!$W$32*C2037+Classes_finales!$W$33</f>
        <v>4.3226856513199685</v>
      </c>
      <c r="K2037">
        <f>IF(OR(C2037&lt;10,C2037&gt;450),0,IF(H2037&gt;=MAX(Classes_finales!D:D),$M$1,Donnees_SIG!J2037))</f>
        <v>4.3226856513199685</v>
      </c>
      <c r="P2037" t="s">
        <v>39</v>
      </c>
    </row>
    <row r="2038" spans="1:16">
      <c r="A2038" t="s">
        <v>4111</v>
      </c>
      <c r="B2038" s="31" t="s">
        <v>4112</v>
      </c>
      <c r="C2038">
        <v>57.506599426000001</v>
      </c>
      <c r="D2038" t="s">
        <v>37</v>
      </c>
      <c r="E2038">
        <v>783107.59411159297</v>
      </c>
      <c r="F2038">
        <v>9635663.8343514297</v>
      </c>
      <c r="G2038">
        <f>IF(C2038="","",VLOOKUP(C2038,Classes_detaillees!B:D,Classes_detaillees!C$1,TRUE))</f>
        <v>60</v>
      </c>
      <c r="H2038">
        <f>IF(C2038="","",VLOOKUP(C2038,Classes_finales!B:D,Classes_finales!C$1,TRUE))</f>
        <v>60</v>
      </c>
      <c r="I2038">
        <f t="shared" si="31"/>
        <v>20</v>
      </c>
      <c r="J2038" s="31">
        <f>Classes_finales!$W$30*C2038^3+Classes_finales!$W$31*C2038^2+Classes_finales!$W$32*C2038+Classes_finales!$W$33</f>
        <v>6.2663484465383714</v>
      </c>
      <c r="K2038">
        <f>IF(OR(C2038&lt;10,C2038&gt;450),0,IF(H2038&gt;=MAX(Classes_finales!D:D),$M$1,Donnees_SIG!J2038))</f>
        <v>6.2663484465383714</v>
      </c>
      <c r="P2038" t="s">
        <v>39</v>
      </c>
    </row>
    <row r="2039" spans="1:16">
      <c r="A2039" t="s">
        <v>4113</v>
      </c>
      <c r="B2039" t="s">
        <v>4114</v>
      </c>
      <c r="C2039">
        <v>57.213001251000001</v>
      </c>
      <c r="D2039" t="s">
        <v>37</v>
      </c>
      <c r="E2039">
        <v>782807.63488982595</v>
      </c>
      <c r="F2039">
        <v>9635892.5494721103</v>
      </c>
      <c r="G2039">
        <f>IF(C2039="","",VLOOKUP(C2039,Classes_detaillees!B:D,Classes_detaillees!C$1,TRUE))</f>
        <v>60</v>
      </c>
      <c r="H2039">
        <f>IF(C2039="","",VLOOKUP(C2039,Classes_finales!B:D,Classes_finales!C$1,TRUE))</f>
        <v>60</v>
      </c>
      <c r="I2039">
        <f t="shared" si="31"/>
        <v>20</v>
      </c>
      <c r="J2039" s="31">
        <f>Classes_finales!$W$30*C2039^3+Classes_finales!$W$31*C2039^2+Classes_finales!$W$32*C2039+Classes_finales!$W$33</f>
        <v>6.2335024769572431</v>
      </c>
      <c r="K2039">
        <f>IF(OR(C2039&lt;10,C2039&gt;450),0,IF(H2039&gt;=MAX(Classes_finales!D:D),$M$1,Donnees_SIG!J2039))</f>
        <v>6.2335024769572431</v>
      </c>
      <c r="P2039" t="s">
        <v>39</v>
      </c>
    </row>
    <row r="2040" spans="1:16">
      <c r="A2040" t="s">
        <v>4115</v>
      </c>
      <c r="B2040" s="31" t="s">
        <v>4116</v>
      </c>
      <c r="C2040">
        <v>23.027299881000001</v>
      </c>
      <c r="D2040" t="s">
        <v>37</v>
      </c>
      <c r="E2040">
        <v>790284.73548295803</v>
      </c>
      <c r="F2040">
        <v>9637125.4505937807</v>
      </c>
      <c r="G2040">
        <f>IF(C2040="","",VLOOKUP(C2040,Classes_detaillees!B:D,Classes_detaillees!C$1,TRUE))</f>
        <v>25</v>
      </c>
      <c r="H2040">
        <f>IF(C2040="","",VLOOKUP(C2040,Classes_finales!B:D,Classes_finales!C$1,TRUE))</f>
        <v>30</v>
      </c>
      <c r="I2040">
        <f t="shared" si="31"/>
        <v>20</v>
      </c>
      <c r="J2040" s="31">
        <f>Classes_finales!$W$30*C2040^3+Classes_finales!$W$31*C2040^2+Classes_finales!$W$32*C2040+Classes_finales!$W$33</f>
        <v>1.7549102236887095</v>
      </c>
      <c r="K2040">
        <f>IF(OR(C2040&lt;10,C2040&gt;450),0,IF(H2040&gt;=MAX(Classes_finales!D:D),$M$1,Donnees_SIG!J2040))</f>
        <v>1.7549102236887095</v>
      </c>
      <c r="P2040" t="s">
        <v>39</v>
      </c>
    </row>
    <row r="2041" spans="1:16">
      <c r="A2041" t="s">
        <v>4117</v>
      </c>
      <c r="B2041" t="s">
        <v>4118</v>
      </c>
      <c r="C2041">
        <v>57.685798644999998</v>
      </c>
      <c r="D2041" t="s">
        <v>37</v>
      </c>
      <c r="E2041">
        <v>782846.41707498697</v>
      </c>
      <c r="F2041">
        <v>9635899.1292692795</v>
      </c>
      <c r="G2041">
        <f>IF(C2041="","",VLOOKUP(C2041,Classes_detaillees!B:D,Classes_detaillees!C$1,TRUE))</f>
        <v>60</v>
      </c>
      <c r="H2041">
        <f>IF(C2041="","",VLOOKUP(C2041,Classes_finales!B:D,Classes_finales!C$1,TRUE))</f>
        <v>60</v>
      </c>
      <c r="I2041">
        <f t="shared" si="31"/>
        <v>20</v>
      </c>
      <c r="J2041" s="31">
        <f>Classes_finales!$W$30*C2041^3+Classes_finales!$W$31*C2041^2+Classes_finales!$W$32*C2041+Classes_finales!$W$33</f>
        <v>6.2862904141834122</v>
      </c>
      <c r="K2041">
        <f>IF(OR(C2041&lt;10,C2041&gt;450),0,IF(H2041&gt;=MAX(Classes_finales!D:D),$M$1,Donnees_SIG!J2041))</f>
        <v>6.2862904141834122</v>
      </c>
      <c r="P2041" t="s">
        <v>39</v>
      </c>
    </row>
    <row r="2042" spans="1:16">
      <c r="A2042" t="s">
        <v>4119</v>
      </c>
      <c r="B2042" t="s">
        <v>4120</v>
      </c>
      <c r="C2042">
        <v>71.194602966000005</v>
      </c>
      <c r="D2042" t="s">
        <v>37</v>
      </c>
      <c r="E2042">
        <v>790446.15206355695</v>
      </c>
      <c r="F2042">
        <v>9637659.7848617807</v>
      </c>
      <c r="G2042">
        <f>IF(C2042="","",VLOOKUP(C2042,Classes_detaillees!B:D,Classes_detaillees!C$1,TRUE))</f>
        <v>75</v>
      </c>
      <c r="H2042">
        <f>IF(C2042="","",VLOOKUP(C2042,Classes_finales!B:D,Classes_finales!C$1,TRUE))</f>
        <v>80</v>
      </c>
      <c r="I2042">
        <f t="shared" si="31"/>
        <v>20</v>
      </c>
      <c r="J2042" s="31">
        <f>Classes_finales!$W$30*C2042^3+Classes_finales!$W$31*C2042^2+Classes_finales!$W$32*C2042+Classes_finales!$W$33</f>
        <v>7.5071091020063161</v>
      </c>
      <c r="K2042">
        <f>IF(OR(C2042&lt;10,C2042&gt;450),0,IF(H2042&gt;=MAX(Classes_finales!D:D),$M$1,Donnees_SIG!J2042))</f>
        <v>7.914299999999999</v>
      </c>
      <c r="P2042" t="s">
        <v>39</v>
      </c>
    </row>
    <row r="2043" spans="1:16">
      <c r="A2043" t="s">
        <v>4121</v>
      </c>
      <c r="B2043" s="31" t="s">
        <v>4122</v>
      </c>
      <c r="C2043">
        <v>68.506301879999995</v>
      </c>
      <c r="D2043" t="s">
        <v>37</v>
      </c>
      <c r="E2043">
        <v>793132.59138363204</v>
      </c>
      <c r="F2043">
        <v>9638909.3943989892</v>
      </c>
      <c r="G2043">
        <f>IF(C2043="","",VLOOKUP(C2043,Classes_detaillees!B:D,Classes_detaillees!C$1,TRUE))</f>
        <v>70</v>
      </c>
      <c r="H2043">
        <f>IF(C2043="","",VLOOKUP(C2043,Classes_finales!B:D,Classes_finales!C$1,TRUE))</f>
        <v>70</v>
      </c>
      <c r="I2043">
        <f t="shared" si="31"/>
        <v>20</v>
      </c>
      <c r="J2043" s="31">
        <f>Classes_finales!$W$30*C2043^3+Classes_finales!$W$31*C2043^2+Classes_finales!$W$32*C2043+Classes_finales!$W$33</f>
        <v>7.3150011879600427</v>
      </c>
      <c r="K2043">
        <f>IF(OR(C2043&lt;10,C2043&gt;450),0,IF(H2043&gt;=MAX(Classes_finales!D:D),$M$1,Donnees_SIG!J2043))</f>
        <v>7.3150011879600427</v>
      </c>
      <c r="P2043" t="s">
        <v>39</v>
      </c>
    </row>
    <row r="2044" spans="1:16">
      <c r="A2044" t="s">
        <v>4123</v>
      </c>
      <c r="B2044" t="s">
        <v>4124</v>
      </c>
      <c r="C2044">
        <v>122.55349731</v>
      </c>
      <c r="D2044" t="s">
        <v>37</v>
      </c>
      <c r="E2044">
        <v>790536.10129113903</v>
      </c>
      <c r="F2044">
        <v>9638039.9464659002</v>
      </c>
      <c r="G2044">
        <f>IF(C2044="","",VLOOKUP(C2044,Classes_detaillees!B:D,Classes_detaillees!C$1,TRUE))</f>
        <v>125</v>
      </c>
      <c r="H2044">
        <f>IF(C2044="","",VLOOKUP(C2044,Classes_finales!B:D,Classes_finales!C$1,TRUE))</f>
        <v>80</v>
      </c>
      <c r="I2044">
        <f t="shared" si="31"/>
        <v>20</v>
      </c>
      <c r="J2044" s="31">
        <f>Classes_finales!$W$30*C2044^3+Classes_finales!$W$31*C2044^2+Classes_finales!$W$32*C2044+Classes_finales!$W$33</f>
        <v>2.7246841643703941</v>
      </c>
      <c r="K2044">
        <f>IF(OR(C2044&lt;10,C2044&gt;450),0,IF(H2044&gt;=MAX(Classes_finales!D:D),$M$1,Donnees_SIG!J2044))</f>
        <v>7.914299999999999</v>
      </c>
      <c r="P2044" t="s">
        <v>39</v>
      </c>
    </row>
    <row r="2045" spans="1:16">
      <c r="A2045" t="s">
        <v>4125</v>
      </c>
      <c r="B2045" t="s">
        <v>4126</v>
      </c>
      <c r="C2045">
        <v>42.027999878000003</v>
      </c>
      <c r="D2045" t="s">
        <v>37</v>
      </c>
      <c r="E2045">
        <v>790880.53779006505</v>
      </c>
      <c r="F2045">
        <v>9637297.1743918099</v>
      </c>
      <c r="G2045">
        <f>IF(C2045="","",VLOOKUP(C2045,Classes_detaillees!B:D,Classes_detaillees!C$1,TRUE))</f>
        <v>45</v>
      </c>
      <c r="H2045">
        <f>IF(C2045="","",VLOOKUP(C2045,Classes_finales!B:D,Classes_finales!C$1,TRUE))</f>
        <v>50</v>
      </c>
      <c r="I2045">
        <f t="shared" si="31"/>
        <v>20</v>
      </c>
      <c r="J2045" s="31">
        <f>Classes_finales!$W$30*C2045^3+Classes_finales!$W$31*C2045^2+Classes_finales!$W$32*C2045+Classes_finales!$W$33</f>
        <v>4.3149438121082326</v>
      </c>
      <c r="K2045">
        <f>IF(OR(C2045&lt;10,C2045&gt;450),0,IF(H2045&gt;=MAX(Classes_finales!D:D),$M$1,Donnees_SIG!J2045))</f>
        <v>4.3149438121082326</v>
      </c>
      <c r="P2045" t="s">
        <v>39</v>
      </c>
    </row>
    <row r="2046" spans="1:16">
      <c r="A2046" t="s">
        <v>4127</v>
      </c>
      <c r="B2046" t="s">
        <v>4128</v>
      </c>
      <c r="C2046">
        <v>35.321800232000001</v>
      </c>
      <c r="D2046" t="s">
        <v>37</v>
      </c>
      <c r="E2046">
        <v>783054.84346530505</v>
      </c>
      <c r="F2046">
        <v>9635833.9318375606</v>
      </c>
      <c r="G2046">
        <f>IF(C2046="","",VLOOKUP(C2046,Classes_detaillees!B:D,Classes_detaillees!C$1,TRUE))</f>
        <v>40</v>
      </c>
      <c r="H2046">
        <f>IF(C2046="","",VLOOKUP(C2046,Classes_finales!B:D,Classes_finales!C$1,TRUE))</f>
        <v>40</v>
      </c>
      <c r="I2046">
        <f t="shared" si="31"/>
        <v>20</v>
      </c>
      <c r="J2046" s="31">
        <f>Classes_finales!$W$30*C2046^3+Classes_finales!$W$31*C2046^2+Classes_finales!$W$32*C2046+Classes_finales!$W$33</f>
        <v>3.3955250409327653</v>
      </c>
      <c r="K2046">
        <f>IF(OR(C2046&lt;10,C2046&gt;450),0,IF(H2046&gt;=MAX(Classes_finales!D:D),$M$1,Donnees_SIG!J2046))</f>
        <v>3.3955250409327653</v>
      </c>
      <c r="P2046" t="s">
        <v>39</v>
      </c>
    </row>
    <row r="2047" spans="1:16">
      <c r="A2047" t="s">
        <v>4129</v>
      </c>
      <c r="B2047" t="s">
        <v>4130</v>
      </c>
      <c r="C2047">
        <v>82.839401245000005</v>
      </c>
      <c r="D2047" t="s">
        <v>37</v>
      </c>
      <c r="E2047">
        <v>791972.434975449</v>
      </c>
      <c r="F2047">
        <v>9639600.8089259993</v>
      </c>
      <c r="G2047">
        <f>IF(C2047="","",VLOOKUP(C2047,Classes_detaillees!B:D,Classes_detaillees!C$1,TRUE))</f>
        <v>85</v>
      </c>
      <c r="H2047">
        <f>IF(C2047="","",VLOOKUP(C2047,Classes_finales!B:D,Classes_finales!C$1,TRUE))</f>
        <v>80</v>
      </c>
      <c r="I2047">
        <f t="shared" si="31"/>
        <v>20</v>
      </c>
      <c r="J2047" s="31">
        <f>Classes_finales!$W$30*C2047^3+Classes_finales!$W$31*C2047^2+Classes_finales!$W$32*C2047+Classes_finales!$W$33</f>
        <v>7.9635815361002358</v>
      </c>
      <c r="K2047">
        <f>IF(OR(C2047&lt;10,C2047&gt;450),0,IF(H2047&gt;=MAX(Classes_finales!D:D),$M$1,Donnees_SIG!J2047))</f>
        <v>7.914299999999999</v>
      </c>
      <c r="P2047" t="s">
        <v>39</v>
      </c>
    </row>
    <row r="2048" spans="1:16">
      <c r="A2048" t="s">
        <v>4131</v>
      </c>
      <c r="B2048" t="s">
        <v>4132</v>
      </c>
      <c r="C2048">
        <v>287.69158936000002</v>
      </c>
      <c r="D2048" t="s">
        <v>37</v>
      </c>
      <c r="E2048">
        <v>790606.80343059904</v>
      </c>
      <c r="F2048">
        <v>9637935.8152591493</v>
      </c>
      <c r="G2048">
        <f>IF(C2048="","",VLOOKUP(C2048,Classes_detaillees!B:D,Classes_detaillees!C$1,TRUE))</f>
        <v>290</v>
      </c>
      <c r="H2048">
        <f>IF(C2048="","",VLOOKUP(C2048,Classes_finales!B:D,Classes_finales!C$1,TRUE))</f>
        <v>80</v>
      </c>
      <c r="I2048">
        <f t="shared" si="31"/>
        <v>20</v>
      </c>
      <c r="J2048" s="31">
        <f>Classes_finales!$W$30*C2048^3+Classes_finales!$W$31*C2048^2+Classes_finales!$W$32*C2048+Classes_finales!$W$33</f>
        <v>-278.24609158048469</v>
      </c>
      <c r="K2048">
        <f>IF(OR(C2048&lt;10,C2048&gt;450),0,IF(H2048&gt;=MAX(Classes_finales!D:D),$M$1,Donnees_SIG!J2048))</f>
        <v>7.914299999999999</v>
      </c>
      <c r="P2048" t="s">
        <v>39</v>
      </c>
    </row>
    <row r="2049" spans="1:16">
      <c r="A2049" t="s">
        <v>4133</v>
      </c>
      <c r="B2049" s="31" t="s">
        <v>4134</v>
      </c>
      <c r="C2049">
        <v>70.979896545000003</v>
      </c>
      <c r="D2049" t="s">
        <v>37</v>
      </c>
      <c r="E2049">
        <v>792003.873019794</v>
      </c>
      <c r="F2049">
        <v>9639582.1154488008</v>
      </c>
      <c r="G2049">
        <f>IF(C2049="","",VLOOKUP(C2049,Classes_detaillees!B:D,Classes_detaillees!C$1,TRUE))</f>
        <v>75</v>
      </c>
      <c r="H2049">
        <f>IF(C2049="","",VLOOKUP(C2049,Classes_finales!B:D,Classes_finales!C$1,TRUE))</f>
        <v>80</v>
      </c>
      <c r="I2049">
        <f t="shared" si="31"/>
        <v>20</v>
      </c>
      <c r="J2049" s="31">
        <f>Classes_finales!$W$30*C2049^3+Classes_finales!$W$31*C2049^2+Classes_finales!$W$32*C2049+Classes_finales!$W$33</f>
        <v>7.4928354526835559</v>
      </c>
      <c r="K2049">
        <f>IF(OR(C2049&lt;10,C2049&gt;450),0,IF(H2049&gt;=MAX(Classes_finales!D:D),$M$1,Donnees_SIG!J2049))</f>
        <v>7.914299999999999</v>
      </c>
      <c r="P2049" t="s">
        <v>39</v>
      </c>
    </row>
    <row r="2050" spans="1:16">
      <c r="A2050" t="s">
        <v>4135</v>
      </c>
      <c r="B2050" t="s">
        <v>4136</v>
      </c>
      <c r="C2050">
        <v>136.51119994999999</v>
      </c>
      <c r="D2050" t="s">
        <v>37</v>
      </c>
      <c r="E2050">
        <v>789802.08907005005</v>
      </c>
      <c r="F2050">
        <v>9639056.4490816891</v>
      </c>
      <c r="G2050">
        <f>IF(C2050="","",VLOOKUP(C2050,Classes_detaillees!B:D,Classes_detaillees!C$1,TRUE))</f>
        <v>140</v>
      </c>
      <c r="H2050">
        <f>IF(C2050="","",VLOOKUP(C2050,Classes_finales!B:D,Classes_finales!C$1,TRUE))</f>
        <v>80</v>
      </c>
      <c r="I2050">
        <f t="shared" si="31"/>
        <v>20</v>
      </c>
      <c r="J2050" s="31">
        <f>Classes_finales!$W$30*C2050^3+Classes_finales!$W$31*C2050^2+Classes_finales!$W$32*C2050+Classes_finales!$W$33</f>
        <v>-2.5911001003852339</v>
      </c>
      <c r="K2050">
        <f>IF(OR(C2050&lt;10,C2050&gt;450),0,IF(H2050&gt;=MAX(Classes_finales!D:D),$M$1,Donnees_SIG!J2050))</f>
        <v>7.914299999999999</v>
      </c>
      <c r="P2050" t="s">
        <v>39</v>
      </c>
    </row>
    <row r="2051" spans="1:16">
      <c r="A2051" t="s">
        <v>4137</v>
      </c>
      <c r="B2051" s="31" t="s">
        <v>4138</v>
      </c>
      <c r="C2051">
        <v>402.69448853</v>
      </c>
      <c r="D2051" t="s">
        <v>37</v>
      </c>
      <c r="E2051">
        <v>783613.26214570098</v>
      </c>
      <c r="F2051">
        <v>9635818.8948937207</v>
      </c>
      <c r="G2051">
        <f>IF(C2051="","",VLOOKUP(C2051,Classes_detaillees!B:D,Classes_detaillees!C$1,TRUE))</f>
        <v>405</v>
      </c>
      <c r="H2051">
        <f>IF(C2051="","",VLOOKUP(C2051,Classes_finales!B:D,Classes_finales!C$1,TRUE))</f>
        <v>80</v>
      </c>
      <c r="I2051">
        <f t="shared" ref="I2051:I2114" si="32">IF(E2051="","",20)</f>
        <v>20</v>
      </c>
      <c r="J2051" s="31">
        <f>Classes_finales!$W$30*C2051^3+Classes_finales!$W$31*C2051^2+Classes_finales!$W$32*C2051+Classes_finales!$W$33</f>
        <v>-926.84783878399855</v>
      </c>
      <c r="K2051">
        <f>IF(OR(C2051&lt;10,C2051&gt;450),0,IF(H2051&gt;=MAX(Classes_finales!D:D),$M$1,Donnees_SIG!J2051))</f>
        <v>7.914299999999999</v>
      </c>
      <c r="P2051" t="s">
        <v>39</v>
      </c>
    </row>
    <row r="2052" spans="1:16">
      <c r="A2052" t="s">
        <v>4139</v>
      </c>
      <c r="B2052" t="s">
        <v>4140</v>
      </c>
      <c r="C2052">
        <v>242.50570679</v>
      </c>
      <c r="D2052" t="s">
        <v>37</v>
      </c>
      <c r="E2052">
        <v>791248.05066255201</v>
      </c>
      <c r="F2052">
        <v>9638806.43987526</v>
      </c>
      <c r="G2052">
        <f>IF(C2052="","",VLOOKUP(C2052,Classes_detaillees!B:D,Classes_detaillees!C$1,TRUE))</f>
        <v>245</v>
      </c>
      <c r="H2052">
        <f>IF(C2052="","",VLOOKUP(C2052,Classes_finales!B:D,Classes_finales!C$1,TRUE))</f>
        <v>80</v>
      </c>
      <c r="I2052">
        <f t="shared" si="32"/>
        <v>20</v>
      </c>
      <c r="J2052" s="31">
        <f>Classes_finales!$W$30*C2052^3+Classes_finales!$W$31*C2052^2+Classes_finales!$W$32*C2052+Classes_finales!$W$33</f>
        <v>-142.52973473609703</v>
      </c>
      <c r="K2052">
        <f>IF(OR(C2052&lt;10,C2052&gt;450),0,IF(H2052&gt;=MAX(Classes_finales!D:D),$M$1,Donnees_SIG!J2052))</f>
        <v>7.914299999999999</v>
      </c>
      <c r="P2052" t="s">
        <v>39</v>
      </c>
    </row>
    <row r="2053" spans="1:16">
      <c r="A2053" t="s">
        <v>4141</v>
      </c>
      <c r="B2053" s="31" t="s">
        <v>4142</v>
      </c>
      <c r="C2053">
        <v>38.556400299000003</v>
      </c>
      <c r="D2053" t="s">
        <v>37</v>
      </c>
      <c r="E2053">
        <v>782866.34298679803</v>
      </c>
      <c r="F2053">
        <v>9635783.1351613794</v>
      </c>
      <c r="G2053">
        <f>IF(C2053="","",VLOOKUP(C2053,Classes_detaillees!B:D,Classes_detaillees!C$1,TRUE))</f>
        <v>40</v>
      </c>
      <c r="H2053">
        <f>IF(C2053="","",VLOOKUP(C2053,Classes_finales!B:D,Classes_finales!C$1,TRUE))</f>
        <v>40</v>
      </c>
      <c r="I2053">
        <f t="shared" si="32"/>
        <v>20</v>
      </c>
      <c r="J2053" s="31">
        <f>Classes_finales!$W$30*C2053^3+Classes_finales!$W$31*C2053^2+Classes_finales!$W$32*C2053+Classes_finales!$W$33</f>
        <v>3.8403145735746453</v>
      </c>
      <c r="K2053">
        <f>IF(OR(C2053&lt;10,C2053&gt;450),0,IF(H2053&gt;=MAX(Classes_finales!D:D),$M$1,Donnees_SIG!J2053))</f>
        <v>3.8403145735746453</v>
      </c>
      <c r="P2053" t="s">
        <v>39</v>
      </c>
    </row>
    <row r="2054" spans="1:16">
      <c r="A2054" t="s">
        <v>4143</v>
      </c>
      <c r="B2054" t="s">
        <v>4144</v>
      </c>
      <c r="C2054">
        <v>23.739700317</v>
      </c>
      <c r="D2054" t="s">
        <v>37</v>
      </c>
      <c r="E2054">
        <v>782969.54264643299</v>
      </c>
      <c r="F2054">
        <v>9636340.1532261092</v>
      </c>
      <c r="G2054">
        <f>IF(C2054="","",VLOOKUP(C2054,Classes_detaillees!B:D,Classes_detaillees!C$1,TRUE))</f>
        <v>25</v>
      </c>
      <c r="H2054">
        <f>IF(C2054="","",VLOOKUP(C2054,Classes_finales!B:D,Classes_finales!C$1,TRUE))</f>
        <v>30</v>
      </c>
      <c r="I2054">
        <f t="shared" si="32"/>
        <v>20</v>
      </c>
      <c r="J2054" s="31">
        <f>Classes_finales!$W$30*C2054^3+Classes_finales!$W$31*C2054^2+Classes_finales!$W$32*C2054+Classes_finales!$W$33</f>
        <v>1.8453691057968729</v>
      </c>
      <c r="K2054">
        <f>IF(OR(C2054&lt;10,C2054&gt;450),0,IF(H2054&gt;=MAX(Classes_finales!D:D),$M$1,Donnees_SIG!J2054))</f>
        <v>1.8453691057968729</v>
      </c>
      <c r="P2054" t="s">
        <v>39</v>
      </c>
    </row>
    <row r="2055" spans="1:16">
      <c r="A2055" t="s">
        <v>4145</v>
      </c>
      <c r="B2055" t="s">
        <v>4146</v>
      </c>
      <c r="C2055">
        <v>11.900099753999999</v>
      </c>
      <c r="D2055" t="s">
        <v>37</v>
      </c>
      <c r="E2055">
        <v>791380.33576970606</v>
      </c>
      <c r="F2055">
        <v>9638510.0488489401</v>
      </c>
      <c r="G2055">
        <f>IF(C2055="","",VLOOKUP(C2055,Classes_detaillees!B:D,Classes_detaillees!C$1,TRUE))</f>
        <v>15</v>
      </c>
      <c r="H2055">
        <f>IF(C2055="","",VLOOKUP(C2055,Classes_finales!B:D,Classes_finales!C$1,TRUE))</f>
        <v>15</v>
      </c>
      <c r="I2055">
        <f t="shared" si="32"/>
        <v>20</v>
      </c>
      <c r="J2055" s="31">
        <f>Classes_finales!$W$30*C2055^3+Classes_finales!$W$31*C2055^2+Classes_finales!$W$32*C2055+Classes_finales!$W$33</f>
        <v>0.47725887156699043</v>
      </c>
      <c r="K2055">
        <f>IF(OR(C2055&lt;10,C2055&gt;450),0,IF(H2055&gt;=MAX(Classes_finales!D:D),$M$1,Donnees_SIG!J2055))</f>
        <v>0.47725887156699043</v>
      </c>
      <c r="P2055" t="s">
        <v>39</v>
      </c>
    </row>
    <row r="2056" spans="1:16">
      <c r="A2056" t="s">
        <v>4147</v>
      </c>
      <c r="B2056" t="s">
        <v>4148</v>
      </c>
      <c r="C2056">
        <v>98.151802063000005</v>
      </c>
      <c r="D2056" t="s">
        <v>37</v>
      </c>
      <c r="E2056">
        <v>783778.54657931696</v>
      </c>
      <c r="F2056">
        <v>9637297.7655821294</v>
      </c>
      <c r="G2056">
        <f>IF(C2056="","",VLOOKUP(C2056,Classes_detaillees!B:D,Classes_detaillees!C$1,TRUE))</f>
        <v>100</v>
      </c>
      <c r="H2056">
        <f>IF(C2056="","",VLOOKUP(C2056,Classes_finales!B:D,Classes_finales!C$1,TRUE))</f>
        <v>80</v>
      </c>
      <c r="I2056">
        <f t="shared" si="32"/>
        <v>20</v>
      </c>
      <c r="J2056" s="31">
        <f>Classes_finales!$W$30*C2056^3+Classes_finales!$W$31*C2056^2+Classes_finales!$W$32*C2056+Classes_finales!$W$33</f>
        <v>7.3899952947769503</v>
      </c>
      <c r="K2056">
        <f>IF(OR(C2056&lt;10,C2056&gt;450),0,IF(H2056&gt;=MAX(Classes_finales!D:D),$M$1,Donnees_SIG!J2056))</f>
        <v>7.914299999999999</v>
      </c>
      <c r="P2056" t="s">
        <v>39</v>
      </c>
    </row>
    <row r="2057" spans="1:16">
      <c r="A2057" t="s">
        <v>4149</v>
      </c>
      <c r="B2057" t="s">
        <v>4150</v>
      </c>
      <c r="C2057">
        <v>64.816596985000004</v>
      </c>
      <c r="D2057" t="s">
        <v>37</v>
      </c>
      <c r="E2057">
        <v>790919.93797043804</v>
      </c>
      <c r="F2057">
        <v>9638298.2783433795</v>
      </c>
      <c r="G2057">
        <f>IF(C2057="","",VLOOKUP(C2057,Classes_detaillees!B:D,Classes_detaillees!C$1,TRUE))</f>
        <v>65</v>
      </c>
      <c r="H2057">
        <f>IF(C2057="","",VLOOKUP(C2057,Classes_finales!B:D,Classes_finales!C$1,TRUE))</f>
        <v>70</v>
      </c>
      <c r="I2057">
        <f t="shared" si="32"/>
        <v>20</v>
      </c>
      <c r="J2057" s="31">
        <f>Classes_finales!$W$30*C2057^3+Classes_finales!$W$31*C2057^2+Classes_finales!$W$32*C2057+Classes_finales!$W$33</f>
        <v>7.0068467115082704</v>
      </c>
      <c r="K2057">
        <f>IF(OR(C2057&lt;10,C2057&gt;450),0,IF(H2057&gt;=MAX(Classes_finales!D:D),$M$1,Donnees_SIG!J2057))</f>
        <v>7.0068467115082704</v>
      </c>
      <c r="P2057" t="s">
        <v>39</v>
      </c>
    </row>
    <row r="2058" spans="1:16">
      <c r="A2058" t="s">
        <v>4151</v>
      </c>
      <c r="B2058" t="s">
        <v>4152</v>
      </c>
      <c r="C2058">
        <v>60.692100525000001</v>
      </c>
      <c r="D2058" t="s">
        <v>37</v>
      </c>
      <c r="E2058">
        <v>782888.69154100202</v>
      </c>
      <c r="F2058">
        <v>9635759.7989256401</v>
      </c>
      <c r="G2058">
        <f>IF(C2058="","",VLOOKUP(C2058,Classes_detaillees!B:D,Classes_detaillees!C$1,TRUE))</f>
        <v>65</v>
      </c>
      <c r="H2058">
        <f>IF(C2058="","",VLOOKUP(C2058,Classes_finales!B:D,Classes_finales!C$1,TRUE))</f>
        <v>70</v>
      </c>
      <c r="I2058">
        <f t="shared" si="32"/>
        <v>20</v>
      </c>
      <c r="J2058" s="31">
        <f>Classes_finales!$W$30*C2058^3+Classes_finales!$W$31*C2058^2+Classes_finales!$W$32*C2058+Classes_finales!$W$33</f>
        <v>6.6082241103146657</v>
      </c>
      <c r="K2058">
        <f>IF(OR(C2058&lt;10,C2058&gt;450),0,IF(H2058&gt;=MAX(Classes_finales!D:D),$M$1,Donnees_SIG!J2058))</f>
        <v>6.6082241103146657</v>
      </c>
      <c r="P2058" t="s">
        <v>39</v>
      </c>
    </row>
    <row r="2059" spans="1:16">
      <c r="A2059" t="s">
        <v>4153</v>
      </c>
      <c r="B2059" t="s">
        <v>4154</v>
      </c>
      <c r="C2059">
        <v>124.63610077</v>
      </c>
      <c r="D2059" t="s">
        <v>37</v>
      </c>
      <c r="E2059">
        <v>783279.27217387699</v>
      </c>
      <c r="F2059">
        <v>9636893.6333707906</v>
      </c>
      <c r="G2059">
        <f>IF(C2059="","",VLOOKUP(C2059,Classes_detaillees!B:D,Classes_detaillees!C$1,TRUE))</f>
        <v>125</v>
      </c>
      <c r="H2059">
        <f>IF(C2059="","",VLOOKUP(C2059,Classes_finales!B:D,Classes_finales!C$1,TRUE))</f>
        <v>80</v>
      </c>
      <c r="I2059">
        <f t="shared" si="32"/>
        <v>20</v>
      </c>
      <c r="J2059" s="31">
        <f>Classes_finales!$W$30*C2059^3+Classes_finales!$W$31*C2059^2+Classes_finales!$W$32*C2059+Classes_finales!$W$33</f>
        <v>2.0669042091651542</v>
      </c>
      <c r="K2059">
        <f>IF(OR(C2059&lt;10,C2059&gt;450),0,IF(H2059&gt;=MAX(Classes_finales!D:D),$M$1,Donnees_SIG!J2059))</f>
        <v>7.914299999999999</v>
      </c>
      <c r="P2059" t="s">
        <v>39</v>
      </c>
    </row>
    <row r="2060" spans="1:16">
      <c r="A2060" t="s">
        <v>4155</v>
      </c>
      <c r="B2060" t="s">
        <v>4156</v>
      </c>
      <c r="C2060">
        <v>101.72540282999999</v>
      </c>
      <c r="D2060" t="s">
        <v>37</v>
      </c>
      <c r="E2060">
        <v>789959.70324225898</v>
      </c>
      <c r="F2060">
        <v>9637462.1980098803</v>
      </c>
      <c r="G2060">
        <f>IF(C2060="","",VLOOKUP(C2060,Classes_detaillees!B:D,Classes_detaillees!C$1,TRUE))</f>
        <v>105</v>
      </c>
      <c r="H2060">
        <f>IF(C2060="","",VLOOKUP(C2060,Classes_finales!B:D,Classes_finales!C$1,TRUE))</f>
        <v>80</v>
      </c>
      <c r="I2060">
        <f t="shared" si="32"/>
        <v>20</v>
      </c>
      <c r="J2060" s="31">
        <f>Classes_finales!$W$30*C2060^3+Classes_finales!$W$31*C2060^2+Classes_finales!$W$32*C2060+Classes_finales!$W$33</f>
        <v>7.0229955805095088</v>
      </c>
      <c r="K2060">
        <f>IF(OR(C2060&lt;10,C2060&gt;450),0,IF(H2060&gt;=MAX(Classes_finales!D:D),$M$1,Donnees_SIG!J2060))</f>
        <v>7.914299999999999</v>
      </c>
      <c r="P2060" t="s">
        <v>39</v>
      </c>
    </row>
    <row r="2061" spans="1:16">
      <c r="A2061" t="s">
        <v>4157</v>
      </c>
      <c r="B2061" t="s">
        <v>4158</v>
      </c>
      <c r="C2061">
        <v>62.153800963999998</v>
      </c>
      <c r="D2061" t="s">
        <v>37</v>
      </c>
      <c r="E2061">
        <v>791691.49995954696</v>
      </c>
      <c r="F2061">
        <v>9638188.9937743302</v>
      </c>
      <c r="G2061">
        <f>IF(C2061="","",VLOOKUP(C2061,Classes_detaillees!B:D,Classes_detaillees!C$1,TRUE))</f>
        <v>65</v>
      </c>
      <c r="H2061">
        <f>IF(C2061="","",VLOOKUP(C2061,Classes_finales!B:D,Classes_finales!C$1,TRUE))</f>
        <v>70</v>
      </c>
      <c r="I2061">
        <f t="shared" si="32"/>
        <v>20</v>
      </c>
      <c r="J2061" s="31">
        <f>Classes_finales!$W$30*C2061^3+Classes_finales!$W$31*C2061^2+Classes_finales!$W$32*C2061+Classes_finales!$W$33</f>
        <v>6.7555394955318917</v>
      </c>
      <c r="K2061">
        <f>IF(OR(C2061&lt;10,C2061&gt;450),0,IF(H2061&gt;=MAX(Classes_finales!D:D),$M$1,Donnees_SIG!J2061))</f>
        <v>6.7555394955318917</v>
      </c>
      <c r="P2061" t="s">
        <v>39</v>
      </c>
    </row>
    <row r="2062" spans="1:16">
      <c r="A2062" t="s">
        <v>4159</v>
      </c>
      <c r="B2062" t="s">
        <v>4160</v>
      </c>
      <c r="C2062">
        <v>56.427799225000001</v>
      </c>
      <c r="D2062" t="s">
        <v>37</v>
      </c>
      <c r="E2062">
        <v>785766.266434622</v>
      </c>
      <c r="F2062">
        <v>9636054.0138307195</v>
      </c>
      <c r="G2062">
        <f>IF(C2062="","",VLOOKUP(C2062,Classes_detaillees!B:D,Classes_detaillees!C$1,TRUE))</f>
        <v>60</v>
      </c>
      <c r="H2062">
        <f>IF(C2062="","",VLOOKUP(C2062,Classes_finales!B:D,Classes_finales!C$1,TRUE))</f>
        <v>60</v>
      </c>
      <c r="I2062">
        <f t="shared" si="32"/>
        <v>20</v>
      </c>
      <c r="J2062" s="31">
        <f>Classes_finales!$W$30*C2062^3+Classes_finales!$W$31*C2062^2+Classes_finales!$W$32*C2062+Classes_finales!$W$33</f>
        <v>6.1446229427919352</v>
      </c>
      <c r="K2062">
        <f>IF(OR(C2062&lt;10,C2062&gt;450),0,IF(H2062&gt;=MAX(Classes_finales!D:D),$M$1,Donnees_SIG!J2062))</f>
        <v>6.1446229427919352</v>
      </c>
      <c r="P2062" t="s">
        <v>39</v>
      </c>
    </row>
    <row r="2063" spans="1:16">
      <c r="A2063" t="s">
        <v>4161</v>
      </c>
      <c r="B2063" s="31" t="s">
        <v>4162</v>
      </c>
      <c r="C2063">
        <v>107.91490173</v>
      </c>
      <c r="D2063" t="s">
        <v>37</v>
      </c>
      <c r="E2063">
        <v>790431.15452147601</v>
      </c>
      <c r="F2063">
        <v>9637721.9033878893</v>
      </c>
      <c r="G2063">
        <f>IF(C2063="","",VLOOKUP(C2063,Classes_detaillees!B:D,Classes_detaillees!C$1,TRUE))</f>
        <v>110</v>
      </c>
      <c r="H2063">
        <f>IF(C2063="","",VLOOKUP(C2063,Classes_finales!B:D,Classes_finales!C$1,TRUE))</f>
        <v>80</v>
      </c>
      <c r="I2063">
        <f t="shared" si="32"/>
        <v>20</v>
      </c>
      <c r="J2063" s="31">
        <f>Classes_finales!$W$30*C2063^3+Classes_finales!$W$31*C2063^2+Classes_finales!$W$32*C2063+Classes_finales!$W$33</f>
        <v>6.1483034015923632</v>
      </c>
      <c r="K2063">
        <f>IF(OR(C2063&lt;10,C2063&gt;450),0,IF(H2063&gt;=MAX(Classes_finales!D:D),$M$1,Donnees_SIG!J2063))</f>
        <v>7.914299999999999</v>
      </c>
      <c r="P2063" t="s">
        <v>39</v>
      </c>
    </row>
    <row r="2064" spans="1:16">
      <c r="A2064" t="s">
        <v>4163</v>
      </c>
      <c r="B2064" t="s">
        <v>4164</v>
      </c>
      <c r="C2064">
        <v>87.039802550999994</v>
      </c>
      <c r="D2064" t="s">
        <v>37</v>
      </c>
      <c r="E2064">
        <v>792576.18475611601</v>
      </c>
      <c r="F2064">
        <v>9638762.9498574398</v>
      </c>
      <c r="G2064">
        <f>IF(C2064="","",VLOOKUP(C2064,Classes_detaillees!B:D,Classes_detaillees!C$1,TRUE))</f>
        <v>90</v>
      </c>
      <c r="H2064">
        <f>IF(C2064="","",VLOOKUP(C2064,Classes_finales!B:D,Classes_finales!C$1,TRUE))</f>
        <v>80</v>
      </c>
      <c r="I2064">
        <f t="shared" si="32"/>
        <v>20</v>
      </c>
      <c r="J2064" s="31">
        <f>Classes_finales!$W$30*C2064^3+Classes_finales!$W$31*C2064^2+Classes_finales!$W$32*C2064+Classes_finales!$W$33</f>
        <v>7.9537604654883616</v>
      </c>
      <c r="K2064">
        <f>IF(OR(C2064&lt;10,C2064&gt;450),0,IF(H2064&gt;=MAX(Classes_finales!D:D),$M$1,Donnees_SIG!J2064))</f>
        <v>7.914299999999999</v>
      </c>
      <c r="P2064" t="s">
        <v>39</v>
      </c>
    </row>
    <row r="2065" spans="1:16">
      <c r="A2065" t="s">
        <v>4165</v>
      </c>
      <c r="B2065" s="31" t="s">
        <v>4166</v>
      </c>
      <c r="C2065">
        <v>89.877998352000006</v>
      </c>
      <c r="D2065" t="s">
        <v>37</v>
      </c>
      <c r="E2065">
        <v>791582.14327448898</v>
      </c>
      <c r="F2065">
        <v>9638497.3494898304</v>
      </c>
      <c r="G2065">
        <f>IF(C2065="","",VLOOKUP(C2065,Classes_detaillees!B:D,Classes_detaillees!C$1,TRUE))</f>
        <v>90</v>
      </c>
      <c r="H2065">
        <f>IF(C2065="","",VLOOKUP(C2065,Classes_finales!B:D,Classes_finales!C$1,TRUE))</f>
        <v>80</v>
      </c>
      <c r="I2065">
        <f t="shared" si="32"/>
        <v>20</v>
      </c>
      <c r="J2065" s="31">
        <f>Classes_finales!$W$30*C2065^3+Classes_finales!$W$31*C2065^2+Classes_finales!$W$32*C2065+Classes_finales!$W$33</f>
        <v>7.8872906607804616</v>
      </c>
      <c r="K2065">
        <f>IF(OR(C2065&lt;10,C2065&gt;450),0,IF(H2065&gt;=MAX(Classes_finales!D:D),$M$1,Donnees_SIG!J2065))</f>
        <v>7.914299999999999</v>
      </c>
      <c r="P2065" t="s">
        <v>39</v>
      </c>
    </row>
    <row r="2066" spans="1:16">
      <c r="A2066" t="s">
        <v>4167</v>
      </c>
      <c r="B2066" t="s">
        <v>4168</v>
      </c>
      <c r="C2066">
        <v>22.035699844</v>
      </c>
      <c r="D2066" t="s">
        <v>37</v>
      </c>
      <c r="E2066">
        <v>783149.34834706096</v>
      </c>
      <c r="F2066">
        <v>9635538.3147754408</v>
      </c>
      <c r="G2066">
        <f>IF(C2066="","",VLOOKUP(C2066,Classes_detaillees!B:D,Classes_detaillees!C$1,TRUE))</f>
        <v>25</v>
      </c>
      <c r="H2066">
        <f>IF(C2066="","",VLOOKUP(C2066,Classes_finales!B:D,Classes_finales!C$1,TRUE))</f>
        <v>30</v>
      </c>
      <c r="I2066">
        <f t="shared" si="32"/>
        <v>20</v>
      </c>
      <c r="J2066" s="31">
        <f>Classes_finales!$W$30*C2066^3+Classes_finales!$W$31*C2066^2+Classes_finales!$W$32*C2066+Classes_finales!$W$33</f>
        <v>1.6303914631844645</v>
      </c>
      <c r="K2066">
        <f>IF(OR(C2066&lt;10,C2066&gt;450),0,IF(H2066&gt;=MAX(Classes_finales!D:D),$M$1,Donnees_SIG!J2066))</f>
        <v>1.6303914631844645</v>
      </c>
      <c r="P2066" t="s">
        <v>39</v>
      </c>
    </row>
    <row r="2067" spans="1:16">
      <c r="A2067" t="s">
        <v>4169</v>
      </c>
      <c r="B2067" s="31" t="s">
        <v>4170</v>
      </c>
      <c r="C2067">
        <v>20.701299667000001</v>
      </c>
      <c r="D2067" t="s">
        <v>37</v>
      </c>
      <c r="E2067">
        <v>790280.28004992602</v>
      </c>
      <c r="F2067">
        <v>9637558.5299558602</v>
      </c>
      <c r="G2067">
        <f>IF(C2067="","",VLOOKUP(C2067,Classes_detaillees!B:D,Classes_detaillees!C$1,TRUE))</f>
        <v>25</v>
      </c>
      <c r="H2067">
        <f>IF(C2067="","",VLOOKUP(C2067,Classes_finales!B:D,Classes_finales!C$1,TRUE))</f>
        <v>30</v>
      </c>
      <c r="I2067">
        <f t="shared" si="32"/>
        <v>20</v>
      </c>
      <c r="J2067" s="31">
        <f>Classes_finales!$W$30*C2067^3+Classes_finales!$W$31*C2067^2+Classes_finales!$W$32*C2067+Classes_finales!$W$33</f>
        <v>1.4655720526820371</v>
      </c>
      <c r="K2067">
        <f>IF(OR(C2067&lt;10,C2067&gt;450),0,IF(H2067&gt;=MAX(Classes_finales!D:D),$M$1,Donnees_SIG!J2067))</f>
        <v>1.4655720526820371</v>
      </c>
      <c r="P2067" t="s">
        <v>39</v>
      </c>
    </row>
    <row r="2068" spans="1:16">
      <c r="A2068" t="s">
        <v>4171</v>
      </c>
      <c r="B2068" t="s">
        <v>4172</v>
      </c>
      <c r="C2068">
        <v>61.963401793999999</v>
      </c>
      <c r="D2068" t="s">
        <v>37</v>
      </c>
      <c r="E2068">
        <v>791308.03228655702</v>
      </c>
      <c r="F2068">
        <v>9637111.8851532098</v>
      </c>
      <c r="G2068">
        <f>IF(C2068="","",VLOOKUP(C2068,Classes_detaillees!B:D,Classes_detaillees!C$1,TRUE))</f>
        <v>65</v>
      </c>
      <c r="H2068">
        <f>IF(C2068="","",VLOOKUP(C2068,Classes_finales!B:D,Classes_finales!C$1,TRUE))</f>
        <v>70</v>
      </c>
      <c r="I2068">
        <f t="shared" si="32"/>
        <v>20</v>
      </c>
      <c r="J2068" s="31">
        <f>Classes_finales!$W$30*C2068^3+Classes_finales!$W$31*C2068^2+Classes_finales!$W$32*C2068+Classes_finales!$W$33</f>
        <v>6.7367125467624565</v>
      </c>
      <c r="K2068">
        <f>IF(OR(C2068&lt;10,C2068&gt;450),0,IF(H2068&gt;=MAX(Classes_finales!D:D),$M$1,Donnees_SIG!J2068))</f>
        <v>6.7367125467624565</v>
      </c>
      <c r="P2068" t="s">
        <v>39</v>
      </c>
    </row>
    <row r="2069" spans="1:16">
      <c r="A2069" t="s">
        <v>4173</v>
      </c>
      <c r="B2069" t="s">
        <v>4174</v>
      </c>
      <c r="C2069">
        <v>15.844200133999999</v>
      </c>
      <c r="D2069" t="s">
        <v>37</v>
      </c>
      <c r="E2069">
        <v>783073.21681807702</v>
      </c>
      <c r="F2069">
        <v>9635622.7609857805</v>
      </c>
      <c r="G2069">
        <f>IF(C2069="","",VLOOKUP(C2069,Classes_detaillees!B:D,Classes_detaillees!C$1,TRUE))</f>
        <v>20</v>
      </c>
      <c r="H2069">
        <f>IF(C2069="","",VLOOKUP(C2069,Classes_finales!B:D,Classes_finales!C$1,TRUE))</f>
        <v>30</v>
      </c>
      <c r="I2069">
        <f t="shared" si="32"/>
        <v>20</v>
      </c>
      <c r="J2069" s="31">
        <f>Classes_finales!$W$30*C2069^3+Classes_finales!$W$31*C2069^2+Classes_finales!$W$32*C2069+Classes_finales!$W$33</f>
        <v>0.89656993789825146</v>
      </c>
      <c r="K2069">
        <f>IF(OR(C2069&lt;10,C2069&gt;450),0,IF(H2069&gt;=MAX(Classes_finales!D:D),$M$1,Donnees_SIG!J2069))</f>
        <v>0.89656993789825146</v>
      </c>
      <c r="P2069" t="s">
        <v>39</v>
      </c>
    </row>
    <row r="2070" spans="1:16">
      <c r="A2070" t="s">
        <v>4175</v>
      </c>
      <c r="B2070" t="s">
        <v>4176</v>
      </c>
      <c r="C2070">
        <v>32.096500397</v>
      </c>
      <c r="D2070" t="s">
        <v>37</v>
      </c>
      <c r="E2070">
        <v>790388.76088946802</v>
      </c>
      <c r="F2070">
        <v>9638893.3549710494</v>
      </c>
      <c r="G2070">
        <f>IF(C2070="","",VLOOKUP(C2070,Classes_detaillees!B:D,Classes_detaillees!C$1,TRUE))</f>
        <v>35</v>
      </c>
      <c r="H2070">
        <f>IF(C2070="","",VLOOKUP(C2070,Classes_finales!B:D,Classes_finales!C$1,TRUE))</f>
        <v>35</v>
      </c>
      <c r="I2070">
        <f t="shared" si="32"/>
        <v>20</v>
      </c>
      <c r="J2070" s="31">
        <f>Classes_finales!$W$30*C2070^3+Classes_finales!$W$31*C2070^2+Classes_finales!$W$32*C2070+Classes_finales!$W$33</f>
        <v>2.9536917335738093</v>
      </c>
      <c r="K2070">
        <f>IF(OR(C2070&lt;10,C2070&gt;450),0,IF(H2070&gt;=MAX(Classes_finales!D:D),$M$1,Donnees_SIG!J2070))</f>
        <v>2.9536917335738093</v>
      </c>
      <c r="P2070" t="s">
        <v>39</v>
      </c>
    </row>
    <row r="2071" spans="1:16">
      <c r="A2071" t="s">
        <v>4177</v>
      </c>
      <c r="B2071" s="31" t="s">
        <v>4178</v>
      </c>
      <c r="C2071">
        <v>25.845600128000001</v>
      </c>
      <c r="D2071" t="s">
        <v>37</v>
      </c>
      <c r="E2071">
        <v>790034.649938163</v>
      </c>
      <c r="F2071">
        <v>9638774.1623667199</v>
      </c>
      <c r="G2071">
        <f>IF(C2071="","",VLOOKUP(C2071,Classes_detaillees!B:D,Classes_detaillees!C$1,TRUE))</f>
        <v>30</v>
      </c>
      <c r="H2071">
        <f>IF(C2071="","",VLOOKUP(C2071,Classes_finales!B:D,Classes_finales!C$1,TRUE))</f>
        <v>30</v>
      </c>
      <c r="I2071">
        <f t="shared" si="32"/>
        <v>20</v>
      </c>
      <c r="J2071" s="31">
        <f>Classes_finales!$W$30*C2071^3+Classes_finales!$W$31*C2071^2+Classes_finales!$W$32*C2071+Classes_finales!$W$33</f>
        <v>2.1172090915155839</v>
      </c>
      <c r="K2071">
        <f>IF(OR(C2071&lt;10,C2071&gt;450),0,IF(H2071&gt;=MAX(Classes_finales!D:D),$M$1,Donnees_SIG!J2071))</f>
        <v>2.1172090915155839</v>
      </c>
      <c r="P2071" t="s">
        <v>39</v>
      </c>
    </row>
    <row r="2072" spans="1:16">
      <c r="A2072" t="s">
        <v>4179</v>
      </c>
      <c r="B2072" t="s">
        <v>4180</v>
      </c>
      <c r="C2072">
        <v>104.11569977000001</v>
      </c>
      <c r="D2072" t="s">
        <v>37</v>
      </c>
      <c r="E2072">
        <v>790395.26034731499</v>
      </c>
      <c r="F2072">
        <v>9639397.0219013896</v>
      </c>
      <c r="G2072">
        <f>IF(C2072="","",VLOOKUP(C2072,Classes_detaillees!B:D,Classes_detaillees!C$1,TRUE))</f>
        <v>105</v>
      </c>
      <c r="H2072">
        <f>IF(C2072="","",VLOOKUP(C2072,Classes_finales!B:D,Classes_finales!C$1,TRUE))</f>
        <v>80</v>
      </c>
      <c r="I2072">
        <f t="shared" si="32"/>
        <v>20</v>
      </c>
      <c r="J2072" s="31">
        <f>Classes_finales!$W$30*C2072^3+Classes_finales!$W$31*C2072^2+Classes_finales!$W$32*C2072+Classes_finales!$W$33</f>
        <v>6.7222088967450588</v>
      </c>
      <c r="K2072">
        <f>IF(OR(C2072&lt;10,C2072&gt;450),0,IF(H2072&gt;=MAX(Classes_finales!D:D),$M$1,Donnees_SIG!J2072))</f>
        <v>7.914299999999999</v>
      </c>
      <c r="P2072" t="s">
        <v>39</v>
      </c>
    </row>
    <row r="2073" spans="1:16">
      <c r="A2073" t="s">
        <v>4181</v>
      </c>
      <c r="B2073" s="31" t="s">
        <v>4182</v>
      </c>
      <c r="C2073">
        <v>21.430999755999999</v>
      </c>
      <c r="D2073" t="s">
        <v>37</v>
      </c>
      <c r="E2073">
        <v>791350.34990378399</v>
      </c>
      <c r="F2073">
        <v>9638926.7836627197</v>
      </c>
      <c r="G2073">
        <f>IF(C2073="","",VLOOKUP(C2073,Classes_detaillees!B:D,Classes_detaillees!C$1,TRUE))</f>
        <v>25</v>
      </c>
      <c r="H2073">
        <f>IF(C2073="","",VLOOKUP(C2073,Classes_finales!B:D,Classes_finales!C$1,TRUE))</f>
        <v>30</v>
      </c>
      <c r="I2073">
        <f t="shared" si="32"/>
        <v>20</v>
      </c>
      <c r="J2073" s="31">
        <f>Classes_finales!$W$30*C2073^3+Classes_finales!$W$31*C2073^2+Classes_finales!$W$32*C2073+Classes_finales!$W$33</f>
        <v>1.5552970239122312</v>
      </c>
      <c r="K2073">
        <f>IF(OR(C2073&lt;10,C2073&gt;450),0,IF(H2073&gt;=MAX(Classes_finales!D:D),$M$1,Donnees_SIG!J2073))</f>
        <v>1.5552970239122312</v>
      </c>
      <c r="P2073" t="s">
        <v>39</v>
      </c>
    </row>
    <row r="2074" spans="1:16">
      <c r="A2074" t="s">
        <v>4183</v>
      </c>
      <c r="B2074" t="s">
        <v>4184</v>
      </c>
      <c r="C2074">
        <v>45.413700104</v>
      </c>
      <c r="D2074" t="s">
        <v>37</v>
      </c>
      <c r="E2074">
        <v>785643.27675880701</v>
      </c>
      <c r="F2074">
        <v>9636045.6907763202</v>
      </c>
      <c r="G2074">
        <f>IF(C2074="","",VLOOKUP(C2074,Classes_detaillees!B:D,Classes_detaillees!C$1,TRUE))</f>
        <v>50</v>
      </c>
      <c r="H2074">
        <f>IF(C2074="","",VLOOKUP(C2074,Classes_finales!B:D,Classes_finales!C$1,TRUE))</f>
        <v>50</v>
      </c>
      <c r="I2074">
        <f t="shared" si="32"/>
        <v>20</v>
      </c>
      <c r="J2074" s="31">
        <f>Classes_finales!$W$30*C2074^3+Classes_finales!$W$31*C2074^2+Classes_finales!$W$32*C2074+Classes_finales!$W$33</f>
        <v>4.7704006039085201</v>
      </c>
      <c r="K2074">
        <f>IF(OR(C2074&lt;10,C2074&gt;450),0,IF(H2074&gt;=MAX(Classes_finales!D:D),$M$1,Donnees_SIG!J2074))</f>
        <v>4.7704006039085201</v>
      </c>
      <c r="P2074" t="s">
        <v>39</v>
      </c>
    </row>
    <row r="2075" spans="1:16">
      <c r="A2075" t="s">
        <v>4185</v>
      </c>
      <c r="B2075" s="31" t="s">
        <v>4186</v>
      </c>
      <c r="C2075">
        <v>144.91569519000001</v>
      </c>
      <c r="D2075" t="s">
        <v>37</v>
      </c>
      <c r="E2075">
        <v>790341.22523013805</v>
      </c>
      <c r="F2075">
        <v>9637453.91758232</v>
      </c>
      <c r="G2075">
        <f>IF(C2075="","",VLOOKUP(C2075,Classes_detaillees!B:D,Classes_detaillees!C$1,TRUE))</f>
        <v>145</v>
      </c>
      <c r="H2075">
        <f>IF(C2075="","",VLOOKUP(C2075,Classes_finales!B:D,Classes_finales!C$1,TRUE))</f>
        <v>80</v>
      </c>
      <c r="I2075">
        <f t="shared" si="32"/>
        <v>20</v>
      </c>
      <c r="J2075" s="31">
        <f>Classes_finales!$W$30*C2075^3+Classes_finales!$W$31*C2075^2+Classes_finales!$W$32*C2075+Classes_finales!$W$33</f>
        <v>-6.8969790801268349</v>
      </c>
      <c r="K2075">
        <f>IF(OR(C2075&lt;10,C2075&gt;450),0,IF(H2075&gt;=MAX(Classes_finales!D:D),$M$1,Donnees_SIG!J2075))</f>
        <v>7.914299999999999</v>
      </c>
      <c r="P2075" t="s">
        <v>39</v>
      </c>
    </row>
    <row r="2076" spans="1:16">
      <c r="A2076" t="s">
        <v>4187</v>
      </c>
      <c r="B2076" s="31" t="s">
        <v>4188</v>
      </c>
      <c r="C2076">
        <v>171.84500122</v>
      </c>
      <c r="D2076" t="s">
        <v>37</v>
      </c>
      <c r="E2076">
        <v>790410.77691096498</v>
      </c>
      <c r="F2076">
        <v>9638874.3160595</v>
      </c>
      <c r="G2076">
        <f>IF(C2076="","",VLOOKUP(C2076,Classes_detaillees!B:D,Classes_detaillees!C$1,TRUE))</f>
        <v>175</v>
      </c>
      <c r="H2076">
        <f>IF(C2076="","",VLOOKUP(C2076,Classes_finales!B:D,Classes_finales!C$1,TRUE))</f>
        <v>80</v>
      </c>
      <c r="I2076">
        <f t="shared" si="32"/>
        <v>20</v>
      </c>
      <c r="J2076" s="31">
        <f>Classes_finales!$W$30*C2076^3+Classes_finales!$W$31*C2076^2+Classes_finales!$W$32*C2076+Classes_finales!$W$33</f>
        <v>-27.226248478288078</v>
      </c>
      <c r="K2076">
        <f>IF(OR(C2076&lt;10,C2076&gt;450),0,IF(H2076&gt;=MAX(Classes_finales!D:D),$M$1,Donnees_SIG!J2076))</f>
        <v>7.914299999999999</v>
      </c>
      <c r="P2076" t="s">
        <v>39</v>
      </c>
    </row>
    <row r="2077" spans="1:16">
      <c r="A2077" t="s">
        <v>4189</v>
      </c>
      <c r="B2077" s="31" t="s">
        <v>4190</v>
      </c>
      <c r="C2077">
        <v>76.928199767999999</v>
      </c>
      <c r="D2077" t="s">
        <v>37</v>
      </c>
      <c r="E2077">
        <v>792065.97945236298</v>
      </c>
      <c r="F2077">
        <v>9639671.0215837508</v>
      </c>
      <c r="G2077">
        <f>IF(C2077="","",VLOOKUP(C2077,Classes_detaillees!B:D,Classes_detaillees!C$1,TRUE))</f>
        <v>80</v>
      </c>
      <c r="H2077">
        <f>IF(C2077="","",VLOOKUP(C2077,Classes_finales!B:D,Classes_finales!C$1,TRUE))</f>
        <v>80</v>
      </c>
      <c r="I2077">
        <f t="shared" si="32"/>
        <v>20</v>
      </c>
      <c r="J2077" s="31">
        <f>Classes_finales!$W$30*C2077^3+Classes_finales!$W$31*C2077^2+Classes_finales!$W$32*C2077+Classes_finales!$W$33</f>
        <v>7.8138583943708522</v>
      </c>
      <c r="K2077">
        <f>IF(OR(C2077&lt;10,C2077&gt;450),0,IF(H2077&gt;=MAX(Classes_finales!D:D),$M$1,Donnees_SIG!J2077))</f>
        <v>7.914299999999999</v>
      </c>
      <c r="P2077" t="s">
        <v>39</v>
      </c>
    </row>
    <row r="2078" spans="1:16">
      <c r="A2078" t="s">
        <v>4191</v>
      </c>
      <c r="B2078" t="s">
        <v>4192</v>
      </c>
      <c r="C2078">
        <v>45.327598571999999</v>
      </c>
      <c r="D2078" t="s">
        <v>37</v>
      </c>
      <c r="E2078">
        <v>791624.36323507002</v>
      </c>
      <c r="F2078">
        <v>9637528.8542631399</v>
      </c>
      <c r="G2078">
        <f>IF(C2078="","",VLOOKUP(C2078,Classes_detaillees!B:D,Classes_detaillees!C$1,TRUE))</f>
        <v>50</v>
      </c>
      <c r="H2078">
        <f>IF(C2078="","",VLOOKUP(C2078,Classes_finales!B:D,Classes_finales!C$1,TRUE))</f>
        <v>50</v>
      </c>
      <c r="I2078">
        <f t="shared" si="32"/>
        <v>20</v>
      </c>
      <c r="J2078" s="31">
        <f>Classes_finales!$W$30*C2078^3+Classes_finales!$W$31*C2078^2+Classes_finales!$W$32*C2078+Classes_finales!$W$33</f>
        <v>4.7589472859296347</v>
      </c>
      <c r="K2078">
        <f>IF(OR(C2078&lt;10,C2078&gt;450),0,IF(H2078&gt;=MAX(Classes_finales!D:D),$M$1,Donnees_SIG!J2078))</f>
        <v>4.7589472859296347</v>
      </c>
      <c r="P2078" t="s">
        <v>39</v>
      </c>
    </row>
    <row r="2079" spans="1:16">
      <c r="A2079" t="s">
        <v>4193</v>
      </c>
      <c r="B2079" t="s">
        <v>4194</v>
      </c>
      <c r="C2079">
        <v>34.568801880000002</v>
      </c>
      <c r="D2079" t="s">
        <v>37</v>
      </c>
      <c r="E2079">
        <v>783190.60941163695</v>
      </c>
      <c r="F2079">
        <v>9635177.1442727204</v>
      </c>
      <c r="G2079">
        <f>IF(C2079="","",VLOOKUP(C2079,Classes_detaillees!B:D,Classes_detaillees!C$1,TRUE))</f>
        <v>35</v>
      </c>
      <c r="H2079">
        <f>IF(C2079="","",VLOOKUP(C2079,Classes_finales!B:D,Classes_finales!C$1,TRUE))</f>
        <v>35</v>
      </c>
      <c r="I2079">
        <f t="shared" si="32"/>
        <v>20</v>
      </c>
      <c r="J2079" s="31">
        <f>Classes_finales!$W$30*C2079^3+Classes_finales!$W$31*C2079^2+Classes_finales!$W$32*C2079+Classes_finales!$W$33</f>
        <v>3.2920735749628833</v>
      </c>
      <c r="K2079">
        <f>IF(OR(C2079&lt;10,C2079&gt;450),0,IF(H2079&gt;=MAX(Classes_finales!D:D),$M$1,Donnees_SIG!J2079))</f>
        <v>3.2920735749628833</v>
      </c>
      <c r="P2079" t="s">
        <v>39</v>
      </c>
    </row>
    <row r="2080" spans="1:16">
      <c r="A2080" t="s">
        <v>4195</v>
      </c>
      <c r="B2080" t="s">
        <v>4196</v>
      </c>
      <c r="C2080">
        <v>61.983398438000002</v>
      </c>
      <c r="D2080" t="s">
        <v>37</v>
      </c>
      <c r="E2080">
        <v>786557.19102087105</v>
      </c>
      <c r="F2080">
        <v>9636309.3961700592</v>
      </c>
      <c r="G2080">
        <f>IF(C2080="","",VLOOKUP(C2080,Classes_detaillees!B:D,Classes_detaillees!C$1,TRUE))</f>
        <v>65</v>
      </c>
      <c r="H2080">
        <f>IF(C2080="","",VLOOKUP(C2080,Classes_finales!B:D,Classes_finales!C$1,TRUE))</f>
        <v>70</v>
      </c>
      <c r="I2080">
        <f t="shared" si="32"/>
        <v>20</v>
      </c>
      <c r="J2080" s="31">
        <f>Classes_finales!$W$30*C2080^3+Classes_finales!$W$31*C2080^2+Classes_finales!$W$32*C2080+Classes_finales!$W$33</f>
        <v>6.7386950304297635</v>
      </c>
      <c r="K2080">
        <f>IF(OR(C2080&lt;10,C2080&gt;450),0,IF(H2080&gt;=MAX(Classes_finales!D:D),$M$1,Donnees_SIG!J2080))</f>
        <v>6.7386950304297635</v>
      </c>
      <c r="P2080" t="s">
        <v>39</v>
      </c>
    </row>
    <row r="2081" spans="1:16">
      <c r="A2081" t="s">
        <v>4197</v>
      </c>
      <c r="B2081" s="31" t="s">
        <v>4198</v>
      </c>
      <c r="C2081">
        <v>24.983999252</v>
      </c>
      <c r="D2081" t="s">
        <v>37</v>
      </c>
      <c r="E2081">
        <v>790565.603455415</v>
      </c>
      <c r="F2081">
        <v>9638530.0379271004</v>
      </c>
      <c r="G2081">
        <f>IF(C2081="","",VLOOKUP(C2081,Classes_detaillees!B:D,Classes_detaillees!C$1,TRUE))</f>
        <v>25</v>
      </c>
      <c r="H2081">
        <f>IF(C2081="","",VLOOKUP(C2081,Classes_finales!B:D,Classes_finales!C$1,TRUE))</f>
        <v>30</v>
      </c>
      <c r="I2081">
        <f t="shared" si="32"/>
        <v>20</v>
      </c>
      <c r="J2081" s="31">
        <f>Classes_finales!$W$30*C2081^3+Classes_finales!$W$31*C2081^2+Classes_finales!$W$32*C2081+Classes_finales!$W$33</f>
        <v>2.0052296825074873</v>
      </c>
      <c r="K2081">
        <f>IF(OR(C2081&lt;10,C2081&gt;450),0,IF(H2081&gt;=MAX(Classes_finales!D:D),$M$1,Donnees_SIG!J2081))</f>
        <v>2.0052296825074873</v>
      </c>
      <c r="P2081" t="s">
        <v>39</v>
      </c>
    </row>
    <row r="2082" spans="1:16">
      <c r="A2082" t="s">
        <v>4199</v>
      </c>
      <c r="B2082" t="s">
        <v>4200</v>
      </c>
      <c r="C2082">
        <v>89.894996642999999</v>
      </c>
      <c r="D2082" t="s">
        <v>37</v>
      </c>
      <c r="E2082">
        <v>791937.87268857495</v>
      </c>
      <c r="F2082">
        <v>9638407.1583152208</v>
      </c>
      <c r="G2082">
        <f>IF(C2082="","",VLOOKUP(C2082,Classes_detaillees!B:D,Classes_detaillees!C$1,TRUE))</f>
        <v>90</v>
      </c>
      <c r="H2082">
        <f>IF(C2082="","",VLOOKUP(C2082,Classes_finales!B:D,Classes_finales!C$1,TRUE))</f>
        <v>80</v>
      </c>
      <c r="I2082">
        <f t="shared" si="32"/>
        <v>20</v>
      </c>
      <c r="J2082" s="31">
        <f>Classes_finales!$W$30*C2082^3+Classes_finales!$W$31*C2082^2+Classes_finales!$W$32*C2082+Classes_finales!$W$33</f>
        <v>7.8867403520154813</v>
      </c>
      <c r="K2082">
        <f>IF(OR(C2082&lt;10,C2082&gt;450),0,IF(H2082&gt;=MAX(Classes_finales!D:D),$M$1,Donnees_SIG!J2082))</f>
        <v>7.914299999999999</v>
      </c>
      <c r="P2082" t="s">
        <v>39</v>
      </c>
    </row>
    <row r="2083" spans="1:16">
      <c r="A2083" t="s">
        <v>4201</v>
      </c>
      <c r="B2083" t="s">
        <v>4202</v>
      </c>
      <c r="C2083">
        <v>76.839500427000004</v>
      </c>
      <c r="D2083" t="s">
        <v>37</v>
      </c>
      <c r="E2083">
        <v>790511.35711560096</v>
      </c>
      <c r="F2083">
        <v>9639363.8888182398</v>
      </c>
      <c r="G2083">
        <f>IF(C2083="","",VLOOKUP(C2083,Classes_detaillees!B:D,Classes_detaillees!C$1,TRUE))</f>
        <v>80</v>
      </c>
      <c r="H2083">
        <f>IF(C2083="","",VLOOKUP(C2083,Classes_finales!B:D,Classes_finales!C$1,TRUE))</f>
        <v>80</v>
      </c>
      <c r="I2083">
        <f t="shared" si="32"/>
        <v>20</v>
      </c>
      <c r="J2083" s="31">
        <f>Classes_finales!$W$30*C2083^3+Classes_finales!$W$31*C2083^2+Classes_finales!$W$32*C2083+Classes_finales!$W$33</f>
        <v>7.8102641802793631</v>
      </c>
      <c r="K2083">
        <f>IF(OR(C2083&lt;10,C2083&gt;450),0,IF(H2083&gt;=MAX(Classes_finales!D:D),$M$1,Donnees_SIG!J2083))</f>
        <v>7.914299999999999</v>
      </c>
      <c r="P2083" t="s">
        <v>39</v>
      </c>
    </row>
    <row r="2084" spans="1:16">
      <c r="A2084" t="s">
        <v>4203</v>
      </c>
      <c r="B2084" s="31" t="s">
        <v>4204</v>
      </c>
      <c r="C2084">
        <v>83.490997313999998</v>
      </c>
      <c r="D2084" t="s">
        <v>37</v>
      </c>
      <c r="E2084">
        <v>783175.87919081701</v>
      </c>
      <c r="F2084">
        <v>9636043.4320091791</v>
      </c>
      <c r="G2084">
        <f>IF(C2084="","",VLOOKUP(C2084,Classes_detaillees!B:D,Classes_detaillees!C$1,TRUE))</f>
        <v>85</v>
      </c>
      <c r="H2084">
        <f>IF(C2084="","",VLOOKUP(C2084,Classes_finales!B:D,Classes_finales!C$1,TRUE))</f>
        <v>80</v>
      </c>
      <c r="I2084">
        <f t="shared" si="32"/>
        <v>20</v>
      </c>
      <c r="J2084" s="31">
        <f>Classes_finales!$W$30*C2084^3+Classes_finales!$W$31*C2084^2+Classes_finales!$W$32*C2084+Classes_finales!$W$33</f>
        <v>7.968688571246723</v>
      </c>
      <c r="K2084">
        <f>IF(OR(C2084&lt;10,C2084&gt;450),0,IF(H2084&gt;=MAX(Classes_finales!D:D),$M$1,Donnees_SIG!J2084))</f>
        <v>7.914299999999999</v>
      </c>
      <c r="P2084" t="s">
        <v>39</v>
      </c>
    </row>
    <row r="2085" spans="1:16">
      <c r="A2085" t="s">
        <v>4205</v>
      </c>
      <c r="B2085" s="31" t="s">
        <v>4206</v>
      </c>
      <c r="C2085">
        <v>113.24160003999999</v>
      </c>
      <c r="D2085" t="s">
        <v>37</v>
      </c>
      <c r="E2085">
        <v>790333.01238632097</v>
      </c>
      <c r="F2085">
        <v>9637570.2549857795</v>
      </c>
      <c r="G2085">
        <f>IF(C2085="","",VLOOKUP(C2085,Classes_detaillees!B:D,Classes_detaillees!C$1,TRUE))</f>
        <v>115</v>
      </c>
      <c r="H2085">
        <f>IF(C2085="","",VLOOKUP(C2085,Classes_finales!B:D,Classes_finales!C$1,TRUE))</f>
        <v>80</v>
      </c>
      <c r="I2085">
        <f t="shared" si="32"/>
        <v>20</v>
      </c>
      <c r="J2085" s="31">
        <f>Classes_finales!$W$30*C2085^3+Classes_finales!$W$31*C2085^2+Classes_finales!$W$32*C2085+Classes_finales!$W$33</f>
        <v>5.1343635082183923</v>
      </c>
      <c r="K2085">
        <f>IF(OR(C2085&lt;10,C2085&gt;450),0,IF(H2085&gt;=MAX(Classes_finales!D:D),$M$1,Donnees_SIG!J2085))</f>
        <v>7.914299999999999</v>
      </c>
      <c r="P2085" t="s">
        <v>39</v>
      </c>
    </row>
    <row r="2086" spans="1:16">
      <c r="A2086" t="s">
        <v>4207</v>
      </c>
      <c r="B2086" t="s">
        <v>4208</v>
      </c>
      <c r="C2086">
        <v>64.443901061999995</v>
      </c>
      <c r="D2086" t="s">
        <v>37</v>
      </c>
      <c r="E2086">
        <v>791928.75327032804</v>
      </c>
      <c r="F2086">
        <v>9638416.1517329793</v>
      </c>
      <c r="G2086">
        <f>IF(C2086="","",VLOOKUP(C2086,Classes_detaillees!B:D,Classes_detaillees!C$1,TRUE))</f>
        <v>65</v>
      </c>
      <c r="H2086">
        <f>IF(C2086="","",VLOOKUP(C2086,Classes_finales!B:D,Classes_finales!C$1,TRUE))</f>
        <v>70</v>
      </c>
      <c r="I2086">
        <f t="shared" si="32"/>
        <v>20</v>
      </c>
      <c r="J2086" s="31">
        <f>Classes_finales!$W$30*C2086^3+Classes_finales!$W$31*C2086^2+Classes_finales!$W$32*C2086+Classes_finales!$W$33</f>
        <v>6.9730624761215285</v>
      </c>
      <c r="K2086">
        <f>IF(OR(C2086&lt;10,C2086&gt;450),0,IF(H2086&gt;=MAX(Classes_finales!D:D),$M$1,Donnees_SIG!J2086))</f>
        <v>6.9730624761215285</v>
      </c>
      <c r="P2086" t="s">
        <v>39</v>
      </c>
    </row>
    <row r="2087" spans="1:16">
      <c r="A2087" t="s">
        <v>4209</v>
      </c>
      <c r="B2087" t="s">
        <v>4210</v>
      </c>
      <c r="C2087">
        <v>188.22360229</v>
      </c>
      <c r="D2087" t="s">
        <v>37</v>
      </c>
      <c r="E2087">
        <v>790224.645538287</v>
      </c>
      <c r="F2087">
        <v>9637717.0259890296</v>
      </c>
      <c r="G2087">
        <f>IF(C2087="","",VLOOKUP(C2087,Classes_detaillees!B:D,Classes_detaillees!C$1,TRUE))</f>
        <v>190</v>
      </c>
      <c r="H2087">
        <f>IF(C2087="","",VLOOKUP(C2087,Classes_finales!B:D,Classes_finales!C$1,TRUE))</f>
        <v>80</v>
      </c>
      <c r="I2087">
        <f t="shared" si="32"/>
        <v>20</v>
      </c>
      <c r="J2087" s="31">
        <f>Classes_finales!$W$30*C2087^3+Classes_finales!$W$31*C2087^2+Classes_finales!$W$32*C2087+Classes_finales!$W$33</f>
        <v>-45.194087380965449</v>
      </c>
      <c r="K2087">
        <f>IF(OR(C2087&lt;10,C2087&gt;450),0,IF(H2087&gt;=MAX(Classes_finales!D:D),$M$1,Donnees_SIG!J2087))</f>
        <v>7.914299999999999</v>
      </c>
      <c r="P2087" t="s">
        <v>39</v>
      </c>
    </row>
    <row r="2088" spans="1:16">
      <c r="A2088" t="s">
        <v>4211</v>
      </c>
      <c r="B2088" t="s">
        <v>4212</v>
      </c>
      <c r="C2088">
        <v>67.628700256000002</v>
      </c>
      <c r="D2088" t="s">
        <v>37</v>
      </c>
      <c r="E2088">
        <v>790792.39172434399</v>
      </c>
      <c r="F2088">
        <v>9638021.5726352595</v>
      </c>
      <c r="G2088">
        <f>IF(C2088="","",VLOOKUP(C2088,Classes_detaillees!B:D,Classes_detaillees!C$1,TRUE))</f>
        <v>70</v>
      </c>
      <c r="H2088">
        <f>IF(C2088="","",VLOOKUP(C2088,Classes_finales!B:D,Classes_finales!C$1,TRUE))</f>
        <v>70</v>
      </c>
      <c r="I2088">
        <f t="shared" si="32"/>
        <v>20</v>
      </c>
      <c r="J2088" s="31">
        <f>Classes_finales!$W$30*C2088^3+Classes_finales!$W$31*C2088^2+Classes_finales!$W$32*C2088+Classes_finales!$W$33</f>
        <v>7.2461954025308017</v>
      </c>
      <c r="K2088">
        <f>IF(OR(C2088&lt;10,C2088&gt;450),0,IF(H2088&gt;=MAX(Classes_finales!D:D),$M$1,Donnees_SIG!J2088))</f>
        <v>7.2461954025308017</v>
      </c>
      <c r="P2088" t="s">
        <v>39</v>
      </c>
    </row>
    <row r="2089" spans="1:16">
      <c r="A2089" t="s">
        <v>4213</v>
      </c>
      <c r="B2089" s="31" t="s">
        <v>4214</v>
      </c>
      <c r="C2089">
        <v>14.918499947000001</v>
      </c>
      <c r="D2089" t="s">
        <v>37</v>
      </c>
      <c r="E2089">
        <v>784499.12192839198</v>
      </c>
      <c r="F2089">
        <v>9636433.6039314903</v>
      </c>
      <c r="G2089">
        <f>IF(C2089="","",VLOOKUP(C2089,Classes_detaillees!B:D,Classes_detaillees!C$1,TRUE))</f>
        <v>15</v>
      </c>
      <c r="H2089">
        <f>IF(C2089="","",VLOOKUP(C2089,Classes_finales!B:D,Classes_finales!C$1,TRUE))</f>
        <v>15</v>
      </c>
      <c r="I2089">
        <f t="shared" si="32"/>
        <v>20</v>
      </c>
      <c r="J2089" s="31">
        <f>Classes_finales!$W$30*C2089^3+Classes_finales!$W$31*C2089^2+Classes_finales!$W$32*C2089+Classes_finales!$W$33</f>
        <v>0.79439253996491943</v>
      </c>
      <c r="K2089">
        <f>IF(OR(C2089&lt;10,C2089&gt;450),0,IF(H2089&gt;=MAX(Classes_finales!D:D),$M$1,Donnees_SIG!J2089))</f>
        <v>0.79439253996491943</v>
      </c>
      <c r="P2089" t="s">
        <v>39</v>
      </c>
    </row>
    <row r="2090" spans="1:16">
      <c r="A2090" t="s">
        <v>4215</v>
      </c>
      <c r="B2090" t="s">
        <v>4216</v>
      </c>
      <c r="C2090">
        <v>138.90859985</v>
      </c>
      <c r="D2090" t="s">
        <v>37</v>
      </c>
      <c r="E2090">
        <v>790564.719095762</v>
      </c>
      <c r="F2090">
        <v>9637876.5836799406</v>
      </c>
      <c r="G2090">
        <f>IF(C2090="","",VLOOKUP(C2090,Classes_detaillees!B:D,Classes_detaillees!C$1,TRUE))</f>
        <v>140</v>
      </c>
      <c r="H2090">
        <f>IF(C2090="","",VLOOKUP(C2090,Classes_finales!B:D,Classes_finales!C$1,TRUE))</f>
        <v>80</v>
      </c>
      <c r="I2090">
        <f t="shared" si="32"/>
        <v>20</v>
      </c>
      <c r="J2090" s="31">
        <f>Classes_finales!$W$30*C2090^3+Classes_finales!$W$31*C2090^2+Classes_finales!$W$32*C2090+Classes_finales!$W$33</f>
        <v>-3.7299757405976517</v>
      </c>
      <c r="K2090">
        <f>IF(OR(C2090&lt;10,C2090&gt;450),0,IF(H2090&gt;=MAX(Classes_finales!D:D),$M$1,Donnees_SIG!J2090))</f>
        <v>7.914299999999999</v>
      </c>
      <c r="P2090" t="s">
        <v>39</v>
      </c>
    </row>
    <row r="2091" spans="1:16">
      <c r="A2091" t="s">
        <v>4217</v>
      </c>
      <c r="B2091" t="s">
        <v>4218</v>
      </c>
      <c r="C2091">
        <v>79.257598877000007</v>
      </c>
      <c r="D2091" t="s">
        <v>37</v>
      </c>
      <c r="E2091">
        <v>790872.97914893797</v>
      </c>
      <c r="F2091">
        <v>9639311.2211143896</v>
      </c>
      <c r="G2091">
        <f>IF(C2091="","",VLOOKUP(C2091,Classes_detaillees!B:D,Classes_detaillees!C$1,TRUE))</f>
        <v>80</v>
      </c>
      <c r="H2091">
        <f>IF(C2091="","",VLOOKUP(C2091,Classes_finales!B:D,Classes_finales!C$1,TRUE))</f>
        <v>80</v>
      </c>
      <c r="I2091">
        <f t="shared" si="32"/>
        <v>20</v>
      </c>
      <c r="J2091" s="31">
        <f>Classes_finales!$W$30*C2091^3+Classes_finales!$W$31*C2091^2+Classes_finales!$W$32*C2091+Classes_finales!$W$33</f>
        <v>7.8943893811535339</v>
      </c>
      <c r="K2091">
        <f>IF(OR(C2091&lt;10,C2091&gt;450),0,IF(H2091&gt;=MAX(Classes_finales!D:D),$M$1,Donnees_SIG!J2091))</f>
        <v>7.914299999999999</v>
      </c>
      <c r="P2091" t="s">
        <v>39</v>
      </c>
    </row>
    <row r="2092" spans="1:16">
      <c r="A2092" t="s">
        <v>4219</v>
      </c>
      <c r="B2092" s="31" t="s">
        <v>4220</v>
      </c>
      <c r="C2092">
        <v>144.93499756</v>
      </c>
      <c r="D2092" t="s">
        <v>37</v>
      </c>
      <c r="E2092">
        <v>790836.570398974</v>
      </c>
      <c r="F2092">
        <v>9638423.4165331908</v>
      </c>
      <c r="G2092">
        <f>IF(C2092="","",VLOOKUP(C2092,Classes_detaillees!B:D,Classes_detaillees!C$1,TRUE))</f>
        <v>145</v>
      </c>
      <c r="H2092">
        <f>IF(C2092="","",VLOOKUP(C2092,Classes_finales!B:D,Classes_finales!C$1,TRUE))</f>
        <v>80</v>
      </c>
      <c r="I2092">
        <f t="shared" si="32"/>
        <v>20</v>
      </c>
      <c r="J2092" s="31">
        <f>Classes_finales!$W$30*C2092^3+Classes_finales!$W$31*C2092^2+Classes_finales!$W$32*C2092+Classes_finales!$W$33</f>
        <v>-6.907897076564721</v>
      </c>
      <c r="K2092">
        <f>IF(OR(C2092&lt;10,C2092&gt;450),0,IF(H2092&gt;=MAX(Classes_finales!D:D),$M$1,Donnees_SIG!J2092))</f>
        <v>7.914299999999999</v>
      </c>
      <c r="P2092" t="s">
        <v>39</v>
      </c>
    </row>
    <row r="2093" spans="1:16">
      <c r="A2093" t="s">
        <v>4221</v>
      </c>
      <c r="B2093" t="s">
        <v>4222</v>
      </c>
      <c r="C2093">
        <v>190.22410583000001</v>
      </c>
      <c r="D2093" t="s">
        <v>37</v>
      </c>
      <c r="E2093">
        <v>783495.034889973</v>
      </c>
      <c r="F2093">
        <v>9637060.2329383492</v>
      </c>
      <c r="G2093">
        <f>IF(C2093="","",VLOOKUP(C2093,Classes_detaillees!B:D,Classes_detaillees!C$1,TRUE))</f>
        <v>195</v>
      </c>
      <c r="H2093">
        <f>IF(C2093="","",VLOOKUP(C2093,Classes_finales!B:D,Classes_finales!C$1,TRUE))</f>
        <v>80</v>
      </c>
      <c r="I2093">
        <f t="shared" si="32"/>
        <v>20</v>
      </c>
      <c r="J2093" s="31">
        <f>Classes_finales!$W$30*C2093^3+Classes_finales!$W$31*C2093^2+Classes_finales!$W$32*C2093+Classes_finales!$W$33</f>
        <v>-47.712471412772231</v>
      </c>
      <c r="K2093">
        <f>IF(OR(C2093&lt;10,C2093&gt;450),0,IF(H2093&gt;=MAX(Classes_finales!D:D),$M$1,Donnees_SIG!J2093))</f>
        <v>7.914299999999999</v>
      </c>
      <c r="P2093" t="s">
        <v>39</v>
      </c>
    </row>
    <row r="2094" spans="1:16">
      <c r="A2094" t="s">
        <v>4223</v>
      </c>
      <c r="B2094" t="s">
        <v>4224</v>
      </c>
      <c r="C2094">
        <v>22.093000411999999</v>
      </c>
      <c r="D2094" t="s">
        <v>37</v>
      </c>
      <c r="E2094">
        <v>790300.25771107699</v>
      </c>
      <c r="F2094">
        <v>9637551.8411574997</v>
      </c>
      <c r="G2094">
        <f>IF(C2094="","",VLOOKUP(C2094,Classes_detaillees!B:D,Classes_detaillees!C$1,TRUE))</f>
        <v>25</v>
      </c>
      <c r="H2094">
        <f>IF(C2094="","",VLOOKUP(C2094,Classes_finales!B:D,Classes_finales!C$1,TRUE))</f>
        <v>30</v>
      </c>
      <c r="I2094">
        <f t="shared" si="32"/>
        <v>20</v>
      </c>
      <c r="J2094" s="31">
        <f>Classes_finales!$W$30*C2094^3+Classes_finales!$W$31*C2094^2+Classes_finales!$W$32*C2094+Classes_finales!$W$33</f>
        <v>1.6375410264600023</v>
      </c>
      <c r="K2094">
        <f>IF(OR(C2094&lt;10,C2094&gt;450),0,IF(H2094&gt;=MAX(Classes_finales!D:D),$M$1,Donnees_SIG!J2094))</f>
        <v>1.6375410264600023</v>
      </c>
      <c r="P2094" t="s">
        <v>39</v>
      </c>
    </row>
    <row r="2095" spans="1:16">
      <c r="A2095" t="s">
        <v>4225</v>
      </c>
      <c r="B2095" s="31" t="s">
        <v>4226</v>
      </c>
      <c r="C2095">
        <v>20.535800934000001</v>
      </c>
      <c r="D2095" t="s">
        <v>37</v>
      </c>
      <c r="E2095">
        <v>790458.77349000005</v>
      </c>
      <c r="F2095">
        <v>9637441.0753398295</v>
      </c>
      <c r="G2095">
        <f>IF(C2095="","",VLOOKUP(C2095,Classes_detaillees!B:D,Classes_detaillees!C$1,TRUE))</f>
        <v>25</v>
      </c>
      <c r="H2095">
        <f>IF(C2095="","",VLOOKUP(C2095,Classes_finales!B:D,Classes_finales!C$1,TRUE))</f>
        <v>30</v>
      </c>
      <c r="I2095">
        <f t="shared" si="32"/>
        <v>20</v>
      </c>
      <c r="J2095" s="31">
        <f>Classes_finales!$W$30*C2095^3+Classes_finales!$W$31*C2095^2+Classes_finales!$W$32*C2095+Classes_finales!$W$33</f>
        <v>1.4453623391785331</v>
      </c>
      <c r="K2095">
        <f>IF(OR(C2095&lt;10,C2095&gt;450),0,IF(H2095&gt;=MAX(Classes_finales!D:D),$M$1,Donnees_SIG!J2095))</f>
        <v>1.4453623391785331</v>
      </c>
      <c r="P2095" t="s">
        <v>39</v>
      </c>
    </row>
    <row r="2096" spans="1:16">
      <c r="A2096" t="s">
        <v>4227</v>
      </c>
      <c r="B2096" s="31" t="s">
        <v>4228</v>
      </c>
      <c r="C2096">
        <v>103.32060242</v>
      </c>
      <c r="D2096" t="s">
        <v>37</v>
      </c>
      <c r="E2096">
        <v>785383.05455217697</v>
      </c>
      <c r="F2096">
        <v>9636803.8136125505</v>
      </c>
      <c r="G2096">
        <f>IF(C2096="","",VLOOKUP(C2096,Classes_detaillees!B:D,Classes_detaillees!C$1,TRUE))</f>
        <v>105</v>
      </c>
      <c r="H2096">
        <f>IF(C2096="","",VLOOKUP(C2096,Classes_finales!B:D,Classes_finales!C$1,TRUE))</f>
        <v>80</v>
      </c>
      <c r="I2096">
        <f t="shared" si="32"/>
        <v>20</v>
      </c>
      <c r="J2096" s="31">
        <f>Classes_finales!$W$30*C2096^3+Classes_finales!$W$31*C2096^2+Classes_finales!$W$32*C2096+Classes_finales!$W$33</f>
        <v>6.8273132830183556</v>
      </c>
      <c r="K2096">
        <f>IF(OR(C2096&lt;10,C2096&gt;450),0,IF(H2096&gt;=MAX(Classes_finales!D:D),$M$1,Donnees_SIG!J2096))</f>
        <v>7.914299999999999</v>
      </c>
      <c r="P2096" t="s">
        <v>39</v>
      </c>
    </row>
    <row r="2097" spans="1:16">
      <c r="A2097" t="s">
        <v>4229</v>
      </c>
      <c r="B2097" t="s">
        <v>4230</v>
      </c>
      <c r="C2097">
        <v>18.333000182999999</v>
      </c>
      <c r="D2097" t="s">
        <v>37</v>
      </c>
      <c r="E2097">
        <v>790296.04688811104</v>
      </c>
      <c r="F2097">
        <v>9638696.5465456303</v>
      </c>
      <c r="G2097">
        <f>IF(C2097="","",VLOOKUP(C2097,Classes_detaillees!B:D,Classes_detaillees!C$1,TRUE))</f>
        <v>20</v>
      </c>
      <c r="H2097">
        <f>IF(C2097="","",VLOOKUP(C2097,Classes_finales!B:D,Classes_finales!C$1,TRUE))</f>
        <v>30</v>
      </c>
      <c r="I2097">
        <f t="shared" si="32"/>
        <v>20</v>
      </c>
      <c r="J2097" s="31">
        <f>Classes_finales!$W$30*C2097^3+Classes_finales!$W$31*C2097^2+Classes_finales!$W$32*C2097+Classes_finales!$W$33</f>
        <v>1.181631258643326</v>
      </c>
      <c r="K2097">
        <f>IF(OR(C2097&lt;10,C2097&gt;450),0,IF(H2097&gt;=MAX(Classes_finales!D:D),$M$1,Donnees_SIG!J2097))</f>
        <v>1.181631258643326</v>
      </c>
      <c r="P2097" t="s">
        <v>39</v>
      </c>
    </row>
    <row r="2098" spans="1:16">
      <c r="A2098" t="s">
        <v>4231</v>
      </c>
      <c r="B2098" s="31" t="s">
        <v>4232</v>
      </c>
      <c r="C2098">
        <v>52.191898346000002</v>
      </c>
      <c r="D2098" t="s">
        <v>37</v>
      </c>
      <c r="E2098">
        <v>793112.05497894099</v>
      </c>
      <c r="F2098">
        <v>9639372.9550369494</v>
      </c>
      <c r="G2098">
        <f>IF(C2098="","",VLOOKUP(C2098,Classes_detaillees!B:D,Classes_detaillees!C$1,TRUE))</f>
        <v>55</v>
      </c>
      <c r="H2098">
        <f>IF(C2098="","",VLOOKUP(C2098,Classes_finales!B:D,Classes_finales!C$1,TRUE))</f>
        <v>60</v>
      </c>
      <c r="I2098">
        <f t="shared" si="32"/>
        <v>20</v>
      </c>
      <c r="J2098" s="31">
        <f>Classes_finales!$W$30*C2098^3+Classes_finales!$W$31*C2098^2+Classes_finales!$W$32*C2098+Classes_finales!$W$33</f>
        <v>5.6413977494869432</v>
      </c>
      <c r="K2098">
        <f>IF(OR(C2098&lt;10,C2098&gt;450),0,IF(H2098&gt;=MAX(Classes_finales!D:D),$M$1,Donnees_SIG!J2098))</f>
        <v>5.6413977494869432</v>
      </c>
      <c r="P2098" t="s">
        <v>39</v>
      </c>
    </row>
    <row r="2099" spans="1:16">
      <c r="A2099" t="s">
        <v>4233</v>
      </c>
      <c r="B2099" s="31" t="s">
        <v>4234</v>
      </c>
      <c r="C2099">
        <v>26.214700699000002</v>
      </c>
      <c r="D2099" t="s">
        <v>37</v>
      </c>
      <c r="E2099">
        <v>782850.28163298999</v>
      </c>
      <c r="F2099">
        <v>9635831.5138219092</v>
      </c>
      <c r="G2099">
        <f>IF(C2099="","",VLOOKUP(C2099,Classes_detaillees!B:D,Classes_detaillees!C$1,TRUE))</f>
        <v>30</v>
      </c>
      <c r="H2099">
        <f>IF(C2099="","",VLOOKUP(C2099,Classes_finales!B:D,Classes_finales!C$1,TRUE))</f>
        <v>30</v>
      </c>
      <c r="I2099">
        <f t="shared" si="32"/>
        <v>20</v>
      </c>
      <c r="J2099" s="31">
        <f>Classes_finales!$W$30*C2099^3+Classes_finales!$W$31*C2099^2+Classes_finales!$W$32*C2099+Classes_finales!$W$33</f>
        <v>2.1654792731384132</v>
      </c>
      <c r="K2099">
        <f>IF(OR(C2099&lt;10,C2099&gt;450),0,IF(H2099&gt;=MAX(Classes_finales!D:D),$M$1,Donnees_SIG!J2099))</f>
        <v>2.1654792731384132</v>
      </c>
      <c r="P2099" t="s">
        <v>39</v>
      </c>
    </row>
    <row r="2100" spans="1:16">
      <c r="A2100" t="s">
        <v>4235</v>
      </c>
      <c r="B2100" t="s">
        <v>4236</v>
      </c>
      <c r="C2100">
        <v>58.558300017999997</v>
      </c>
      <c r="D2100" t="s">
        <v>37</v>
      </c>
      <c r="E2100">
        <v>791312.63777481299</v>
      </c>
      <c r="F2100">
        <v>9638917.9244768694</v>
      </c>
      <c r="G2100">
        <f>IF(C2100="","",VLOOKUP(C2100,Classes_detaillees!B:D,Classes_detaillees!C$1,TRUE))</f>
        <v>60</v>
      </c>
      <c r="H2100">
        <f>IF(C2100="","",VLOOKUP(C2100,Classes_finales!B:D,Classes_finales!C$1,TRUE))</f>
        <v>60</v>
      </c>
      <c r="I2100">
        <f t="shared" si="32"/>
        <v>20</v>
      </c>
      <c r="J2100" s="31">
        <f>Classes_finales!$W$30*C2100^3+Classes_finales!$W$31*C2100^2+Classes_finales!$W$32*C2100+Classes_finales!$W$33</f>
        <v>6.3822157049496102</v>
      </c>
      <c r="K2100">
        <f>IF(OR(C2100&lt;10,C2100&gt;450),0,IF(H2100&gt;=MAX(Classes_finales!D:D),$M$1,Donnees_SIG!J2100))</f>
        <v>6.3822157049496102</v>
      </c>
      <c r="P2100" t="s">
        <v>39</v>
      </c>
    </row>
    <row r="2101" spans="1:16">
      <c r="A2101" t="s">
        <v>4237</v>
      </c>
      <c r="B2101" s="31" t="s">
        <v>4238</v>
      </c>
      <c r="C2101">
        <v>72.564102172999995</v>
      </c>
      <c r="D2101" t="s">
        <v>37</v>
      </c>
      <c r="E2101">
        <v>793074.184671517</v>
      </c>
      <c r="F2101">
        <v>9638986.3711904399</v>
      </c>
      <c r="G2101">
        <f>IF(C2101="","",VLOOKUP(C2101,Classes_detaillees!B:D,Classes_detaillees!C$1,TRUE))</f>
        <v>75</v>
      </c>
      <c r="H2101">
        <f>IF(C2101="","",VLOOKUP(C2101,Classes_finales!B:D,Classes_finales!C$1,TRUE))</f>
        <v>80</v>
      </c>
      <c r="I2101">
        <f t="shared" si="32"/>
        <v>20</v>
      </c>
      <c r="J2101" s="31">
        <f>Classes_finales!$W$30*C2101^3+Classes_finales!$W$31*C2101^2+Classes_finales!$W$32*C2101+Classes_finales!$W$33</f>
        <v>7.5936084442123413</v>
      </c>
      <c r="K2101">
        <f>IF(OR(C2101&lt;10,C2101&gt;450),0,IF(H2101&gt;=MAX(Classes_finales!D:D),$M$1,Donnees_SIG!J2101))</f>
        <v>7.914299999999999</v>
      </c>
      <c r="P2101" t="s">
        <v>39</v>
      </c>
    </row>
    <row r="2102" spans="1:16">
      <c r="A2102" t="s">
        <v>4239</v>
      </c>
      <c r="B2102" t="s">
        <v>4240</v>
      </c>
      <c r="C2102">
        <v>242.04960632000001</v>
      </c>
      <c r="D2102" t="s">
        <v>37</v>
      </c>
      <c r="E2102">
        <v>792076.45380165603</v>
      </c>
      <c r="F2102">
        <v>9638504.49691502</v>
      </c>
      <c r="G2102">
        <f>IF(C2102="","",VLOOKUP(C2102,Classes_detaillees!B:D,Classes_detaillees!C$1,TRUE))</f>
        <v>245</v>
      </c>
      <c r="H2102">
        <f>IF(C2102="","",VLOOKUP(C2102,Classes_finales!B:D,Classes_finales!C$1,TRUE))</f>
        <v>80</v>
      </c>
      <c r="I2102">
        <f t="shared" si="32"/>
        <v>20</v>
      </c>
      <c r="J2102" s="31">
        <f>Classes_finales!$W$30*C2102^3+Classes_finales!$W$31*C2102^2+Classes_finales!$W$32*C2102+Classes_finales!$W$33</f>
        <v>-141.43555558166187</v>
      </c>
      <c r="K2102">
        <f>IF(OR(C2102&lt;10,C2102&gt;450),0,IF(H2102&gt;=MAX(Classes_finales!D:D),$M$1,Donnees_SIG!J2102))</f>
        <v>7.914299999999999</v>
      </c>
      <c r="P2102" t="s">
        <v>39</v>
      </c>
    </row>
    <row r="2103" spans="1:16">
      <c r="A2103" t="s">
        <v>4241</v>
      </c>
      <c r="B2103" s="31" t="s">
        <v>4242</v>
      </c>
      <c r="C2103">
        <v>58.300800322999997</v>
      </c>
      <c r="D2103" t="s">
        <v>37</v>
      </c>
      <c r="E2103">
        <v>789778.39169378299</v>
      </c>
      <c r="F2103">
        <v>9637293.7908186708</v>
      </c>
      <c r="G2103">
        <f>IF(C2103="","",VLOOKUP(C2103,Classes_detaillees!B:D,Classes_detaillees!C$1,TRUE))</f>
        <v>60</v>
      </c>
      <c r="H2103">
        <f>IF(C2103="","",VLOOKUP(C2103,Classes_finales!B:D,Classes_finales!C$1,TRUE))</f>
        <v>60</v>
      </c>
      <c r="I2103">
        <f t="shared" si="32"/>
        <v>20</v>
      </c>
      <c r="J2103" s="31">
        <f>Classes_finales!$W$30*C2103^3+Classes_finales!$W$31*C2103^2+Classes_finales!$W$32*C2103+Classes_finales!$W$33</f>
        <v>6.3541098838127699</v>
      </c>
      <c r="K2103">
        <f>IF(OR(C2103&lt;10,C2103&gt;450),0,IF(H2103&gt;=MAX(Classes_finales!D:D),$M$1,Donnees_SIG!J2103))</f>
        <v>6.3541098838127699</v>
      </c>
      <c r="P2103" t="s">
        <v>39</v>
      </c>
    </row>
    <row r="2104" spans="1:16">
      <c r="A2104" t="s">
        <v>4243</v>
      </c>
      <c r="B2104" t="s">
        <v>4244</v>
      </c>
      <c r="C2104">
        <v>127.56580353</v>
      </c>
      <c r="D2104" t="s">
        <v>37</v>
      </c>
      <c r="E2104">
        <v>791911.14886780805</v>
      </c>
      <c r="F2104">
        <v>9638581.6624111794</v>
      </c>
      <c r="G2104">
        <f>IF(C2104="","",VLOOKUP(C2104,Classes_detaillees!B:D,Classes_detaillees!C$1,TRUE))</f>
        <v>130</v>
      </c>
      <c r="H2104">
        <f>IF(C2104="","",VLOOKUP(C2104,Classes_finales!B:D,Classes_finales!C$1,TRUE))</f>
        <v>80</v>
      </c>
      <c r="I2104">
        <f t="shared" si="32"/>
        <v>20</v>
      </c>
      <c r="J2104" s="31">
        <f>Classes_finales!$W$30*C2104^3+Classes_finales!$W$31*C2104^2+Classes_finales!$W$32*C2104+Classes_finales!$W$33</f>
        <v>1.0638157783446718</v>
      </c>
      <c r="K2104">
        <f>IF(OR(C2104&lt;10,C2104&gt;450),0,IF(H2104&gt;=MAX(Classes_finales!D:D),$M$1,Donnees_SIG!J2104))</f>
        <v>7.914299999999999</v>
      </c>
      <c r="P2104" t="s">
        <v>39</v>
      </c>
    </row>
    <row r="2105" spans="1:16">
      <c r="A2105" t="s">
        <v>4245</v>
      </c>
      <c r="B2105" s="31" t="s">
        <v>4246</v>
      </c>
      <c r="C2105">
        <v>46.627201079999999</v>
      </c>
      <c r="D2105" t="s">
        <v>37</v>
      </c>
      <c r="E2105">
        <v>792176.05081277096</v>
      </c>
      <c r="F2105">
        <v>9638527.0682323296</v>
      </c>
      <c r="G2105">
        <f>IF(C2105="","",VLOOKUP(C2105,Classes_detaillees!B:D,Classes_detaillees!C$1,TRUE))</f>
        <v>50</v>
      </c>
      <c r="H2105">
        <f>IF(C2105="","",VLOOKUP(C2105,Classes_finales!B:D,Classes_finales!C$1,TRUE))</f>
        <v>50</v>
      </c>
      <c r="I2105">
        <f t="shared" si="32"/>
        <v>20</v>
      </c>
      <c r="J2105" s="31">
        <f>Classes_finales!$W$30*C2105^3+Classes_finales!$W$31*C2105^2+Classes_finales!$W$32*C2105+Classes_finales!$W$33</f>
        <v>4.9309585628759329</v>
      </c>
      <c r="K2105">
        <f>IF(OR(C2105&lt;10,C2105&gt;450),0,IF(H2105&gt;=MAX(Classes_finales!D:D),$M$1,Donnees_SIG!J2105))</f>
        <v>4.9309585628759329</v>
      </c>
      <c r="P2105" t="s">
        <v>39</v>
      </c>
    </row>
    <row r="2106" spans="1:16">
      <c r="A2106" t="s">
        <v>4247</v>
      </c>
      <c r="B2106" t="s">
        <v>4248</v>
      </c>
      <c r="C2106">
        <v>95.284500121999997</v>
      </c>
      <c r="D2106" t="s">
        <v>37</v>
      </c>
      <c r="E2106">
        <v>790807.57992650301</v>
      </c>
      <c r="F2106">
        <v>9638423.4779855199</v>
      </c>
      <c r="G2106">
        <f>IF(C2106="","",VLOOKUP(C2106,Classes_detaillees!B:D,Classes_detaillees!C$1,TRUE))</f>
        <v>100</v>
      </c>
      <c r="H2106">
        <f>IF(C2106="","",VLOOKUP(C2106,Classes_finales!B:D,Classes_finales!C$1,TRUE))</f>
        <v>80</v>
      </c>
      <c r="I2106">
        <f t="shared" si="32"/>
        <v>20</v>
      </c>
      <c r="J2106" s="31">
        <f>Classes_finales!$W$30*C2106^3+Classes_finales!$W$31*C2106^2+Classes_finales!$W$32*C2106+Classes_finales!$W$33</f>
        <v>7.6160685402062196</v>
      </c>
      <c r="K2106">
        <f>IF(OR(C2106&lt;10,C2106&gt;450),0,IF(H2106&gt;=MAX(Classes_finales!D:D),$M$1,Donnees_SIG!J2106))</f>
        <v>7.914299999999999</v>
      </c>
      <c r="P2106" t="s">
        <v>39</v>
      </c>
    </row>
    <row r="2107" spans="1:16">
      <c r="A2107" t="s">
        <v>4249</v>
      </c>
      <c r="B2107" t="s">
        <v>4250</v>
      </c>
      <c r="C2107">
        <v>87.274902343999997</v>
      </c>
      <c r="D2107" t="s">
        <v>37</v>
      </c>
      <c r="E2107">
        <v>791163.11617829395</v>
      </c>
      <c r="F2107">
        <v>9638504.2973423004</v>
      </c>
      <c r="G2107">
        <f>IF(C2107="","",VLOOKUP(C2107,Classes_detaillees!B:D,Classes_detaillees!C$1,TRUE))</f>
        <v>90</v>
      </c>
      <c r="H2107">
        <f>IF(C2107="","",VLOOKUP(C2107,Classes_finales!B:D,Classes_finales!C$1,TRUE))</f>
        <v>80</v>
      </c>
      <c r="I2107">
        <f t="shared" si="32"/>
        <v>20</v>
      </c>
      <c r="J2107" s="31">
        <f>Classes_finales!$W$30*C2107^3+Classes_finales!$W$31*C2107^2+Classes_finales!$W$32*C2107+Classes_finales!$W$33</f>
        <v>7.9501417693359127</v>
      </c>
      <c r="K2107">
        <f>IF(OR(C2107&lt;10,C2107&gt;450),0,IF(H2107&gt;=MAX(Classes_finales!D:D),$M$1,Donnees_SIG!J2107))</f>
        <v>7.914299999999999</v>
      </c>
      <c r="P2107" t="s">
        <v>39</v>
      </c>
    </row>
    <row r="2108" spans="1:16">
      <c r="A2108" t="s">
        <v>4251</v>
      </c>
      <c r="B2108" s="31" t="s">
        <v>4252</v>
      </c>
      <c r="C2108">
        <v>62.787300109999997</v>
      </c>
      <c r="D2108" t="s">
        <v>37</v>
      </c>
      <c r="E2108">
        <v>783520.16917120595</v>
      </c>
      <c r="F2108">
        <v>9637059.8024362195</v>
      </c>
      <c r="G2108">
        <f>IF(C2108="","",VLOOKUP(C2108,Classes_detaillees!B:D,Classes_detaillees!C$1,TRUE))</f>
        <v>65</v>
      </c>
      <c r="H2108">
        <f>IF(C2108="","",VLOOKUP(C2108,Classes_finales!B:D,Classes_finales!C$1,TRUE))</f>
        <v>70</v>
      </c>
      <c r="I2108">
        <f t="shared" si="32"/>
        <v>20</v>
      </c>
      <c r="J2108" s="31">
        <f>Classes_finales!$W$30*C2108^3+Classes_finales!$W$31*C2108^2+Classes_finales!$W$32*C2108+Classes_finales!$W$33</f>
        <v>6.8173780298474842</v>
      </c>
      <c r="K2108">
        <f>IF(OR(C2108&lt;10,C2108&gt;450),0,IF(H2108&gt;=MAX(Classes_finales!D:D),$M$1,Donnees_SIG!J2108))</f>
        <v>6.8173780298474842</v>
      </c>
      <c r="P2108" t="s">
        <v>39</v>
      </c>
    </row>
    <row r="2109" spans="1:16">
      <c r="A2109" t="s">
        <v>4253</v>
      </c>
      <c r="B2109" s="31" t="s">
        <v>4254</v>
      </c>
      <c r="C2109">
        <v>22.583700180000001</v>
      </c>
      <c r="D2109" t="s">
        <v>37</v>
      </c>
      <c r="E2109">
        <v>789566.03162942303</v>
      </c>
      <c r="F2109">
        <v>9637734.3585693799</v>
      </c>
      <c r="G2109">
        <f>IF(C2109="","",VLOOKUP(C2109,Classes_detaillees!B:D,Classes_detaillees!C$1,TRUE))</f>
        <v>25</v>
      </c>
      <c r="H2109">
        <f>IF(C2109="","",VLOOKUP(C2109,Classes_finales!B:D,Classes_finales!C$1,TRUE))</f>
        <v>30</v>
      </c>
      <c r="I2109">
        <f t="shared" si="32"/>
        <v>20</v>
      </c>
      <c r="J2109" s="31">
        <f>Classes_finales!$W$30*C2109^3+Classes_finales!$W$31*C2109^2+Classes_finales!$W$32*C2109+Classes_finales!$W$33</f>
        <v>1.6989999082290117</v>
      </c>
      <c r="K2109">
        <f>IF(OR(C2109&lt;10,C2109&gt;450),0,IF(H2109&gt;=MAX(Classes_finales!D:D),$M$1,Donnees_SIG!J2109))</f>
        <v>1.6989999082290117</v>
      </c>
      <c r="P2109" t="s">
        <v>39</v>
      </c>
    </row>
    <row r="2110" spans="1:16">
      <c r="A2110" t="s">
        <v>4255</v>
      </c>
      <c r="B2110" t="s">
        <v>4256</v>
      </c>
      <c r="C2110">
        <v>24.802499771000001</v>
      </c>
      <c r="D2110" t="s">
        <v>37</v>
      </c>
      <c r="E2110">
        <v>790993.74576773297</v>
      </c>
      <c r="F2110">
        <v>9637651.6909208801</v>
      </c>
      <c r="G2110">
        <f>IF(C2110="","",VLOOKUP(C2110,Classes_detaillees!B:D,Classes_detaillees!C$1,TRUE))</f>
        <v>25</v>
      </c>
      <c r="H2110">
        <f>IF(C2110="","",VLOOKUP(C2110,Classes_finales!B:D,Classes_finales!C$1,TRUE))</f>
        <v>30</v>
      </c>
      <c r="I2110">
        <f t="shared" si="32"/>
        <v>20</v>
      </c>
      <c r="J2110" s="31">
        <f>Classes_finales!$W$30*C2110^3+Classes_finales!$W$31*C2110^2+Classes_finales!$W$32*C2110+Classes_finales!$W$33</f>
        <v>1.981770928880942</v>
      </c>
      <c r="K2110">
        <f>IF(OR(C2110&lt;10,C2110&gt;450),0,IF(H2110&gt;=MAX(Classes_finales!D:D),$M$1,Donnees_SIG!J2110))</f>
        <v>1.981770928880942</v>
      </c>
      <c r="P2110" t="s">
        <v>39</v>
      </c>
    </row>
    <row r="2111" spans="1:16">
      <c r="A2111" t="s">
        <v>4257</v>
      </c>
      <c r="B2111" s="31" t="s">
        <v>4258</v>
      </c>
      <c r="C2111">
        <v>28.472499847000002</v>
      </c>
      <c r="D2111" t="s">
        <v>37</v>
      </c>
      <c r="E2111">
        <v>789797.14817994903</v>
      </c>
      <c r="F2111">
        <v>9637366.3676146008</v>
      </c>
      <c r="G2111">
        <f>IF(C2111="","",VLOOKUP(C2111,Classes_detaillees!B:D,Classes_detaillees!C$1,TRUE))</f>
        <v>30</v>
      </c>
      <c r="H2111">
        <f>IF(C2111="","",VLOOKUP(C2111,Classes_finales!B:D,Classes_finales!C$1,TRUE))</f>
        <v>30</v>
      </c>
      <c r="I2111">
        <f t="shared" si="32"/>
        <v>20</v>
      </c>
      <c r="J2111" s="31">
        <f>Classes_finales!$W$30*C2111^3+Classes_finales!$W$31*C2111^2+Classes_finales!$W$32*C2111+Classes_finales!$W$33</f>
        <v>2.4642448130471228</v>
      </c>
      <c r="K2111">
        <f>IF(OR(C2111&lt;10,C2111&gt;450),0,IF(H2111&gt;=MAX(Classes_finales!D:D),$M$1,Donnees_SIG!J2111))</f>
        <v>2.4642448130471228</v>
      </c>
      <c r="P2111" t="s">
        <v>39</v>
      </c>
    </row>
    <row r="2112" spans="1:16">
      <c r="A2112" t="s">
        <v>4259</v>
      </c>
      <c r="B2112" t="s">
        <v>4260</v>
      </c>
      <c r="C2112">
        <v>10.379400253</v>
      </c>
      <c r="D2112" t="s">
        <v>37</v>
      </c>
      <c r="E2112">
        <v>792341.23854335502</v>
      </c>
      <c r="F2112">
        <v>9638592.8611454293</v>
      </c>
      <c r="G2112">
        <f>IF(C2112="","",VLOOKUP(C2112,Classes_detaillees!B:D,Classes_detaillees!C$1,TRUE))</f>
        <v>15</v>
      </c>
      <c r="H2112">
        <f>IF(C2112="","",VLOOKUP(C2112,Classes_finales!B:D,Classes_finales!C$1,TRUE))</f>
        <v>15</v>
      </c>
      <c r="I2112">
        <f t="shared" si="32"/>
        <v>20</v>
      </c>
      <c r="J2112" s="31">
        <f>Classes_finales!$W$30*C2112^3+Classes_finales!$W$31*C2112^2+Classes_finales!$W$32*C2112+Classes_finales!$W$33</f>
        <v>0.32753430304087361</v>
      </c>
      <c r="K2112">
        <f>IF(OR(C2112&lt;10,C2112&gt;450),0,IF(H2112&gt;=MAX(Classes_finales!D:D),$M$1,Donnees_SIG!J2112))</f>
        <v>0.32753430304087361</v>
      </c>
      <c r="P2112" t="s">
        <v>39</v>
      </c>
    </row>
    <row r="2113" spans="1:16">
      <c r="A2113" t="s">
        <v>4261</v>
      </c>
      <c r="B2113" t="s">
        <v>4262</v>
      </c>
      <c r="C2113">
        <v>51.346401215</v>
      </c>
      <c r="D2113" t="s">
        <v>37</v>
      </c>
      <c r="E2113">
        <v>791998.88045795495</v>
      </c>
      <c r="F2113">
        <v>9638597.8221199904</v>
      </c>
      <c r="G2113">
        <f>IF(C2113="","",VLOOKUP(C2113,Classes_detaillees!B:D,Classes_detaillees!C$1,TRUE))</f>
        <v>55</v>
      </c>
      <c r="H2113">
        <f>IF(C2113="","",VLOOKUP(C2113,Classes_finales!B:D,Classes_finales!C$1,TRUE))</f>
        <v>60</v>
      </c>
      <c r="I2113">
        <f t="shared" si="32"/>
        <v>20</v>
      </c>
      <c r="J2113" s="31">
        <f>Classes_finales!$W$30*C2113^3+Classes_finales!$W$31*C2113^2+Classes_finales!$W$32*C2113+Classes_finales!$W$33</f>
        <v>5.5366592621771176</v>
      </c>
      <c r="K2113">
        <f>IF(OR(C2113&lt;10,C2113&gt;450),0,IF(H2113&gt;=MAX(Classes_finales!D:D),$M$1,Donnees_SIG!J2113))</f>
        <v>5.5366592621771176</v>
      </c>
      <c r="P2113" t="s">
        <v>39</v>
      </c>
    </row>
    <row r="2114" spans="1:16">
      <c r="A2114" t="s">
        <v>4263</v>
      </c>
      <c r="B2114" t="s">
        <v>4264</v>
      </c>
      <c r="C2114">
        <v>93.302101135000001</v>
      </c>
      <c r="D2114" t="s">
        <v>37</v>
      </c>
      <c r="E2114">
        <v>791897.26587989798</v>
      </c>
      <c r="F2114">
        <v>9638370.2344646696</v>
      </c>
      <c r="G2114">
        <f>IF(C2114="","",VLOOKUP(C2114,Classes_detaillees!B:D,Classes_detaillees!C$1,TRUE))</f>
        <v>95</v>
      </c>
      <c r="H2114">
        <f>IF(C2114="","",VLOOKUP(C2114,Classes_finales!B:D,Classes_finales!C$1,TRUE))</f>
        <v>80</v>
      </c>
      <c r="I2114">
        <f t="shared" si="32"/>
        <v>20</v>
      </c>
      <c r="J2114" s="31">
        <f>Classes_finales!$W$30*C2114^3+Classes_finales!$W$31*C2114^2+Classes_finales!$W$32*C2114+Classes_finales!$W$33</f>
        <v>7.7383879485771203</v>
      </c>
      <c r="K2114">
        <f>IF(OR(C2114&lt;10,C2114&gt;450),0,IF(H2114&gt;=MAX(Classes_finales!D:D),$M$1,Donnees_SIG!J2114))</f>
        <v>7.914299999999999</v>
      </c>
      <c r="P2114" t="s">
        <v>39</v>
      </c>
    </row>
    <row r="2115" spans="1:16">
      <c r="A2115" t="s">
        <v>4265</v>
      </c>
      <c r="B2115" t="s">
        <v>4266</v>
      </c>
      <c r="C2115">
        <v>41.035198211999997</v>
      </c>
      <c r="D2115" t="s">
        <v>37</v>
      </c>
      <c r="E2115">
        <v>790474.44323771005</v>
      </c>
      <c r="F2115">
        <v>9637654.4424803108</v>
      </c>
      <c r="G2115">
        <f>IF(C2115="","",VLOOKUP(C2115,Classes_detaillees!B:D,Classes_detaillees!C$1,TRUE))</f>
        <v>45</v>
      </c>
      <c r="H2115">
        <f>IF(C2115="","",VLOOKUP(C2115,Classes_finales!B:D,Classes_finales!C$1,TRUE))</f>
        <v>50</v>
      </c>
      <c r="I2115">
        <f t="shared" ref="I2115:I2178" si="33">IF(E2115="","",20)</f>
        <v>20</v>
      </c>
      <c r="J2115" s="31">
        <f>Classes_finales!$W$30*C2115^3+Classes_finales!$W$31*C2115^2+Classes_finales!$W$32*C2115+Classes_finales!$W$33</f>
        <v>4.1797821210554549</v>
      </c>
      <c r="K2115">
        <f>IF(OR(C2115&lt;10,C2115&gt;450),0,IF(H2115&gt;=MAX(Classes_finales!D:D),$M$1,Donnees_SIG!J2115))</f>
        <v>4.1797821210554549</v>
      </c>
      <c r="P2115" t="s">
        <v>39</v>
      </c>
    </row>
    <row r="2116" spans="1:16">
      <c r="A2116" t="s">
        <v>4267</v>
      </c>
      <c r="B2116" t="s">
        <v>4268</v>
      </c>
      <c r="C2116">
        <v>93.219802856000001</v>
      </c>
      <c r="D2116" t="s">
        <v>37</v>
      </c>
      <c r="E2116">
        <v>790459.45006867102</v>
      </c>
      <c r="F2116">
        <v>9638019.3895969503</v>
      </c>
      <c r="G2116">
        <f>IF(C2116="","",VLOOKUP(C2116,Classes_detaillees!B:D,Classes_detaillees!C$1,TRUE))</f>
        <v>95</v>
      </c>
      <c r="H2116">
        <f>IF(C2116="","",VLOOKUP(C2116,Classes_finales!B:D,Classes_finales!C$1,TRUE))</f>
        <v>80</v>
      </c>
      <c r="I2116">
        <f t="shared" si="33"/>
        <v>20</v>
      </c>
      <c r="J2116" s="31">
        <f>Classes_finales!$W$30*C2116^3+Classes_finales!$W$31*C2116^2+Classes_finales!$W$32*C2116+Classes_finales!$W$33</f>
        <v>7.742882105762142</v>
      </c>
      <c r="K2116">
        <f>IF(OR(C2116&lt;10,C2116&gt;450),0,IF(H2116&gt;=MAX(Classes_finales!D:D),$M$1,Donnees_SIG!J2116))</f>
        <v>7.914299999999999</v>
      </c>
      <c r="P2116" t="s">
        <v>39</v>
      </c>
    </row>
    <row r="2117" spans="1:16">
      <c r="A2117" t="s">
        <v>4269</v>
      </c>
      <c r="B2117" s="31" t="s">
        <v>4270</v>
      </c>
      <c r="C2117">
        <v>74.782798767000003</v>
      </c>
      <c r="D2117" t="s">
        <v>37</v>
      </c>
      <c r="E2117">
        <v>783465.90405017999</v>
      </c>
      <c r="F2117">
        <v>9636935.0482157897</v>
      </c>
      <c r="G2117">
        <f>IF(C2117="","",VLOOKUP(C2117,Classes_detaillees!B:D,Classes_detaillees!C$1,TRUE))</f>
        <v>75</v>
      </c>
      <c r="H2117">
        <f>IF(C2117="","",VLOOKUP(C2117,Classes_finales!B:D,Classes_finales!C$1,TRUE))</f>
        <v>80</v>
      </c>
      <c r="I2117">
        <f t="shared" si="33"/>
        <v>20</v>
      </c>
      <c r="J2117" s="31">
        <f>Classes_finales!$W$30*C2117^3+Classes_finales!$W$31*C2117^2+Classes_finales!$W$32*C2117+Classes_finales!$W$33</f>
        <v>7.7164619583612204</v>
      </c>
      <c r="K2117">
        <f>IF(OR(C2117&lt;10,C2117&gt;450),0,IF(H2117&gt;=MAX(Classes_finales!D:D),$M$1,Donnees_SIG!J2117))</f>
        <v>7.914299999999999</v>
      </c>
      <c r="P2117" t="s">
        <v>39</v>
      </c>
    </row>
    <row r="2118" spans="1:16">
      <c r="A2118" t="s">
        <v>4271</v>
      </c>
      <c r="B2118" t="s">
        <v>4272</v>
      </c>
      <c r="C2118">
        <v>96.182601929</v>
      </c>
      <c r="D2118" t="s">
        <v>37</v>
      </c>
      <c r="E2118">
        <v>791959.47568681196</v>
      </c>
      <c r="F2118">
        <v>9638489.7441457603</v>
      </c>
      <c r="G2118">
        <f>IF(C2118="","",VLOOKUP(C2118,Classes_detaillees!B:D,Classes_detaillees!C$1,TRUE))</f>
        <v>100</v>
      </c>
      <c r="H2118">
        <f>IF(C2118="","",VLOOKUP(C2118,Classes_finales!B:D,Classes_finales!C$1,TRUE))</f>
        <v>80</v>
      </c>
      <c r="I2118">
        <f t="shared" si="33"/>
        <v>20</v>
      </c>
      <c r="J2118" s="31">
        <f>Classes_finales!$W$30*C2118^3+Classes_finales!$W$31*C2118^2+Classes_finales!$W$32*C2118+Classes_finales!$W$33</f>
        <v>7.5516107174047118</v>
      </c>
      <c r="K2118">
        <f>IF(OR(C2118&lt;10,C2118&gt;450),0,IF(H2118&gt;=MAX(Classes_finales!D:D),$M$1,Donnees_SIG!J2118))</f>
        <v>7.914299999999999</v>
      </c>
      <c r="P2118" t="s">
        <v>39</v>
      </c>
    </row>
    <row r="2119" spans="1:16">
      <c r="A2119" t="s">
        <v>4273</v>
      </c>
      <c r="B2119" t="s">
        <v>4274</v>
      </c>
      <c r="C2119">
        <v>156.96260071</v>
      </c>
      <c r="D2119" t="s">
        <v>37</v>
      </c>
      <c r="E2119">
        <v>792155.78632462304</v>
      </c>
      <c r="F2119">
        <v>9638640.1332664005</v>
      </c>
      <c r="G2119">
        <f>IF(C2119="","",VLOOKUP(C2119,Classes_detaillees!B:D,Classes_detaillees!C$1,TRUE))</f>
        <v>160</v>
      </c>
      <c r="H2119">
        <f>IF(C2119="","",VLOOKUP(C2119,Classes_finales!B:D,Classes_finales!C$1,TRUE))</f>
        <v>80</v>
      </c>
      <c r="I2119">
        <f t="shared" si="33"/>
        <v>20</v>
      </c>
      <c r="J2119" s="31">
        <f>Classes_finales!$W$30*C2119^3+Classes_finales!$W$31*C2119^2+Classes_finales!$W$32*C2119+Classes_finales!$W$33</f>
        <v>-14.687122240797963</v>
      </c>
      <c r="K2119">
        <f>IF(OR(C2119&lt;10,C2119&gt;450),0,IF(H2119&gt;=MAX(Classes_finales!D:D),$M$1,Donnees_SIG!J2119))</f>
        <v>7.914299999999999</v>
      </c>
      <c r="P2119" t="s">
        <v>39</v>
      </c>
    </row>
    <row r="2120" spans="1:16">
      <c r="A2120" t="s">
        <v>4275</v>
      </c>
      <c r="B2120" t="s">
        <v>4276</v>
      </c>
      <c r="C2120">
        <v>227.37780762</v>
      </c>
      <c r="D2120" t="s">
        <v>37</v>
      </c>
      <c r="E2120">
        <v>783491.95842047001</v>
      </c>
      <c r="F2120">
        <v>9637042.3154083602</v>
      </c>
      <c r="G2120">
        <f>IF(C2120="","",VLOOKUP(C2120,Classes_detaillees!B:D,Classes_detaillees!C$1,TRUE))</f>
        <v>230</v>
      </c>
      <c r="H2120">
        <f>IF(C2120="","",VLOOKUP(C2120,Classes_finales!B:D,Classes_finales!C$1,TRUE))</f>
        <v>80</v>
      </c>
      <c r="I2120">
        <f t="shared" si="33"/>
        <v>20</v>
      </c>
      <c r="J2120" s="31">
        <f>Classes_finales!$W$30*C2120^3+Classes_finales!$W$31*C2120^2+Classes_finales!$W$32*C2120+Classes_finales!$W$33</f>
        <v>-108.91012257996547</v>
      </c>
      <c r="K2120">
        <f>IF(OR(C2120&lt;10,C2120&gt;450),0,IF(H2120&gt;=MAX(Classes_finales!D:D),$M$1,Donnees_SIG!J2120))</f>
        <v>7.914299999999999</v>
      </c>
      <c r="P2120" t="s">
        <v>39</v>
      </c>
    </row>
    <row r="2121" spans="1:16">
      <c r="A2121" t="s">
        <v>4277</v>
      </c>
      <c r="B2121" s="31" t="s">
        <v>4278</v>
      </c>
      <c r="C2121">
        <v>94.899398804</v>
      </c>
      <c r="D2121" t="s">
        <v>37</v>
      </c>
      <c r="E2121">
        <v>790557.36036985705</v>
      </c>
      <c r="F2121">
        <v>9638701.9119893909</v>
      </c>
      <c r="G2121">
        <f>IF(C2121="","",VLOOKUP(C2121,Classes_detaillees!B:D,Classes_detaillees!C$1,TRUE))</f>
        <v>95</v>
      </c>
      <c r="H2121">
        <f>IF(C2121="","",VLOOKUP(C2121,Classes_finales!B:D,Classes_finales!C$1,TRUE))</f>
        <v>80</v>
      </c>
      <c r="I2121">
        <f t="shared" si="33"/>
        <v>20</v>
      </c>
      <c r="J2121" s="31">
        <f>Classes_finales!$W$30*C2121^3+Classes_finales!$W$31*C2121^2+Classes_finales!$W$32*C2121+Classes_finales!$W$33</f>
        <v>7.6419646379142652</v>
      </c>
      <c r="K2121">
        <f>IF(OR(C2121&lt;10,C2121&gt;450),0,IF(H2121&gt;=MAX(Classes_finales!D:D),$M$1,Donnees_SIG!J2121))</f>
        <v>7.914299999999999</v>
      </c>
      <c r="P2121" t="s">
        <v>39</v>
      </c>
    </row>
    <row r="2122" spans="1:16">
      <c r="A2122" t="s">
        <v>4279</v>
      </c>
      <c r="B2122" t="s">
        <v>4280</v>
      </c>
      <c r="C2122">
        <v>131.34460448999999</v>
      </c>
      <c r="D2122" t="s">
        <v>37</v>
      </c>
      <c r="E2122">
        <v>790506.17997507902</v>
      </c>
      <c r="F2122">
        <v>9638685.7164014298</v>
      </c>
      <c r="G2122">
        <f>IF(C2122="","",VLOOKUP(C2122,Classes_detaillees!B:D,Classes_detaillees!C$1,TRUE))</f>
        <v>135</v>
      </c>
      <c r="H2122">
        <f>IF(C2122="","",VLOOKUP(C2122,Classes_finales!B:D,Classes_finales!C$1,TRUE))</f>
        <v>80</v>
      </c>
      <c r="I2122">
        <f t="shared" si="33"/>
        <v>20</v>
      </c>
      <c r="J2122" s="31">
        <f>Classes_finales!$W$30*C2122^3+Classes_finales!$W$31*C2122^2+Classes_finales!$W$32*C2122+Classes_finales!$W$33</f>
        <v>-0.36868039186822665</v>
      </c>
      <c r="K2122">
        <f>IF(OR(C2122&lt;10,C2122&gt;450),0,IF(H2122&gt;=MAX(Classes_finales!D:D),$M$1,Donnees_SIG!J2122))</f>
        <v>7.914299999999999</v>
      </c>
      <c r="P2122" t="s">
        <v>39</v>
      </c>
    </row>
    <row r="2123" spans="1:16">
      <c r="A2123" t="s">
        <v>4281</v>
      </c>
      <c r="B2123" t="s">
        <v>4282</v>
      </c>
      <c r="C2123">
        <v>121.03739929</v>
      </c>
      <c r="D2123" t="s">
        <v>37</v>
      </c>
      <c r="E2123">
        <v>791660.51261567802</v>
      </c>
      <c r="F2123">
        <v>9637751.9021312091</v>
      </c>
      <c r="G2123">
        <f>IF(C2123="","",VLOOKUP(C2123,Classes_detaillees!B:D,Classes_detaillees!C$1,TRUE))</f>
        <v>125</v>
      </c>
      <c r="H2123">
        <f>IF(C2123="","",VLOOKUP(C2123,Classes_finales!B:D,Classes_finales!C$1,TRUE))</f>
        <v>80</v>
      </c>
      <c r="I2123">
        <f t="shared" si="33"/>
        <v>20</v>
      </c>
      <c r="J2123" s="31">
        <f>Classes_finales!$W$30*C2123^3+Classes_finales!$W$31*C2123^2+Classes_finales!$W$32*C2123+Classes_finales!$W$33</f>
        <v>3.1753585428005109</v>
      </c>
      <c r="K2123">
        <f>IF(OR(C2123&lt;10,C2123&gt;450),0,IF(H2123&gt;=MAX(Classes_finales!D:D),$M$1,Donnees_SIG!J2123))</f>
        <v>7.914299999999999</v>
      </c>
      <c r="P2123" t="s">
        <v>39</v>
      </c>
    </row>
    <row r="2124" spans="1:16">
      <c r="A2124" t="s">
        <v>4283</v>
      </c>
      <c r="B2124" t="s">
        <v>4284</v>
      </c>
      <c r="C2124">
        <v>108.95059967</v>
      </c>
      <c r="D2124" t="s">
        <v>37</v>
      </c>
      <c r="E2124">
        <v>790931.73214057204</v>
      </c>
      <c r="F2124">
        <v>9638007.3841762301</v>
      </c>
      <c r="G2124">
        <f>IF(C2124="","",VLOOKUP(C2124,Classes_detaillees!B:D,Classes_detaillees!C$1,TRUE))</f>
        <v>110</v>
      </c>
      <c r="H2124">
        <f>IF(C2124="","",VLOOKUP(C2124,Classes_finales!B:D,Classes_finales!C$1,TRUE))</f>
        <v>80</v>
      </c>
      <c r="I2124">
        <f t="shared" si="33"/>
        <v>20</v>
      </c>
      <c r="J2124" s="31">
        <f>Classes_finales!$W$30*C2124^3+Classes_finales!$W$31*C2124^2+Classes_finales!$W$32*C2124+Classes_finales!$W$33</f>
        <v>5.9707216533060237</v>
      </c>
      <c r="K2124">
        <f>IF(OR(C2124&lt;10,C2124&gt;450),0,IF(H2124&gt;=MAX(Classes_finales!D:D),$M$1,Donnees_SIG!J2124))</f>
        <v>7.914299999999999</v>
      </c>
      <c r="P2124" t="s">
        <v>39</v>
      </c>
    </row>
    <row r="2125" spans="1:16">
      <c r="A2125" t="s">
        <v>4285</v>
      </c>
      <c r="B2125" t="s">
        <v>4286</v>
      </c>
      <c r="C2125">
        <v>64.354202271000005</v>
      </c>
      <c r="D2125" t="s">
        <v>37</v>
      </c>
      <c r="E2125">
        <v>792989.61676078802</v>
      </c>
      <c r="F2125">
        <v>9639469.0320310909</v>
      </c>
      <c r="G2125">
        <f>IF(C2125="","",VLOOKUP(C2125,Classes_detaillees!B:D,Classes_detaillees!C$1,TRUE))</f>
        <v>65</v>
      </c>
      <c r="H2125">
        <f>IF(C2125="","",VLOOKUP(C2125,Classes_finales!B:D,Classes_finales!C$1,TRUE))</f>
        <v>70</v>
      </c>
      <c r="I2125">
        <f t="shared" si="33"/>
        <v>20</v>
      </c>
      <c r="J2125" s="31">
        <f>Classes_finales!$W$30*C2125^3+Classes_finales!$W$31*C2125^2+Classes_finales!$W$32*C2125+Classes_finales!$W$33</f>
        <v>6.964862076685522</v>
      </c>
      <c r="K2125">
        <f>IF(OR(C2125&lt;10,C2125&gt;450),0,IF(H2125&gt;=MAX(Classes_finales!D:D),$M$1,Donnees_SIG!J2125))</f>
        <v>6.964862076685522</v>
      </c>
      <c r="P2125" t="s">
        <v>39</v>
      </c>
    </row>
    <row r="2126" spans="1:16">
      <c r="A2126" t="s">
        <v>4287</v>
      </c>
      <c r="B2126" s="31" t="s">
        <v>4288</v>
      </c>
      <c r="C2126">
        <v>9.4687004089000002</v>
      </c>
      <c r="D2126" t="s">
        <v>37</v>
      </c>
      <c r="E2126">
        <v>791467.64156858204</v>
      </c>
      <c r="F2126">
        <v>9638426.0017721709</v>
      </c>
      <c r="G2126">
        <f>IF(C2126="","",VLOOKUP(C2126,Classes_detaillees!B:D,Classes_detaillees!C$1,TRUE))</f>
        <v>10</v>
      </c>
      <c r="H2126">
        <f>IF(C2126="","",VLOOKUP(C2126,Classes_finales!B:D,Classes_finales!C$1,TRUE))</f>
        <v>10</v>
      </c>
      <c r="I2126">
        <f t="shared" si="33"/>
        <v>20</v>
      </c>
      <c r="J2126" s="31">
        <f>Classes_finales!$W$30*C2126^3+Classes_finales!$W$31*C2126^2+Classes_finales!$W$32*C2126+Classes_finales!$W$33</f>
        <v>0.24133431511047532</v>
      </c>
      <c r="K2126">
        <f>IF(OR(C2126&lt;10,C2126&gt;450),0,IF(H2126&gt;=MAX(Classes_finales!D:D),$M$1,Donnees_SIG!J2126))</f>
        <v>0</v>
      </c>
      <c r="P2126" t="s">
        <v>39</v>
      </c>
    </row>
    <row r="2127" spans="1:16">
      <c r="A2127" t="s">
        <v>4289</v>
      </c>
      <c r="B2127" t="s">
        <v>4290</v>
      </c>
      <c r="C2127">
        <v>90.197700499999996</v>
      </c>
      <c r="D2127" t="s">
        <v>37</v>
      </c>
      <c r="E2127">
        <v>783540.86138864094</v>
      </c>
      <c r="F2127">
        <v>9636935.8099212497</v>
      </c>
      <c r="G2127">
        <f>IF(C2127="","",VLOOKUP(C2127,Classes_detaillees!B:D,Classes_detaillees!C$1,TRUE))</f>
        <v>95</v>
      </c>
      <c r="H2127">
        <f>IF(C2127="","",VLOOKUP(C2127,Classes_finales!B:D,Classes_finales!C$1,TRUE))</f>
        <v>80</v>
      </c>
      <c r="I2127">
        <f t="shared" si="33"/>
        <v>20</v>
      </c>
      <c r="J2127" s="31">
        <f>Classes_finales!$W$30*C2127^3+Classes_finales!$W$31*C2127^2+Classes_finales!$W$32*C2127+Classes_finales!$W$33</f>
        <v>7.876630885344948</v>
      </c>
      <c r="K2127">
        <f>IF(OR(C2127&lt;10,C2127&gt;450),0,IF(H2127&gt;=MAX(Classes_finales!D:D),$M$1,Donnees_SIG!J2127))</f>
        <v>7.914299999999999</v>
      </c>
      <c r="P2127" t="s">
        <v>39</v>
      </c>
    </row>
    <row r="2128" spans="1:16">
      <c r="A2128" t="s">
        <v>4291</v>
      </c>
      <c r="B2128" s="31" t="s">
        <v>4292</v>
      </c>
      <c r="C2128">
        <v>39.798900604000004</v>
      </c>
      <c r="D2128" t="s">
        <v>37</v>
      </c>
      <c r="E2128">
        <v>790416.95200165501</v>
      </c>
      <c r="F2128">
        <v>9638525.5536433402</v>
      </c>
      <c r="G2128">
        <f>IF(C2128="","",VLOOKUP(C2128,Classes_detaillees!B:D,Classes_detaillees!C$1,TRUE))</f>
        <v>40</v>
      </c>
      <c r="H2128">
        <f>IF(C2128="","",VLOOKUP(C2128,Classes_finales!B:D,Classes_finales!C$1,TRUE))</f>
        <v>40</v>
      </c>
      <c r="I2128">
        <f t="shared" si="33"/>
        <v>20</v>
      </c>
      <c r="J2128" s="31">
        <f>Classes_finales!$W$30*C2128^3+Classes_finales!$W$31*C2128^2+Classes_finales!$W$32*C2128+Classes_finales!$W$33</f>
        <v>4.0107615671472665</v>
      </c>
      <c r="K2128">
        <f>IF(OR(C2128&lt;10,C2128&gt;450),0,IF(H2128&gt;=MAX(Classes_finales!D:D),$M$1,Donnees_SIG!J2128))</f>
        <v>4.0107615671472665</v>
      </c>
      <c r="P2128" t="s">
        <v>39</v>
      </c>
    </row>
    <row r="2129" spans="1:16">
      <c r="A2129" t="s">
        <v>4293</v>
      </c>
      <c r="B2129" s="31" t="s">
        <v>4294</v>
      </c>
      <c r="C2129">
        <v>111.4618988</v>
      </c>
      <c r="D2129" t="s">
        <v>37</v>
      </c>
      <c r="E2129">
        <v>790727.94527569495</v>
      </c>
      <c r="F2129">
        <v>9638640.0744731091</v>
      </c>
      <c r="G2129">
        <f>IF(C2129="","",VLOOKUP(C2129,Classes_detaillees!B:D,Classes_detaillees!C$1,TRUE))</f>
        <v>115</v>
      </c>
      <c r="H2129">
        <f>IF(C2129="","",VLOOKUP(C2129,Classes_finales!B:D,Classes_finales!C$1,TRUE))</f>
        <v>80</v>
      </c>
      <c r="I2129">
        <f t="shared" si="33"/>
        <v>20</v>
      </c>
      <c r="J2129" s="31">
        <f>Classes_finales!$W$30*C2129^3+Classes_finales!$W$31*C2129^2+Classes_finales!$W$32*C2129+Classes_finales!$W$33</f>
        <v>5.5012365945887591</v>
      </c>
      <c r="K2129">
        <f>IF(OR(C2129&lt;10,C2129&gt;450),0,IF(H2129&gt;=MAX(Classes_finales!D:D),$M$1,Donnees_SIG!J2129))</f>
        <v>7.914299999999999</v>
      </c>
      <c r="P2129" t="s">
        <v>39</v>
      </c>
    </row>
    <row r="2130" spans="1:16">
      <c r="A2130" t="s">
        <v>4295</v>
      </c>
      <c r="B2130" t="s">
        <v>4296</v>
      </c>
      <c r="C2130">
        <v>267.90838623000002</v>
      </c>
      <c r="D2130" t="s">
        <v>37</v>
      </c>
      <c r="E2130">
        <v>791762.42342964897</v>
      </c>
      <c r="F2130">
        <v>9638598.4008799903</v>
      </c>
      <c r="G2130">
        <f>IF(C2130="","",VLOOKUP(C2130,Classes_detaillees!B:D,Classes_detaillees!C$1,TRUE))</f>
        <v>270</v>
      </c>
      <c r="H2130">
        <f>IF(C2130="","",VLOOKUP(C2130,Classes_finales!B:D,Classes_finales!C$1,TRUE))</f>
        <v>80</v>
      </c>
      <c r="I2130">
        <f t="shared" si="33"/>
        <v>20</v>
      </c>
      <c r="J2130" s="31">
        <f>Classes_finales!$W$30*C2130^3+Classes_finales!$W$31*C2130^2+Classes_finales!$W$32*C2130+Classes_finales!$W$33</f>
        <v>-211.91089621671986</v>
      </c>
      <c r="K2130">
        <f>IF(OR(C2130&lt;10,C2130&gt;450),0,IF(H2130&gt;=MAX(Classes_finales!D:D),$M$1,Donnees_SIG!J2130))</f>
        <v>7.914299999999999</v>
      </c>
      <c r="P2130" t="s">
        <v>39</v>
      </c>
    </row>
    <row r="2131" spans="1:16">
      <c r="A2131" t="s">
        <v>4297</v>
      </c>
      <c r="B2131" t="s">
        <v>4298</v>
      </c>
      <c r="C2131">
        <v>54.649501801</v>
      </c>
      <c r="D2131" t="s">
        <v>37</v>
      </c>
      <c r="E2131">
        <v>791374.68462418404</v>
      </c>
      <c r="F2131">
        <v>9638404.9852666296</v>
      </c>
      <c r="G2131">
        <f>IF(C2131="","",VLOOKUP(C2131,Classes_detaillees!B:D,Classes_detaillees!C$1,TRUE))</f>
        <v>55</v>
      </c>
      <c r="H2131">
        <f>IF(C2131="","",VLOOKUP(C2131,Classes_finales!B:D,Classes_finales!C$1,TRUE))</f>
        <v>60</v>
      </c>
      <c r="I2131">
        <f t="shared" si="33"/>
        <v>20</v>
      </c>
      <c r="J2131" s="31">
        <f>Classes_finales!$W$30*C2131^3+Classes_finales!$W$31*C2131^2+Classes_finales!$W$32*C2131+Classes_finales!$W$33</f>
        <v>5.9380172387181247</v>
      </c>
      <c r="K2131">
        <f>IF(OR(C2131&lt;10,C2131&gt;450),0,IF(H2131&gt;=MAX(Classes_finales!D:D),$M$1,Donnees_SIG!J2131))</f>
        <v>5.9380172387181247</v>
      </c>
      <c r="P2131" t="s">
        <v>39</v>
      </c>
    </row>
    <row r="2132" spans="1:16">
      <c r="A2132" t="s">
        <v>4299</v>
      </c>
      <c r="B2132" t="s">
        <v>4300</v>
      </c>
      <c r="C2132">
        <v>39.035900116000001</v>
      </c>
      <c r="D2132" t="s">
        <v>37</v>
      </c>
      <c r="E2132">
        <v>783009.24836685404</v>
      </c>
      <c r="F2132">
        <v>9635817.0558807906</v>
      </c>
      <c r="G2132">
        <f>IF(C2132="","",VLOOKUP(C2132,Classes_detaillees!B:D,Classes_detaillees!C$1,TRUE))</f>
        <v>40</v>
      </c>
      <c r="H2132">
        <f>IF(C2132="","",VLOOKUP(C2132,Classes_finales!B:D,Classes_finales!C$1,TRUE))</f>
        <v>40</v>
      </c>
      <c r="I2132">
        <f t="shared" si="33"/>
        <v>20</v>
      </c>
      <c r="J2132" s="31">
        <f>Classes_finales!$W$30*C2132^3+Classes_finales!$W$31*C2132^2+Classes_finales!$W$32*C2132+Classes_finales!$W$33</f>
        <v>3.9061467505598997</v>
      </c>
      <c r="K2132">
        <f>IF(OR(C2132&lt;10,C2132&gt;450),0,IF(H2132&gt;=MAX(Classes_finales!D:D),$M$1,Donnees_SIG!J2132))</f>
        <v>3.9061467505598997</v>
      </c>
      <c r="P2132" t="s">
        <v>39</v>
      </c>
    </row>
    <row r="2133" spans="1:16">
      <c r="A2133" t="s">
        <v>4301</v>
      </c>
      <c r="B2133" t="s">
        <v>4302</v>
      </c>
      <c r="C2133">
        <v>136.56039429</v>
      </c>
      <c r="D2133" t="s">
        <v>37</v>
      </c>
      <c r="E2133">
        <v>790677.63675549405</v>
      </c>
      <c r="F2133">
        <v>9637488.7335733902</v>
      </c>
      <c r="G2133">
        <f>IF(C2133="","",VLOOKUP(C2133,Classes_detaillees!B:D,Classes_detaillees!C$1,TRUE))</f>
        <v>140</v>
      </c>
      <c r="H2133">
        <f>IF(C2133="","",VLOOKUP(C2133,Classes_finales!B:D,Classes_finales!C$1,TRUE))</f>
        <v>80</v>
      </c>
      <c r="I2133">
        <f t="shared" si="33"/>
        <v>20</v>
      </c>
      <c r="J2133" s="31">
        <f>Classes_finales!$W$30*C2133^3+Classes_finales!$W$31*C2133^2+Classes_finales!$W$32*C2133+Classes_finales!$W$33</f>
        <v>-2.6137719976687639</v>
      </c>
      <c r="K2133">
        <f>IF(OR(C2133&lt;10,C2133&gt;450),0,IF(H2133&gt;=MAX(Classes_finales!D:D),$M$1,Donnees_SIG!J2133))</f>
        <v>7.914299999999999</v>
      </c>
      <c r="P2133" t="s">
        <v>39</v>
      </c>
    </row>
    <row r="2134" spans="1:16">
      <c r="A2134" t="s">
        <v>4303</v>
      </c>
      <c r="B2134" t="s">
        <v>4304</v>
      </c>
      <c r="C2134">
        <v>36.563800811999997</v>
      </c>
      <c r="D2134" t="s">
        <v>37</v>
      </c>
      <c r="E2134">
        <v>783275.93290625198</v>
      </c>
      <c r="F2134">
        <v>9635506.0410035402</v>
      </c>
      <c r="G2134">
        <f>IF(C2134="","",VLOOKUP(C2134,Classes_detaillees!B:D,Classes_detaillees!C$1,TRUE))</f>
        <v>40</v>
      </c>
      <c r="H2134">
        <f>IF(C2134="","",VLOOKUP(C2134,Classes_finales!B:D,Classes_finales!C$1,TRUE))</f>
        <v>40</v>
      </c>
      <c r="I2134">
        <f t="shared" si="33"/>
        <v>20</v>
      </c>
      <c r="J2134" s="31">
        <f>Classes_finales!$W$30*C2134^3+Classes_finales!$W$31*C2134^2+Classes_finales!$W$32*C2134+Classes_finales!$W$33</f>
        <v>3.5663342942141356</v>
      </c>
      <c r="K2134">
        <f>IF(OR(C2134&lt;10,C2134&gt;450),0,IF(H2134&gt;=MAX(Classes_finales!D:D),$M$1,Donnees_SIG!J2134))</f>
        <v>3.5663342942141356</v>
      </c>
      <c r="P2134" t="s">
        <v>39</v>
      </c>
    </row>
    <row r="2135" spans="1:16">
      <c r="A2135" t="s">
        <v>4305</v>
      </c>
      <c r="B2135" t="s">
        <v>4306</v>
      </c>
      <c r="C2135">
        <v>125.69930266999999</v>
      </c>
      <c r="D2135" t="s">
        <v>37</v>
      </c>
      <c r="E2135">
        <v>792514.59707485698</v>
      </c>
      <c r="F2135">
        <v>9638492.4338110499</v>
      </c>
      <c r="G2135">
        <f>IF(C2135="","",VLOOKUP(C2135,Classes_detaillees!B:D,Classes_detaillees!C$1,TRUE))</f>
        <v>130</v>
      </c>
      <c r="H2135">
        <f>IF(C2135="","",VLOOKUP(C2135,Classes_finales!B:D,Classes_finales!C$1,TRUE))</f>
        <v>80</v>
      </c>
      <c r="I2135">
        <f t="shared" si="33"/>
        <v>20</v>
      </c>
      <c r="J2135" s="31">
        <f>Classes_finales!$W$30*C2135^3+Classes_finales!$W$31*C2135^2+Classes_finales!$W$32*C2135+Classes_finales!$W$33</f>
        <v>1.7135118693904592</v>
      </c>
      <c r="K2135">
        <f>IF(OR(C2135&lt;10,C2135&gt;450),0,IF(H2135&gt;=MAX(Classes_finales!D:D),$M$1,Donnees_SIG!J2135))</f>
        <v>7.914299999999999</v>
      </c>
      <c r="P2135" t="s">
        <v>39</v>
      </c>
    </row>
    <row r="2136" spans="1:16">
      <c r="A2136" t="s">
        <v>4307</v>
      </c>
      <c r="B2136" t="s">
        <v>4308</v>
      </c>
      <c r="C2136">
        <v>14.344599724</v>
      </c>
      <c r="D2136" t="s">
        <v>37</v>
      </c>
      <c r="E2136">
        <v>792725.49382817803</v>
      </c>
      <c r="F2136">
        <v>9638877.0605508108</v>
      </c>
      <c r="G2136">
        <f>IF(C2136="","",VLOOKUP(C2136,Classes_detaillees!B:D,Classes_detaillees!C$1,TRUE))</f>
        <v>15</v>
      </c>
      <c r="H2136">
        <f>IF(C2136="","",VLOOKUP(C2136,Classes_finales!B:D,Classes_finales!C$1,TRUE))</f>
        <v>15</v>
      </c>
      <c r="I2136">
        <f t="shared" si="33"/>
        <v>20</v>
      </c>
      <c r="J2136" s="31">
        <f>Classes_finales!$W$30*C2136^3+Classes_finales!$W$31*C2136^2+Classes_finales!$W$32*C2136+Classes_finales!$W$33</f>
        <v>0.73216325472141763</v>
      </c>
      <c r="K2136">
        <f>IF(OR(C2136&lt;10,C2136&gt;450),0,IF(H2136&gt;=MAX(Classes_finales!D:D),$M$1,Donnees_SIG!J2136))</f>
        <v>0.73216325472141763</v>
      </c>
      <c r="P2136" t="s">
        <v>39</v>
      </c>
    </row>
    <row r="2137" spans="1:16">
      <c r="A2137" t="s">
        <v>4309</v>
      </c>
      <c r="B2137" t="s">
        <v>4310</v>
      </c>
      <c r="C2137">
        <v>12.204999923999999</v>
      </c>
      <c r="D2137" t="s">
        <v>37</v>
      </c>
      <c r="E2137">
        <v>783300.15241295996</v>
      </c>
      <c r="F2137">
        <v>9635510.0758960005</v>
      </c>
      <c r="G2137">
        <f>IF(C2137="","",VLOOKUP(C2137,Classes_detaillees!B:D,Classes_detaillees!C$1,TRUE))</f>
        <v>15</v>
      </c>
      <c r="H2137">
        <f>IF(C2137="","",VLOOKUP(C2137,Classes_finales!B:D,Classes_finales!C$1,TRUE))</f>
        <v>15</v>
      </c>
      <c r="I2137">
        <f t="shared" si="33"/>
        <v>20</v>
      </c>
      <c r="J2137" s="31">
        <f>Classes_finales!$W$30*C2137^3+Classes_finales!$W$31*C2137^2+Classes_finales!$W$32*C2137+Classes_finales!$W$33</f>
        <v>0.50811931697101476</v>
      </c>
      <c r="K2137">
        <f>IF(OR(C2137&lt;10,C2137&gt;450),0,IF(H2137&gt;=MAX(Classes_finales!D:D),$M$1,Donnees_SIG!J2137))</f>
        <v>0.50811931697101476</v>
      </c>
      <c r="P2137" t="s">
        <v>39</v>
      </c>
    </row>
    <row r="2138" spans="1:16">
      <c r="A2138" t="s">
        <v>4311</v>
      </c>
      <c r="B2138" s="31" t="s">
        <v>4312</v>
      </c>
      <c r="C2138">
        <v>36.816398620999998</v>
      </c>
      <c r="D2138" t="s">
        <v>37</v>
      </c>
      <c r="E2138">
        <v>783006.35262745095</v>
      </c>
      <c r="F2138">
        <v>9635776.4823134392</v>
      </c>
      <c r="G2138">
        <f>IF(C2138="","",VLOOKUP(C2138,Classes_detaillees!B:D,Classes_detaillees!C$1,TRUE))</f>
        <v>40</v>
      </c>
      <c r="H2138">
        <f>IF(C2138="","",VLOOKUP(C2138,Classes_finales!B:D,Classes_finales!C$1,TRUE))</f>
        <v>40</v>
      </c>
      <c r="I2138">
        <f t="shared" si="33"/>
        <v>20</v>
      </c>
      <c r="J2138" s="31">
        <f>Classes_finales!$W$30*C2138^3+Classes_finales!$W$31*C2138^2+Classes_finales!$W$32*C2138+Classes_finales!$W$33</f>
        <v>3.6010832438975222</v>
      </c>
      <c r="K2138">
        <f>IF(OR(C2138&lt;10,C2138&gt;450),0,IF(H2138&gt;=MAX(Classes_finales!D:D),$M$1,Donnees_SIG!J2138))</f>
        <v>3.6010832438975222</v>
      </c>
      <c r="P2138" t="s">
        <v>39</v>
      </c>
    </row>
    <row r="2139" spans="1:16">
      <c r="A2139" t="s">
        <v>4313</v>
      </c>
      <c r="B2139" t="s">
        <v>4314</v>
      </c>
      <c r="C2139">
        <v>70.456497192</v>
      </c>
      <c r="D2139" t="s">
        <v>37</v>
      </c>
      <c r="E2139">
        <v>782946.94187282503</v>
      </c>
      <c r="F2139">
        <v>9635839.1937102191</v>
      </c>
      <c r="G2139">
        <f>IF(C2139="","",VLOOKUP(C2139,Classes_detaillees!B:D,Classes_detaillees!C$1,TRUE))</f>
        <v>75</v>
      </c>
      <c r="H2139">
        <f>IF(C2139="","",VLOOKUP(C2139,Classes_finales!B:D,Classes_finales!C$1,TRUE))</f>
        <v>80</v>
      </c>
      <c r="I2139">
        <f t="shared" si="33"/>
        <v>20</v>
      </c>
      <c r="J2139" s="31">
        <f>Classes_finales!$W$30*C2139^3+Classes_finales!$W$31*C2139^2+Classes_finales!$W$32*C2139+Classes_finales!$W$33</f>
        <v>7.4572469689540597</v>
      </c>
      <c r="K2139">
        <f>IF(OR(C2139&lt;10,C2139&gt;450),0,IF(H2139&gt;=MAX(Classes_finales!D:D),$M$1,Donnees_SIG!J2139))</f>
        <v>7.914299999999999</v>
      </c>
      <c r="P2139" t="s">
        <v>39</v>
      </c>
    </row>
    <row r="2140" spans="1:16">
      <c r="A2140" t="s">
        <v>4315</v>
      </c>
      <c r="B2140" s="31" t="s">
        <v>4316</v>
      </c>
      <c r="C2140">
        <v>36.994598388999997</v>
      </c>
      <c r="D2140" t="s">
        <v>37</v>
      </c>
      <c r="E2140">
        <v>791952.07223155804</v>
      </c>
      <c r="F2140">
        <v>9638533.60677482</v>
      </c>
      <c r="G2140">
        <f>IF(C2140="","",VLOOKUP(C2140,Classes_detaillees!B:D,Classes_detaillees!C$1,TRUE))</f>
        <v>40</v>
      </c>
      <c r="H2140">
        <f>IF(C2140="","",VLOOKUP(C2140,Classes_finales!B:D,Classes_finales!C$1,TRUE))</f>
        <v>40</v>
      </c>
      <c r="I2140">
        <f t="shared" si="33"/>
        <v>20</v>
      </c>
      <c r="J2140" s="31">
        <f>Classes_finales!$W$30*C2140^3+Classes_finales!$W$31*C2140^2+Classes_finales!$W$32*C2140+Classes_finales!$W$33</f>
        <v>3.6255969538104442</v>
      </c>
      <c r="K2140">
        <f>IF(OR(C2140&lt;10,C2140&gt;450),0,IF(H2140&gt;=MAX(Classes_finales!D:D),$M$1,Donnees_SIG!J2140))</f>
        <v>3.6255969538104442</v>
      </c>
      <c r="P2140" t="s">
        <v>39</v>
      </c>
    </row>
    <row r="2141" spans="1:16">
      <c r="A2141" t="s">
        <v>4317</v>
      </c>
      <c r="B2141" t="s">
        <v>4318</v>
      </c>
      <c r="C2141">
        <v>41.847301483000003</v>
      </c>
      <c r="D2141" t="s">
        <v>37</v>
      </c>
      <c r="E2141">
        <v>793076.48542492802</v>
      </c>
      <c r="F2141">
        <v>9639494.3029733803</v>
      </c>
      <c r="G2141">
        <f>IF(C2141="","",VLOOKUP(C2141,Classes_detaillees!B:D,Classes_detaillees!C$1,TRUE))</f>
        <v>45</v>
      </c>
      <c r="H2141">
        <f>IF(C2141="","",VLOOKUP(C2141,Classes_finales!B:D,Classes_finales!C$1,TRUE))</f>
        <v>50</v>
      </c>
      <c r="I2141">
        <f t="shared" si="33"/>
        <v>20</v>
      </c>
      <c r="J2141" s="31">
        <f>Classes_finales!$W$30*C2141^3+Classes_finales!$W$31*C2141^2+Classes_finales!$W$32*C2141+Classes_finales!$W$33</f>
        <v>4.2903869893014388</v>
      </c>
      <c r="K2141">
        <f>IF(OR(C2141&lt;10,C2141&gt;450),0,IF(H2141&gt;=MAX(Classes_finales!D:D),$M$1,Donnees_SIG!J2141))</f>
        <v>4.2903869893014388</v>
      </c>
      <c r="P2141" t="s">
        <v>39</v>
      </c>
    </row>
    <row r="2142" spans="1:16">
      <c r="A2142" t="s">
        <v>4319</v>
      </c>
      <c r="B2142" t="s">
        <v>4320</v>
      </c>
      <c r="C2142">
        <v>43.970298767000003</v>
      </c>
      <c r="D2142" t="s">
        <v>37</v>
      </c>
      <c r="E2142">
        <v>789581.51024322805</v>
      </c>
      <c r="F2142">
        <v>9638928.7076422498</v>
      </c>
      <c r="G2142">
        <f>IF(C2142="","",VLOOKUP(C2142,Classes_detaillees!B:D,Classes_detaillees!C$1,TRUE))</f>
        <v>45</v>
      </c>
      <c r="H2142">
        <f>IF(C2142="","",VLOOKUP(C2142,Classes_finales!B:D,Classes_finales!C$1,TRUE))</f>
        <v>50</v>
      </c>
      <c r="I2142">
        <f t="shared" si="33"/>
        <v>20</v>
      </c>
      <c r="J2142" s="31">
        <f>Classes_finales!$W$30*C2142^3+Classes_finales!$W$31*C2142^2+Classes_finales!$W$32*C2142+Classes_finales!$W$33</f>
        <v>4.5774295487309811</v>
      </c>
      <c r="K2142">
        <f>IF(OR(C2142&lt;10,C2142&gt;450),0,IF(H2142&gt;=MAX(Classes_finales!D:D),$M$1,Donnees_SIG!J2142))</f>
        <v>4.5774295487309811</v>
      </c>
      <c r="P2142" t="s">
        <v>39</v>
      </c>
    </row>
    <row r="2143" spans="1:16">
      <c r="A2143" t="s">
        <v>4321</v>
      </c>
      <c r="B2143" t="s">
        <v>4322</v>
      </c>
      <c r="C2143">
        <v>23.779499053999999</v>
      </c>
      <c r="D2143" t="s">
        <v>37</v>
      </c>
      <c r="E2143">
        <v>790478.24005276104</v>
      </c>
      <c r="F2143">
        <v>9639533.4356582593</v>
      </c>
      <c r="G2143">
        <f>IF(C2143="","",VLOOKUP(C2143,Classes_detaillees!B:D,Classes_detaillees!C$1,TRUE))</f>
        <v>25</v>
      </c>
      <c r="H2143">
        <f>IF(C2143="","",VLOOKUP(C2143,Classes_finales!B:D,Classes_finales!C$1,TRUE))</f>
        <v>30</v>
      </c>
      <c r="I2143">
        <f t="shared" si="33"/>
        <v>20</v>
      </c>
      <c r="J2143" s="31">
        <f>Classes_finales!$W$30*C2143^3+Classes_finales!$W$31*C2143^2+Classes_finales!$W$32*C2143+Classes_finales!$W$33</f>
        <v>1.8504462750938844</v>
      </c>
      <c r="K2143">
        <f>IF(OR(C2143&lt;10,C2143&gt;450),0,IF(H2143&gt;=MAX(Classes_finales!D:D),$M$1,Donnees_SIG!J2143))</f>
        <v>1.8504462750938844</v>
      </c>
      <c r="P2143" t="s">
        <v>39</v>
      </c>
    </row>
    <row r="2144" spans="1:16">
      <c r="A2144" t="s">
        <v>4323</v>
      </c>
      <c r="B2144" t="s">
        <v>4324</v>
      </c>
      <c r="C2144">
        <v>13.416099548</v>
      </c>
      <c r="D2144" t="s">
        <v>37</v>
      </c>
      <c r="E2144">
        <v>791692.69929872104</v>
      </c>
      <c r="F2144">
        <v>9638196.2905850708</v>
      </c>
      <c r="G2144">
        <f>IF(C2144="","",VLOOKUP(C2144,Classes_detaillees!B:D,Classes_detaillees!C$1,TRUE))</f>
        <v>15</v>
      </c>
      <c r="H2144">
        <f>IF(C2144="","",VLOOKUP(C2144,Classes_finales!B:D,Classes_finales!C$1,TRUE))</f>
        <v>15</v>
      </c>
      <c r="I2144">
        <f t="shared" si="33"/>
        <v>20</v>
      </c>
      <c r="J2144" s="31">
        <f>Classes_finales!$W$30*C2144^3+Classes_finales!$W$31*C2144^2+Classes_finales!$W$32*C2144+Classes_finales!$W$33</f>
        <v>0.63336212529433089</v>
      </c>
      <c r="K2144">
        <f>IF(OR(C2144&lt;10,C2144&gt;450),0,IF(H2144&gt;=MAX(Classes_finales!D:D),$M$1,Donnees_SIG!J2144))</f>
        <v>0.63336212529433089</v>
      </c>
      <c r="P2144" t="s">
        <v>39</v>
      </c>
    </row>
    <row r="2145" spans="1:16">
      <c r="A2145" t="s">
        <v>4325</v>
      </c>
      <c r="B2145" t="s">
        <v>4326</v>
      </c>
      <c r="C2145">
        <v>51.408199310000001</v>
      </c>
      <c r="D2145" t="s">
        <v>37</v>
      </c>
      <c r="E2145">
        <v>783091.25374465203</v>
      </c>
      <c r="F2145">
        <v>9636348.1043539494</v>
      </c>
      <c r="G2145">
        <f>IF(C2145="","",VLOOKUP(C2145,Classes_detaillees!B:D,Classes_detaillees!C$1,TRUE))</f>
        <v>55</v>
      </c>
      <c r="H2145">
        <f>IF(C2145="","",VLOOKUP(C2145,Classes_finales!B:D,Classes_finales!C$1,TRUE))</f>
        <v>60</v>
      </c>
      <c r="I2145">
        <f t="shared" si="33"/>
        <v>20</v>
      </c>
      <c r="J2145" s="31">
        <f>Classes_finales!$W$30*C2145^3+Classes_finales!$W$31*C2145^2+Classes_finales!$W$32*C2145+Classes_finales!$W$33</f>
        <v>5.5443582223045631</v>
      </c>
      <c r="K2145">
        <f>IF(OR(C2145&lt;10,C2145&gt;450),0,IF(H2145&gt;=MAX(Classes_finales!D:D),$M$1,Donnees_SIG!J2145))</f>
        <v>5.5443582223045631</v>
      </c>
      <c r="P2145" t="s">
        <v>39</v>
      </c>
    </row>
    <row r="2146" spans="1:16">
      <c r="A2146" t="s">
        <v>4327</v>
      </c>
      <c r="B2146" t="s">
        <v>4328</v>
      </c>
      <c r="C2146">
        <v>71.766502380000006</v>
      </c>
      <c r="D2146" t="s">
        <v>37</v>
      </c>
      <c r="E2146">
        <v>792265.17639843596</v>
      </c>
      <c r="F2146">
        <v>9638613.8973765597</v>
      </c>
      <c r="G2146">
        <f>IF(C2146="","",VLOOKUP(C2146,Classes_detaillees!B:D,Classes_detaillees!C$1,TRUE))</f>
        <v>75</v>
      </c>
      <c r="H2146">
        <f>IF(C2146="","",VLOOKUP(C2146,Classes_finales!B:D,Classes_finales!C$1,TRUE))</f>
        <v>80</v>
      </c>
      <c r="I2146">
        <f t="shared" si="33"/>
        <v>20</v>
      </c>
      <c r="J2146" s="31">
        <f>Classes_finales!$W$30*C2146^3+Classes_finales!$W$31*C2146^2+Classes_finales!$W$32*C2146+Classes_finales!$W$33</f>
        <v>7.5441937089282032</v>
      </c>
      <c r="K2146">
        <f>IF(OR(C2146&lt;10,C2146&gt;450),0,IF(H2146&gt;=MAX(Classes_finales!D:D),$M$1,Donnees_SIG!J2146))</f>
        <v>7.914299999999999</v>
      </c>
      <c r="P2146" t="s">
        <v>39</v>
      </c>
    </row>
    <row r="2147" spans="1:16">
      <c r="A2147" t="s">
        <v>4329</v>
      </c>
      <c r="B2147" t="s">
        <v>4330</v>
      </c>
      <c r="C2147">
        <v>174.64579773</v>
      </c>
      <c r="D2147" t="s">
        <v>37</v>
      </c>
      <c r="E2147">
        <v>790634.06952712603</v>
      </c>
      <c r="F2147">
        <v>9638142.2737925295</v>
      </c>
      <c r="G2147">
        <f>IF(C2147="","",VLOOKUP(C2147,Classes_detaillees!B:D,Classes_detaillees!C$1,TRUE))</f>
        <v>175</v>
      </c>
      <c r="H2147">
        <f>IF(C2147="","",VLOOKUP(C2147,Classes_finales!B:D,Classes_finales!C$1,TRUE))</f>
        <v>80</v>
      </c>
      <c r="I2147">
        <f t="shared" si="33"/>
        <v>20</v>
      </c>
      <c r="J2147" s="31">
        <f>Classes_finales!$W$30*C2147^3+Classes_finales!$W$31*C2147^2+Classes_finales!$W$32*C2147+Classes_finales!$W$33</f>
        <v>-29.975783608938009</v>
      </c>
      <c r="K2147">
        <f>IF(OR(C2147&lt;10,C2147&gt;450),0,IF(H2147&gt;=MAX(Classes_finales!D:D),$M$1,Donnees_SIG!J2147))</f>
        <v>7.914299999999999</v>
      </c>
      <c r="P2147" t="s">
        <v>39</v>
      </c>
    </row>
    <row r="2148" spans="1:16">
      <c r="A2148" t="s">
        <v>4331</v>
      </c>
      <c r="B2148" t="s">
        <v>4332</v>
      </c>
      <c r="C2148">
        <v>53.897598266999999</v>
      </c>
      <c r="D2148" t="s">
        <v>37</v>
      </c>
      <c r="E2148">
        <v>783413.30922018597</v>
      </c>
      <c r="F2148">
        <v>9636963.8813073803</v>
      </c>
      <c r="G2148">
        <f>IF(C2148="","",VLOOKUP(C2148,Classes_detaillees!B:D,Classes_detaillees!C$1,TRUE))</f>
        <v>55</v>
      </c>
      <c r="H2148">
        <f>IF(C2148="","",VLOOKUP(C2148,Classes_finales!B:D,Classes_finales!C$1,TRUE))</f>
        <v>60</v>
      </c>
      <c r="I2148">
        <f t="shared" si="33"/>
        <v>20</v>
      </c>
      <c r="J2148" s="31">
        <f>Classes_finales!$W$30*C2148^3+Classes_finales!$W$31*C2148^2+Classes_finales!$W$32*C2148+Classes_finales!$W$33</f>
        <v>5.8485680127535868</v>
      </c>
      <c r="K2148">
        <f>IF(OR(C2148&lt;10,C2148&gt;450),0,IF(H2148&gt;=MAX(Classes_finales!D:D),$M$1,Donnees_SIG!J2148))</f>
        <v>5.8485680127535868</v>
      </c>
      <c r="P2148" t="s">
        <v>39</v>
      </c>
    </row>
    <row r="2149" spans="1:16">
      <c r="A2149" t="s">
        <v>4333</v>
      </c>
      <c r="B2149" t="s">
        <v>4334</v>
      </c>
      <c r="C2149">
        <v>81.772697449000006</v>
      </c>
      <c r="D2149" t="s">
        <v>37</v>
      </c>
      <c r="E2149">
        <v>789926.55291875696</v>
      </c>
      <c r="F2149">
        <v>9637345.4366625901</v>
      </c>
      <c r="G2149">
        <f>IF(C2149="","",VLOOKUP(C2149,Classes_detaillees!B:D,Classes_detaillees!C$1,TRUE))</f>
        <v>85</v>
      </c>
      <c r="H2149">
        <f>IF(C2149="","",VLOOKUP(C2149,Classes_finales!B:D,Classes_finales!C$1,TRUE))</f>
        <v>80</v>
      </c>
      <c r="I2149">
        <f t="shared" si="33"/>
        <v>20</v>
      </c>
      <c r="J2149" s="31">
        <f>Classes_finales!$W$30*C2149^3+Classes_finales!$W$31*C2149^2+Classes_finales!$W$32*C2149+Classes_finales!$W$33</f>
        <v>7.9501583677578953</v>
      </c>
      <c r="K2149">
        <f>IF(OR(C2149&lt;10,C2149&gt;450),0,IF(H2149&gt;=MAX(Classes_finales!D:D),$M$1,Donnees_SIG!J2149))</f>
        <v>7.914299999999999</v>
      </c>
      <c r="P2149" t="s">
        <v>39</v>
      </c>
    </row>
    <row r="2150" spans="1:16">
      <c r="A2150" t="s">
        <v>4335</v>
      </c>
      <c r="B2150" t="s">
        <v>4336</v>
      </c>
      <c r="C2150">
        <v>89.167999268000003</v>
      </c>
      <c r="D2150" t="s">
        <v>37</v>
      </c>
      <c r="E2150">
        <v>792226.74012986803</v>
      </c>
      <c r="F2150">
        <v>9638645.9764891509</v>
      </c>
      <c r="G2150">
        <f>IF(C2150="","",VLOOKUP(C2150,Classes_detaillees!B:D,Classes_detaillees!C$1,TRUE))</f>
        <v>90</v>
      </c>
      <c r="H2150">
        <f>IF(C2150="","",VLOOKUP(C2150,Classes_finales!B:D,Classes_finales!C$1,TRUE))</f>
        <v>80</v>
      </c>
      <c r="I2150">
        <f t="shared" si="33"/>
        <v>20</v>
      </c>
      <c r="J2150" s="31">
        <f>Classes_finales!$W$30*C2150^3+Classes_finales!$W$31*C2150^2+Classes_finales!$W$32*C2150+Classes_finales!$W$33</f>
        <v>7.9086356221692071</v>
      </c>
      <c r="K2150">
        <f>IF(OR(C2150&lt;10,C2150&gt;450),0,IF(H2150&gt;=MAX(Classes_finales!D:D),$M$1,Donnees_SIG!J2150))</f>
        <v>7.914299999999999</v>
      </c>
      <c r="P2150" t="s">
        <v>39</v>
      </c>
    </row>
    <row r="2151" spans="1:16">
      <c r="A2151" t="s">
        <v>4337</v>
      </c>
      <c r="B2151" t="s">
        <v>4338</v>
      </c>
      <c r="C2151">
        <v>40.493900299000003</v>
      </c>
      <c r="D2151" t="s">
        <v>37</v>
      </c>
      <c r="E2151">
        <v>792587.43582108605</v>
      </c>
      <c r="F2151">
        <v>9638930.8842149395</v>
      </c>
      <c r="G2151">
        <f>IF(C2151="","",VLOOKUP(C2151,Classes_detaillees!B:D,Classes_detaillees!C$1,TRUE))</f>
        <v>45</v>
      </c>
      <c r="H2151">
        <f>IF(C2151="","",VLOOKUP(C2151,Classes_finales!B:D,Classes_finales!C$1,TRUE))</f>
        <v>50</v>
      </c>
      <c r="I2151">
        <f t="shared" si="33"/>
        <v>20</v>
      </c>
      <c r="J2151" s="31">
        <f>Classes_finales!$W$30*C2151^3+Classes_finales!$W$31*C2151^2+Classes_finales!$W$32*C2151+Classes_finales!$W$33</f>
        <v>4.1058637538158926</v>
      </c>
      <c r="K2151">
        <f>IF(OR(C2151&lt;10,C2151&gt;450),0,IF(H2151&gt;=MAX(Classes_finales!D:D),$M$1,Donnees_SIG!J2151))</f>
        <v>4.1058637538158926</v>
      </c>
      <c r="P2151" t="s">
        <v>39</v>
      </c>
    </row>
    <row r="2152" spans="1:16">
      <c r="A2152" t="s">
        <v>4339</v>
      </c>
      <c r="B2152" s="31" t="s">
        <v>4340</v>
      </c>
      <c r="C2152">
        <v>65.640701293999996</v>
      </c>
      <c r="D2152" t="s">
        <v>37</v>
      </c>
      <c r="E2152">
        <v>785526.61619137297</v>
      </c>
      <c r="F2152">
        <v>9635809.1546171699</v>
      </c>
      <c r="G2152">
        <f>IF(C2152="","",VLOOKUP(C2152,Classes_detaillees!B:D,Classes_detaillees!C$1,TRUE))</f>
        <v>70</v>
      </c>
      <c r="H2152">
        <f>IF(C2152="","",VLOOKUP(C2152,Classes_finales!B:D,Classes_finales!C$1,TRUE))</f>
        <v>70</v>
      </c>
      <c r="I2152">
        <f t="shared" si="33"/>
        <v>20</v>
      </c>
      <c r="J2152" s="31">
        <f>Classes_finales!$W$30*C2152^3+Classes_finales!$W$31*C2152^2+Classes_finales!$W$32*C2152+Classes_finales!$W$33</f>
        <v>7.0798755886978793</v>
      </c>
      <c r="K2152">
        <f>IF(OR(C2152&lt;10,C2152&gt;450),0,IF(H2152&gt;=MAX(Classes_finales!D:D),$M$1,Donnees_SIG!J2152))</f>
        <v>7.0798755886978793</v>
      </c>
      <c r="P2152" t="s">
        <v>39</v>
      </c>
    </row>
    <row r="2153" spans="1:16">
      <c r="A2153" t="s">
        <v>4341</v>
      </c>
      <c r="B2153" t="s">
        <v>4342</v>
      </c>
      <c r="C2153">
        <v>117.49539948</v>
      </c>
      <c r="D2153" t="s">
        <v>37</v>
      </c>
      <c r="E2153">
        <v>790177.90769535501</v>
      </c>
      <c r="F2153">
        <v>9637621.5136696808</v>
      </c>
      <c r="G2153">
        <f>IF(C2153="","",VLOOKUP(C2153,Classes_detaillees!B:D,Classes_detaillees!C$1,TRUE))</f>
        <v>120</v>
      </c>
      <c r="H2153">
        <f>IF(C2153="","",VLOOKUP(C2153,Classes_finales!B:D,Classes_finales!C$1,TRUE))</f>
        <v>80</v>
      </c>
      <c r="I2153">
        <f t="shared" si="33"/>
        <v>20</v>
      </c>
      <c r="J2153" s="31">
        <f>Classes_finales!$W$30*C2153^3+Classes_finales!$W$31*C2153^2+Classes_finales!$W$32*C2153+Classes_finales!$W$33</f>
        <v>4.1382831146797372</v>
      </c>
      <c r="K2153">
        <f>IF(OR(C2153&lt;10,C2153&gt;450),0,IF(H2153&gt;=MAX(Classes_finales!D:D),$M$1,Donnees_SIG!J2153))</f>
        <v>7.914299999999999</v>
      </c>
      <c r="P2153" t="s">
        <v>39</v>
      </c>
    </row>
    <row r="2154" spans="1:16">
      <c r="A2154" t="s">
        <v>4343</v>
      </c>
      <c r="B2154" t="s">
        <v>4344</v>
      </c>
      <c r="C2154">
        <v>101.46710204999999</v>
      </c>
      <c r="D2154" t="s">
        <v>37</v>
      </c>
      <c r="E2154">
        <v>783128.07186136197</v>
      </c>
      <c r="F2154">
        <v>9636438.7810901199</v>
      </c>
      <c r="G2154">
        <f>IF(C2154="","",VLOOKUP(C2154,Classes_detaillees!B:D,Classes_detaillees!C$1,TRUE))</f>
        <v>105</v>
      </c>
      <c r="H2154">
        <f>IF(C2154="","",VLOOKUP(C2154,Classes_finales!B:D,Classes_finales!C$1,TRUE))</f>
        <v>80</v>
      </c>
      <c r="I2154">
        <f t="shared" si="33"/>
        <v>20</v>
      </c>
      <c r="J2154" s="31">
        <f>Classes_finales!$W$30*C2154^3+Classes_finales!$W$31*C2154^2+Classes_finales!$W$32*C2154+Classes_finales!$W$33</f>
        <v>7.0527995471601486</v>
      </c>
      <c r="K2154">
        <f>IF(OR(C2154&lt;10,C2154&gt;450),0,IF(H2154&gt;=MAX(Classes_finales!D:D),$M$1,Donnees_SIG!J2154))</f>
        <v>7.914299999999999</v>
      </c>
      <c r="P2154" t="s">
        <v>39</v>
      </c>
    </row>
    <row r="2155" spans="1:16">
      <c r="A2155" t="s">
        <v>4345</v>
      </c>
      <c r="B2155" s="31" t="s">
        <v>4346</v>
      </c>
      <c r="C2155">
        <v>40.459499358999999</v>
      </c>
      <c r="D2155" t="s">
        <v>37</v>
      </c>
      <c r="E2155">
        <v>790395.97912398796</v>
      </c>
      <c r="F2155">
        <v>9637631.3207992297</v>
      </c>
      <c r="G2155">
        <f>IF(C2155="","",VLOOKUP(C2155,Classes_detaillees!B:D,Classes_detaillees!C$1,TRUE))</f>
        <v>45</v>
      </c>
      <c r="H2155">
        <f>IF(C2155="","",VLOOKUP(C2155,Classes_finales!B:D,Classes_finales!C$1,TRUE))</f>
        <v>50</v>
      </c>
      <c r="I2155">
        <f t="shared" si="33"/>
        <v>20</v>
      </c>
      <c r="J2155" s="31">
        <f>Classes_finales!$W$30*C2155^3+Classes_finales!$W$31*C2155^2+Classes_finales!$W$32*C2155+Classes_finales!$W$33</f>
        <v>4.1011612939441378</v>
      </c>
      <c r="K2155">
        <f>IF(OR(C2155&lt;10,C2155&gt;450),0,IF(H2155&gt;=MAX(Classes_finales!D:D),$M$1,Donnees_SIG!J2155))</f>
        <v>4.1011612939441378</v>
      </c>
      <c r="P2155" t="s">
        <v>39</v>
      </c>
    </row>
    <row r="2156" spans="1:16">
      <c r="A2156" t="s">
        <v>4347</v>
      </c>
      <c r="B2156" t="s">
        <v>4348</v>
      </c>
      <c r="C2156">
        <v>77.587600707999997</v>
      </c>
      <c r="D2156" t="s">
        <v>37</v>
      </c>
      <c r="E2156">
        <v>790590.13249592902</v>
      </c>
      <c r="F2156">
        <v>9637274.6823880505</v>
      </c>
      <c r="G2156">
        <f>IF(C2156="","",VLOOKUP(C2156,Classes_detaillees!B:D,Classes_detaillees!C$1,TRUE))</f>
        <v>80</v>
      </c>
      <c r="H2156">
        <f>IF(C2156="","",VLOOKUP(C2156,Classes_finales!B:D,Classes_finales!C$1,TRUE))</f>
        <v>80</v>
      </c>
      <c r="I2156">
        <f t="shared" si="33"/>
        <v>20</v>
      </c>
      <c r="J2156" s="31">
        <f>Classes_finales!$W$30*C2156^3+Classes_finales!$W$31*C2156^2+Classes_finales!$W$32*C2156+Classes_finales!$W$33</f>
        <v>7.8393809021070417</v>
      </c>
      <c r="K2156">
        <f>IF(OR(C2156&lt;10,C2156&gt;450),0,IF(H2156&gt;=MAX(Classes_finales!D:D),$M$1,Donnees_SIG!J2156))</f>
        <v>7.914299999999999</v>
      </c>
      <c r="P2156" t="s">
        <v>39</v>
      </c>
    </row>
    <row r="2157" spans="1:16">
      <c r="A2157" t="s">
        <v>4349</v>
      </c>
      <c r="B2157" s="31" t="s">
        <v>4350</v>
      </c>
      <c r="C2157">
        <v>26.256299973000001</v>
      </c>
      <c r="D2157" t="s">
        <v>37</v>
      </c>
      <c r="E2157">
        <v>790012.64856806805</v>
      </c>
      <c r="F2157">
        <v>9637365.2836426292</v>
      </c>
      <c r="G2157">
        <f>IF(C2157="","",VLOOKUP(C2157,Classes_detaillees!B:D,Classes_detaillees!C$1,TRUE))</f>
        <v>30</v>
      </c>
      <c r="H2157">
        <f>IF(C2157="","",VLOOKUP(C2157,Classes_finales!B:D,Classes_finales!C$1,TRUE))</f>
        <v>30</v>
      </c>
      <c r="I2157">
        <f t="shared" si="33"/>
        <v>20</v>
      </c>
      <c r="J2157" s="31">
        <f>Classes_finales!$W$30*C2157^3+Classes_finales!$W$31*C2157^2+Classes_finales!$W$32*C2157+Classes_finales!$W$33</f>
        <v>2.1709303631375181</v>
      </c>
      <c r="K2157">
        <f>IF(OR(C2157&lt;10,C2157&gt;450),0,IF(H2157&gt;=MAX(Classes_finales!D:D),$M$1,Donnees_SIG!J2157))</f>
        <v>2.1709303631375181</v>
      </c>
      <c r="P2157" t="s">
        <v>39</v>
      </c>
    </row>
    <row r="2158" spans="1:16">
      <c r="A2158" t="s">
        <v>4351</v>
      </c>
      <c r="B2158" t="s">
        <v>4352</v>
      </c>
      <c r="C2158">
        <v>96.281799316000004</v>
      </c>
      <c r="D2158" t="s">
        <v>37</v>
      </c>
      <c r="E2158">
        <v>790565.09413997398</v>
      </c>
      <c r="F2158">
        <v>9638307.9276338406</v>
      </c>
      <c r="G2158">
        <f>IF(C2158="","",VLOOKUP(C2158,Classes_detaillees!B:D,Classes_detaillees!C$1,TRUE))</f>
        <v>100</v>
      </c>
      <c r="H2158">
        <f>IF(C2158="","",VLOOKUP(C2158,Classes_finales!B:D,Classes_finales!C$1,TRUE))</f>
        <v>80</v>
      </c>
      <c r="I2158">
        <f t="shared" si="33"/>
        <v>20</v>
      </c>
      <c r="J2158" s="31">
        <f>Classes_finales!$W$30*C2158^3+Classes_finales!$W$31*C2158^2+Classes_finales!$W$32*C2158+Classes_finales!$W$33</f>
        <v>7.5441395121829355</v>
      </c>
      <c r="K2158">
        <f>IF(OR(C2158&lt;10,C2158&gt;450),0,IF(H2158&gt;=MAX(Classes_finales!D:D),$M$1,Donnees_SIG!J2158))</f>
        <v>7.914299999999999</v>
      </c>
      <c r="P2158" t="s">
        <v>39</v>
      </c>
    </row>
    <row r="2159" spans="1:16">
      <c r="A2159" t="s">
        <v>4353</v>
      </c>
      <c r="B2159" t="s">
        <v>4354</v>
      </c>
      <c r="C2159">
        <v>148.88819885000001</v>
      </c>
      <c r="D2159" t="s">
        <v>37</v>
      </c>
      <c r="E2159">
        <v>790554.62985270901</v>
      </c>
      <c r="F2159">
        <v>9637775.3476535603</v>
      </c>
      <c r="G2159">
        <f>IF(C2159="","",VLOOKUP(C2159,Classes_detaillees!B:D,Classes_detaillees!C$1,TRUE))</f>
        <v>150</v>
      </c>
      <c r="H2159">
        <f>IF(C2159="","",VLOOKUP(C2159,Classes_finales!B:D,Classes_finales!C$1,TRUE))</f>
        <v>80</v>
      </c>
      <c r="I2159">
        <f t="shared" si="33"/>
        <v>20</v>
      </c>
      <c r="J2159" s="31">
        <f>Classes_finales!$W$30*C2159^3+Classes_finales!$W$31*C2159^2+Classes_finales!$W$32*C2159+Classes_finales!$W$33</f>
        <v>-9.2471966981675688</v>
      </c>
      <c r="K2159">
        <f>IF(OR(C2159&lt;10,C2159&gt;450),0,IF(H2159&gt;=MAX(Classes_finales!D:D),$M$1,Donnees_SIG!J2159))</f>
        <v>7.914299999999999</v>
      </c>
      <c r="P2159" t="s">
        <v>39</v>
      </c>
    </row>
    <row r="2160" spans="1:16">
      <c r="A2160" t="s">
        <v>4355</v>
      </c>
      <c r="B2160" t="s">
        <v>4356</v>
      </c>
      <c r="C2160">
        <v>365.94689941000001</v>
      </c>
      <c r="D2160" t="s">
        <v>37</v>
      </c>
      <c r="E2160">
        <v>792050.061008199</v>
      </c>
      <c r="F2160">
        <v>9638427.4991464298</v>
      </c>
      <c r="G2160">
        <f>IF(C2160="","",VLOOKUP(C2160,Classes_detaillees!B:D,Classes_detaillees!C$1,TRUE))</f>
        <v>370</v>
      </c>
      <c r="H2160">
        <f>IF(C2160="","",VLOOKUP(C2160,Classes_finales!B:D,Classes_finales!C$1,TRUE))</f>
        <v>80</v>
      </c>
      <c r="I2160">
        <f t="shared" si="33"/>
        <v>20</v>
      </c>
      <c r="J2160" s="31">
        <f>Classes_finales!$W$30*C2160^3+Classes_finales!$W$31*C2160^2+Classes_finales!$W$32*C2160+Classes_finales!$W$33</f>
        <v>-665.16882176940214</v>
      </c>
      <c r="K2160">
        <f>IF(OR(C2160&lt;10,C2160&gt;450),0,IF(H2160&gt;=MAX(Classes_finales!D:D),$M$1,Donnees_SIG!J2160))</f>
        <v>7.914299999999999</v>
      </c>
      <c r="P2160" t="s">
        <v>39</v>
      </c>
    </row>
    <row r="2161" spans="1:16">
      <c r="A2161" t="s">
        <v>4357</v>
      </c>
      <c r="B2161" t="s">
        <v>4358</v>
      </c>
      <c r="C2161">
        <v>295.63500977000001</v>
      </c>
      <c r="D2161" t="s">
        <v>37</v>
      </c>
      <c r="E2161">
        <v>792414.45333587402</v>
      </c>
      <c r="F2161">
        <v>9638446.9361569099</v>
      </c>
      <c r="G2161">
        <f>IF(C2161="","",VLOOKUP(C2161,Classes_detaillees!B:D,Classes_detaillees!C$1,TRUE))</f>
        <v>300</v>
      </c>
      <c r="H2161">
        <f>IF(C2161="","",VLOOKUP(C2161,Classes_finales!B:D,Classes_finales!C$1,TRUE))</f>
        <v>80</v>
      </c>
      <c r="I2161">
        <f t="shared" si="33"/>
        <v>20</v>
      </c>
      <c r="J2161" s="31">
        <f>Classes_finales!$W$30*C2161^3+Classes_finales!$W$31*C2161^2+Classes_finales!$W$32*C2161+Classes_finales!$W$33</f>
        <v>-308.14628407769987</v>
      </c>
      <c r="K2161">
        <f>IF(OR(C2161&lt;10,C2161&gt;450),0,IF(H2161&gt;=MAX(Classes_finales!D:D),$M$1,Donnees_SIG!J2161))</f>
        <v>7.914299999999999</v>
      </c>
      <c r="P2161" t="s">
        <v>39</v>
      </c>
    </row>
    <row r="2162" spans="1:16">
      <c r="A2162" t="s">
        <v>4359</v>
      </c>
      <c r="B2162" s="31" t="s">
        <v>4360</v>
      </c>
      <c r="C2162">
        <v>127.55909729</v>
      </c>
      <c r="D2162" t="s">
        <v>37</v>
      </c>
      <c r="E2162">
        <v>792635.51622842404</v>
      </c>
      <c r="F2162">
        <v>9639154.1774527095</v>
      </c>
      <c r="G2162">
        <f>IF(C2162="","",VLOOKUP(C2162,Classes_detaillees!B:D,Classes_detaillees!C$1,TRUE))</f>
        <v>130</v>
      </c>
      <c r="H2162">
        <f>IF(C2162="","",VLOOKUP(C2162,Classes_finales!B:D,Classes_finales!C$1,TRUE))</f>
        <v>80</v>
      </c>
      <c r="I2162">
        <f t="shared" si="33"/>
        <v>20</v>
      </c>
      <c r="J2162" s="31">
        <f>Classes_finales!$W$30*C2162^3+Classes_finales!$W$31*C2162^2+Classes_finales!$W$32*C2162+Classes_finales!$W$33</f>
        <v>1.0662176580605309</v>
      </c>
      <c r="K2162">
        <f>IF(OR(C2162&lt;10,C2162&gt;450),0,IF(H2162&gt;=MAX(Classes_finales!D:D),$M$1,Donnees_SIG!J2162))</f>
        <v>7.914299999999999</v>
      </c>
      <c r="P2162" t="s">
        <v>39</v>
      </c>
    </row>
    <row r="2163" spans="1:16">
      <c r="A2163" t="s">
        <v>4361</v>
      </c>
      <c r="B2163" s="31" t="s">
        <v>4362</v>
      </c>
      <c r="C2163">
        <v>19.218299865999999</v>
      </c>
      <c r="D2163" t="s">
        <v>37</v>
      </c>
      <c r="E2163">
        <v>791691.29418400896</v>
      </c>
      <c r="F2163">
        <v>9638444.8339381702</v>
      </c>
      <c r="G2163">
        <f>IF(C2163="","",VLOOKUP(C2163,Classes_detaillees!B:D,Classes_detaillees!C$1,TRUE))</f>
        <v>20</v>
      </c>
      <c r="H2163">
        <f>IF(C2163="","",VLOOKUP(C2163,Classes_finales!B:D,Classes_finales!C$1,TRUE))</f>
        <v>30</v>
      </c>
      <c r="I2163">
        <f t="shared" si="33"/>
        <v>20</v>
      </c>
      <c r="J2163" s="31">
        <f>Classes_finales!$W$30*C2163^3+Classes_finales!$W$31*C2163^2+Classes_finales!$W$32*C2163+Classes_finales!$W$33</f>
        <v>1.2864130621359586</v>
      </c>
      <c r="K2163">
        <f>IF(OR(C2163&lt;10,C2163&gt;450),0,IF(H2163&gt;=MAX(Classes_finales!D:D),$M$1,Donnees_SIG!J2163))</f>
        <v>1.2864130621359586</v>
      </c>
      <c r="P2163" t="s">
        <v>39</v>
      </c>
    </row>
    <row r="2164" spans="1:16">
      <c r="A2164" t="s">
        <v>4363</v>
      </c>
      <c r="B2164" s="31" t="s">
        <v>4364</v>
      </c>
      <c r="C2164">
        <v>33.585201263000002</v>
      </c>
      <c r="D2164" t="s">
        <v>37</v>
      </c>
      <c r="E2164">
        <v>782986.23790360498</v>
      </c>
      <c r="F2164">
        <v>9635937.6120799892</v>
      </c>
      <c r="G2164">
        <f>IF(C2164="","",VLOOKUP(C2164,Classes_detaillees!B:D,Classes_detaillees!C$1,TRUE))</f>
        <v>35</v>
      </c>
      <c r="H2164">
        <f>IF(C2164="","",VLOOKUP(C2164,Classes_finales!B:D,Classes_finales!C$1,TRUE))</f>
        <v>35</v>
      </c>
      <c r="I2164">
        <f t="shared" si="33"/>
        <v>20</v>
      </c>
      <c r="J2164" s="31">
        <f>Classes_finales!$W$30*C2164^3+Classes_finales!$W$31*C2164^2+Classes_finales!$W$32*C2164+Classes_finales!$W$33</f>
        <v>3.1571634578753325</v>
      </c>
      <c r="K2164">
        <f>IF(OR(C2164&lt;10,C2164&gt;450),0,IF(H2164&gt;=MAX(Classes_finales!D:D),$M$1,Donnees_SIG!J2164))</f>
        <v>3.1571634578753325</v>
      </c>
      <c r="P2164" t="s">
        <v>39</v>
      </c>
    </row>
    <row r="2165" spans="1:16">
      <c r="A2165" t="s">
        <v>4365</v>
      </c>
      <c r="B2165" s="31" t="s">
        <v>4366</v>
      </c>
      <c r="C2165">
        <v>41.358501433999997</v>
      </c>
      <c r="D2165" t="s">
        <v>37</v>
      </c>
      <c r="E2165">
        <v>791419.84682146704</v>
      </c>
      <c r="F2165">
        <v>9638070.8032625709</v>
      </c>
      <c r="G2165">
        <f>IF(C2165="","",VLOOKUP(C2165,Classes_detaillees!B:D,Classes_detaillees!C$1,TRUE))</f>
        <v>45</v>
      </c>
      <c r="H2165">
        <f>IF(C2165="","",VLOOKUP(C2165,Classes_finales!B:D,Classes_finales!C$1,TRUE))</f>
        <v>50</v>
      </c>
      <c r="I2165">
        <f t="shared" si="33"/>
        <v>20</v>
      </c>
      <c r="J2165" s="31">
        <f>Classes_finales!$W$30*C2165^3+Classes_finales!$W$31*C2165^2+Classes_finales!$W$32*C2165+Classes_finales!$W$33</f>
        <v>4.2238595980870421</v>
      </c>
      <c r="K2165">
        <f>IF(OR(C2165&lt;10,C2165&gt;450),0,IF(H2165&gt;=MAX(Classes_finales!D:D),$M$1,Donnees_SIG!J2165))</f>
        <v>4.2238595980870421</v>
      </c>
      <c r="P2165" t="s">
        <v>39</v>
      </c>
    </row>
    <row r="2166" spans="1:16">
      <c r="A2166" t="s">
        <v>4367</v>
      </c>
      <c r="B2166" s="31" t="s">
        <v>4368</v>
      </c>
      <c r="C2166">
        <v>42.392501830999997</v>
      </c>
      <c r="D2166" t="s">
        <v>37</v>
      </c>
      <c r="E2166">
        <v>782900.49632592103</v>
      </c>
      <c r="F2166">
        <v>9635292.4527689498</v>
      </c>
      <c r="G2166">
        <f>IF(C2166="","",VLOOKUP(C2166,Classes_detaillees!B:D,Classes_detaillees!C$1,TRUE))</f>
        <v>45</v>
      </c>
      <c r="H2166">
        <f>IF(C2166="","",VLOOKUP(C2166,Classes_finales!B:D,Classes_finales!C$1,TRUE))</f>
        <v>50</v>
      </c>
      <c r="I2166">
        <f t="shared" si="33"/>
        <v>20</v>
      </c>
      <c r="J2166" s="31">
        <f>Classes_finales!$W$30*C2166^3+Classes_finales!$W$31*C2166^2+Classes_finales!$W$32*C2166+Classes_finales!$W$33</f>
        <v>4.3644147909412236</v>
      </c>
      <c r="K2166">
        <f>IF(OR(C2166&lt;10,C2166&gt;450),0,IF(H2166&gt;=MAX(Classes_finales!D:D),$M$1,Donnees_SIG!J2166))</f>
        <v>4.3644147909412236</v>
      </c>
      <c r="P2166" t="s">
        <v>39</v>
      </c>
    </row>
    <row r="2167" spans="1:16">
      <c r="A2167" t="s">
        <v>4369</v>
      </c>
      <c r="B2167" t="s">
        <v>4370</v>
      </c>
      <c r="C2167">
        <v>21.680999755999999</v>
      </c>
      <c r="D2167" t="s">
        <v>37</v>
      </c>
      <c r="E2167">
        <v>793376.88959157898</v>
      </c>
      <c r="F2167">
        <v>9639241.2528156992</v>
      </c>
      <c r="G2167">
        <f>IF(C2167="","",VLOOKUP(C2167,Classes_detaillees!B:D,Classes_detaillees!C$1,TRUE))</f>
        <v>25</v>
      </c>
      <c r="H2167">
        <f>IF(C2167="","",VLOOKUP(C2167,Classes_finales!B:D,Classes_finales!C$1,TRUE))</f>
        <v>30</v>
      </c>
      <c r="I2167">
        <f t="shared" si="33"/>
        <v>20</v>
      </c>
      <c r="J2167" s="31">
        <f>Classes_finales!$W$30*C2167^3+Classes_finales!$W$31*C2167^2+Classes_finales!$W$32*C2167+Classes_finales!$W$33</f>
        <v>1.5862636286366212</v>
      </c>
      <c r="K2167">
        <f>IF(OR(C2167&lt;10,C2167&gt;450),0,IF(H2167&gt;=MAX(Classes_finales!D:D),$M$1,Donnees_SIG!J2167))</f>
        <v>1.5862636286366212</v>
      </c>
      <c r="P2167" t="s">
        <v>39</v>
      </c>
    </row>
    <row r="2168" spans="1:16">
      <c r="A2168" t="s">
        <v>4371</v>
      </c>
      <c r="B2168" t="s">
        <v>4372</v>
      </c>
      <c r="C2168">
        <v>12.171400070000001</v>
      </c>
      <c r="D2168" t="s">
        <v>37</v>
      </c>
      <c r="E2168">
        <v>791945.992486606</v>
      </c>
      <c r="F2168">
        <v>9638405.2845812794</v>
      </c>
      <c r="G2168">
        <f>IF(C2168="","",VLOOKUP(C2168,Classes_detaillees!B:D,Classes_detaillees!C$1,TRUE))</f>
        <v>15</v>
      </c>
      <c r="H2168">
        <f>IF(C2168="","",VLOOKUP(C2168,Classes_finales!B:D,Classes_finales!C$1,TRUE))</f>
        <v>15</v>
      </c>
      <c r="I2168">
        <f t="shared" si="33"/>
        <v>20</v>
      </c>
      <c r="J2168" s="31">
        <f>Classes_finales!$W$30*C2168^3+Classes_finales!$W$31*C2168^2+Classes_finales!$W$32*C2168+Classes_finales!$W$33</f>
        <v>0.50470506978274399</v>
      </c>
      <c r="K2168">
        <f>IF(OR(C2168&lt;10,C2168&gt;450),0,IF(H2168&gt;=MAX(Classes_finales!D:D),$M$1,Donnees_SIG!J2168))</f>
        <v>0.50470506978274399</v>
      </c>
      <c r="P2168" t="s">
        <v>39</v>
      </c>
    </row>
    <row r="2169" spans="1:16">
      <c r="A2169" t="s">
        <v>4373</v>
      </c>
      <c r="B2169" t="s">
        <v>4374</v>
      </c>
      <c r="C2169">
        <v>171.06500244</v>
      </c>
      <c r="D2169" t="s">
        <v>37</v>
      </c>
      <c r="E2169">
        <v>783103.42703802697</v>
      </c>
      <c r="F2169">
        <v>9636370.3136229906</v>
      </c>
      <c r="G2169">
        <f>IF(C2169="","",VLOOKUP(C2169,Classes_detaillees!B:D,Classes_detaillees!C$1,TRUE))</f>
        <v>175</v>
      </c>
      <c r="H2169">
        <f>IF(C2169="","",VLOOKUP(C2169,Classes_finales!B:D,Classes_finales!C$1,TRUE))</f>
        <v>80</v>
      </c>
      <c r="I2169">
        <f t="shared" si="33"/>
        <v>20</v>
      </c>
      <c r="J2169" s="31">
        <f>Classes_finales!$W$30*C2169^3+Classes_finales!$W$31*C2169^2+Classes_finales!$W$32*C2169+Classes_finales!$W$33</f>
        <v>-26.483291767740212</v>
      </c>
      <c r="K2169">
        <f>IF(OR(C2169&lt;10,C2169&gt;450),0,IF(H2169&gt;=MAX(Classes_finales!D:D),$M$1,Donnees_SIG!J2169))</f>
        <v>7.914299999999999</v>
      </c>
      <c r="P2169" t="s">
        <v>39</v>
      </c>
    </row>
    <row r="2170" spans="1:16">
      <c r="A2170" t="s">
        <v>4375</v>
      </c>
      <c r="B2170" t="s">
        <v>4376</v>
      </c>
      <c r="C2170">
        <v>45.946899414000001</v>
      </c>
      <c r="D2170" t="s">
        <v>37</v>
      </c>
      <c r="E2170">
        <v>792500.53667816403</v>
      </c>
      <c r="F2170">
        <v>9638585.8501139507</v>
      </c>
      <c r="G2170">
        <f>IF(C2170="","",VLOOKUP(C2170,Classes_detaillees!B:D,Classes_detaillees!C$1,TRUE))</f>
        <v>50</v>
      </c>
      <c r="H2170">
        <f>IF(C2170="","",VLOOKUP(C2170,Classes_finales!B:D,Classes_finales!C$1,TRUE))</f>
        <v>50</v>
      </c>
      <c r="I2170">
        <f t="shared" si="33"/>
        <v>20</v>
      </c>
      <c r="J2170" s="31">
        <f>Classes_finales!$W$30*C2170^3+Classes_finales!$W$31*C2170^2+Classes_finales!$W$32*C2170+Classes_finales!$W$33</f>
        <v>4.8411510924268342</v>
      </c>
      <c r="K2170">
        <f>IF(OR(C2170&lt;10,C2170&gt;450),0,IF(H2170&gt;=MAX(Classes_finales!D:D),$M$1,Donnees_SIG!J2170))</f>
        <v>4.8411510924268342</v>
      </c>
      <c r="P2170" t="s">
        <v>39</v>
      </c>
    </row>
    <row r="2171" spans="1:16">
      <c r="A2171" t="s">
        <v>4377</v>
      </c>
      <c r="B2171" t="s">
        <v>4378</v>
      </c>
      <c r="C2171">
        <v>98.332099915000001</v>
      </c>
      <c r="D2171" t="s">
        <v>37</v>
      </c>
      <c r="E2171">
        <v>793133.29746545199</v>
      </c>
      <c r="F2171">
        <v>9638838.4459495805</v>
      </c>
      <c r="G2171">
        <f>IF(C2171="","",VLOOKUP(C2171,Classes_detaillees!B:D,Classes_detaillees!C$1,TRUE))</f>
        <v>100</v>
      </c>
      <c r="H2171">
        <f>IF(C2171="","",VLOOKUP(C2171,Classes_finales!B:D,Classes_finales!C$1,TRUE))</f>
        <v>80</v>
      </c>
      <c r="I2171">
        <f t="shared" si="33"/>
        <v>20</v>
      </c>
      <c r="J2171" s="31">
        <f>Classes_finales!$W$30*C2171^3+Classes_finales!$W$31*C2171^2+Classes_finales!$W$32*C2171+Classes_finales!$W$33</f>
        <v>7.3737821124425196</v>
      </c>
      <c r="K2171">
        <f>IF(OR(C2171&lt;10,C2171&gt;450),0,IF(H2171&gt;=MAX(Classes_finales!D:D),$M$1,Donnees_SIG!J2171))</f>
        <v>7.914299999999999</v>
      </c>
      <c r="P2171" t="s">
        <v>39</v>
      </c>
    </row>
    <row r="2172" spans="1:16">
      <c r="A2172" t="s">
        <v>4379</v>
      </c>
      <c r="B2172" t="s">
        <v>4380</v>
      </c>
      <c r="C2172">
        <v>49.190898894999997</v>
      </c>
      <c r="D2172" t="s">
        <v>37</v>
      </c>
      <c r="E2172">
        <v>790453.881397138</v>
      </c>
      <c r="F2172">
        <v>9638337.9891964104</v>
      </c>
      <c r="G2172">
        <f>IF(C2172="","",VLOOKUP(C2172,Classes_detaillees!B:D,Classes_detaillees!C$1,TRUE))</f>
        <v>50</v>
      </c>
      <c r="H2172">
        <f>IF(C2172="","",VLOOKUP(C2172,Classes_finales!B:D,Classes_finales!C$1,TRUE))</f>
        <v>50</v>
      </c>
      <c r="I2172">
        <f t="shared" si="33"/>
        <v>20</v>
      </c>
      <c r="J2172" s="31">
        <f>Classes_finales!$W$30*C2172^3+Classes_finales!$W$31*C2172^2+Classes_finales!$W$32*C2172+Classes_finales!$W$33</f>
        <v>5.2641119475703633</v>
      </c>
      <c r="K2172">
        <f>IF(OR(C2172&lt;10,C2172&gt;450),0,IF(H2172&gt;=MAX(Classes_finales!D:D),$M$1,Donnees_SIG!J2172))</f>
        <v>5.2641119475703633</v>
      </c>
      <c r="P2172" t="s">
        <v>39</v>
      </c>
    </row>
    <row r="2173" spans="1:16">
      <c r="A2173" t="s">
        <v>4381</v>
      </c>
      <c r="B2173" t="s">
        <v>4382</v>
      </c>
      <c r="C2173">
        <v>35.651100159000002</v>
      </c>
      <c r="D2173" t="s">
        <v>37</v>
      </c>
      <c r="E2173">
        <v>791654.70300864498</v>
      </c>
      <c r="F2173">
        <v>9639375.0483812299</v>
      </c>
      <c r="G2173">
        <f>IF(C2173="","",VLOOKUP(C2173,Classes_detaillees!B:D,Classes_detaillees!C$1,TRUE))</f>
        <v>40</v>
      </c>
      <c r="H2173">
        <f>IF(C2173="","",VLOOKUP(C2173,Classes_finales!B:D,Classes_finales!C$1,TRUE))</f>
        <v>40</v>
      </c>
      <c r="I2173">
        <f t="shared" si="33"/>
        <v>20</v>
      </c>
      <c r="J2173" s="31">
        <f>Classes_finales!$W$30*C2173^3+Classes_finales!$W$31*C2173^2+Classes_finales!$W$32*C2173+Classes_finales!$W$33</f>
        <v>3.4407980345520448</v>
      </c>
      <c r="K2173">
        <f>IF(OR(C2173&lt;10,C2173&gt;450),0,IF(H2173&gt;=MAX(Classes_finales!D:D),$M$1,Donnees_SIG!J2173))</f>
        <v>3.4407980345520448</v>
      </c>
      <c r="P2173" t="s">
        <v>39</v>
      </c>
    </row>
    <row r="2174" spans="1:16">
      <c r="A2174" t="s">
        <v>4383</v>
      </c>
      <c r="B2174" t="s">
        <v>4384</v>
      </c>
      <c r="C2174">
        <v>136.53080750000001</v>
      </c>
      <c r="D2174" t="s">
        <v>37</v>
      </c>
      <c r="E2174">
        <v>791411.27798350796</v>
      </c>
      <c r="F2174">
        <v>9638362.9048135094</v>
      </c>
      <c r="G2174">
        <f>IF(C2174="","",VLOOKUP(C2174,Classes_detaillees!B:D,Classes_detaillees!C$1,TRUE))</f>
        <v>140</v>
      </c>
      <c r="H2174">
        <f>IF(C2174="","",VLOOKUP(C2174,Classes_finales!B:D,Classes_finales!C$1,TRUE))</f>
        <v>80</v>
      </c>
      <c r="I2174">
        <f t="shared" si="33"/>
        <v>20</v>
      </c>
      <c r="J2174" s="31">
        <f>Classes_finales!$W$30*C2174^3+Classes_finales!$W$31*C2174^2+Classes_finales!$W$32*C2174+Classes_finales!$W$33</f>
        <v>-2.6001330369686158</v>
      </c>
      <c r="K2174">
        <f>IF(OR(C2174&lt;10,C2174&gt;450),0,IF(H2174&gt;=MAX(Classes_finales!D:D),$M$1,Donnees_SIG!J2174))</f>
        <v>7.914299999999999</v>
      </c>
      <c r="P2174" t="s">
        <v>39</v>
      </c>
    </row>
    <row r="2175" spans="1:16">
      <c r="A2175" t="s">
        <v>4385</v>
      </c>
      <c r="B2175" s="31" t="s">
        <v>4386</v>
      </c>
      <c r="C2175">
        <v>80.581100464000002</v>
      </c>
      <c r="D2175" t="s">
        <v>37</v>
      </c>
      <c r="E2175">
        <v>783613.13162098103</v>
      </c>
      <c r="F2175">
        <v>9637254.8421584498</v>
      </c>
      <c r="G2175">
        <f>IF(C2175="","",VLOOKUP(C2175,Classes_detaillees!B:D,Classes_detaillees!C$1,TRUE))</f>
        <v>85</v>
      </c>
      <c r="H2175">
        <f>IF(C2175="","",VLOOKUP(C2175,Classes_finales!B:D,Classes_finales!C$1,TRUE))</f>
        <v>80</v>
      </c>
      <c r="I2175">
        <f t="shared" si="33"/>
        <v>20</v>
      </c>
      <c r="J2175" s="31">
        <f>Classes_finales!$W$30*C2175^3+Classes_finales!$W$31*C2175^2+Classes_finales!$W$32*C2175+Classes_finales!$W$33</f>
        <v>7.9278875149115837</v>
      </c>
      <c r="K2175">
        <f>IF(OR(C2175&lt;10,C2175&gt;450),0,IF(H2175&gt;=MAX(Classes_finales!D:D),$M$1,Donnees_SIG!J2175))</f>
        <v>7.914299999999999</v>
      </c>
      <c r="P2175" t="s">
        <v>39</v>
      </c>
    </row>
    <row r="2176" spans="1:16">
      <c r="A2176" t="s">
        <v>4387</v>
      </c>
      <c r="B2176" s="31" t="s">
        <v>4388</v>
      </c>
      <c r="C2176">
        <v>17.764299393000002</v>
      </c>
      <c r="D2176" t="s">
        <v>37</v>
      </c>
      <c r="E2176">
        <v>791665.48885835195</v>
      </c>
      <c r="F2176">
        <v>9638380.4622748308</v>
      </c>
      <c r="G2176">
        <f>IF(C2176="","",VLOOKUP(C2176,Classes_detaillees!B:D,Classes_detaillees!C$1,TRUE))</f>
        <v>20</v>
      </c>
      <c r="H2176">
        <f>IF(C2176="","",VLOOKUP(C2176,Classes_finales!B:D,Classes_finales!C$1,TRUE))</f>
        <v>30</v>
      </c>
      <c r="I2176">
        <f t="shared" si="33"/>
        <v>20</v>
      </c>
      <c r="J2176" s="31">
        <f>Classes_finales!$W$30*C2176^3+Classes_finales!$W$31*C2176^2+Classes_finales!$W$32*C2176+Classes_finales!$W$33</f>
        <v>1.1152256504225464</v>
      </c>
      <c r="K2176">
        <f>IF(OR(C2176&lt;10,C2176&gt;450),0,IF(H2176&gt;=MAX(Classes_finales!D:D),$M$1,Donnees_SIG!J2176))</f>
        <v>1.1152256504225464</v>
      </c>
      <c r="P2176" t="s">
        <v>39</v>
      </c>
    </row>
    <row r="2177" spans="1:16">
      <c r="A2177" t="s">
        <v>4389</v>
      </c>
      <c r="B2177" s="31" t="s">
        <v>4390</v>
      </c>
      <c r="C2177">
        <v>12.887299538000001</v>
      </c>
      <c r="D2177" t="s">
        <v>37</v>
      </c>
      <c r="E2177">
        <v>791119.82316099503</v>
      </c>
      <c r="F2177">
        <v>9638415.4122286104</v>
      </c>
      <c r="G2177">
        <f>IF(C2177="","",VLOOKUP(C2177,Classes_detaillees!B:D,Classes_detaillees!C$1,TRUE))</f>
        <v>15</v>
      </c>
      <c r="H2177">
        <f>IF(C2177="","",VLOOKUP(C2177,Classes_finales!B:D,Classes_finales!C$1,TRUE))</f>
        <v>15</v>
      </c>
      <c r="I2177">
        <f t="shared" si="33"/>
        <v>20</v>
      </c>
      <c r="J2177" s="31">
        <f>Classes_finales!$W$30*C2177^3+Classes_finales!$W$31*C2177^2+Classes_finales!$W$32*C2177+Classes_finales!$W$33</f>
        <v>0.57816172457921144</v>
      </c>
      <c r="K2177">
        <f>IF(OR(C2177&lt;10,C2177&gt;450),0,IF(H2177&gt;=MAX(Classes_finales!D:D),$M$1,Donnees_SIG!J2177))</f>
        <v>0.57816172457921144</v>
      </c>
      <c r="P2177" t="s">
        <v>39</v>
      </c>
    </row>
    <row r="2178" spans="1:16">
      <c r="A2178" t="s">
        <v>4391</v>
      </c>
      <c r="B2178" t="s">
        <v>4392</v>
      </c>
      <c r="C2178">
        <v>40.806701660000002</v>
      </c>
      <c r="D2178" t="s">
        <v>37</v>
      </c>
      <c r="E2178">
        <v>782942.67661952705</v>
      </c>
      <c r="F2178">
        <v>9635802.5462812893</v>
      </c>
      <c r="G2178">
        <f>IF(C2178="","",VLOOKUP(C2178,Classes_detaillees!B:D,Classes_detaillees!C$1,TRUE))</f>
        <v>45</v>
      </c>
      <c r="H2178">
        <f>IF(C2178="","",VLOOKUP(C2178,Classes_finales!B:D,Classes_finales!C$1,TRUE))</f>
        <v>50</v>
      </c>
      <c r="I2178">
        <f t="shared" si="33"/>
        <v>20</v>
      </c>
      <c r="J2178" s="31">
        <f>Classes_finales!$W$30*C2178^3+Classes_finales!$W$31*C2178^2+Classes_finales!$W$32*C2178+Classes_finales!$W$33</f>
        <v>4.1485968042347992</v>
      </c>
      <c r="K2178">
        <f>IF(OR(C2178&lt;10,C2178&gt;450),0,IF(H2178&gt;=MAX(Classes_finales!D:D),$M$1,Donnees_SIG!J2178))</f>
        <v>4.1485968042347992</v>
      </c>
      <c r="P2178" t="s">
        <v>39</v>
      </c>
    </row>
    <row r="2179" spans="1:16">
      <c r="A2179" t="s">
        <v>4393</v>
      </c>
      <c r="B2179" s="31" t="s">
        <v>4394</v>
      </c>
      <c r="C2179">
        <v>44.834999084000003</v>
      </c>
      <c r="D2179" t="s">
        <v>37</v>
      </c>
      <c r="E2179">
        <v>782945.83489612897</v>
      </c>
      <c r="F2179">
        <v>9635867.1270894092</v>
      </c>
      <c r="G2179">
        <f>IF(C2179="","",VLOOKUP(C2179,Classes_detaillees!B:D,Classes_detaillees!C$1,TRUE))</f>
        <v>45</v>
      </c>
      <c r="H2179">
        <f>IF(C2179="","",VLOOKUP(C2179,Classes_finales!B:D,Classes_finales!C$1,TRUE))</f>
        <v>50</v>
      </c>
      <c r="I2179">
        <f t="shared" ref="I2179:I2242" si="34">IF(E2179="","",20)</f>
        <v>20</v>
      </c>
      <c r="J2179" s="31">
        <f>Classes_finales!$W$30*C2179^3+Classes_finales!$W$31*C2179^2+Classes_finales!$W$32*C2179+Classes_finales!$W$33</f>
        <v>4.6932753549984554</v>
      </c>
      <c r="K2179">
        <f>IF(OR(C2179&lt;10,C2179&gt;450),0,IF(H2179&gt;=MAX(Classes_finales!D:D),$M$1,Donnees_SIG!J2179))</f>
        <v>4.6932753549984554</v>
      </c>
      <c r="P2179" t="s">
        <v>39</v>
      </c>
    </row>
    <row r="2180" spans="1:16">
      <c r="A2180" t="s">
        <v>4395</v>
      </c>
      <c r="B2180" t="s">
        <v>4396</v>
      </c>
      <c r="C2180">
        <v>51.491199493000003</v>
      </c>
      <c r="D2180" t="s">
        <v>37</v>
      </c>
      <c r="E2180">
        <v>789924.58023796603</v>
      </c>
      <c r="F2180">
        <v>9637740.9715372194</v>
      </c>
      <c r="G2180">
        <f>IF(C2180="","",VLOOKUP(C2180,Classes_detaillees!B:D,Classes_detaillees!C$1,TRUE))</f>
        <v>55</v>
      </c>
      <c r="H2180">
        <f>IF(C2180="","",VLOOKUP(C2180,Classes_finales!B:D,Classes_finales!C$1,TRUE))</f>
        <v>60</v>
      </c>
      <c r="I2180">
        <f t="shared" si="34"/>
        <v>20</v>
      </c>
      <c r="J2180" s="31">
        <f>Classes_finales!$W$30*C2180^3+Classes_finales!$W$31*C2180^2+Classes_finales!$W$32*C2180+Classes_finales!$W$33</f>
        <v>5.5546879560310352</v>
      </c>
      <c r="K2180">
        <f>IF(OR(C2180&lt;10,C2180&gt;450),0,IF(H2180&gt;=MAX(Classes_finales!D:D),$M$1,Donnees_SIG!J2180))</f>
        <v>5.5546879560310352</v>
      </c>
      <c r="P2180" t="s">
        <v>39</v>
      </c>
    </row>
    <row r="2181" spans="1:16">
      <c r="A2181" t="s">
        <v>4397</v>
      </c>
      <c r="B2181" t="s">
        <v>4398</v>
      </c>
      <c r="C2181">
        <v>46.764499663999999</v>
      </c>
      <c r="D2181" t="s">
        <v>37</v>
      </c>
      <c r="E2181">
        <v>790526.47781796299</v>
      </c>
      <c r="F2181">
        <v>9638029.6767913606</v>
      </c>
      <c r="G2181">
        <f>IF(C2181="","",VLOOKUP(C2181,Classes_detaillees!B:D,Classes_detaillees!C$1,TRUE))</f>
        <v>50</v>
      </c>
      <c r="H2181">
        <f>IF(C2181="","",VLOOKUP(C2181,Classes_finales!B:D,Classes_finales!C$1,TRUE))</f>
        <v>50</v>
      </c>
      <c r="I2181">
        <f t="shared" si="34"/>
        <v>20</v>
      </c>
      <c r="J2181" s="31">
        <f>Classes_finales!$W$30*C2181^3+Classes_finales!$W$31*C2181^2+Classes_finales!$W$32*C2181+Classes_finales!$W$33</f>
        <v>4.9490176516960176</v>
      </c>
      <c r="K2181">
        <f>IF(OR(C2181&lt;10,C2181&gt;450),0,IF(H2181&gt;=MAX(Classes_finales!D:D),$M$1,Donnees_SIG!J2181))</f>
        <v>4.9490176516960176</v>
      </c>
      <c r="P2181" t="s">
        <v>39</v>
      </c>
    </row>
    <row r="2182" spans="1:16">
      <c r="A2182" t="s">
        <v>4399</v>
      </c>
      <c r="B2182" t="s">
        <v>4400</v>
      </c>
      <c r="C2182">
        <v>74.260398864999999</v>
      </c>
      <c r="D2182" t="s">
        <v>37</v>
      </c>
      <c r="E2182">
        <v>783103.02871795197</v>
      </c>
      <c r="F2182">
        <v>9635673.5259927306</v>
      </c>
      <c r="G2182">
        <f>IF(C2182="","",VLOOKUP(C2182,Classes_detaillees!B:D,Classes_detaillees!C$1,TRUE))</f>
        <v>75</v>
      </c>
      <c r="H2182">
        <f>IF(C2182="","",VLOOKUP(C2182,Classes_finales!B:D,Classes_finales!C$1,TRUE))</f>
        <v>80</v>
      </c>
      <c r="I2182">
        <f t="shared" si="34"/>
        <v>20</v>
      </c>
      <c r="J2182" s="31">
        <f>Classes_finales!$W$30*C2182^3+Classes_finales!$W$31*C2182^2+Classes_finales!$W$32*C2182+Classes_finales!$W$33</f>
        <v>7.6895136726834981</v>
      </c>
      <c r="K2182">
        <f>IF(OR(C2182&lt;10,C2182&gt;450),0,IF(H2182&gt;=MAX(Classes_finales!D:D),$M$1,Donnees_SIG!J2182))</f>
        <v>7.914299999999999</v>
      </c>
      <c r="P2182" t="s">
        <v>39</v>
      </c>
    </row>
    <row r="2183" spans="1:16">
      <c r="A2183" t="s">
        <v>4401</v>
      </c>
      <c r="B2183" t="s">
        <v>4402</v>
      </c>
      <c r="C2183">
        <v>123.57839966</v>
      </c>
      <c r="D2183" t="s">
        <v>37</v>
      </c>
      <c r="E2183">
        <v>792177.59375490795</v>
      </c>
      <c r="F2183">
        <v>9638624.5416890793</v>
      </c>
      <c r="G2183">
        <f>IF(C2183="","",VLOOKUP(C2183,Classes_detaillees!B:D,Classes_detaillees!C$1,TRUE))</f>
        <v>125</v>
      </c>
      <c r="H2183">
        <f>IF(C2183="","",VLOOKUP(C2183,Classes_finales!B:D,Classes_finales!C$1,TRUE))</f>
        <v>80</v>
      </c>
      <c r="I2183">
        <f t="shared" si="34"/>
        <v>20</v>
      </c>
      <c r="J2183" s="31">
        <f>Classes_finales!$W$30*C2183^3+Classes_finales!$W$31*C2183^2+Classes_finales!$W$32*C2183+Classes_finales!$W$33</f>
        <v>2.4066275101063757</v>
      </c>
      <c r="K2183">
        <f>IF(OR(C2183&lt;10,C2183&gt;450),0,IF(H2183&gt;=MAX(Classes_finales!D:D),$M$1,Donnees_SIG!J2183))</f>
        <v>7.914299999999999</v>
      </c>
      <c r="P2183" t="s">
        <v>39</v>
      </c>
    </row>
    <row r="2184" spans="1:16">
      <c r="A2184" t="s">
        <v>4403</v>
      </c>
      <c r="B2184" t="s">
        <v>4404</v>
      </c>
      <c r="C2184">
        <v>68.358703613000003</v>
      </c>
      <c r="D2184" t="s">
        <v>37</v>
      </c>
      <c r="E2184">
        <v>792186.92695569899</v>
      </c>
      <c r="F2184">
        <v>9638363.0175639596</v>
      </c>
      <c r="G2184">
        <f>IF(C2184="","",VLOOKUP(C2184,Classes_detaillees!B:D,Classes_detaillees!C$1,TRUE))</f>
        <v>70</v>
      </c>
      <c r="H2184">
        <f>IF(C2184="","",VLOOKUP(C2184,Classes_finales!B:D,Classes_finales!C$1,TRUE))</f>
        <v>70</v>
      </c>
      <c r="I2184">
        <f t="shared" si="34"/>
        <v>20</v>
      </c>
      <c r="J2184" s="31">
        <f>Classes_finales!$W$30*C2184^3+Classes_finales!$W$31*C2184^2+Classes_finales!$W$32*C2184+Classes_finales!$W$33</f>
        <v>7.3036328067529066</v>
      </c>
      <c r="K2184">
        <f>IF(OR(C2184&lt;10,C2184&gt;450),0,IF(H2184&gt;=MAX(Classes_finales!D:D),$M$1,Donnees_SIG!J2184))</f>
        <v>7.3036328067529066</v>
      </c>
      <c r="P2184" t="s">
        <v>39</v>
      </c>
    </row>
    <row r="2185" spans="1:16">
      <c r="A2185" t="s">
        <v>4405</v>
      </c>
      <c r="B2185" s="31" t="s">
        <v>4406</v>
      </c>
      <c r="C2185">
        <v>142.79080200000001</v>
      </c>
      <c r="D2185" t="s">
        <v>37</v>
      </c>
      <c r="E2185">
        <v>791968.39189950202</v>
      </c>
      <c r="F2185">
        <v>9638568.9343876</v>
      </c>
      <c r="G2185">
        <f>IF(C2185="","",VLOOKUP(C2185,Classes_detaillees!B:D,Classes_detaillees!C$1,TRUE))</f>
        <v>145</v>
      </c>
      <c r="H2185">
        <f>IF(C2185="","",VLOOKUP(C2185,Classes_finales!B:D,Classes_finales!C$1,TRUE))</f>
        <v>80</v>
      </c>
      <c r="I2185">
        <f t="shared" si="34"/>
        <v>20</v>
      </c>
      <c r="J2185" s="31">
        <f>Classes_finales!$W$30*C2185^3+Classes_finales!$W$31*C2185^2+Classes_finales!$W$32*C2185+Classes_finales!$W$33</f>
        <v>-5.72447638363845</v>
      </c>
      <c r="K2185">
        <f>IF(OR(C2185&lt;10,C2185&gt;450),0,IF(H2185&gt;=MAX(Classes_finales!D:D),$M$1,Donnees_SIG!J2185))</f>
        <v>7.914299999999999</v>
      </c>
      <c r="P2185" t="s">
        <v>39</v>
      </c>
    </row>
    <row r="2186" spans="1:16">
      <c r="A2186" t="s">
        <v>4407</v>
      </c>
      <c r="B2186" s="31" t="s">
        <v>4408</v>
      </c>
      <c r="C2186">
        <v>93.157600403000004</v>
      </c>
      <c r="D2186" t="s">
        <v>37</v>
      </c>
      <c r="E2186">
        <v>791361.66765458696</v>
      </c>
      <c r="F2186">
        <v>9637413.5252503492</v>
      </c>
      <c r="G2186">
        <f>IF(C2186="","",VLOOKUP(C2186,Classes_detaillees!B:D,Classes_detaillees!C$1,TRUE))</f>
        <v>95</v>
      </c>
      <c r="H2186">
        <f>IF(C2186="","",VLOOKUP(C2186,Classes_finales!B:D,Classes_finales!C$1,TRUE))</f>
        <v>80</v>
      </c>
      <c r="I2186">
        <f t="shared" si="34"/>
        <v>20</v>
      </c>
      <c r="J2186" s="31">
        <f>Classes_finales!$W$30*C2186^3+Classes_finales!$W$31*C2186^2+Classes_finales!$W$32*C2186+Classes_finales!$W$33</f>
        <v>7.7462483643581148</v>
      </c>
      <c r="K2186">
        <f>IF(OR(C2186&lt;10,C2186&gt;450),0,IF(H2186&gt;=MAX(Classes_finales!D:D),$M$1,Donnees_SIG!J2186))</f>
        <v>7.914299999999999</v>
      </c>
      <c r="P2186" t="s">
        <v>39</v>
      </c>
    </row>
    <row r="2187" spans="1:16">
      <c r="A2187" t="s">
        <v>4409</v>
      </c>
      <c r="B2187" t="s">
        <v>4410</v>
      </c>
      <c r="C2187">
        <v>81.356101989999999</v>
      </c>
      <c r="D2187" t="s">
        <v>37</v>
      </c>
      <c r="E2187">
        <v>792006.08587709605</v>
      </c>
      <c r="F2187">
        <v>9638649.7656415198</v>
      </c>
      <c r="G2187">
        <f>IF(C2187="","",VLOOKUP(C2187,Classes_detaillees!B:D,Classes_detaillees!C$1,TRUE))</f>
        <v>85</v>
      </c>
      <c r="H2187">
        <f>IF(C2187="","",VLOOKUP(C2187,Classes_finales!B:D,Classes_finales!C$1,TRUE))</f>
        <v>80</v>
      </c>
      <c r="I2187">
        <f t="shared" si="34"/>
        <v>20</v>
      </c>
      <c r="J2187" s="31">
        <f>Classes_finales!$W$30*C2187^3+Classes_finales!$W$31*C2187^2+Classes_finales!$W$32*C2187+Classes_finales!$W$33</f>
        <v>7.9432356289989396</v>
      </c>
      <c r="K2187">
        <f>IF(OR(C2187&lt;10,C2187&gt;450),0,IF(H2187&gt;=MAX(Classes_finales!D:D),$M$1,Donnees_SIG!J2187))</f>
        <v>7.914299999999999</v>
      </c>
      <c r="P2187" t="s">
        <v>39</v>
      </c>
    </row>
    <row r="2188" spans="1:16">
      <c r="A2188" t="s">
        <v>4411</v>
      </c>
      <c r="B2188" t="s">
        <v>4412</v>
      </c>
      <c r="C2188">
        <v>89.779403686999999</v>
      </c>
      <c r="D2188" t="s">
        <v>37</v>
      </c>
      <c r="E2188">
        <v>790036.07284402603</v>
      </c>
      <c r="F2188">
        <v>9637229.9242649991</v>
      </c>
      <c r="G2188">
        <f>IF(C2188="","",VLOOKUP(C2188,Classes_detaillees!B:D,Classes_detaillees!C$1,TRUE))</f>
        <v>90</v>
      </c>
      <c r="H2188">
        <f>IF(C2188="","",VLOOKUP(C2188,Classes_finales!B:D,Classes_finales!C$1,TRUE))</f>
        <v>80</v>
      </c>
      <c r="I2188">
        <f t="shared" si="34"/>
        <v>20</v>
      </c>
      <c r="J2188" s="31">
        <f>Classes_finales!$W$30*C2188^3+Classes_finales!$W$31*C2188^2+Classes_finales!$W$32*C2188+Classes_finales!$W$33</f>
        <v>7.8904462319101025</v>
      </c>
      <c r="K2188">
        <f>IF(OR(C2188&lt;10,C2188&gt;450),0,IF(H2188&gt;=MAX(Classes_finales!D:D),$M$1,Donnees_SIG!J2188))</f>
        <v>7.914299999999999</v>
      </c>
      <c r="P2188" t="s">
        <v>39</v>
      </c>
    </row>
    <row r="2189" spans="1:16">
      <c r="A2189" t="s">
        <v>4413</v>
      </c>
      <c r="B2189" t="s">
        <v>4414</v>
      </c>
      <c r="C2189">
        <v>70.493797302000004</v>
      </c>
      <c r="D2189" t="s">
        <v>37</v>
      </c>
      <c r="E2189">
        <v>790525.420064362</v>
      </c>
      <c r="F2189">
        <v>9638287.0310121495</v>
      </c>
      <c r="G2189">
        <f>IF(C2189="","",VLOOKUP(C2189,Classes_detaillees!B:D,Classes_detaillees!C$1,TRUE))</f>
        <v>75</v>
      </c>
      <c r="H2189">
        <f>IF(C2189="","",VLOOKUP(C2189,Classes_finales!B:D,Classes_finales!C$1,TRUE))</f>
        <v>80</v>
      </c>
      <c r="I2189">
        <f t="shared" si="34"/>
        <v>20</v>
      </c>
      <c r="J2189" s="31">
        <f>Classes_finales!$W$30*C2189^3+Classes_finales!$W$31*C2189^2+Classes_finales!$W$32*C2189+Classes_finales!$W$33</f>
        <v>7.4598201490519127</v>
      </c>
      <c r="K2189">
        <f>IF(OR(C2189&lt;10,C2189&gt;450),0,IF(H2189&gt;=MAX(Classes_finales!D:D),$M$1,Donnees_SIG!J2189))</f>
        <v>7.914299999999999</v>
      </c>
      <c r="P2189" t="s">
        <v>39</v>
      </c>
    </row>
    <row r="2190" spans="1:16">
      <c r="A2190" t="s">
        <v>4415</v>
      </c>
      <c r="B2190" t="s">
        <v>4416</v>
      </c>
      <c r="C2190">
        <v>139.6309967</v>
      </c>
      <c r="D2190" t="s">
        <v>37</v>
      </c>
      <c r="E2190">
        <v>790589.246610609</v>
      </c>
      <c r="F2190">
        <v>9637891.4574784506</v>
      </c>
      <c r="G2190">
        <f>IF(C2190="","",VLOOKUP(C2190,Classes_detaillees!B:D,Classes_detaillees!C$1,TRUE))</f>
        <v>140</v>
      </c>
      <c r="H2190">
        <f>IF(C2190="","",VLOOKUP(C2190,Classes_finales!B:D,Classes_finales!C$1,TRUE))</f>
        <v>80</v>
      </c>
      <c r="I2190">
        <f t="shared" si="34"/>
        <v>20</v>
      </c>
      <c r="J2190" s="31">
        <f>Classes_finales!$W$30*C2190^3+Classes_finales!$W$31*C2190^2+Classes_finales!$W$32*C2190+Classes_finales!$W$33</f>
        <v>-4.0868976481744053</v>
      </c>
      <c r="K2190">
        <f>IF(OR(C2190&lt;10,C2190&gt;450),0,IF(H2190&gt;=MAX(Classes_finales!D:D),$M$1,Donnees_SIG!J2190))</f>
        <v>7.914299999999999</v>
      </c>
      <c r="P2190" t="s">
        <v>39</v>
      </c>
    </row>
    <row r="2191" spans="1:16">
      <c r="A2191" t="s">
        <v>4417</v>
      </c>
      <c r="B2191" s="31" t="s">
        <v>4418</v>
      </c>
      <c r="C2191">
        <v>29.628900527999999</v>
      </c>
      <c r="D2191" t="s">
        <v>37</v>
      </c>
      <c r="E2191">
        <v>785173.70047793398</v>
      </c>
      <c r="F2191">
        <v>9635234.1817427408</v>
      </c>
      <c r="G2191">
        <f>IF(C2191="","",VLOOKUP(C2191,Classes_detaillees!B:D,Classes_detaillees!C$1,TRUE))</f>
        <v>30</v>
      </c>
      <c r="H2191">
        <f>IF(C2191="","",VLOOKUP(C2191,Classes_finales!B:D,Classes_finales!C$1,TRUE))</f>
        <v>30</v>
      </c>
      <c r="I2191">
        <f t="shared" si="34"/>
        <v>20</v>
      </c>
      <c r="J2191" s="31">
        <f>Classes_finales!$W$30*C2191^3+Classes_finales!$W$31*C2191^2+Classes_finales!$W$32*C2191+Classes_finales!$W$33</f>
        <v>2.6192947892723732</v>
      </c>
      <c r="K2191">
        <f>IF(OR(C2191&lt;10,C2191&gt;450),0,IF(H2191&gt;=MAX(Classes_finales!D:D),$M$1,Donnees_SIG!J2191))</f>
        <v>2.6192947892723732</v>
      </c>
      <c r="P2191" t="s">
        <v>39</v>
      </c>
    </row>
    <row r="2192" spans="1:16">
      <c r="A2192" t="s">
        <v>4419</v>
      </c>
      <c r="B2192" t="s">
        <v>4420</v>
      </c>
      <c r="C2192">
        <v>45.424499511999997</v>
      </c>
      <c r="D2192" t="s">
        <v>37</v>
      </c>
      <c r="E2192">
        <v>790160.47182862402</v>
      </c>
      <c r="F2192">
        <v>9638685.4322286099</v>
      </c>
      <c r="G2192">
        <f>IF(C2192="","",VLOOKUP(C2192,Classes_detaillees!B:D,Classes_detaillees!C$1,TRUE))</f>
        <v>50</v>
      </c>
      <c r="H2192">
        <f>IF(C2192="","",VLOOKUP(C2192,Classes_finales!B:D,Classes_finales!C$1,TRUE))</f>
        <v>50</v>
      </c>
      <c r="I2192">
        <f t="shared" si="34"/>
        <v>20</v>
      </c>
      <c r="J2192" s="31">
        <f>Classes_finales!$W$30*C2192^3+Classes_finales!$W$31*C2192^2+Classes_finales!$W$32*C2192+Classes_finales!$W$33</f>
        <v>4.771836605088108</v>
      </c>
      <c r="K2192">
        <f>IF(OR(C2192&lt;10,C2192&gt;450),0,IF(H2192&gt;=MAX(Classes_finales!D:D),$M$1,Donnees_SIG!J2192))</f>
        <v>4.771836605088108</v>
      </c>
      <c r="P2192" t="s">
        <v>39</v>
      </c>
    </row>
    <row r="2193" spans="1:16">
      <c r="A2193" t="s">
        <v>4421</v>
      </c>
      <c r="B2193" t="s">
        <v>4422</v>
      </c>
      <c r="C2193">
        <v>133.78010559000001</v>
      </c>
      <c r="D2193" t="s">
        <v>37</v>
      </c>
      <c r="E2193">
        <v>790660.73773146304</v>
      </c>
      <c r="F2193">
        <v>9638124.3773779701</v>
      </c>
      <c r="G2193">
        <f>IF(C2193="","",VLOOKUP(C2193,Classes_detaillees!B:D,Classes_detaillees!C$1,TRUE))</f>
        <v>135</v>
      </c>
      <c r="H2193">
        <f>IF(C2193="","",VLOOKUP(C2193,Classes_finales!B:D,Classes_finales!C$1,TRUE))</f>
        <v>80</v>
      </c>
      <c r="I2193">
        <f t="shared" si="34"/>
        <v>20</v>
      </c>
      <c r="J2193" s="31">
        <f>Classes_finales!$W$30*C2193^3+Classes_finales!$W$31*C2193^2+Classes_finales!$W$32*C2193+Classes_finales!$W$33</f>
        <v>-1.3775184665949349</v>
      </c>
      <c r="K2193">
        <f>IF(OR(C2193&lt;10,C2193&gt;450),0,IF(H2193&gt;=MAX(Classes_finales!D:D),$M$1,Donnees_SIG!J2193))</f>
        <v>7.914299999999999</v>
      </c>
      <c r="P2193" t="s">
        <v>39</v>
      </c>
    </row>
    <row r="2194" spans="1:16">
      <c r="A2194" t="s">
        <v>4423</v>
      </c>
      <c r="B2194" t="s">
        <v>4424</v>
      </c>
      <c r="C2194">
        <v>250.44810486</v>
      </c>
      <c r="D2194" t="s">
        <v>37</v>
      </c>
      <c r="E2194">
        <v>791760.24908542505</v>
      </c>
      <c r="F2194">
        <v>9638216.4217890296</v>
      </c>
      <c r="G2194">
        <f>IF(C2194="","",VLOOKUP(C2194,Classes_detaillees!B:D,Classes_detaillees!C$1,TRUE))</f>
        <v>255</v>
      </c>
      <c r="H2194">
        <f>IF(C2194="","",VLOOKUP(C2194,Classes_finales!B:D,Classes_finales!C$1,TRUE))</f>
        <v>80</v>
      </c>
      <c r="I2194">
        <f t="shared" si="34"/>
        <v>20</v>
      </c>
      <c r="J2194" s="31">
        <f>Classes_finales!$W$30*C2194^3+Classes_finales!$W$31*C2194^2+Classes_finales!$W$32*C2194+Classes_finales!$W$33</f>
        <v>-162.41725272599606</v>
      </c>
      <c r="K2194">
        <f>IF(OR(C2194&lt;10,C2194&gt;450),0,IF(H2194&gt;=MAX(Classes_finales!D:D),$M$1,Donnees_SIG!J2194))</f>
        <v>7.914299999999999</v>
      </c>
      <c r="P2194" t="s">
        <v>39</v>
      </c>
    </row>
    <row r="2195" spans="1:16">
      <c r="A2195" t="s">
        <v>4425</v>
      </c>
      <c r="B2195" s="31" t="s">
        <v>4426</v>
      </c>
      <c r="C2195">
        <v>117.02850342000001</v>
      </c>
      <c r="D2195" t="s">
        <v>37</v>
      </c>
      <c r="E2195">
        <v>790574.28529439599</v>
      </c>
      <c r="F2195">
        <v>9638152.8246890195</v>
      </c>
      <c r="G2195">
        <f>IF(C2195="","",VLOOKUP(C2195,Classes_detaillees!B:D,Classes_detaillees!C$1,TRUE))</f>
        <v>120</v>
      </c>
      <c r="H2195">
        <f>IF(C2195="","",VLOOKUP(C2195,Classes_finales!B:D,Classes_finales!C$1,TRUE))</f>
        <v>80</v>
      </c>
      <c r="I2195">
        <f t="shared" si="34"/>
        <v>20</v>
      </c>
      <c r="J2195" s="31">
        <f>Classes_finales!$W$30*C2195^3+Classes_finales!$W$31*C2195^2+Classes_finales!$W$32*C2195+Classes_finales!$W$33</f>
        <v>4.2560204897833795</v>
      </c>
      <c r="K2195">
        <f>IF(OR(C2195&lt;10,C2195&gt;450),0,IF(H2195&gt;=MAX(Classes_finales!D:D),$M$1,Donnees_SIG!J2195))</f>
        <v>7.914299999999999</v>
      </c>
      <c r="P2195" t="s">
        <v>39</v>
      </c>
    </row>
    <row r="2196" spans="1:16">
      <c r="A2196" t="s">
        <v>4427</v>
      </c>
      <c r="B2196" t="s">
        <v>4428</v>
      </c>
      <c r="C2196">
        <v>10.665100098</v>
      </c>
      <c r="D2196" t="s">
        <v>37</v>
      </c>
      <c r="E2196">
        <v>790315.40985726204</v>
      </c>
      <c r="F2196">
        <v>9637567.6830496397</v>
      </c>
      <c r="G2196">
        <f>IF(C2196="","",VLOOKUP(C2196,Classes_detaillees!B:D,Classes_detaillees!C$1,TRUE))</f>
        <v>15</v>
      </c>
      <c r="H2196">
        <f>IF(C2196="","",VLOOKUP(C2196,Classes_finales!B:D,Classes_finales!C$1,TRUE))</f>
        <v>15</v>
      </c>
      <c r="I2196">
        <f t="shared" si="34"/>
        <v>20</v>
      </c>
      <c r="J2196" s="31">
        <f>Classes_finales!$W$30*C2196^3+Classes_finales!$W$31*C2196^2+Classes_finales!$W$32*C2196+Classes_finales!$W$33</f>
        <v>0.35511988807592521</v>
      </c>
      <c r="K2196">
        <f>IF(OR(C2196&lt;10,C2196&gt;450),0,IF(H2196&gt;=MAX(Classes_finales!D:D),$M$1,Donnees_SIG!J2196))</f>
        <v>0.35511988807592521</v>
      </c>
      <c r="P2196" t="s">
        <v>39</v>
      </c>
    </row>
    <row r="2197" spans="1:16">
      <c r="A2197" t="s">
        <v>4429</v>
      </c>
      <c r="B2197" t="s">
        <v>4430</v>
      </c>
      <c r="C2197">
        <v>14.330300331</v>
      </c>
      <c r="D2197" t="s">
        <v>37</v>
      </c>
      <c r="E2197">
        <v>790696.846158145</v>
      </c>
      <c r="F2197">
        <v>9638060.7322777491</v>
      </c>
      <c r="G2197">
        <f>IF(C2197="","",VLOOKUP(C2197,Classes_detaillees!B:D,Classes_detaillees!C$1,TRUE))</f>
        <v>15</v>
      </c>
      <c r="H2197">
        <f>IF(C2197="","",VLOOKUP(C2197,Classes_finales!B:D,Classes_finales!C$1,TRUE))</f>
        <v>15</v>
      </c>
      <c r="I2197">
        <f t="shared" si="34"/>
        <v>20</v>
      </c>
      <c r="J2197" s="31">
        <f>Classes_finales!$W$30*C2197^3+Classes_finales!$W$31*C2197^2+Classes_finales!$W$32*C2197+Classes_finales!$W$33</f>
        <v>0.73062391032656659</v>
      </c>
      <c r="K2197">
        <f>IF(OR(C2197&lt;10,C2197&gt;450),0,IF(H2197&gt;=MAX(Classes_finales!D:D),$M$1,Donnees_SIG!J2197))</f>
        <v>0.73062391032656659</v>
      </c>
      <c r="P2197" t="s">
        <v>39</v>
      </c>
    </row>
    <row r="2198" spans="1:16">
      <c r="A2198" t="s">
        <v>4431</v>
      </c>
      <c r="B2198" s="31" t="s">
        <v>4432</v>
      </c>
      <c r="C2198">
        <v>78.372703552000004</v>
      </c>
      <c r="D2198" t="s">
        <v>37</v>
      </c>
      <c r="E2198">
        <v>790236.78660133004</v>
      </c>
      <c r="F2198">
        <v>9637383.5061436798</v>
      </c>
      <c r="G2198">
        <f>IF(C2198="","",VLOOKUP(C2198,Classes_detaillees!B:D,Classes_detaillees!C$1,TRUE))</f>
        <v>80</v>
      </c>
      <c r="H2198">
        <f>IF(C2198="","",VLOOKUP(C2198,Classes_finales!B:D,Classes_finales!C$1,TRUE))</f>
        <v>80</v>
      </c>
      <c r="I2198">
        <f t="shared" si="34"/>
        <v>20</v>
      </c>
      <c r="J2198" s="31">
        <f>Classes_finales!$W$30*C2198^3+Classes_finales!$W$31*C2198^2+Classes_finales!$W$32*C2198+Classes_finales!$W$33</f>
        <v>7.8669814594180547</v>
      </c>
      <c r="K2198">
        <f>IF(OR(C2198&lt;10,C2198&gt;450),0,IF(H2198&gt;=MAX(Classes_finales!D:D),$M$1,Donnees_SIG!J2198))</f>
        <v>7.914299999999999</v>
      </c>
      <c r="P2198" t="s">
        <v>39</v>
      </c>
    </row>
    <row r="2199" spans="1:16">
      <c r="A2199" t="s">
        <v>4433</v>
      </c>
      <c r="B2199" t="s">
        <v>4434</v>
      </c>
      <c r="C2199">
        <v>86.474899292000003</v>
      </c>
      <c r="D2199" t="s">
        <v>37</v>
      </c>
      <c r="E2199">
        <v>791999.86814253102</v>
      </c>
      <c r="F2199">
        <v>9639705.9300595205</v>
      </c>
      <c r="G2199">
        <f>IF(C2199="","",VLOOKUP(C2199,Classes_detaillees!B:D,Classes_detaillees!C$1,TRUE))</f>
        <v>90</v>
      </c>
      <c r="H2199">
        <f>IF(C2199="","",VLOOKUP(C2199,Classes_finales!B:D,Classes_finales!C$1,TRUE))</f>
        <v>80</v>
      </c>
      <c r="I2199">
        <f t="shared" si="34"/>
        <v>20</v>
      </c>
      <c r="J2199" s="31">
        <f>Classes_finales!$W$30*C2199^3+Classes_finales!$W$31*C2199^2+Classes_finales!$W$32*C2199+Classes_finales!$W$33</f>
        <v>7.9610926430761015</v>
      </c>
      <c r="K2199">
        <f>IF(OR(C2199&lt;10,C2199&gt;450),0,IF(H2199&gt;=MAX(Classes_finales!D:D),$M$1,Donnees_SIG!J2199))</f>
        <v>7.914299999999999</v>
      </c>
      <c r="P2199" t="s">
        <v>39</v>
      </c>
    </row>
    <row r="2200" spans="1:16">
      <c r="A2200" t="s">
        <v>4435</v>
      </c>
      <c r="B2200" t="s">
        <v>4436</v>
      </c>
      <c r="C2200">
        <v>22.914199829000001</v>
      </c>
      <c r="D2200" t="s">
        <v>37</v>
      </c>
      <c r="E2200">
        <v>791314.80028664402</v>
      </c>
      <c r="F2200">
        <v>9638090.36530165</v>
      </c>
      <c r="G2200">
        <f>IF(C2200="","",VLOOKUP(C2200,Classes_detaillees!B:D,Classes_detaillees!C$1,TRUE))</f>
        <v>25</v>
      </c>
      <c r="H2200">
        <f>IF(C2200="","",VLOOKUP(C2200,Classes_finales!B:D,Classes_finales!C$1,TRUE))</f>
        <v>30</v>
      </c>
      <c r="I2200">
        <f t="shared" si="34"/>
        <v>20</v>
      </c>
      <c r="J2200" s="31">
        <f>Classes_finales!$W$30*C2200^3+Classes_finales!$W$31*C2200^2+Classes_finales!$W$32*C2200+Classes_finales!$W$33</f>
        <v>1.7406243395939516</v>
      </c>
      <c r="K2200">
        <f>IF(OR(C2200&lt;10,C2200&gt;450),0,IF(H2200&gt;=MAX(Classes_finales!D:D),$M$1,Donnees_SIG!J2200))</f>
        <v>1.7406243395939516</v>
      </c>
      <c r="P2200" t="s">
        <v>39</v>
      </c>
    </row>
    <row r="2201" spans="1:16">
      <c r="A2201" t="s">
        <v>4437</v>
      </c>
      <c r="B2201" t="s">
        <v>4438</v>
      </c>
      <c r="C2201">
        <v>54.902301788000003</v>
      </c>
      <c r="D2201" t="s">
        <v>37</v>
      </c>
      <c r="E2201">
        <v>783462.55754949898</v>
      </c>
      <c r="F2201">
        <v>9637131.6080895104</v>
      </c>
      <c r="G2201">
        <f>IF(C2201="","",VLOOKUP(C2201,Classes_detaillees!B:D,Classes_detaillees!C$1,TRUE))</f>
        <v>55</v>
      </c>
      <c r="H2201">
        <f>IF(C2201="","",VLOOKUP(C2201,Classes_finales!B:D,Classes_finales!C$1,TRUE))</f>
        <v>60</v>
      </c>
      <c r="I2201">
        <f t="shared" si="34"/>
        <v>20</v>
      </c>
      <c r="J2201" s="31">
        <f>Classes_finales!$W$30*C2201^3+Classes_finales!$W$31*C2201^2+Classes_finales!$W$32*C2201+Classes_finales!$W$33</f>
        <v>5.9678197491269831</v>
      </c>
      <c r="K2201">
        <f>IF(OR(C2201&lt;10,C2201&gt;450),0,IF(H2201&gt;=MAX(Classes_finales!D:D),$M$1,Donnees_SIG!J2201))</f>
        <v>5.9678197491269831</v>
      </c>
      <c r="P2201" t="s">
        <v>39</v>
      </c>
    </row>
    <row r="2202" spans="1:16">
      <c r="A2202" t="s">
        <v>4439</v>
      </c>
      <c r="B2202" t="s">
        <v>4440</v>
      </c>
      <c r="C2202">
        <v>78.639900208</v>
      </c>
      <c r="D2202" t="s">
        <v>37</v>
      </c>
      <c r="E2202">
        <v>791758.75893163297</v>
      </c>
      <c r="F2202">
        <v>9639126.2427679207</v>
      </c>
      <c r="G2202">
        <f>IF(C2202="","",VLOOKUP(C2202,Classes_detaillees!B:D,Classes_detaillees!C$1,TRUE))</f>
        <v>80</v>
      </c>
      <c r="H2202">
        <f>IF(C2202="","",VLOOKUP(C2202,Classes_finales!B:D,Classes_finales!C$1,TRUE))</f>
        <v>80</v>
      </c>
      <c r="I2202">
        <f t="shared" si="34"/>
        <v>20</v>
      </c>
      <c r="J2202" s="31">
        <f>Classes_finales!$W$30*C2202^3+Classes_finales!$W$31*C2202^2+Classes_finales!$W$32*C2202+Classes_finales!$W$33</f>
        <v>7.8756741696196126</v>
      </c>
      <c r="K2202">
        <f>IF(OR(C2202&lt;10,C2202&gt;450),0,IF(H2202&gt;=MAX(Classes_finales!D:D),$M$1,Donnees_SIG!J2202))</f>
        <v>7.914299999999999</v>
      </c>
      <c r="P2202" t="s">
        <v>39</v>
      </c>
    </row>
    <row r="2203" spans="1:16">
      <c r="A2203" t="s">
        <v>4441</v>
      </c>
      <c r="B2203" s="31" t="s">
        <v>4442</v>
      </c>
      <c r="C2203">
        <v>72.020599364999995</v>
      </c>
      <c r="D2203" t="s">
        <v>37</v>
      </c>
      <c r="E2203">
        <v>790597.77372831595</v>
      </c>
      <c r="F2203">
        <v>9638789.0509688705</v>
      </c>
      <c r="G2203">
        <f>IF(C2203="","",VLOOKUP(C2203,Classes_detaillees!B:D,Classes_detaillees!C$1,TRUE))</f>
        <v>75</v>
      </c>
      <c r="H2203">
        <f>IF(C2203="","",VLOOKUP(C2203,Classes_finales!B:D,Classes_finales!C$1,TRUE))</f>
        <v>80</v>
      </c>
      <c r="I2203">
        <f t="shared" si="34"/>
        <v>20</v>
      </c>
      <c r="J2203" s="31">
        <f>Classes_finales!$W$30*C2203^3+Classes_finales!$W$31*C2203^2+Classes_finales!$W$32*C2203+Classes_finales!$W$33</f>
        <v>7.5602298564483412</v>
      </c>
      <c r="K2203">
        <f>IF(OR(C2203&lt;10,C2203&gt;450),0,IF(H2203&gt;=MAX(Classes_finales!D:D),$M$1,Donnees_SIG!J2203))</f>
        <v>7.914299999999999</v>
      </c>
      <c r="P2203" t="s">
        <v>39</v>
      </c>
    </row>
    <row r="2204" spans="1:16">
      <c r="A2204" t="s">
        <v>4443</v>
      </c>
      <c r="B2204" t="s">
        <v>4444</v>
      </c>
      <c r="C2204">
        <v>110.45379638999999</v>
      </c>
      <c r="D2204" t="s">
        <v>37</v>
      </c>
      <c r="E2204">
        <v>783052.90472953802</v>
      </c>
      <c r="F2204">
        <v>9636340.8200203106</v>
      </c>
      <c r="G2204">
        <f>IF(C2204="","",VLOOKUP(C2204,Classes_detaillees!B:D,Classes_detaillees!C$1,TRUE))</f>
        <v>115</v>
      </c>
      <c r="H2204">
        <f>IF(C2204="","",VLOOKUP(C2204,Classes_finales!B:D,Classes_finales!C$1,TRUE))</f>
        <v>80</v>
      </c>
      <c r="I2204">
        <f t="shared" si="34"/>
        <v>20</v>
      </c>
      <c r="J2204" s="31">
        <f>Classes_finales!$W$30*C2204^3+Classes_finales!$W$31*C2204^2+Classes_finales!$W$32*C2204+Classes_finales!$W$33</f>
        <v>5.6963943220748892</v>
      </c>
      <c r="K2204">
        <f>IF(OR(C2204&lt;10,C2204&gt;450),0,IF(H2204&gt;=MAX(Classes_finales!D:D),$M$1,Donnees_SIG!J2204))</f>
        <v>7.914299999999999</v>
      </c>
      <c r="P2204" t="s">
        <v>39</v>
      </c>
    </row>
    <row r="2205" spans="1:16">
      <c r="A2205" t="s">
        <v>4445</v>
      </c>
      <c r="B2205" t="s">
        <v>4446</v>
      </c>
      <c r="C2205">
        <v>48.040599823000001</v>
      </c>
      <c r="D2205" t="s">
        <v>37</v>
      </c>
      <c r="E2205">
        <v>785579.05873238505</v>
      </c>
      <c r="F2205">
        <v>9636608.9468768891</v>
      </c>
      <c r="G2205">
        <f>IF(C2205="","",VLOOKUP(C2205,Classes_detaillees!B:D,Classes_detaillees!C$1,TRUE))</f>
        <v>50</v>
      </c>
      <c r="H2205">
        <f>IF(C2205="","",VLOOKUP(C2205,Classes_finales!B:D,Classes_finales!C$1,TRUE))</f>
        <v>50</v>
      </c>
      <c r="I2205">
        <f t="shared" si="34"/>
        <v>20</v>
      </c>
      <c r="J2205" s="31">
        <f>Classes_finales!$W$30*C2205^3+Classes_finales!$W$31*C2205^2+Classes_finales!$W$32*C2205+Classes_finales!$W$33</f>
        <v>5.1157311708013022</v>
      </c>
      <c r="K2205">
        <f>IF(OR(C2205&lt;10,C2205&gt;450),0,IF(H2205&gt;=MAX(Classes_finales!D:D),$M$1,Donnees_SIG!J2205))</f>
        <v>5.1157311708013022</v>
      </c>
      <c r="P2205" t="s">
        <v>39</v>
      </c>
    </row>
    <row r="2206" spans="1:16">
      <c r="A2206" t="s">
        <v>4447</v>
      </c>
      <c r="B2206" s="31" t="s">
        <v>4448</v>
      </c>
      <c r="C2206">
        <v>54.756099700999997</v>
      </c>
      <c r="D2206" t="s">
        <v>37</v>
      </c>
      <c r="E2206">
        <v>790844.75913348002</v>
      </c>
      <c r="F2206">
        <v>9639294.8725762703</v>
      </c>
      <c r="G2206">
        <f>IF(C2206="","",VLOOKUP(C2206,Classes_detaillees!B:D,Classes_detaillees!C$1,TRUE))</f>
        <v>55</v>
      </c>
      <c r="H2206">
        <f>IF(C2206="","",VLOOKUP(C2206,Classes_finales!B:D,Classes_finales!C$1,TRUE))</f>
        <v>60</v>
      </c>
      <c r="I2206">
        <f t="shared" si="34"/>
        <v>20</v>
      </c>
      <c r="J2206" s="31">
        <f>Classes_finales!$W$30*C2206^3+Classes_finales!$W$31*C2206^2+Classes_finales!$W$32*C2206+Classes_finales!$W$33</f>
        <v>5.950600958985639</v>
      </c>
      <c r="K2206">
        <f>IF(OR(C2206&lt;10,C2206&gt;450),0,IF(H2206&gt;=MAX(Classes_finales!D:D),$M$1,Donnees_SIG!J2206))</f>
        <v>5.950600958985639</v>
      </c>
      <c r="P2206" t="s">
        <v>39</v>
      </c>
    </row>
    <row r="2207" spans="1:16">
      <c r="A2207" t="s">
        <v>4449</v>
      </c>
      <c r="B2207" t="s">
        <v>4450</v>
      </c>
      <c r="C2207">
        <v>72.879203795999999</v>
      </c>
      <c r="D2207" t="s">
        <v>37</v>
      </c>
      <c r="E2207">
        <v>791386.73835119198</v>
      </c>
      <c r="F2207">
        <v>9639318.1500630397</v>
      </c>
      <c r="G2207">
        <f>IF(C2207="","",VLOOKUP(C2207,Classes_detaillees!B:D,Classes_detaillees!C$1,TRUE))</f>
        <v>75</v>
      </c>
      <c r="H2207">
        <f>IF(C2207="","",VLOOKUP(C2207,Classes_finales!B:D,Classes_finales!C$1,TRUE))</f>
        <v>80</v>
      </c>
      <c r="I2207">
        <f t="shared" si="34"/>
        <v>20</v>
      </c>
      <c r="J2207" s="31">
        <f>Classes_finales!$W$30*C2207^3+Classes_finales!$W$31*C2207^2+Classes_finales!$W$32*C2207+Classes_finales!$W$33</f>
        <v>7.6123785588311303</v>
      </c>
      <c r="K2207">
        <f>IF(OR(C2207&lt;10,C2207&gt;450),0,IF(H2207&gt;=MAX(Classes_finales!D:D),$M$1,Donnees_SIG!J2207))</f>
        <v>7.914299999999999</v>
      </c>
      <c r="P2207" t="s">
        <v>39</v>
      </c>
    </row>
    <row r="2208" spans="1:16">
      <c r="A2208" t="s">
        <v>4451</v>
      </c>
      <c r="B2208" s="31" t="s">
        <v>4452</v>
      </c>
      <c r="C2208">
        <v>92.381797790999997</v>
      </c>
      <c r="D2208" t="s">
        <v>37</v>
      </c>
      <c r="E2208">
        <v>793097.45511820202</v>
      </c>
      <c r="F2208">
        <v>9638992.8716604896</v>
      </c>
      <c r="G2208">
        <f>IF(C2208="","",VLOOKUP(C2208,Classes_detaillees!B:D,Classes_detaillees!C$1,TRUE))</f>
        <v>95</v>
      </c>
      <c r="H2208">
        <f>IF(C2208="","",VLOOKUP(C2208,Classes_finales!B:D,Classes_finales!C$1,TRUE))</f>
        <v>80</v>
      </c>
      <c r="I2208">
        <f t="shared" si="34"/>
        <v>20</v>
      </c>
      <c r="J2208" s="31">
        <f>Classes_finales!$W$30*C2208^3+Classes_finales!$W$31*C2208^2+Classes_finales!$W$32*C2208+Classes_finales!$W$33</f>
        <v>7.7860387819167247</v>
      </c>
      <c r="K2208">
        <f>IF(OR(C2208&lt;10,C2208&gt;450),0,IF(H2208&gt;=MAX(Classes_finales!D:D),$M$1,Donnees_SIG!J2208))</f>
        <v>7.914299999999999</v>
      </c>
      <c r="P2208" t="s">
        <v>39</v>
      </c>
    </row>
    <row r="2209" spans="1:16">
      <c r="A2209" t="s">
        <v>4453</v>
      </c>
      <c r="B2209" t="s">
        <v>4454</v>
      </c>
      <c r="C2209">
        <v>92.722396850999999</v>
      </c>
      <c r="D2209" t="s">
        <v>37</v>
      </c>
      <c r="E2209">
        <v>791096.21627766604</v>
      </c>
      <c r="F2209">
        <v>9638509.3747158498</v>
      </c>
      <c r="G2209">
        <f>IF(C2209="","",VLOOKUP(C2209,Classes_detaillees!B:D,Classes_detaillees!C$1,TRUE))</f>
        <v>95</v>
      </c>
      <c r="H2209">
        <f>IF(C2209="","",VLOOKUP(C2209,Classes_finales!B:D,Classes_finales!C$1,TRUE))</f>
        <v>80</v>
      </c>
      <c r="I2209">
        <f t="shared" si="34"/>
        <v>20</v>
      </c>
      <c r="J2209" s="31">
        <f>Classes_finales!$W$30*C2209^3+Classes_finales!$W$31*C2209^2+Classes_finales!$W$32*C2209+Classes_finales!$W$33</f>
        <v>7.7690685035964382</v>
      </c>
      <c r="K2209">
        <f>IF(OR(C2209&lt;10,C2209&gt;450),0,IF(H2209&gt;=MAX(Classes_finales!D:D),$M$1,Donnees_SIG!J2209))</f>
        <v>7.914299999999999</v>
      </c>
      <c r="P2209" t="s">
        <v>39</v>
      </c>
    </row>
    <row r="2210" spans="1:16">
      <c r="A2210" t="s">
        <v>4455</v>
      </c>
      <c r="B2210" s="31" t="s">
        <v>4456</v>
      </c>
      <c r="C2210">
        <v>37.370899199999997</v>
      </c>
      <c r="D2210" t="s">
        <v>37</v>
      </c>
      <c r="E2210">
        <v>791373.87138889602</v>
      </c>
      <c r="F2210">
        <v>9638413.7186198607</v>
      </c>
      <c r="G2210">
        <f>IF(C2210="","",VLOOKUP(C2210,Classes_detaillees!B:D,Classes_detaillees!C$1,TRUE))</f>
        <v>40</v>
      </c>
      <c r="H2210">
        <f>IF(C2210="","",VLOOKUP(C2210,Classes_finales!B:D,Classes_finales!C$1,TRUE))</f>
        <v>40</v>
      </c>
      <c r="I2210">
        <f t="shared" si="34"/>
        <v>20</v>
      </c>
      <c r="J2210" s="31">
        <f>Classes_finales!$W$30*C2210^3+Classes_finales!$W$31*C2210^2+Classes_finales!$W$32*C2210+Classes_finales!$W$33</f>
        <v>3.6773571221636758</v>
      </c>
      <c r="K2210">
        <f>IF(OR(C2210&lt;10,C2210&gt;450),0,IF(H2210&gt;=MAX(Classes_finales!D:D),$M$1,Donnees_SIG!J2210))</f>
        <v>3.6773571221636758</v>
      </c>
      <c r="P2210" t="s">
        <v>39</v>
      </c>
    </row>
    <row r="2211" spans="1:16">
      <c r="A2211" t="s">
        <v>4457</v>
      </c>
      <c r="B2211" t="s">
        <v>4458</v>
      </c>
      <c r="C2211">
        <v>22.728399277000001</v>
      </c>
      <c r="D2211" t="s">
        <v>37</v>
      </c>
      <c r="E2211">
        <v>791653.60123980802</v>
      </c>
      <c r="F2211">
        <v>9638437.0850692596</v>
      </c>
      <c r="G2211">
        <f>IF(C2211="","",VLOOKUP(C2211,Classes_detaillees!B:D,Classes_detaillees!C$1,TRUE))</f>
        <v>25</v>
      </c>
      <c r="H2211">
        <f>IF(C2211="","",VLOOKUP(C2211,Classes_finales!B:D,Classes_finales!C$1,TRUE))</f>
        <v>30</v>
      </c>
      <c r="I2211">
        <f t="shared" si="34"/>
        <v>20</v>
      </c>
      <c r="J2211" s="31">
        <f>Classes_finales!$W$30*C2211^3+Classes_finales!$W$31*C2211^2+Classes_finales!$W$32*C2211+Classes_finales!$W$33</f>
        <v>1.717201422246116</v>
      </c>
      <c r="K2211">
        <f>IF(OR(C2211&lt;10,C2211&gt;450),0,IF(H2211&gt;=MAX(Classes_finales!D:D),$M$1,Donnees_SIG!J2211))</f>
        <v>1.717201422246116</v>
      </c>
      <c r="P2211" t="s">
        <v>39</v>
      </c>
    </row>
    <row r="2212" spans="1:16">
      <c r="A2212" t="s">
        <v>4459</v>
      </c>
      <c r="B2212" s="31" t="s">
        <v>4460</v>
      </c>
      <c r="C2212">
        <v>70.926101685000006</v>
      </c>
      <c r="D2212" t="s">
        <v>37</v>
      </c>
      <c r="E2212">
        <v>793055.79024953896</v>
      </c>
      <c r="F2212">
        <v>9639532.7416876294</v>
      </c>
      <c r="G2212">
        <f>IF(C2212="","",VLOOKUP(C2212,Classes_detaillees!B:D,Classes_detaillees!C$1,TRUE))</f>
        <v>75</v>
      </c>
      <c r="H2212">
        <f>IF(C2212="","",VLOOKUP(C2212,Classes_finales!B:D,Classes_finales!C$1,TRUE))</f>
        <v>80</v>
      </c>
      <c r="I2212">
        <f t="shared" si="34"/>
        <v>20</v>
      </c>
      <c r="J2212" s="31">
        <f>Classes_finales!$W$30*C2212^3+Classes_finales!$W$31*C2212^2+Classes_finales!$W$32*C2212+Classes_finales!$W$33</f>
        <v>7.48922939511694</v>
      </c>
      <c r="K2212">
        <f>IF(OR(C2212&lt;10,C2212&gt;450),0,IF(H2212&gt;=MAX(Classes_finales!D:D),$M$1,Donnees_SIG!J2212))</f>
        <v>7.914299999999999</v>
      </c>
      <c r="P2212" t="s">
        <v>39</v>
      </c>
    </row>
    <row r="2213" spans="1:16">
      <c r="A2213" t="s">
        <v>4461</v>
      </c>
      <c r="B2213" s="31" t="s">
        <v>4462</v>
      </c>
      <c r="C2213">
        <v>63.373199462999999</v>
      </c>
      <c r="D2213" t="s">
        <v>37</v>
      </c>
      <c r="E2213">
        <v>790413.32283040998</v>
      </c>
      <c r="F2213">
        <v>9636774.0452699792</v>
      </c>
      <c r="G2213">
        <f>IF(C2213="","",VLOOKUP(C2213,Classes_detaillees!B:D,Classes_detaillees!C$1,TRUE))</f>
        <v>65</v>
      </c>
      <c r="H2213">
        <f>IF(C2213="","",VLOOKUP(C2213,Classes_finales!B:D,Classes_finales!C$1,TRUE))</f>
        <v>70</v>
      </c>
      <c r="I2213">
        <f t="shared" si="34"/>
        <v>20</v>
      </c>
      <c r="J2213" s="31">
        <f>Classes_finales!$W$30*C2213^3+Classes_finales!$W$31*C2213^2+Classes_finales!$W$32*C2213+Classes_finales!$W$33</f>
        <v>6.8734511219152736</v>
      </c>
      <c r="K2213">
        <f>IF(OR(C2213&lt;10,C2213&gt;450),0,IF(H2213&gt;=MAX(Classes_finales!D:D),$M$1,Donnees_SIG!J2213))</f>
        <v>6.8734511219152736</v>
      </c>
      <c r="P2213" t="s">
        <v>39</v>
      </c>
    </row>
    <row r="2214" spans="1:16">
      <c r="A2214" t="s">
        <v>4463</v>
      </c>
      <c r="B2214" t="s">
        <v>4464</v>
      </c>
      <c r="C2214">
        <v>50.409400939999998</v>
      </c>
      <c r="D2214" t="s">
        <v>37</v>
      </c>
      <c r="E2214">
        <v>791619.16935980204</v>
      </c>
      <c r="F2214">
        <v>9639546.1723044403</v>
      </c>
      <c r="G2214">
        <f>IF(C2214="","",VLOOKUP(C2214,Classes_detaillees!B:D,Classes_detaillees!C$1,TRUE))</f>
        <v>55</v>
      </c>
      <c r="H2214">
        <f>IF(C2214="","",VLOOKUP(C2214,Classes_finales!B:D,Classes_finales!C$1,TRUE))</f>
        <v>60</v>
      </c>
      <c r="I2214">
        <f t="shared" si="34"/>
        <v>20</v>
      </c>
      <c r="J2214" s="31">
        <f>Classes_finales!$W$30*C2214^3+Classes_finales!$W$31*C2214^2+Classes_finales!$W$32*C2214+Classes_finales!$W$33</f>
        <v>5.4191175195955559</v>
      </c>
      <c r="K2214">
        <f>IF(OR(C2214&lt;10,C2214&gt;450),0,IF(H2214&gt;=MAX(Classes_finales!D:D),$M$1,Donnees_SIG!J2214))</f>
        <v>5.4191175195955559</v>
      </c>
      <c r="P2214" t="s">
        <v>39</v>
      </c>
    </row>
    <row r="2215" spans="1:16">
      <c r="A2215" t="s">
        <v>4465</v>
      </c>
      <c r="B2215" s="31" t="s">
        <v>4466</v>
      </c>
      <c r="C2215">
        <v>20.823900222999999</v>
      </c>
      <c r="D2215" t="s">
        <v>37</v>
      </c>
      <c r="E2215">
        <v>791243.35734495101</v>
      </c>
      <c r="F2215">
        <v>9637319.7070860602</v>
      </c>
      <c r="G2215">
        <f>IF(C2215="","",VLOOKUP(C2215,Classes_detaillees!B:D,Classes_detaillees!C$1,TRUE))</f>
        <v>25</v>
      </c>
      <c r="H2215">
        <f>IF(C2215="","",VLOOKUP(C2215,Classes_finales!B:D,Classes_finales!C$1,TRUE))</f>
        <v>30</v>
      </c>
      <c r="I2215">
        <f t="shared" si="34"/>
        <v>20</v>
      </c>
      <c r="J2215" s="31">
        <f>Classes_finales!$W$30*C2215^3+Classes_finales!$W$31*C2215^2+Classes_finales!$W$32*C2215+Classes_finales!$W$33</f>
        <v>1.4805771630779585</v>
      </c>
      <c r="K2215">
        <f>IF(OR(C2215&lt;10,C2215&gt;450),0,IF(H2215&gt;=MAX(Classes_finales!D:D),$M$1,Donnees_SIG!J2215))</f>
        <v>1.4805771630779585</v>
      </c>
      <c r="P2215" t="s">
        <v>39</v>
      </c>
    </row>
    <row r="2216" spans="1:16">
      <c r="A2216" t="s">
        <v>4467</v>
      </c>
      <c r="B2216" t="s">
        <v>4468</v>
      </c>
      <c r="C2216">
        <v>95.576896667</v>
      </c>
      <c r="D2216" t="s">
        <v>37</v>
      </c>
      <c r="E2216">
        <v>791217.52012829296</v>
      </c>
      <c r="F2216">
        <v>9637304.2050524894</v>
      </c>
      <c r="G2216">
        <f>IF(C2216="","",VLOOKUP(C2216,Classes_detaillees!B:D,Classes_detaillees!C$1,TRUE))</f>
        <v>100</v>
      </c>
      <c r="H2216">
        <f>IF(C2216="","",VLOOKUP(C2216,Classes_finales!B:D,Classes_finales!C$1,TRUE))</f>
        <v>80</v>
      </c>
      <c r="I2216">
        <f t="shared" si="34"/>
        <v>20</v>
      </c>
      <c r="J2216" s="31">
        <f>Classes_finales!$W$30*C2216^3+Classes_finales!$W$31*C2216^2+Classes_finales!$W$32*C2216+Classes_finales!$W$33</f>
        <v>7.5957100078655362</v>
      </c>
      <c r="K2216">
        <f>IF(OR(C2216&lt;10,C2216&gt;450),0,IF(H2216&gt;=MAX(Classes_finales!D:D),$M$1,Donnees_SIG!J2216))</f>
        <v>7.914299999999999</v>
      </c>
      <c r="P2216" t="s">
        <v>39</v>
      </c>
    </row>
    <row r="2217" spans="1:16">
      <c r="A2217" t="s">
        <v>4469</v>
      </c>
      <c r="B2217" s="31" t="s">
        <v>4470</v>
      </c>
      <c r="C2217">
        <v>30.914499283000001</v>
      </c>
      <c r="D2217" t="s">
        <v>37</v>
      </c>
      <c r="E2217">
        <v>791192.79098610801</v>
      </c>
      <c r="F2217">
        <v>9639367.5246802308</v>
      </c>
      <c r="G2217">
        <f>IF(C2217="","",VLOOKUP(C2217,Classes_detaillees!B:D,Classes_detaillees!C$1,TRUE))</f>
        <v>35</v>
      </c>
      <c r="H2217">
        <f>IF(C2217="","",VLOOKUP(C2217,Classes_finales!B:D,Classes_finales!C$1,TRUE))</f>
        <v>35</v>
      </c>
      <c r="I2217">
        <f t="shared" si="34"/>
        <v>20</v>
      </c>
      <c r="J2217" s="31">
        <f>Classes_finales!$W$30*C2217^3+Classes_finales!$W$31*C2217^2+Classes_finales!$W$32*C2217+Classes_finales!$W$33</f>
        <v>2.7929851807736488</v>
      </c>
      <c r="K2217">
        <f>IF(OR(C2217&lt;10,C2217&gt;450),0,IF(H2217&gt;=MAX(Classes_finales!D:D),$M$1,Donnees_SIG!J2217))</f>
        <v>2.7929851807736488</v>
      </c>
      <c r="P2217" t="s">
        <v>39</v>
      </c>
    </row>
    <row r="2218" spans="1:16">
      <c r="A2218" t="s">
        <v>4471</v>
      </c>
      <c r="B2218" s="31" t="s">
        <v>4472</v>
      </c>
      <c r="C2218">
        <v>67.039199828999998</v>
      </c>
      <c r="D2218" t="s">
        <v>37</v>
      </c>
      <c r="E2218">
        <v>790463.99112106801</v>
      </c>
      <c r="F2218">
        <v>9637646.4219858497</v>
      </c>
      <c r="G2218">
        <f>IF(C2218="","",VLOOKUP(C2218,Classes_detaillees!B:D,Classes_detaillees!C$1,TRUE))</f>
        <v>70</v>
      </c>
      <c r="H2218">
        <f>IF(C2218="","",VLOOKUP(C2218,Classes_finales!B:D,Classes_finales!C$1,TRUE))</f>
        <v>70</v>
      </c>
      <c r="I2218">
        <f t="shared" si="34"/>
        <v>20</v>
      </c>
      <c r="J2218" s="31">
        <f>Classes_finales!$W$30*C2218^3+Classes_finales!$W$31*C2218^2+Classes_finales!$W$32*C2218+Classes_finales!$W$33</f>
        <v>7.1983657000513297</v>
      </c>
      <c r="K2218">
        <f>IF(OR(C2218&lt;10,C2218&gt;450),0,IF(H2218&gt;=MAX(Classes_finales!D:D),$M$1,Donnees_SIG!J2218))</f>
        <v>7.1983657000513297</v>
      </c>
      <c r="P2218" t="s">
        <v>39</v>
      </c>
    </row>
    <row r="2219" spans="1:16">
      <c r="A2219" t="s">
        <v>4473</v>
      </c>
      <c r="B2219" s="31" t="s">
        <v>4474</v>
      </c>
      <c r="C2219">
        <v>185.84030150999999</v>
      </c>
      <c r="D2219" t="s">
        <v>37</v>
      </c>
      <c r="E2219">
        <v>782956.31356356503</v>
      </c>
      <c r="F2219">
        <v>9635812.1741087697</v>
      </c>
      <c r="G2219">
        <f>IF(C2219="","",VLOOKUP(C2219,Classes_detaillees!B:D,Classes_detaillees!C$1,TRUE))</f>
        <v>190</v>
      </c>
      <c r="H2219">
        <f>IF(C2219="","",VLOOKUP(C2219,Classes_finales!B:D,Classes_finales!C$1,TRUE))</f>
        <v>80</v>
      </c>
      <c r="I2219">
        <f t="shared" si="34"/>
        <v>20</v>
      </c>
      <c r="J2219" s="31">
        <f>Classes_finales!$W$30*C2219^3+Classes_finales!$W$31*C2219^2+Classes_finales!$W$32*C2219+Classes_finales!$W$33</f>
        <v>-42.288736781561909</v>
      </c>
      <c r="K2219">
        <f>IF(OR(C2219&lt;10,C2219&gt;450),0,IF(H2219&gt;=MAX(Classes_finales!D:D),$M$1,Donnees_SIG!J2219))</f>
        <v>7.914299999999999</v>
      </c>
      <c r="P2219" t="s">
        <v>39</v>
      </c>
    </row>
    <row r="2220" spans="1:16">
      <c r="A2220" t="s">
        <v>4475</v>
      </c>
      <c r="B2220" t="s">
        <v>4476</v>
      </c>
      <c r="C2220">
        <v>45.995700835999997</v>
      </c>
      <c r="D2220" t="s">
        <v>37</v>
      </c>
      <c r="E2220">
        <v>791341.44797589304</v>
      </c>
      <c r="F2220">
        <v>9638397.3341765795</v>
      </c>
      <c r="G2220">
        <f>IF(C2220="","",VLOOKUP(C2220,Classes_detaillees!B:D,Classes_detaillees!C$1,TRUE))</f>
        <v>50</v>
      </c>
      <c r="H2220">
        <f>IF(C2220="","",VLOOKUP(C2220,Classes_finales!B:D,Classes_finales!C$1,TRUE))</f>
        <v>50</v>
      </c>
      <c r="I2220">
        <f t="shared" si="34"/>
        <v>20</v>
      </c>
      <c r="J2220" s="31">
        <f>Classes_finales!$W$30*C2220^3+Classes_finales!$W$31*C2220^2+Classes_finales!$W$32*C2220+Classes_finales!$W$33</f>
        <v>4.8476110382874538</v>
      </c>
      <c r="K2220">
        <f>IF(OR(C2220&lt;10,C2220&gt;450),0,IF(H2220&gt;=MAX(Classes_finales!D:D),$M$1,Donnees_SIG!J2220))</f>
        <v>4.8476110382874538</v>
      </c>
      <c r="P2220" t="s">
        <v>39</v>
      </c>
    </row>
    <row r="2221" spans="1:16">
      <c r="A2221" t="s">
        <v>4477</v>
      </c>
      <c r="B2221" t="s">
        <v>4478</v>
      </c>
      <c r="C2221">
        <v>9.9135999679999998</v>
      </c>
      <c r="D2221" t="s">
        <v>37</v>
      </c>
      <c r="E2221">
        <v>790513.69524254603</v>
      </c>
      <c r="F2221">
        <v>9639621.2769473605</v>
      </c>
      <c r="G2221">
        <f>IF(C2221="","",VLOOKUP(C2221,Classes_detaillees!B:D,Classes_detaillees!C$1,TRUE))</f>
        <v>10</v>
      </c>
      <c r="H2221">
        <f>IF(C2221="","",VLOOKUP(C2221,Classes_finales!B:D,Classes_finales!C$1,TRUE))</f>
        <v>10</v>
      </c>
      <c r="I2221">
        <f t="shared" si="34"/>
        <v>20</v>
      </c>
      <c r="J2221" s="31">
        <f>Classes_finales!$W$30*C2221^3+Classes_finales!$W$31*C2221^2+Classes_finales!$W$32*C2221+Classes_finales!$W$33</f>
        <v>0.28311259380751252</v>
      </c>
      <c r="K2221">
        <f>IF(OR(C2221&lt;10,C2221&gt;450),0,IF(H2221&gt;=MAX(Classes_finales!D:D),$M$1,Donnees_SIG!J2221))</f>
        <v>0</v>
      </c>
      <c r="P2221" t="s">
        <v>39</v>
      </c>
    </row>
    <row r="2222" spans="1:16">
      <c r="A2222" t="s">
        <v>4479</v>
      </c>
      <c r="B2222" t="s">
        <v>4480</v>
      </c>
      <c r="C2222">
        <v>25.144899368000001</v>
      </c>
      <c r="D2222" t="s">
        <v>37</v>
      </c>
      <c r="E2222">
        <v>790364.63597821002</v>
      </c>
      <c r="F2222">
        <v>9638328.0334546994</v>
      </c>
      <c r="G2222">
        <f>IF(C2222="","",VLOOKUP(C2222,Classes_detaillees!B:D,Classes_detaillees!C$1,TRUE))</f>
        <v>30</v>
      </c>
      <c r="H2222">
        <f>IF(C2222="","",VLOOKUP(C2222,Classes_finales!B:D,Classes_finales!C$1,TRUE))</f>
        <v>30</v>
      </c>
      <c r="I2222">
        <f t="shared" si="34"/>
        <v>20</v>
      </c>
      <c r="J2222" s="31">
        <f>Classes_finales!$W$30*C2222^3+Classes_finales!$W$31*C2222^2+Classes_finales!$W$32*C2222+Classes_finales!$W$33</f>
        <v>2.026064614452352</v>
      </c>
      <c r="K2222">
        <f>IF(OR(C2222&lt;10,C2222&gt;450),0,IF(H2222&gt;=MAX(Classes_finales!D:D),$M$1,Donnees_SIG!J2222))</f>
        <v>2.026064614452352</v>
      </c>
      <c r="P2222" t="s">
        <v>39</v>
      </c>
    </row>
    <row r="2223" spans="1:16">
      <c r="A2223" t="s">
        <v>4481</v>
      </c>
      <c r="B2223" t="s">
        <v>4482</v>
      </c>
      <c r="C2223">
        <v>21.972900391</v>
      </c>
      <c r="D2223" t="s">
        <v>37</v>
      </c>
      <c r="E2223">
        <v>789682.89938296797</v>
      </c>
      <c r="F2223">
        <v>9638908.7429966498</v>
      </c>
      <c r="G2223">
        <f>IF(C2223="","",VLOOKUP(C2223,Classes_detaillees!B:D,Classes_detaillees!C$1,TRUE))</f>
        <v>25</v>
      </c>
      <c r="H2223">
        <f>IF(C2223="","",VLOOKUP(C2223,Classes_finales!B:D,Classes_finales!C$1,TRUE))</f>
        <v>30</v>
      </c>
      <c r="I2223">
        <f t="shared" si="34"/>
        <v>20</v>
      </c>
      <c r="J2223" s="31">
        <f>Classes_finales!$W$30*C2223^3+Classes_finales!$W$31*C2223^2+Classes_finales!$W$32*C2223+Classes_finales!$W$33</f>
        <v>1.6225624094022439</v>
      </c>
      <c r="K2223">
        <f>IF(OR(C2223&lt;10,C2223&gt;450),0,IF(H2223&gt;=MAX(Classes_finales!D:D),$M$1,Donnees_SIG!J2223))</f>
        <v>1.6225624094022439</v>
      </c>
      <c r="P2223" t="s">
        <v>39</v>
      </c>
    </row>
    <row r="2224" spans="1:16">
      <c r="A2224" t="s">
        <v>4483</v>
      </c>
      <c r="B2224" t="s">
        <v>4484</v>
      </c>
      <c r="C2224">
        <v>22.297399520999999</v>
      </c>
      <c r="D2224" t="s">
        <v>37</v>
      </c>
      <c r="E2224">
        <v>790244.42156010598</v>
      </c>
      <c r="F2224">
        <v>9638741.5809063204</v>
      </c>
      <c r="G2224">
        <f>IF(C2224="","",VLOOKUP(C2224,Classes_detaillees!B:D,Classes_detaillees!C$1,TRUE))</f>
        <v>25</v>
      </c>
      <c r="H2224">
        <f>IF(C2224="","",VLOOKUP(C2224,Classes_finales!B:D,Classes_finales!C$1,TRUE))</f>
        <v>30</v>
      </c>
      <c r="I2224">
        <f t="shared" si="34"/>
        <v>20</v>
      </c>
      <c r="J2224" s="31">
        <f>Classes_finales!$W$30*C2224^3+Classes_finales!$W$31*C2224^2+Classes_finales!$W$32*C2224+Classes_finales!$W$33</f>
        <v>1.6630911311071537</v>
      </c>
      <c r="K2224">
        <f>IF(OR(C2224&lt;10,C2224&gt;450),0,IF(H2224&gt;=MAX(Classes_finales!D:D),$M$1,Donnees_SIG!J2224))</f>
        <v>1.6630911311071537</v>
      </c>
      <c r="P2224" t="s">
        <v>39</v>
      </c>
    </row>
    <row r="2225" spans="1:16">
      <c r="A2225" t="s">
        <v>4485</v>
      </c>
      <c r="B2225" t="s">
        <v>4486</v>
      </c>
      <c r="C2225">
        <v>285.93011474999997</v>
      </c>
      <c r="D2225" t="s">
        <v>37</v>
      </c>
      <c r="E2225">
        <v>790864.83741843596</v>
      </c>
      <c r="F2225">
        <v>9638493.8542218097</v>
      </c>
      <c r="G2225">
        <f>IF(C2225="","",VLOOKUP(C2225,Classes_detaillees!B:D,Classes_detaillees!C$1,TRUE))</f>
        <v>290</v>
      </c>
      <c r="H2225">
        <f>IF(C2225="","",VLOOKUP(C2225,Classes_finales!B:D,Classes_finales!C$1,TRUE))</f>
        <v>80</v>
      </c>
      <c r="I2225">
        <f t="shared" si="34"/>
        <v>20</v>
      </c>
      <c r="J2225" s="31">
        <f>Classes_finales!$W$30*C2225^3+Classes_finales!$W$31*C2225^2+Classes_finales!$W$32*C2225+Classes_finales!$W$33</f>
        <v>-271.87523309182319</v>
      </c>
      <c r="K2225">
        <f>IF(OR(C2225&lt;10,C2225&gt;450),0,IF(H2225&gt;=MAX(Classes_finales!D:D),$M$1,Donnees_SIG!J2225))</f>
        <v>7.914299999999999</v>
      </c>
      <c r="P2225" t="s">
        <v>39</v>
      </c>
    </row>
    <row r="2226" spans="1:16">
      <c r="A2226" t="s">
        <v>4487</v>
      </c>
      <c r="B2226" t="s">
        <v>4488</v>
      </c>
      <c r="C2226">
        <v>23.479099273999999</v>
      </c>
      <c r="D2226" t="s">
        <v>37</v>
      </c>
      <c r="E2226">
        <v>791658.46532417997</v>
      </c>
      <c r="F2226">
        <v>9639531.4620374106</v>
      </c>
      <c r="G2226">
        <f>IF(C2226="","",VLOOKUP(C2226,Classes_detaillees!B:D,Classes_detaillees!C$1,TRUE))</f>
        <v>25</v>
      </c>
      <c r="H2226">
        <f>IF(C2226="","",VLOOKUP(C2226,Classes_finales!B:D,Classes_finales!C$1,TRUE))</f>
        <v>30</v>
      </c>
      <c r="I2226">
        <f t="shared" si="34"/>
        <v>20</v>
      </c>
      <c r="J2226" s="31">
        <f>Classes_finales!$W$30*C2226^3+Classes_finales!$W$31*C2226^2+Classes_finales!$W$32*C2226+Classes_finales!$W$33</f>
        <v>1.8121850044646899</v>
      </c>
      <c r="K2226">
        <f>IF(OR(C2226&lt;10,C2226&gt;450),0,IF(H2226&gt;=MAX(Classes_finales!D:D),$M$1,Donnees_SIG!J2226))</f>
        <v>1.8121850044646899</v>
      </c>
      <c r="P2226" t="s">
        <v>39</v>
      </c>
    </row>
    <row r="2227" spans="1:16">
      <c r="A2227" t="s">
        <v>4489</v>
      </c>
      <c r="B2227" s="31" t="s">
        <v>4490</v>
      </c>
      <c r="C2227">
        <v>21.273300170999999</v>
      </c>
      <c r="D2227" t="s">
        <v>37</v>
      </c>
      <c r="E2227">
        <v>790721.92067412997</v>
      </c>
      <c r="F2227">
        <v>9637972.1139180698</v>
      </c>
      <c r="G2227">
        <f>IF(C2227="","",VLOOKUP(C2227,Classes_detaillees!B:D,Classes_detaillees!C$1,TRUE))</f>
        <v>25</v>
      </c>
      <c r="H2227">
        <f>IF(C2227="","",VLOOKUP(C2227,Classes_finales!B:D,Classes_finales!C$1,TRUE))</f>
        <v>30</v>
      </c>
      <c r="I2227">
        <f t="shared" si="34"/>
        <v>20</v>
      </c>
      <c r="J2227" s="31">
        <f>Classes_finales!$W$30*C2227^3+Classes_finales!$W$31*C2227^2+Classes_finales!$W$32*C2227+Classes_finales!$W$33</f>
        <v>1.5358219961379973</v>
      </c>
      <c r="K2227">
        <f>IF(OR(C2227&lt;10,C2227&gt;450),0,IF(H2227&gt;=MAX(Classes_finales!D:D),$M$1,Donnees_SIG!J2227))</f>
        <v>1.5358219961379973</v>
      </c>
      <c r="P2227" t="s">
        <v>39</v>
      </c>
    </row>
    <row r="2228" spans="1:16">
      <c r="A2228" t="s">
        <v>4491</v>
      </c>
      <c r="B2228" t="s">
        <v>4492</v>
      </c>
      <c r="C2228">
        <v>23.649299622000001</v>
      </c>
      <c r="D2228" t="s">
        <v>37</v>
      </c>
      <c r="E2228">
        <v>791160.99067891599</v>
      </c>
      <c r="F2228">
        <v>9637244.7684042305</v>
      </c>
      <c r="G2228">
        <f>IF(C2228="","",VLOOKUP(C2228,Classes_detaillees!B:D,Classes_detaillees!C$1,TRUE))</f>
        <v>25</v>
      </c>
      <c r="H2228">
        <f>IF(C2228="","",VLOOKUP(C2228,Classes_finales!B:D,Classes_finales!C$1,TRUE))</f>
        <v>30</v>
      </c>
      <c r="I2228">
        <f t="shared" si="34"/>
        <v>20</v>
      </c>
      <c r="J2228" s="31">
        <f>Classes_finales!$W$30*C2228^3+Classes_finales!$W$31*C2228^2+Classes_finales!$W$32*C2228+Classes_finales!$W$33</f>
        <v>1.8338457292706649</v>
      </c>
      <c r="K2228">
        <f>IF(OR(C2228&lt;10,C2228&gt;450),0,IF(H2228&gt;=MAX(Classes_finales!D:D),$M$1,Donnees_SIG!J2228))</f>
        <v>1.8338457292706649</v>
      </c>
      <c r="P2228" t="s">
        <v>39</v>
      </c>
    </row>
    <row r="2229" spans="1:16">
      <c r="A2229" t="s">
        <v>4493</v>
      </c>
      <c r="B2229" s="31" t="s">
        <v>4494</v>
      </c>
      <c r="C2229">
        <v>48.442699431999998</v>
      </c>
      <c r="D2229" t="s">
        <v>37</v>
      </c>
      <c r="E2229">
        <v>790265.06887808302</v>
      </c>
      <c r="F2229">
        <v>9637172.7835342996</v>
      </c>
      <c r="G2229">
        <f>IF(C2229="","",VLOOKUP(C2229,Classes_detaillees!B:D,Classes_detaillees!C$1,TRUE))</f>
        <v>50</v>
      </c>
      <c r="H2229">
        <f>IF(C2229="","",VLOOKUP(C2229,Classes_finales!B:D,Classes_finales!C$1,TRUE))</f>
        <v>50</v>
      </c>
      <c r="I2229">
        <f t="shared" si="34"/>
        <v>20</v>
      </c>
      <c r="J2229" s="31">
        <f>Classes_finales!$W$30*C2229^3+Classes_finales!$W$31*C2229^2+Classes_finales!$W$32*C2229+Classes_finales!$W$33</f>
        <v>5.1678139447149256</v>
      </c>
      <c r="K2229">
        <f>IF(OR(C2229&lt;10,C2229&gt;450),0,IF(H2229&gt;=MAX(Classes_finales!D:D),$M$1,Donnees_SIG!J2229))</f>
        <v>5.1678139447149256</v>
      </c>
      <c r="P2229" t="s">
        <v>39</v>
      </c>
    </row>
    <row r="2230" spans="1:16">
      <c r="A2230" t="s">
        <v>4495</v>
      </c>
      <c r="B2230" t="s">
        <v>4496</v>
      </c>
      <c r="C2230">
        <v>25.961900710999998</v>
      </c>
      <c r="D2230" t="s">
        <v>37</v>
      </c>
      <c r="E2230">
        <v>792404.10293644702</v>
      </c>
      <c r="F2230">
        <v>9638478.6105477996</v>
      </c>
      <c r="G2230">
        <f>IF(C2230="","",VLOOKUP(C2230,Classes_detaillees!B:D,Classes_detaillees!C$1,TRUE))</f>
        <v>30</v>
      </c>
      <c r="H2230">
        <f>IF(C2230="","",VLOOKUP(C2230,Classes_finales!B:D,Classes_finales!C$1,TRUE))</f>
        <v>30</v>
      </c>
      <c r="I2230">
        <f t="shared" si="34"/>
        <v>20</v>
      </c>
      <c r="J2230" s="31">
        <f>Classes_finales!$W$30*C2230^3+Classes_finales!$W$31*C2230^2+Classes_finales!$W$32*C2230+Classes_finales!$W$33</f>
        <v>2.1323998290579307</v>
      </c>
      <c r="K2230">
        <f>IF(OR(C2230&lt;10,C2230&gt;450),0,IF(H2230&gt;=MAX(Classes_finales!D:D),$M$1,Donnees_SIG!J2230))</f>
        <v>2.1323998290579307</v>
      </c>
      <c r="P2230" t="s">
        <v>39</v>
      </c>
    </row>
    <row r="2231" spans="1:16">
      <c r="A2231" t="s">
        <v>4497</v>
      </c>
      <c r="B2231" t="s">
        <v>4498</v>
      </c>
      <c r="C2231">
        <v>111.50299835</v>
      </c>
      <c r="D2231" t="s">
        <v>37</v>
      </c>
      <c r="E2231">
        <v>783128.36587528395</v>
      </c>
      <c r="F2231">
        <v>9636393.0938109104</v>
      </c>
      <c r="G2231">
        <f>IF(C2231="","",VLOOKUP(C2231,Classes_detaillees!B:D,Classes_detaillees!C$1,TRUE))</f>
        <v>115</v>
      </c>
      <c r="H2231">
        <f>IF(C2231="","",VLOOKUP(C2231,Classes_finales!B:D,Classes_finales!C$1,TRUE))</f>
        <v>80</v>
      </c>
      <c r="I2231">
        <f t="shared" si="34"/>
        <v>20</v>
      </c>
      <c r="J2231" s="31">
        <f>Classes_finales!$W$30*C2231^3+Classes_finales!$W$31*C2231^2+Classes_finales!$W$32*C2231+Classes_finales!$W$33</f>
        <v>5.4930874820516511</v>
      </c>
      <c r="K2231">
        <f>IF(OR(C2231&lt;10,C2231&gt;450),0,IF(H2231&gt;=MAX(Classes_finales!D:D),$M$1,Donnees_SIG!J2231))</f>
        <v>7.914299999999999</v>
      </c>
      <c r="P2231" t="s">
        <v>39</v>
      </c>
    </row>
    <row r="2232" spans="1:16">
      <c r="A2232" t="s">
        <v>4499</v>
      </c>
      <c r="B2232" s="31" t="s">
        <v>4500</v>
      </c>
      <c r="C2232">
        <v>43.574798584</v>
      </c>
      <c r="D2232" t="s">
        <v>37</v>
      </c>
      <c r="E2232">
        <v>790636.49330480897</v>
      </c>
      <c r="F2232">
        <v>9638072.8799960501</v>
      </c>
      <c r="G2232">
        <f>IF(C2232="","",VLOOKUP(C2232,Classes_detaillees!B:D,Classes_detaillees!C$1,TRUE))</f>
        <v>45</v>
      </c>
      <c r="H2232">
        <f>IF(C2232="","",VLOOKUP(C2232,Classes_finales!B:D,Classes_finales!C$1,TRUE))</f>
        <v>50</v>
      </c>
      <c r="I2232">
        <f t="shared" si="34"/>
        <v>20</v>
      </c>
      <c r="J2232" s="31">
        <f>Classes_finales!$W$30*C2232^3+Classes_finales!$W$31*C2232^2+Classes_finales!$W$32*C2232+Classes_finales!$W$33</f>
        <v>4.5242204289235062</v>
      </c>
      <c r="K2232">
        <f>IF(OR(C2232&lt;10,C2232&gt;450),0,IF(H2232&gt;=MAX(Classes_finales!D:D),$M$1,Donnees_SIG!J2232))</f>
        <v>4.5242204289235062</v>
      </c>
      <c r="P2232" t="s">
        <v>39</v>
      </c>
    </row>
    <row r="2233" spans="1:16">
      <c r="A2233" t="s">
        <v>4501</v>
      </c>
      <c r="B2233" t="s">
        <v>4502</v>
      </c>
      <c r="C2233">
        <v>51.393299102999997</v>
      </c>
      <c r="D2233" t="s">
        <v>37</v>
      </c>
      <c r="E2233">
        <v>790444.17405455804</v>
      </c>
      <c r="F2233">
        <v>9637806.0943747107</v>
      </c>
      <c r="G2233">
        <f>IF(C2233="","",VLOOKUP(C2233,Classes_detaillees!B:D,Classes_detaillees!C$1,TRUE))</f>
        <v>55</v>
      </c>
      <c r="H2233">
        <f>IF(C2233="","",VLOOKUP(C2233,Classes_finales!B:D,Classes_finales!C$1,TRUE))</f>
        <v>60</v>
      </c>
      <c r="I2233">
        <f t="shared" si="34"/>
        <v>20</v>
      </c>
      <c r="J2233" s="31">
        <f>Classes_finales!$W$30*C2233^3+Classes_finales!$W$31*C2233^2+Classes_finales!$W$32*C2233+Classes_finales!$W$33</f>
        <v>5.542502534518098</v>
      </c>
      <c r="K2233">
        <f>IF(OR(C2233&lt;10,C2233&gt;450),0,IF(H2233&gt;=MAX(Classes_finales!D:D),$M$1,Donnees_SIG!J2233))</f>
        <v>5.542502534518098</v>
      </c>
      <c r="P2233" t="s">
        <v>39</v>
      </c>
    </row>
    <row r="2234" spans="1:16">
      <c r="A2234" t="s">
        <v>4503</v>
      </c>
      <c r="B2234" t="s">
        <v>4504</v>
      </c>
      <c r="C2234">
        <v>132.39039611999999</v>
      </c>
      <c r="D2234" t="s">
        <v>37</v>
      </c>
      <c r="E2234">
        <v>791238.92767976399</v>
      </c>
      <c r="F2234">
        <v>9638861.6287494395</v>
      </c>
      <c r="G2234">
        <f>IF(C2234="","",VLOOKUP(C2234,Classes_detaillees!B:D,Classes_detaillees!C$1,TRUE))</f>
        <v>135</v>
      </c>
      <c r="H2234">
        <f>IF(C2234="","",VLOOKUP(C2234,Classes_finales!B:D,Classes_finales!C$1,TRUE))</f>
        <v>80</v>
      </c>
      <c r="I2234">
        <f t="shared" si="34"/>
        <v>20</v>
      </c>
      <c r="J2234" s="31">
        <f>Classes_finales!$W$30*C2234^3+Classes_finales!$W$31*C2234^2+Classes_finales!$W$32*C2234+Classes_finales!$W$33</f>
        <v>-0.79351308419398547</v>
      </c>
      <c r="K2234">
        <f>IF(OR(C2234&lt;10,C2234&gt;450),0,IF(H2234&gt;=MAX(Classes_finales!D:D),$M$1,Donnees_SIG!J2234))</f>
        <v>7.914299999999999</v>
      </c>
      <c r="P2234" t="s">
        <v>39</v>
      </c>
    </row>
    <row r="2235" spans="1:16">
      <c r="A2235" t="s">
        <v>4505</v>
      </c>
      <c r="B2235" t="s">
        <v>4506</v>
      </c>
      <c r="C2235">
        <v>102.69850159000001</v>
      </c>
      <c r="D2235" t="s">
        <v>37</v>
      </c>
      <c r="E2235">
        <v>792163.23315151397</v>
      </c>
      <c r="F2235">
        <v>9638352.3252320308</v>
      </c>
      <c r="G2235">
        <f>IF(C2235="","",VLOOKUP(C2235,Classes_detaillees!B:D,Classes_detaillees!C$1,TRUE))</f>
        <v>105</v>
      </c>
      <c r="H2235">
        <f>IF(C2235="","",VLOOKUP(C2235,Classes_finales!B:D,Classes_finales!C$1,TRUE))</f>
        <v>80</v>
      </c>
      <c r="I2235">
        <f t="shared" si="34"/>
        <v>20</v>
      </c>
      <c r="J2235" s="31">
        <f>Classes_finales!$W$30*C2235^3+Classes_finales!$W$31*C2235^2+Classes_finales!$W$32*C2235+Classes_finales!$W$33</f>
        <v>6.9060202199531915</v>
      </c>
      <c r="K2235">
        <f>IF(OR(C2235&lt;10,C2235&gt;450),0,IF(H2235&gt;=MAX(Classes_finales!D:D),$M$1,Donnees_SIG!J2235))</f>
        <v>7.914299999999999</v>
      </c>
      <c r="P2235" t="s">
        <v>39</v>
      </c>
    </row>
    <row r="2236" spans="1:16">
      <c r="A2236" t="s">
        <v>4507</v>
      </c>
      <c r="B2236" s="31" t="s">
        <v>4508</v>
      </c>
      <c r="C2236">
        <v>653.15307616999996</v>
      </c>
      <c r="D2236" t="s">
        <v>37</v>
      </c>
      <c r="E2236">
        <v>782995.27141463198</v>
      </c>
      <c r="F2236">
        <v>9636140.1689411197</v>
      </c>
      <c r="G2236">
        <f>IF(C2236="","",VLOOKUP(C2236,Classes_detaillees!B:D,Classes_detaillees!C$1,TRUE))</f>
        <v>655</v>
      </c>
      <c r="H2236">
        <f>IF(C2236="","",VLOOKUP(C2236,Classes_finales!B:D,Classes_finales!C$1,TRUE))</f>
        <v>80</v>
      </c>
      <c r="I2236">
        <f t="shared" si="34"/>
        <v>20</v>
      </c>
      <c r="J2236" s="31">
        <f>Classes_finales!$W$30*C2236^3+Classes_finales!$W$31*C2236^2+Classes_finales!$W$32*C2236+Classes_finales!$W$33</f>
        <v>-4597.5924615073991</v>
      </c>
      <c r="K2236">
        <f>IF(OR(C2236&lt;10,C2236&gt;450),0,IF(H2236&gt;=MAX(Classes_finales!D:D),$M$1,Donnees_SIG!J2236))</f>
        <v>0</v>
      </c>
      <c r="P2236" t="s">
        <v>39</v>
      </c>
    </row>
    <row r="2237" spans="1:16">
      <c r="A2237" t="s">
        <v>4509</v>
      </c>
      <c r="B2237" t="s">
        <v>4510</v>
      </c>
      <c r="C2237">
        <v>86.516098021999994</v>
      </c>
      <c r="D2237" t="s">
        <v>37</v>
      </c>
      <c r="E2237">
        <v>792558.01220661099</v>
      </c>
      <c r="F2237">
        <v>9639154.8014478497</v>
      </c>
      <c r="G2237">
        <f>IF(C2237="","",VLOOKUP(C2237,Classes_detaillees!B:D,Classes_detaillees!C$1,TRUE))</f>
        <v>90</v>
      </c>
      <c r="H2237">
        <f>IF(C2237="","",VLOOKUP(C2237,Classes_finales!B:D,Classes_finales!C$1,TRUE))</f>
        <v>80</v>
      </c>
      <c r="I2237">
        <f t="shared" si="34"/>
        <v>20</v>
      </c>
      <c r="J2237" s="31">
        <f>Classes_finales!$W$30*C2237^3+Classes_finales!$W$31*C2237^2+Classes_finales!$W$32*C2237+Classes_finales!$W$33</f>
        <v>7.9606226441875183</v>
      </c>
      <c r="K2237">
        <f>IF(OR(C2237&lt;10,C2237&gt;450),0,IF(H2237&gt;=MAX(Classes_finales!D:D),$M$1,Donnees_SIG!J2237))</f>
        <v>7.914299999999999</v>
      </c>
      <c r="P2237" t="s">
        <v>39</v>
      </c>
    </row>
    <row r="2238" spans="1:16">
      <c r="A2238" t="s">
        <v>4511</v>
      </c>
      <c r="B2238" s="31" t="s">
        <v>4512</v>
      </c>
      <c r="C2238">
        <v>85.875099182</v>
      </c>
      <c r="D2238" t="s">
        <v>37</v>
      </c>
      <c r="E2238">
        <v>790416.23734751798</v>
      </c>
      <c r="F2238">
        <v>9637996.4318404794</v>
      </c>
      <c r="G2238">
        <f>IF(C2238="","",VLOOKUP(C2238,Classes_detaillees!B:D,Classes_detaillees!C$1,TRUE))</f>
        <v>90</v>
      </c>
      <c r="H2238">
        <f>IF(C2238="","",VLOOKUP(C2238,Classes_finales!B:D,Classes_finales!C$1,TRUE))</f>
        <v>80</v>
      </c>
      <c r="I2238">
        <f t="shared" si="34"/>
        <v>20</v>
      </c>
      <c r="J2238" s="31">
        <f>Classes_finales!$W$30*C2238^3+Classes_finales!$W$31*C2238^2+Classes_finales!$W$32*C2238+Classes_finales!$W$33</f>
        <v>7.9667905232554315</v>
      </c>
      <c r="K2238">
        <f>IF(OR(C2238&lt;10,C2238&gt;450),0,IF(H2238&gt;=MAX(Classes_finales!D:D),$M$1,Donnees_SIG!J2238))</f>
        <v>7.914299999999999</v>
      </c>
      <c r="P2238" t="s">
        <v>39</v>
      </c>
    </row>
    <row r="2239" spans="1:16">
      <c r="A2239" t="s">
        <v>4513</v>
      </c>
      <c r="B2239" t="s">
        <v>4514</v>
      </c>
      <c r="C2239">
        <v>157.55909729000001</v>
      </c>
      <c r="D2239" t="s">
        <v>37</v>
      </c>
      <c r="E2239">
        <v>783624.22911492595</v>
      </c>
      <c r="F2239">
        <v>9635934.3625659198</v>
      </c>
      <c r="G2239">
        <f>IF(C2239="","",VLOOKUP(C2239,Classes_detaillees!B:D,Classes_detaillees!C$1,TRUE))</f>
        <v>160</v>
      </c>
      <c r="H2239">
        <f>IF(C2239="","",VLOOKUP(C2239,Classes_finales!B:D,Classes_finales!C$1,TRUE))</f>
        <v>80</v>
      </c>
      <c r="I2239">
        <f t="shared" si="34"/>
        <v>20</v>
      </c>
      <c r="J2239" s="31">
        <f>Classes_finales!$W$30*C2239^3+Classes_finales!$W$31*C2239^2+Classes_finales!$W$32*C2239+Classes_finales!$W$33</f>
        <v>-15.125554695910921</v>
      </c>
      <c r="K2239">
        <f>IF(OR(C2239&lt;10,C2239&gt;450),0,IF(H2239&gt;=MAX(Classes_finales!D:D),$M$1,Donnees_SIG!J2239))</f>
        <v>7.914299999999999</v>
      </c>
      <c r="P2239" t="s">
        <v>39</v>
      </c>
    </row>
    <row r="2240" spans="1:16">
      <c r="A2240" t="s">
        <v>4515</v>
      </c>
      <c r="B2240" s="31" t="s">
        <v>4516</v>
      </c>
      <c r="C2240">
        <v>140.90089416999999</v>
      </c>
      <c r="D2240" t="s">
        <v>37</v>
      </c>
      <c r="E2240">
        <v>792018.69984768599</v>
      </c>
      <c r="F2240">
        <v>9638324.5534592494</v>
      </c>
      <c r="G2240">
        <f>IF(C2240="","",VLOOKUP(C2240,Classes_detaillees!B:D,Classes_detaillees!C$1,TRUE))</f>
        <v>145</v>
      </c>
      <c r="H2240">
        <f>IF(C2240="","",VLOOKUP(C2240,Classes_finales!B:D,Classes_finales!C$1,TRUE))</f>
        <v>80</v>
      </c>
      <c r="I2240">
        <f t="shared" si="34"/>
        <v>20</v>
      </c>
      <c r="J2240" s="31">
        <f>Classes_finales!$W$30*C2240^3+Classes_finales!$W$31*C2240^2+Classes_finales!$W$32*C2240+Classes_finales!$W$33</f>
        <v>-4.7299864643211951</v>
      </c>
      <c r="K2240">
        <f>IF(OR(C2240&lt;10,C2240&gt;450),0,IF(H2240&gt;=MAX(Classes_finales!D:D),$M$1,Donnees_SIG!J2240))</f>
        <v>7.914299999999999</v>
      </c>
      <c r="P2240" t="s">
        <v>39</v>
      </c>
    </row>
    <row r="2241" spans="1:16">
      <c r="A2241" t="s">
        <v>4517</v>
      </c>
      <c r="B2241" s="31" t="s">
        <v>4518</v>
      </c>
      <c r="C2241">
        <v>91.865600585999999</v>
      </c>
      <c r="D2241" t="s">
        <v>37</v>
      </c>
      <c r="E2241">
        <v>792141.34324630501</v>
      </c>
      <c r="F2241">
        <v>9638093.7110882308</v>
      </c>
      <c r="G2241">
        <f>IF(C2241="","",VLOOKUP(C2241,Classes_detaillees!B:D,Classes_detaillees!C$1,TRUE))</f>
        <v>95</v>
      </c>
      <c r="H2241">
        <f>IF(C2241="","",VLOOKUP(C2241,Classes_finales!B:D,Classes_finales!C$1,TRUE))</f>
        <v>80</v>
      </c>
      <c r="I2241">
        <f t="shared" si="34"/>
        <v>20</v>
      </c>
      <c r="J2241" s="31">
        <f>Classes_finales!$W$30*C2241^3+Classes_finales!$W$31*C2241^2+Classes_finales!$W$32*C2241+Classes_finales!$W$33</f>
        <v>7.8102812676833917</v>
      </c>
      <c r="K2241">
        <f>IF(OR(C2241&lt;10,C2241&gt;450),0,IF(H2241&gt;=MAX(Classes_finales!D:D),$M$1,Donnees_SIG!J2241))</f>
        <v>7.914299999999999</v>
      </c>
      <c r="P2241" t="s">
        <v>39</v>
      </c>
    </row>
    <row r="2242" spans="1:16">
      <c r="A2242" t="s">
        <v>4519</v>
      </c>
      <c r="B2242" t="s">
        <v>4520</v>
      </c>
      <c r="C2242">
        <v>42.088401793999999</v>
      </c>
      <c r="D2242" t="s">
        <v>37</v>
      </c>
      <c r="E2242">
        <v>786484.784380408</v>
      </c>
      <c r="F2242">
        <v>9636230.2585374992</v>
      </c>
      <c r="G2242">
        <f>IF(C2242="","",VLOOKUP(C2242,Classes_detaillees!B:D,Classes_detaillees!C$1,TRUE))</f>
        <v>45</v>
      </c>
      <c r="H2242">
        <f>IF(C2242="","",VLOOKUP(C2242,Classes_finales!B:D,Classes_finales!C$1,TRUE))</f>
        <v>50</v>
      </c>
      <c r="I2242">
        <f t="shared" si="34"/>
        <v>20</v>
      </c>
      <c r="J2242" s="31">
        <f>Classes_finales!$W$30*C2242^3+Classes_finales!$W$31*C2242^2+Classes_finales!$W$32*C2242+Classes_finales!$W$33</f>
        <v>4.3231477531551583</v>
      </c>
      <c r="K2242">
        <f>IF(OR(C2242&lt;10,C2242&gt;450),0,IF(H2242&gt;=MAX(Classes_finales!D:D),$M$1,Donnees_SIG!J2242))</f>
        <v>4.3231477531551583</v>
      </c>
      <c r="P2242" t="s">
        <v>39</v>
      </c>
    </row>
    <row r="2243" spans="1:16">
      <c r="A2243" t="s">
        <v>4521</v>
      </c>
      <c r="B2243" t="s">
        <v>4522</v>
      </c>
      <c r="C2243">
        <v>18.051399231000001</v>
      </c>
      <c r="D2243" t="s">
        <v>37</v>
      </c>
      <c r="E2243">
        <v>790721.38454021502</v>
      </c>
      <c r="F2243">
        <v>9638583.4456303306</v>
      </c>
      <c r="G2243">
        <f>IF(C2243="","",VLOOKUP(C2243,Classes_detaillees!B:D,Classes_detaillees!C$1,TRUE))</f>
        <v>20</v>
      </c>
      <c r="H2243">
        <f>IF(C2243="","",VLOOKUP(C2243,Classes_finales!B:D,Classes_finales!C$1,TRUE))</f>
        <v>30</v>
      </c>
      <c r="I2243">
        <f t="shared" ref="I2243:I2306" si="35">IF(E2243="","",20)</f>
        <v>20</v>
      </c>
      <c r="J2243" s="31">
        <f>Classes_finales!$W$30*C2243^3+Classes_finales!$W$31*C2243^2+Classes_finales!$W$32*C2243+Classes_finales!$W$33</f>
        <v>1.1486591904793082</v>
      </c>
      <c r="K2243">
        <f>IF(OR(C2243&lt;10,C2243&gt;450),0,IF(H2243&gt;=MAX(Classes_finales!D:D),$M$1,Donnees_SIG!J2243))</f>
        <v>1.1486591904793082</v>
      </c>
      <c r="P2243" t="s">
        <v>39</v>
      </c>
    </row>
    <row r="2244" spans="1:16">
      <c r="A2244" t="s">
        <v>4523</v>
      </c>
      <c r="B2244" s="31" t="s">
        <v>4524</v>
      </c>
      <c r="C2244">
        <v>18.272699356</v>
      </c>
      <c r="D2244" t="s">
        <v>37</v>
      </c>
      <c r="E2244">
        <v>792048.78188477305</v>
      </c>
      <c r="F2244">
        <v>9638334.4823900908</v>
      </c>
      <c r="G2244">
        <f>IF(C2244="","",VLOOKUP(C2244,Classes_detaillees!B:D,Classes_detaillees!C$1,TRUE))</f>
        <v>20</v>
      </c>
      <c r="H2244">
        <f>IF(C2244="","",VLOOKUP(C2244,Classes_finales!B:D,Classes_finales!C$1,TRUE))</f>
        <v>30</v>
      </c>
      <c r="I2244">
        <f t="shared" si="35"/>
        <v>20</v>
      </c>
      <c r="J2244" s="31">
        <f>Classes_finales!$W$30*C2244^3+Classes_finales!$W$31*C2244^2+Classes_finales!$W$32*C2244+Classes_finales!$W$33</f>
        <v>1.1745559900169562</v>
      </c>
      <c r="K2244">
        <f>IF(OR(C2244&lt;10,C2244&gt;450),0,IF(H2244&gt;=MAX(Classes_finales!D:D),$M$1,Donnees_SIG!J2244))</f>
        <v>1.1745559900169562</v>
      </c>
      <c r="P2244" t="s">
        <v>39</v>
      </c>
    </row>
    <row r="2245" spans="1:16">
      <c r="A2245" t="s">
        <v>4525</v>
      </c>
      <c r="B2245" t="s">
        <v>4526</v>
      </c>
      <c r="C2245">
        <v>54.467601776000002</v>
      </c>
      <c r="D2245" t="s">
        <v>37</v>
      </c>
      <c r="E2245">
        <v>784706.85294185695</v>
      </c>
      <c r="F2245">
        <v>9636190.5979379807</v>
      </c>
      <c r="G2245">
        <f>IF(C2245="","",VLOOKUP(C2245,Classes_detaillees!B:D,Classes_detaillees!C$1,TRUE))</f>
        <v>55</v>
      </c>
      <c r="H2245">
        <f>IF(C2245="","",VLOOKUP(C2245,Classes_finales!B:D,Classes_finales!C$1,TRUE))</f>
        <v>60</v>
      </c>
      <c r="I2245">
        <f t="shared" si="35"/>
        <v>20</v>
      </c>
      <c r="J2245" s="31">
        <f>Classes_finales!$W$30*C2245^3+Classes_finales!$W$31*C2245^2+Classes_finales!$W$32*C2245+Classes_finales!$W$33</f>
        <v>5.9164876739894314</v>
      </c>
      <c r="K2245">
        <f>IF(OR(C2245&lt;10,C2245&gt;450),0,IF(H2245&gt;=MAX(Classes_finales!D:D),$M$1,Donnees_SIG!J2245))</f>
        <v>5.9164876739894314</v>
      </c>
      <c r="P2245" t="s">
        <v>39</v>
      </c>
    </row>
    <row r="2246" spans="1:16">
      <c r="A2246" t="s">
        <v>4527</v>
      </c>
      <c r="B2246" s="31" t="s">
        <v>4528</v>
      </c>
      <c r="C2246">
        <v>42.389198303000001</v>
      </c>
      <c r="D2246" t="s">
        <v>37</v>
      </c>
      <c r="E2246">
        <v>792705.69220803597</v>
      </c>
      <c r="F2246">
        <v>9638915.0457584392</v>
      </c>
      <c r="G2246">
        <f>IF(C2246="","",VLOOKUP(C2246,Classes_detaillees!B:D,Classes_detaillees!C$1,TRUE))</f>
        <v>45</v>
      </c>
      <c r="H2246">
        <f>IF(C2246="","",VLOOKUP(C2246,Classes_finales!B:D,Classes_finales!C$1,TRUE))</f>
        <v>50</v>
      </c>
      <c r="I2246">
        <f t="shared" si="35"/>
        <v>20</v>
      </c>
      <c r="J2246" s="31">
        <f>Classes_finales!$W$30*C2246^3+Classes_finales!$W$31*C2246^2+Classes_finales!$W$32*C2246+Classes_finales!$W$33</f>
        <v>4.3639668302647383</v>
      </c>
      <c r="K2246">
        <f>IF(OR(C2246&lt;10,C2246&gt;450),0,IF(H2246&gt;=MAX(Classes_finales!D:D),$M$1,Donnees_SIG!J2246))</f>
        <v>4.3639668302647383</v>
      </c>
      <c r="P2246" t="s">
        <v>39</v>
      </c>
    </row>
    <row r="2247" spans="1:16">
      <c r="A2247" t="s">
        <v>4529</v>
      </c>
      <c r="B2247" t="s">
        <v>4530</v>
      </c>
      <c r="C2247">
        <v>29.953399657999999</v>
      </c>
      <c r="D2247" t="s">
        <v>37</v>
      </c>
      <c r="E2247">
        <v>790040.42987524206</v>
      </c>
      <c r="F2247">
        <v>9638728.3561780807</v>
      </c>
      <c r="G2247">
        <f>IF(C2247="","",VLOOKUP(C2247,Classes_detaillees!B:D,Classes_detaillees!C$1,TRUE))</f>
        <v>30</v>
      </c>
      <c r="H2247">
        <f>IF(C2247="","",VLOOKUP(C2247,Classes_finales!B:D,Classes_finales!C$1,TRUE))</f>
        <v>30</v>
      </c>
      <c r="I2247">
        <f t="shared" si="35"/>
        <v>20</v>
      </c>
      <c r="J2247" s="31">
        <f>Classes_finales!$W$30*C2247^3+Classes_finales!$W$31*C2247^2+Classes_finales!$W$32*C2247+Classes_finales!$W$33</f>
        <v>2.6630144845248878</v>
      </c>
      <c r="K2247">
        <f>IF(OR(C2247&lt;10,C2247&gt;450),0,IF(H2247&gt;=MAX(Classes_finales!D:D),$M$1,Donnees_SIG!J2247))</f>
        <v>2.6630144845248878</v>
      </c>
      <c r="P2247" t="s">
        <v>39</v>
      </c>
    </row>
    <row r="2248" spans="1:16">
      <c r="A2248" t="s">
        <v>4531</v>
      </c>
      <c r="B2248" t="s">
        <v>4532</v>
      </c>
      <c r="C2248">
        <v>35.731700897000003</v>
      </c>
      <c r="D2248" t="s">
        <v>37</v>
      </c>
      <c r="E2248">
        <v>790648.92254534096</v>
      </c>
      <c r="F2248">
        <v>9638283.4820742607</v>
      </c>
      <c r="G2248">
        <f>IF(C2248="","",VLOOKUP(C2248,Classes_detaillees!B:D,Classes_detaillees!C$1,TRUE))</f>
        <v>40</v>
      </c>
      <c r="H2248">
        <f>IF(C2248="","",VLOOKUP(C2248,Classes_finales!B:D,Classes_finales!C$1,TRUE))</f>
        <v>40</v>
      </c>
      <c r="I2248">
        <f t="shared" si="35"/>
        <v>20</v>
      </c>
      <c r="J2248" s="31">
        <f>Classes_finales!$W$30*C2248^3+Classes_finales!$W$31*C2248^2+Classes_finales!$W$32*C2248+Classes_finales!$W$33</f>
        <v>3.4518814070167729</v>
      </c>
      <c r="K2248">
        <f>IF(OR(C2248&lt;10,C2248&gt;450),0,IF(H2248&gt;=MAX(Classes_finales!D:D),$M$1,Donnees_SIG!J2248))</f>
        <v>3.4518814070167729</v>
      </c>
      <c r="P2248" t="s">
        <v>39</v>
      </c>
    </row>
    <row r="2249" spans="1:16">
      <c r="A2249" t="s">
        <v>4533</v>
      </c>
      <c r="B2249" t="s">
        <v>4534</v>
      </c>
      <c r="C2249">
        <v>153.25920105</v>
      </c>
      <c r="D2249" t="s">
        <v>37</v>
      </c>
      <c r="E2249">
        <v>790300.18686693395</v>
      </c>
      <c r="F2249">
        <v>9638574.5712614693</v>
      </c>
      <c r="G2249">
        <f>IF(C2249="","",VLOOKUP(C2249,Classes_detaillees!B:D,Classes_detaillees!C$1,TRUE))</f>
        <v>155</v>
      </c>
      <c r="H2249">
        <f>IF(C2249="","",VLOOKUP(C2249,Classes_finales!B:D,Classes_finales!C$1,TRUE))</f>
        <v>80</v>
      </c>
      <c r="I2249">
        <f t="shared" si="35"/>
        <v>20</v>
      </c>
      <c r="J2249" s="31">
        <f>Classes_finales!$W$30*C2249^3+Classes_finales!$W$31*C2249^2+Classes_finales!$W$32*C2249+Classes_finales!$W$33</f>
        <v>-12.079024857037966</v>
      </c>
      <c r="K2249">
        <f>IF(OR(C2249&lt;10,C2249&gt;450),0,IF(H2249&gt;=MAX(Classes_finales!D:D),$M$1,Donnees_SIG!J2249))</f>
        <v>7.914299999999999</v>
      </c>
      <c r="P2249" t="s">
        <v>39</v>
      </c>
    </row>
    <row r="2250" spans="1:16">
      <c r="A2250" t="s">
        <v>4535</v>
      </c>
      <c r="B2250" t="s">
        <v>4536</v>
      </c>
      <c r="C2250">
        <v>25.173400878999999</v>
      </c>
      <c r="D2250" t="s">
        <v>37</v>
      </c>
      <c r="E2250">
        <v>792138.02034490195</v>
      </c>
      <c r="F2250">
        <v>9639688.3550965302</v>
      </c>
      <c r="G2250">
        <f>IF(C2250="","",VLOOKUP(C2250,Classes_detaillees!B:D,Classes_detaillees!C$1,TRUE))</f>
        <v>30</v>
      </c>
      <c r="H2250">
        <f>IF(C2250="","",VLOOKUP(C2250,Classes_finales!B:D,Classes_finales!C$1,TRUE))</f>
        <v>30</v>
      </c>
      <c r="I2250">
        <f t="shared" si="35"/>
        <v>20</v>
      </c>
      <c r="J2250" s="31">
        <f>Classes_finales!$W$30*C2250^3+Classes_finales!$W$31*C2250^2+Classes_finales!$W$32*C2250+Classes_finales!$W$33</f>
        <v>2.0297590169721027</v>
      </c>
      <c r="K2250">
        <f>IF(OR(C2250&lt;10,C2250&gt;450),0,IF(H2250&gt;=MAX(Classes_finales!D:D),$M$1,Donnees_SIG!J2250))</f>
        <v>2.0297590169721027</v>
      </c>
      <c r="P2250" t="s">
        <v>39</v>
      </c>
    </row>
    <row r="2251" spans="1:16">
      <c r="A2251" t="s">
        <v>4537</v>
      </c>
      <c r="B2251" t="s">
        <v>4538</v>
      </c>
      <c r="C2251">
        <v>192.46069335999999</v>
      </c>
      <c r="D2251" t="s">
        <v>37</v>
      </c>
      <c r="E2251">
        <v>791579.69910801004</v>
      </c>
      <c r="F2251">
        <v>9638532.5198827293</v>
      </c>
      <c r="G2251">
        <f>IF(C2251="","",VLOOKUP(C2251,Classes_detaillees!B:D,Classes_detaillees!C$1,TRUE))</f>
        <v>195</v>
      </c>
      <c r="H2251">
        <f>IF(C2251="","",VLOOKUP(C2251,Classes_finales!B:D,Classes_finales!C$1,TRUE))</f>
        <v>80</v>
      </c>
      <c r="I2251">
        <f t="shared" si="35"/>
        <v>20</v>
      </c>
      <c r="J2251" s="31">
        <f>Classes_finales!$W$30*C2251^3+Classes_finales!$W$31*C2251^2+Classes_finales!$W$32*C2251+Classes_finales!$W$33</f>
        <v>-50.615412815833139</v>
      </c>
      <c r="K2251">
        <f>IF(OR(C2251&lt;10,C2251&gt;450),0,IF(H2251&gt;=MAX(Classes_finales!D:D),$M$1,Donnees_SIG!J2251))</f>
        <v>7.914299999999999</v>
      </c>
      <c r="P2251" t="s">
        <v>39</v>
      </c>
    </row>
    <row r="2252" spans="1:16">
      <c r="A2252" t="s">
        <v>4539</v>
      </c>
      <c r="B2252" t="s">
        <v>4540</v>
      </c>
      <c r="C2252">
        <v>32.600498199</v>
      </c>
      <c r="D2252" t="s">
        <v>37</v>
      </c>
      <c r="E2252">
        <v>790576.11108242895</v>
      </c>
      <c r="F2252">
        <v>9638559.2015614398</v>
      </c>
      <c r="G2252">
        <f>IF(C2252="","",VLOOKUP(C2252,Classes_detaillees!B:D,Classes_detaillees!C$1,TRUE))</f>
        <v>35</v>
      </c>
      <c r="H2252">
        <f>IF(C2252="","",VLOOKUP(C2252,Classes_finales!B:D,Classes_finales!C$1,TRUE))</f>
        <v>35</v>
      </c>
      <c r="I2252">
        <f t="shared" si="35"/>
        <v>20</v>
      </c>
      <c r="J2252" s="31">
        <f>Classes_finales!$W$30*C2252^3+Classes_finales!$W$31*C2252^2+Classes_finales!$W$32*C2252+Classes_finales!$W$33</f>
        <v>3.0224605212900646</v>
      </c>
      <c r="K2252">
        <f>IF(OR(C2252&lt;10,C2252&gt;450),0,IF(H2252&gt;=MAX(Classes_finales!D:D),$M$1,Donnees_SIG!J2252))</f>
        <v>3.0224605212900646</v>
      </c>
      <c r="P2252" t="s">
        <v>39</v>
      </c>
    </row>
    <row r="2253" spans="1:16">
      <c r="A2253" t="s">
        <v>4541</v>
      </c>
      <c r="B2253" t="s">
        <v>4542</v>
      </c>
      <c r="C2253">
        <v>12.338000298000001</v>
      </c>
      <c r="D2253" t="s">
        <v>37</v>
      </c>
      <c r="E2253">
        <v>783265.22297524998</v>
      </c>
      <c r="F2253">
        <v>9635417.7861769497</v>
      </c>
      <c r="G2253">
        <f>IF(C2253="","",VLOOKUP(C2253,Classes_detaillees!B:D,Classes_detaillees!C$1,TRUE))</f>
        <v>15</v>
      </c>
      <c r="H2253">
        <f>IF(C2253="","",VLOOKUP(C2253,Classes_finales!B:D,Classes_finales!C$1,TRUE))</f>
        <v>15</v>
      </c>
      <c r="I2253">
        <f t="shared" si="35"/>
        <v>20</v>
      </c>
      <c r="J2253" s="31">
        <f>Classes_finales!$W$30*C2253^3+Classes_finales!$W$31*C2253^2+Classes_finales!$W$32*C2253+Classes_finales!$W$33</f>
        <v>0.52166661924254054</v>
      </c>
      <c r="K2253">
        <f>IF(OR(C2253&lt;10,C2253&gt;450),0,IF(H2253&gt;=MAX(Classes_finales!D:D),$M$1,Donnees_SIG!J2253))</f>
        <v>0.52166661924254054</v>
      </c>
      <c r="P2253" t="s">
        <v>39</v>
      </c>
    </row>
    <row r="2254" spans="1:16">
      <c r="A2254" t="s">
        <v>4543</v>
      </c>
      <c r="B2254" t="s">
        <v>4544</v>
      </c>
      <c r="C2254">
        <v>91.200500488000003</v>
      </c>
      <c r="D2254" t="s">
        <v>37</v>
      </c>
      <c r="E2254">
        <v>791440.41923072794</v>
      </c>
      <c r="F2254">
        <v>9638535.0224418901</v>
      </c>
      <c r="G2254">
        <f>IF(C2254="","",VLOOKUP(C2254,Classes_detaillees!B:D,Classes_detaillees!C$1,TRUE))</f>
        <v>95</v>
      </c>
      <c r="H2254">
        <f>IF(C2254="","",VLOOKUP(C2254,Classes_finales!B:D,Classes_finales!C$1,TRUE))</f>
        <v>80</v>
      </c>
      <c r="I2254">
        <f t="shared" si="35"/>
        <v>20</v>
      </c>
      <c r="J2254" s="31">
        <f>Classes_finales!$W$30*C2254^3+Classes_finales!$W$31*C2254^2+Classes_finales!$W$32*C2254+Classes_finales!$W$33</f>
        <v>7.8389169860375976</v>
      </c>
      <c r="K2254">
        <f>IF(OR(C2254&lt;10,C2254&gt;450),0,IF(H2254&gt;=MAX(Classes_finales!D:D),$M$1,Donnees_SIG!J2254))</f>
        <v>7.914299999999999</v>
      </c>
      <c r="P2254" t="s">
        <v>39</v>
      </c>
    </row>
    <row r="2255" spans="1:16">
      <c r="A2255" t="s">
        <v>4545</v>
      </c>
      <c r="B2255" t="s">
        <v>4546</v>
      </c>
      <c r="C2255">
        <v>77.483299255000006</v>
      </c>
      <c r="D2255" t="s">
        <v>37</v>
      </c>
      <c r="E2255">
        <v>793149.77345301805</v>
      </c>
      <c r="F2255">
        <v>9638987.1885522995</v>
      </c>
      <c r="G2255">
        <f>IF(C2255="","",VLOOKUP(C2255,Classes_detaillees!B:D,Classes_detaillees!C$1,TRUE))</f>
        <v>80</v>
      </c>
      <c r="H2255">
        <f>IF(C2255="","",VLOOKUP(C2255,Classes_finales!B:D,Classes_finales!C$1,TRUE))</f>
        <v>80</v>
      </c>
      <c r="I2255">
        <f t="shared" si="35"/>
        <v>20</v>
      </c>
      <c r="J2255" s="31">
        <f>Classes_finales!$W$30*C2255^3+Classes_finales!$W$31*C2255^2+Classes_finales!$W$32*C2255+Classes_finales!$W$33</f>
        <v>7.8354851212955712</v>
      </c>
      <c r="K2255">
        <f>IF(OR(C2255&lt;10,C2255&gt;450),0,IF(H2255&gt;=MAX(Classes_finales!D:D),$M$1,Donnees_SIG!J2255))</f>
        <v>7.914299999999999</v>
      </c>
      <c r="P2255" t="s">
        <v>39</v>
      </c>
    </row>
    <row r="2256" spans="1:16">
      <c r="A2256" t="s">
        <v>4547</v>
      </c>
      <c r="B2256" t="s">
        <v>4548</v>
      </c>
      <c r="C2256">
        <v>25.159999847000002</v>
      </c>
      <c r="D2256" t="s">
        <v>37</v>
      </c>
      <c r="E2256">
        <v>783480.82299006404</v>
      </c>
      <c r="F2256">
        <v>9637140.3323544301</v>
      </c>
      <c r="G2256">
        <f>IF(C2256="","",VLOOKUP(C2256,Classes_detaillees!B:D,Classes_detaillees!C$1,TRUE))</f>
        <v>30</v>
      </c>
      <c r="H2256">
        <f>IF(C2256="","",VLOOKUP(C2256,Classes_finales!B:D,Classes_finales!C$1,TRUE))</f>
        <v>30</v>
      </c>
      <c r="I2256">
        <f t="shared" si="35"/>
        <v>20</v>
      </c>
      <c r="J2256" s="31">
        <f>Classes_finales!$W$30*C2256^3+Classes_finales!$W$31*C2256^2+Classes_finales!$W$32*C2256+Classes_finales!$W$33</f>
        <v>2.0280218182477632</v>
      </c>
      <c r="K2256">
        <f>IF(OR(C2256&lt;10,C2256&gt;450),0,IF(H2256&gt;=MAX(Classes_finales!D:D),$M$1,Donnees_SIG!J2256))</f>
        <v>2.0280218182477632</v>
      </c>
      <c r="P2256" t="s">
        <v>39</v>
      </c>
    </row>
    <row r="2257" spans="1:16">
      <c r="A2257" t="s">
        <v>4549</v>
      </c>
      <c r="B2257" s="31" t="s">
        <v>4550</v>
      </c>
      <c r="C2257">
        <v>236.31019592000001</v>
      </c>
      <c r="D2257" t="s">
        <v>37</v>
      </c>
      <c r="E2257">
        <v>782949.09074960498</v>
      </c>
      <c r="F2257">
        <v>9635790.4355450999</v>
      </c>
      <c r="G2257">
        <f>IF(C2257="","",VLOOKUP(C2257,Classes_detaillees!B:D,Classes_detaillees!C$1,TRUE))</f>
        <v>240</v>
      </c>
      <c r="H2257">
        <f>IF(C2257="","",VLOOKUP(C2257,Classes_finales!B:D,Classes_finales!C$1,TRUE))</f>
        <v>80</v>
      </c>
      <c r="I2257">
        <f t="shared" si="35"/>
        <v>20</v>
      </c>
      <c r="J2257" s="31">
        <f>Classes_finales!$W$30*C2257^3+Classes_finales!$W$31*C2257^2+Classes_finales!$W$32*C2257+Classes_finales!$W$33</f>
        <v>-128.10121413263872</v>
      </c>
      <c r="K2257">
        <f>IF(OR(C2257&lt;10,C2257&gt;450),0,IF(H2257&gt;=MAX(Classes_finales!D:D),$M$1,Donnees_SIG!J2257))</f>
        <v>7.914299999999999</v>
      </c>
      <c r="P2257" t="s">
        <v>39</v>
      </c>
    </row>
    <row r="2258" spans="1:16">
      <c r="A2258" t="s">
        <v>4551</v>
      </c>
      <c r="B2258" t="s">
        <v>4552</v>
      </c>
      <c r="C2258">
        <v>58.869701384999999</v>
      </c>
      <c r="D2258" t="s">
        <v>37</v>
      </c>
      <c r="E2258">
        <v>789986.89133184403</v>
      </c>
      <c r="F2258">
        <v>9637681.4224344101</v>
      </c>
      <c r="G2258">
        <f>IF(C2258="","",VLOOKUP(C2258,Classes_detaillees!B:D,Classes_detaillees!C$1,TRUE))</f>
        <v>60</v>
      </c>
      <c r="H2258">
        <f>IF(C2258="","",VLOOKUP(C2258,Classes_finales!B:D,Classes_finales!C$1,TRUE))</f>
        <v>60</v>
      </c>
      <c r="I2258">
        <f t="shared" si="35"/>
        <v>20</v>
      </c>
      <c r="J2258" s="31">
        <f>Classes_finales!$W$30*C2258^3+Classes_finales!$W$31*C2258^2+Classes_finales!$W$32*C2258+Classes_finales!$W$33</f>
        <v>6.4159719511679363</v>
      </c>
      <c r="K2258">
        <f>IF(OR(C2258&lt;10,C2258&gt;450),0,IF(H2258&gt;=MAX(Classes_finales!D:D),$M$1,Donnees_SIG!J2258))</f>
        <v>6.4159719511679363</v>
      </c>
      <c r="P2258" t="s">
        <v>39</v>
      </c>
    </row>
    <row r="2259" spans="1:16">
      <c r="A2259" t="s">
        <v>4553</v>
      </c>
      <c r="B2259" s="31" t="s">
        <v>4554</v>
      </c>
      <c r="C2259">
        <v>69.511497497999997</v>
      </c>
      <c r="D2259" t="s">
        <v>37</v>
      </c>
      <c r="E2259">
        <v>784529.32695182296</v>
      </c>
      <c r="F2259">
        <v>9636425.05512264</v>
      </c>
      <c r="G2259">
        <f>IF(C2259="","",VLOOKUP(C2259,Classes_detaillees!B:D,Classes_detaillees!C$1,TRUE))</f>
        <v>70</v>
      </c>
      <c r="H2259">
        <f>IF(C2259="","",VLOOKUP(C2259,Classes_finales!B:D,Classes_finales!C$1,TRUE))</f>
        <v>70</v>
      </c>
      <c r="I2259">
        <f t="shared" si="35"/>
        <v>20</v>
      </c>
      <c r="J2259" s="31">
        <f>Classes_finales!$W$30*C2259^3+Classes_finales!$W$31*C2259^2+Classes_finales!$W$32*C2259+Classes_finales!$W$33</f>
        <v>7.3901902346921862</v>
      </c>
      <c r="K2259">
        <f>IF(OR(C2259&lt;10,C2259&gt;450),0,IF(H2259&gt;=MAX(Classes_finales!D:D),$M$1,Donnees_SIG!J2259))</f>
        <v>7.3901902346921862</v>
      </c>
      <c r="P2259" t="s">
        <v>39</v>
      </c>
    </row>
    <row r="2260" spans="1:16">
      <c r="A2260" t="s">
        <v>4555</v>
      </c>
      <c r="B2260" s="31" t="s">
        <v>4556</v>
      </c>
      <c r="C2260">
        <v>136.29179382000001</v>
      </c>
      <c r="D2260" t="s">
        <v>37</v>
      </c>
      <c r="E2260">
        <v>791947.72407600295</v>
      </c>
      <c r="F2260">
        <v>9638488.0610236302</v>
      </c>
      <c r="G2260">
        <f>IF(C2260="","",VLOOKUP(C2260,Classes_detaillees!B:D,Classes_detaillees!C$1,TRUE))</f>
        <v>140</v>
      </c>
      <c r="H2260">
        <f>IF(C2260="","",VLOOKUP(C2260,Classes_finales!B:D,Classes_finales!C$1,TRUE))</f>
        <v>80</v>
      </c>
      <c r="I2260">
        <f t="shared" si="35"/>
        <v>20</v>
      </c>
      <c r="J2260" s="31">
        <f>Classes_finales!$W$30*C2260^3+Classes_finales!$W$31*C2260^2+Classes_finales!$W$32*C2260+Classes_finales!$W$33</f>
        <v>-2.4903365723799396</v>
      </c>
      <c r="K2260">
        <f>IF(OR(C2260&lt;10,C2260&gt;450),0,IF(H2260&gt;=MAX(Classes_finales!D:D),$M$1,Donnees_SIG!J2260))</f>
        <v>7.914299999999999</v>
      </c>
      <c r="P2260" t="s">
        <v>39</v>
      </c>
    </row>
    <row r="2261" spans="1:16">
      <c r="A2261" t="s">
        <v>4557</v>
      </c>
      <c r="B2261" t="s">
        <v>4558</v>
      </c>
      <c r="C2261">
        <v>129.75650024000001</v>
      </c>
      <c r="D2261" t="s">
        <v>37</v>
      </c>
      <c r="E2261">
        <v>783135.76439869998</v>
      </c>
      <c r="F2261">
        <v>9636443.6376232598</v>
      </c>
      <c r="G2261">
        <f>IF(C2261="","",VLOOKUP(C2261,Classes_detaillees!B:D,Classes_detaillees!C$1,TRUE))</f>
        <v>130</v>
      </c>
      <c r="H2261">
        <f>IF(C2261="","",VLOOKUP(C2261,Classes_finales!B:D,Classes_finales!C$1,TRUE))</f>
        <v>80</v>
      </c>
      <c r="I2261">
        <f t="shared" si="35"/>
        <v>20</v>
      </c>
      <c r="J2261" s="31">
        <f>Classes_finales!$W$30*C2261^3+Classes_finales!$W$31*C2261^2+Classes_finales!$W$32*C2261+Classes_finales!$W$33</f>
        <v>0.25274001038292893</v>
      </c>
      <c r="K2261">
        <f>IF(OR(C2261&lt;10,C2261&gt;450),0,IF(H2261&gt;=MAX(Classes_finales!D:D),$M$1,Donnees_SIG!J2261))</f>
        <v>7.914299999999999</v>
      </c>
      <c r="P2261" t="s">
        <v>39</v>
      </c>
    </row>
    <row r="2262" spans="1:16">
      <c r="A2262" t="s">
        <v>4559</v>
      </c>
      <c r="B2262" s="31" t="s">
        <v>4560</v>
      </c>
      <c r="C2262">
        <v>153.32820129000001</v>
      </c>
      <c r="D2262" t="s">
        <v>37</v>
      </c>
      <c r="E2262">
        <v>783474.94973916095</v>
      </c>
      <c r="F2262">
        <v>9636927.8823002893</v>
      </c>
      <c r="G2262">
        <f>IF(C2262="","",VLOOKUP(C2262,Classes_detaillees!B:D,Classes_detaillees!C$1,TRUE))</f>
        <v>155</v>
      </c>
      <c r="H2262">
        <f>IF(C2262="","",VLOOKUP(C2262,Classes_finales!B:D,Classes_finales!C$1,TRUE))</f>
        <v>80</v>
      </c>
      <c r="I2262">
        <f t="shared" si="35"/>
        <v>20</v>
      </c>
      <c r="J2262" s="31">
        <f>Classes_finales!$W$30*C2262^3+Classes_finales!$W$31*C2262^2+Classes_finales!$W$32*C2262+Classes_finales!$W$33</f>
        <v>-12.125844643364355</v>
      </c>
      <c r="K2262">
        <f>IF(OR(C2262&lt;10,C2262&gt;450),0,IF(H2262&gt;=MAX(Classes_finales!D:D),$M$1,Donnees_SIG!J2262))</f>
        <v>7.914299999999999</v>
      </c>
      <c r="P2262" t="s">
        <v>39</v>
      </c>
    </row>
    <row r="2263" spans="1:16">
      <c r="A2263" t="s">
        <v>4561</v>
      </c>
      <c r="B2263" t="s">
        <v>4562</v>
      </c>
      <c r="C2263">
        <v>102.27200317</v>
      </c>
      <c r="D2263" t="s">
        <v>37</v>
      </c>
      <c r="E2263">
        <v>790088.06705210195</v>
      </c>
      <c r="F2263">
        <v>9637794.6467179004</v>
      </c>
      <c r="G2263">
        <f>IF(C2263="","",VLOOKUP(C2263,Classes_detaillees!B:D,Classes_detaillees!C$1,TRUE))</f>
        <v>105</v>
      </c>
      <c r="H2263">
        <f>IF(C2263="","",VLOOKUP(C2263,Classes_finales!B:D,Classes_finales!C$1,TRUE))</f>
        <v>80</v>
      </c>
      <c r="I2263">
        <f t="shared" si="35"/>
        <v>20</v>
      </c>
      <c r="J2263" s="31">
        <f>Classes_finales!$W$30*C2263^3+Classes_finales!$W$31*C2263^2+Classes_finales!$W$32*C2263+Classes_finales!$W$33</f>
        <v>6.9582063177011673</v>
      </c>
      <c r="K2263">
        <f>IF(OR(C2263&lt;10,C2263&gt;450),0,IF(H2263&gt;=MAX(Classes_finales!D:D),$M$1,Donnees_SIG!J2263))</f>
        <v>7.914299999999999</v>
      </c>
      <c r="P2263" t="s">
        <v>39</v>
      </c>
    </row>
    <row r="2264" spans="1:16">
      <c r="A2264" t="s">
        <v>4563</v>
      </c>
      <c r="B2264" t="s">
        <v>4564</v>
      </c>
      <c r="C2264">
        <v>16.109899520999999</v>
      </c>
      <c r="D2264" t="s">
        <v>37</v>
      </c>
      <c r="E2264">
        <v>790063.15683888795</v>
      </c>
      <c r="F2264">
        <v>9637355.2771683</v>
      </c>
      <c r="G2264">
        <f>IF(C2264="","",VLOOKUP(C2264,Classes_detaillees!B:D,Classes_detaillees!C$1,TRUE))</f>
        <v>20</v>
      </c>
      <c r="H2264">
        <f>IF(C2264="","",VLOOKUP(C2264,Classes_finales!B:D,Classes_finales!C$1,TRUE))</f>
        <v>30</v>
      </c>
      <c r="I2264">
        <f t="shared" si="35"/>
        <v>20</v>
      </c>
      <c r="J2264" s="31">
        <f>Classes_finales!$W$30*C2264^3+Classes_finales!$W$31*C2264^2+Classes_finales!$W$32*C2264+Classes_finales!$W$33</f>
        <v>0.92629710243546892</v>
      </c>
      <c r="K2264">
        <f>IF(OR(C2264&lt;10,C2264&gt;450),0,IF(H2264&gt;=MAX(Classes_finales!D:D),$M$1,Donnees_SIG!J2264))</f>
        <v>0.92629710243546892</v>
      </c>
      <c r="P2264" t="s">
        <v>39</v>
      </c>
    </row>
    <row r="2265" spans="1:16">
      <c r="A2265" t="s">
        <v>4565</v>
      </c>
      <c r="B2265" t="s">
        <v>4566</v>
      </c>
      <c r="C2265">
        <v>21.403600693000001</v>
      </c>
      <c r="D2265" t="s">
        <v>37</v>
      </c>
      <c r="E2265">
        <v>790346.10129001504</v>
      </c>
      <c r="F2265">
        <v>9637142.3441947494</v>
      </c>
      <c r="G2265">
        <f>IF(C2265="","",VLOOKUP(C2265,Classes_detaillees!B:D,Classes_detaillees!C$1,TRUE))</f>
        <v>25</v>
      </c>
      <c r="H2265">
        <f>IF(C2265="","",VLOOKUP(C2265,Classes_finales!B:D,Classes_finales!C$1,TRUE))</f>
        <v>30</v>
      </c>
      <c r="I2265">
        <f t="shared" si="35"/>
        <v>20</v>
      </c>
      <c r="J2265" s="31">
        <f>Classes_finales!$W$30*C2265^3+Classes_finales!$W$31*C2265^2+Classes_finales!$W$32*C2265+Classes_finales!$W$33</f>
        <v>1.5519101141576006</v>
      </c>
      <c r="K2265">
        <f>IF(OR(C2265&lt;10,C2265&gt;450),0,IF(H2265&gt;=MAX(Classes_finales!D:D),$M$1,Donnees_SIG!J2265))</f>
        <v>1.5519101141576006</v>
      </c>
      <c r="P2265" t="s">
        <v>39</v>
      </c>
    </row>
    <row r="2266" spans="1:16">
      <c r="A2266" t="s">
        <v>4567</v>
      </c>
      <c r="B2266" t="s">
        <v>4568</v>
      </c>
      <c r="C2266">
        <v>267.88500977000001</v>
      </c>
      <c r="D2266" t="s">
        <v>37</v>
      </c>
      <c r="E2266">
        <v>786654.35197883495</v>
      </c>
      <c r="F2266">
        <v>9636147.8818246908</v>
      </c>
      <c r="G2266">
        <f>IF(C2266="","",VLOOKUP(C2266,Classes_detaillees!B:D,Classes_detaillees!C$1,TRUE))</f>
        <v>270</v>
      </c>
      <c r="H2266">
        <f>IF(C2266="","",VLOOKUP(C2266,Classes_finales!B:D,Classes_finales!C$1,TRUE))</f>
        <v>80</v>
      </c>
      <c r="I2266">
        <f t="shared" si="35"/>
        <v>20</v>
      </c>
      <c r="J2266" s="31">
        <f>Classes_finales!$W$30*C2266^3+Classes_finales!$W$31*C2266^2+Classes_finales!$W$32*C2266+Classes_finales!$W$33</f>
        <v>-211.8391194279337</v>
      </c>
      <c r="K2266">
        <f>IF(OR(C2266&lt;10,C2266&gt;450),0,IF(H2266&gt;=MAX(Classes_finales!D:D),$M$1,Donnees_SIG!J2266))</f>
        <v>7.914299999999999</v>
      </c>
      <c r="P2266" t="s">
        <v>39</v>
      </c>
    </row>
    <row r="2267" spans="1:16">
      <c r="A2267" t="s">
        <v>4569</v>
      </c>
      <c r="B2267" s="31" t="s">
        <v>4570</v>
      </c>
      <c r="C2267">
        <v>57.416000365999999</v>
      </c>
      <c r="D2267" t="s">
        <v>37</v>
      </c>
      <c r="E2267">
        <v>784507.05634909798</v>
      </c>
      <c r="F2267">
        <v>9636479.0404689796</v>
      </c>
      <c r="G2267">
        <f>IF(C2267="","",VLOOKUP(C2267,Classes_detaillees!B:D,Classes_detaillees!C$1,TRUE))</f>
        <v>60</v>
      </c>
      <c r="H2267">
        <f>IF(C2267="","",VLOOKUP(C2267,Classes_finales!B:D,Classes_finales!C$1,TRUE))</f>
        <v>60</v>
      </c>
      <c r="I2267">
        <f t="shared" si="35"/>
        <v>20</v>
      </c>
      <c r="J2267" s="31">
        <f>Classes_finales!$W$30*C2267^3+Classes_finales!$W$31*C2267^2+Classes_finales!$W$32*C2267+Classes_finales!$W$33</f>
        <v>6.2562356327489343</v>
      </c>
      <c r="K2267">
        <f>IF(OR(C2267&lt;10,C2267&gt;450),0,IF(H2267&gt;=MAX(Classes_finales!D:D),$M$1,Donnees_SIG!J2267))</f>
        <v>6.2562356327489343</v>
      </c>
      <c r="P2267" t="s">
        <v>39</v>
      </c>
    </row>
    <row r="2268" spans="1:16">
      <c r="A2268" t="s">
        <v>4571</v>
      </c>
      <c r="B2268" s="31" t="s">
        <v>4572</v>
      </c>
      <c r="C2268">
        <v>127.82769775</v>
      </c>
      <c r="D2268" t="s">
        <v>37</v>
      </c>
      <c r="E2268">
        <v>791543.95979327802</v>
      </c>
      <c r="F2268">
        <v>9639047.1847208105</v>
      </c>
      <c r="G2268">
        <f>IF(C2268="","",VLOOKUP(C2268,Classes_detaillees!B:D,Classes_detaillees!C$1,TRUE))</f>
        <v>130</v>
      </c>
      <c r="H2268">
        <f>IF(C2268="","",VLOOKUP(C2268,Classes_finales!B:D,Classes_finales!C$1,TRUE))</f>
        <v>80</v>
      </c>
      <c r="I2268">
        <f t="shared" si="35"/>
        <v>20</v>
      </c>
      <c r="J2268" s="31">
        <f>Classes_finales!$W$30*C2268^3+Classes_finales!$W$31*C2268^2+Classes_finales!$W$32*C2268+Classes_finales!$W$33</f>
        <v>0.96963279032326399</v>
      </c>
      <c r="K2268">
        <f>IF(OR(C2268&lt;10,C2268&gt;450),0,IF(H2268&gt;=MAX(Classes_finales!D:D),$M$1,Donnees_SIG!J2268))</f>
        <v>7.914299999999999</v>
      </c>
      <c r="P2268" t="s">
        <v>39</v>
      </c>
    </row>
    <row r="2269" spans="1:16">
      <c r="A2269" t="s">
        <v>4573</v>
      </c>
      <c r="B2269" t="s">
        <v>4574</v>
      </c>
      <c r="C2269">
        <v>112.37750244</v>
      </c>
      <c r="D2269" t="s">
        <v>37</v>
      </c>
      <c r="E2269">
        <v>792229.15142105205</v>
      </c>
      <c r="F2269">
        <v>9638629.4832326807</v>
      </c>
      <c r="G2269">
        <f>IF(C2269="","",VLOOKUP(C2269,Classes_detaillees!B:D,Classes_detaillees!C$1,TRUE))</f>
        <v>115</v>
      </c>
      <c r="H2269">
        <f>IF(C2269="","",VLOOKUP(C2269,Classes_finales!B:D,Classes_finales!C$1,TRUE))</f>
        <v>80</v>
      </c>
      <c r="I2269">
        <f t="shared" si="35"/>
        <v>20</v>
      </c>
      <c r="J2269" s="31">
        <f>Classes_finales!$W$30*C2269^3+Classes_finales!$W$31*C2269^2+Classes_finales!$W$32*C2269+Classes_finales!$W$33</f>
        <v>5.3160844423065736</v>
      </c>
      <c r="K2269">
        <f>IF(OR(C2269&lt;10,C2269&gt;450),0,IF(H2269&gt;=MAX(Classes_finales!D:D),$M$1,Donnees_SIG!J2269))</f>
        <v>7.914299999999999</v>
      </c>
      <c r="P2269" t="s">
        <v>39</v>
      </c>
    </row>
    <row r="2270" spans="1:16">
      <c r="A2270" t="s">
        <v>4575</v>
      </c>
      <c r="B2270" t="s">
        <v>4576</v>
      </c>
      <c r="C2270">
        <v>59.738899230999998</v>
      </c>
      <c r="D2270" t="s">
        <v>37</v>
      </c>
      <c r="E2270">
        <v>790245.44890189799</v>
      </c>
      <c r="F2270">
        <v>9637383.6195186991</v>
      </c>
      <c r="G2270">
        <f>IF(C2270="","",VLOOKUP(C2270,Classes_detaillees!B:D,Classes_detaillees!C$1,TRUE))</f>
        <v>60</v>
      </c>
      <c r="H2270">
        <f>IF(C2270="","",VLOOKUP(C2270,Classes_finales!B:D,Classes_finales!C$1,TRUE))</f>
        <v>60</v>
      </c>
      <c r="I2270">
        <f t="shared" si="35"/>
        <v>20</v>
      </c>
      <c r="J2270" s="31">
        <f>Classes_finales!$W$30*C2270^3+Classes_finales!$W$31*C2270^2+Classes_finales!$W$32*C2270+Classes_finales!$W$33</f>
        <v>6.5088154422793476</v>
      </c>
      <c r="K2270">
        <f>IF(OR(C2270&lt;10,C2270&gt;450),0,IF(H2270&gt;=MAX(Classes_finales!D:D),$M$1,Donnees_SIG!J2270))</f>
        <v>6.5088154422793476</v>
      </c>
      <c r="P2270" t="s">
        <v>39</v>
      </c>
    </row>
    <row r="2271" spans="1:16">
      <c r="A2271" t="s">
        <v>4577</v>
      </c>
      <c r="B2271" t="s">
        <v>4578</v>
      </c>
      <c r="C2271">
        <v>387.01260375999999</v>
      </c>
      <c r="D2271" t="s">
        <v>37</v>
      </c>
      <c r="E2271">
        <v>783144.88437116495</v>
      </c>
      <c r="F2271">
        <v>9636375.4975094292</v>
      </c>
      <c r="G2271">
        <f>IF(C2271="","",VLOOKUP(C2271,Classes_detaillees!B:D,Classes_detaillees!C$1,TRUE))</f>
        <v>390</v>
      </c>
      <c r="H2271">
        <f>IF(C2271="","",VLOOKUP(C2271,Classes_finales!B:D,Classes_finales!C$1,TRUE))</f>
        <v>80</v>
      </c>
      <c r="I2271">
        <f t="shared" si="35"/>
        <v>20</v>
      </c>
      <c r="J2271" s="31">
        <f>Classes_finales!$W$30*C2271^3+Classes_finales!$W$31*C2271^2+Classes_finales!$W$32*C2271+Classes_finales!$W$33</f>
        <v>-808.26874365458161</v>
      </c>
      <c r="K2271">
        <f>IF(OR(C2271&lt;10,C2271&gt;450),0,IF(H2271&gt;=MAX(Classes_finales!D:D),$M$1,Donnees_SIG!J2271))</f>
        <v>7.914299999999999</v>
      </c>
      <c r="P2271" t="s">
        <v>39</v>
      </c>
    </row>
    <row r="2272" spans="1:16">
      <c r="A2272" t="s">
        <v>4579</v>
      </c>
      <c r="B2272" s="31" t="s">
        <v>4580</v>
      </c>
      <c r="C2272">
        <v>38.999698639000002</v>
      </c>
      <c r="D2272" t="s">
        <v>37</v>
      </c>
      <c r="E2272">
        <v>790829.27607107104</v>
      </c>
      <c r="F2272">
        <v>9637282.6287101991</v>
      </c>
      <c r="G2272">
        <f>IF(C2272="","",VLOOKUP(C2272,Classes_detaillees!B:D,Classes_detaillees!C$1,TRUE))</f>
        <v>40</v>
      </c>
      <c r="H2272">
        <f>IF(C2272="","",VLOOKUP(C2272,Classes_finales!B:D,Classes_finales!C$1,TRUE))</f>
        <v>40</v>
      </c>
      <c r="I2272">
        <f t="shared" si="35"/>
        <v>20</v>
      </c>
      <c r="J2272" s="31">
        <f>Classes_finales!$W$30*C2272^3+Classes_finales!$W$31*C2272^2+Classes_finales!$W$32*C2272+Classes_finales!$W$33</f>
        <v>3.901178641203646</v>
      </c>
      <c r="K2272">
        <f>IF(OR(C2272&lt;10,C2272&gt;450),0,IF(H2272&gt;=MAX(Classes_finales!D:D),$M$1,Donnees_SIG!J2272))</f>
        <v>3.901178641203646</v>
      </c>
      <c r="P2272" t="s">
        <v>39</v>
      </c>
    </row>
    <row r="2273" spans="1:16">
      <c r="A2273" t="s">
        <v>4581</v>
      </c>
      <c r="B2273" s="31" t="s">
        <v>4582</v>
      </c>
      <c r="C2273">
        <v>175.12969971000001</v>
      </c>
      <c r="D2273" t="s">
        <v>37</v>
      </c>
      <c r="E2273">
        <v>790136.55815662304</v>
      </c>
      <c r="F2273">
        <v>9638760.3286710493</v>
      </c>
      <c r="G2273">
        <f>IF(C2273="","",VLOOKUP(C2273,Classes_detaillees!B:D,Classes_detaillees!C$1,TRUE))</f>
        <v>180</v>
      </c>
      <c r="H2273">
        <f>IF(C2273="","",VLOOKUP(C2273,Classes_finales!B:D,Classes_finales!C$1,TRUE))</f>
        <v>80</v>
      </c>
      <c r="I2273">
        <f t="shared" si="35"/>
        <v>20</v>
      </c>
      <c r="J2273" s="31">
        <f>Classes_finales!$W$30*C2273^3+Classes_finales!$W$31*C2273^2+Classes_finales!$W$32*C2273+Classes_finales!$W$33</f>
        <v>-30.463914193284854</v>
      </c>
      <c r="K2273">
        <f>IF(OR(C2273&lt;10,C2273&gt;450),0,IF(H2273&gt;=MAX(Classes_finales!D:D),$M$1,Donnees_SIG!J2273))</f>
        <v>7.914299999999999</v>
      </c>
      <c r="P2273" t="s">
        <v>39</v>
      </c>
    </row>
    <row r="2274" spans="1:16">
      <c r="A2274" t="s">
        <v>4583</v>
      </c>
      <c r="B2274" t="s">
        <v>4584</v>
      </c>
      <c r="C2274">
        <v>27.219299316000001</v>
      </c>
      <c r="D2274" t="s">
        <v>37</v>
      </c>
      <c r="E2274">
        <v>790580.07003545598</v>
      </c>
      <c r="F2274">
        <v>9638043.4598083794</v>
      </c>
      <c r="G2274">
        <f>IF(C2274="","",VLOOKUP(C2274,Classes_detaillees!B:D,Classes_detaillees!C$1,TRUE))</f>
        <v>30</v>
      </c>
      <c r="H2274">
        <f>IF(C2274="","",VLOOKUP(C2274,Classes_finales!B:D,Classes_finales!C$1,TRUE))</f>
        <v>30</v>
      </c>
      <c r="I2274">
        <f t="shared" si="35"/>
        <v>20</v>
      </c>
      <c r="J2274" s="31">
        <f>Classes_finales!$W$30*C2274^3+Classes_finales!$W$31*C2274^2+Classes_finales!$W$32*C2274+Classes_finales!$W$33</f>
        <v>2.2977064202778714</v>
      </c>
      <c r="K2274">
        <f>IF(OR(C2274&lt;10,C2274&gt;450),0,IF(H2274&gt;=MAX(Classes_finales!D:D),$M$1,Donnees_SIG!J2274))</f>
        <v>2.2977064202778714</v>
      </c>
      <c r="P2274" t="s">
        <v>39</v>
      </c>
    </row>
    <row r="2275" spans="1:16">
      <c r="A2275" t="s">
        <v>4585</v>
      </c>
      <c r="B2275" t="s">
        <v>4586</v>
      </c>
      <c r="C2275">
        <v>75.565498352000006</v>
      </c>
      <c r="D2275" t="s">
        <v>37</v>
      </c>
      <c r="E2275">
        <v>790536.50597036094</v>
      </c>
      <c r="F2275">
        <v>9637826.7859544102</v>
      </c>
      <c r="G2275">
        <f>IF(C2275="","",VLOOKUP(C2275,Classes_detaillees!B:D,Classes_detaillees!C$1,TRUE))</f>
        <v>80</v>
      </c>
      <c r="H2275">
        <f>IF(C2275="","",VLOOKUP(C2275,Classes_finales!B:D,Classes_finales!C$1,TRUE))</f>
        <v>80</v>
      </c>
      <c r="I2275">
        <f t="shared" si="35"/>
        <v>20</v>
      </c>
      <c r="J2275" s="31">
        <f>Classes_finales!$W$30*C2275^3+Classes_finales!$W$31*C2275^2+Classes_finales!$W$32*C2275+Classes_finales!$W$33</f>
        <v>7.7544964885046301</v>
      </c>
      <c r="K2275">
        <f>IF(OR(C2275&lt;10,C2275&gt;450),0,IF(H2275&gt;=MAX(Classes_finales!D:D),$M$1,Donnees_SIG!J2275))</f>
        <v>7.914299999999999</v>
      </c>
      <c r="P2275" t="s">
        <v>39</v>
      </c>
    </row>
    <row r="2276" spans="1:16">
      <c r="A2276" t="s">
        <v>4587</v>
      </c>
      <c r="B2276" s="31" t="s">
        <v>4588</v>
      </c>
      <c r="C2276">
        <v>106.88909912</v>
      </c>
      <c r="D2276" t="s">
        <v>37</v>
      </c>
      <c r="E2276">
        <v>791955.96317424905</v>
      </c>
      <c r="F2276">
        <v>9637771.6005043797</v>
      </c>
      <c r="G2276">
        <f>IF(C2276="","",VLOOKUP(C2276,Classes_detaillees!B:D,Classes_detaillees!C$1,TRUE))</f>
        <v>110</v>
      </c>
      <c r="H2276">
        <f>IF(C2276="","",VLOOKUP(C2276,Classes_finales!B:D,Classes_finales!C$1,TRUE))</f>
        <v>80</v>
      </c>
      <c r="I2276">
        <f t="shared" si="35"/>
        <v>20</v>
      </c>
      <c r="J2276" s="31">
        <f>Classes_finales!$W$30*C2276^3+Classes_finales!$W$31*C2276^2+Classes_finales!$W$32*C2276+Classes_finales!$W$33</f>
        <v>6.3151479816087317</v>
      </c>
      <c r="K2276">
        <f>IF(OR(C2276&lt;10,C2276&gt;450),0,IF(H2276&gt;=MAX(Classes_finales!D:D),$M$1,Donnees_SIG!J2276))</f>
        <v>7.914299999999999</v>
      </c>
      <c r="P2276" t="s">
        <v>39</v>
      </c>
    </row>
    <row r="2277" spans="1:16">
      <c r="A2277" t="s">
        <v>4589</v>
      </c>
      <c r="B2277" s="31" t="s">
        <v>4590</v>
      </c>
      <c r="C2277">
        <v>79.979400635000005</v>
      </c>
      <c r="D2277" t="s">
        <v>37</v>
      </c>
      <c r="E2277">
        <v>790915.72949194501</v>
      </c>
      <c r="F2277">
        <v>9638192.8192906994</v>
      </c>
      <c r="G2277">
        <f>IF(C2277="","",VLOOKUP(C2277,Classes_detaillees!B:D,Classes_detaillees!C$1,TRUE))</f>
        <v>80</v>
      </c>
      <c r="H2277">
        <f>IF(C2277="","",VLOOKUP(C2277,Classes_finales!B:D,Classes_finales!C$1,TRUE))</f>
        <v>80</v>
      </c>
      <c r="I2277">
        <f t="shared" si="35"/>
        <v>20</v>
      </c>
      <c r="J2277" s="31">
        <f>Classes_finales!$W$30*C2277^3+Classes_finales!$W$31*C2277^2+Classes_finales!$W$32*C2277+Classes_finales!$W$33</f>
        <v>7.9137859727183386</v>
      </c>
      <c r="K2277">
        <f>IF(OR(C2277&lt;10,C2277&gt;450),0,IF(H2277&gt;=MAX(Classes_finales!D:D),$M$1,Donnees_SIG!J2277))</f>
        <v>7.914299999999999</v>
      </c>
      <c r="P2277" t="s">
        <v>39</v>
      </c>
    </row>
    <row r="2278" spans="1:16">
      <c r="A2278" t="s">
        <v>4591</v>
      </c>
      <c r="B2278" s="31" t="s">
        <v>4592</v>
      </c>
      <c r="C2278">
        <v>75.914901732999994</v>
      </c>
      <c r="D2278" t="s">
        <v>37</v>
      </c>
      <c r="E2278">
        <v>791040.23939233902</v>
      </c>
      <c r="F2278">
        <v>9638234.9295786805</v>
      </c>
      <c r="G2278">
        <f>IF(C2278="","",VLOOKUP(C2278,Classes_detaillees!B:D,Classes_detaillees!C$1,TRUE))</f>
        <v>80</v>
      </c>
      <c r="H2278">
        <f>IF(C2278="","",VLOOKUP(C2278,Classes_finales!B:D,Classes_finales!C$1,TRUE))</f>
        <v>80</v>
      </c>
      <c r="I2278">
        <f t="shared" si="35"/>
        <v>20</v>
      </c>
      <c r="J2278" s="31">
        <f>Classes_finales!$W$30*C2278^3+Classes_finales!$W$31*C2278^2+Classes_finales!$W$32*C2278+Classes_finales!$W$33</f>
        <v>7.7705556254120598</v>
      </c>
      <c r="K2278">
        <f>IF(OR(C2278&lt;10,C2278&gt;450),0,IF(H2278&gt;=MAX(Classes_finales!D:D),$M$1,Donnees_SIG!J2278))</f>
        <v>7.914299999999999</v>
      </c>
      <c r="P2278" t="s">
        <v>39</v>
      </c>
    </row>
    <row r="2279" spans="1:16">
      <c r="A2279" t="s">
        <v>4593</v>
      </c>
      <c r="B2279" t="s">
        <v>4594</v>
      </c>
      <c r="C2279">
        <v>50.893299102999997</v>
      </c>
      <c r="D2279" t="s">
        <v>37</v>
      </c>
      <c r="E2279">
        <v>790608.66731071402</v>
      </c>
      <c r="F2279">
        <v>9638198.1118611395</v>
      </c>
      <c r="G2279">
        <f>IF(C2279="","",VLOOKUP(C2279,Classes_detaillees!B:D,Classes_detaillees!C$1,TRUE))</f>
        <v>55</v>
      </c>
      <c r="H2279">
        <f>IF(C2279="","",VLOOKUP(C2279,Classes_finales!B:D,Classes_finales!C$1,TRUE))</f>
        <v>60</v>
      </c>
      <c r="I2279">
        <f t="shared" si="35"/>
        <v>20</v>
      </c>
      <c r="J2279" s="31">
        <f>Classes_finales!$W$30*C2279^3+Classes_finales!$W$31*C2279^2+Classes_finales!$W$32*C2279+Classes_finales!$W$33</f>
        <v>5.4800070127856664</v>
      </c>
      <c r="K2279">
        <f>IF(OR(C2279&lt;10,C2279&gt;450),0,IF(H2279&gt;=MAX(Classes_finales!D:D),$M$1,Donnees_SIG!J2279))</f>
        <v>5.4800070127856664</v>
      </c>
      <c r="P2279" t="s">
        <v>39</v>
      </c>
    </row>
    <row r="2280" spans="1:16">
      <c r="A2280" t="s">
        <v>4595</v>
      </c>
      <c r="B2280" s="31" t="s">
        <v>4596</v>
      </c>
      <c r="C2280">
        <v>147.00129699999999</v>
      </c>
      <c r="D2280" t="s">
        <v>37</v>
      </c>
      <c r="E2280">
        <v>790277.73713761405</v>
      </c>
      <c r="F2280">
        <v>9638920.2783578392</v>
      </c>
      <c r="G2280">
        <f>IF(C2280="","",VLOOKUP(C2280,Classes_detaillees!B:D,Classes_detaillees!C$1,TRUE))</f>
        <v>150</v>
      </c>
      <c r="H2280">
        <f>IF(C2280="","",VLOOKUP(C2280,Classes_finales!B:D,Classes_finales!C$1,TRUE))</f>
        <v>80</v>
      </c>
      <c r="I2280">
        <f t="shared" si="35"/>
        <v>20</v>
      </c>
      <c r="J2280" s="31">
        <f>Classes_finales!$W$30*C2280^3+Classes_finales!$W$31*C2280^2+Classes_finales!$W$32*C2280+Classes_finales!$W$33</f>
        <v>-8.104828924616271</v>
      </c>
      <c r="K2280">
        <f>IF(OR(C2280&lt;10,C2280&gt;450),0,IF(H2280&gt;=MAX(Classes_finales!D:D),$M$1,Donnees_SIG!J2280))</f>
        <v>7.914299999999999</v>
      </c>
      <c r="P2280" t="s">
        <v>39</v>
      </c>
    </row>
    <row r="2281" spans="1:16">
      <c r="A2281" t="s">
        <v>4597</v>
      </c>
      <c r="B2281" s="31" t="s">
        <v>4598</v>
      </c>
      <c r="C2281">
        <v>118.63990020999999</v>
      </c>
      <c r="D2281" t="s">
        <v>37</v>
      </c>
      <c r="E2281">
        <v>790289.09901807702</v>
      </c>
      <c r="F2281">
        <v>9638488.7401942201</v>
      </c>
      <c r="G2281">
        <f>IF(C2281="","",VLOOKUP(C2281,Classes_detaillees!B:D,Classes_detaillees!C$1,TRUE))</f>
        <v>120</v>
      </c>
      <c r="H2281">
        <f>IF(C2281="","",VLOOKUP(C2281,Classes_finales!B:D,Classes_finales!C$1,TRUE))</f>
        <v>80</v>
      </c>
      <c r="I2281">
        <f t="shared" si="35"/>
        <v>20</v>
      </c>
      <c r="J2281" s="31">
        <f>Classes_finales!$W$30*C2281^3+Classes_finales!$W$31*C2281^2+Classes_finales!$W$32*C2281+Classes_finales!$W$33</f>
        <v>3.8407048143903189</v>
      </c>
      <c r="K2281">
        <f>IF(OR(C2281&lt;10,C2281&gt;450),0,IF(H2281&gt;=MAX(Classes_finales!D:D),$M$1,Donnees_SIG!J2281))</f>
        <v>7.914299999999999</v>
      </c>
      <c r="P2281" t="s">
        <v>39</v>
      </c>
    </row>
    <row r="2282" spans="1:16">
      <c r="A2282" t="s">
        <v>4599</v>
      </c>
      <c r="B2282" t="s">
        <v>4600</v>
      </c>
      <c r="C2282">
        <v>25.688699721999999</v>
      </c>
      <c r="D2282" t="s">
        <v>37</v>
      </c>
      <c r="E2282">
        <v>790458.47721052903</v>
      </c>
      <c r="F2282">
        <v>9638273.6885056607</v>
      </c>
      <c r="G2282">
        <f>IF(C2282="","",VLOOKUP(C2282,Classes_detaillees!B:D,Classes_detaillees!C$1,TRUE))</f>
        <v>30</v>
      </c>
      <c r="H2282">
        <f>IF(C2282="","",VLOOKUP(C2282,Classes_finales!B:D,Classes_finales!C$1,TRUE))</f>
        <v>30</v>
      </c>
      <c r="I2282">
        <f t="shared" si="35"/>
        <v>20</v>
      </c>
      <c r="J2282" s="31">
        <f>Classes_finales!$W$30*C2282^3+Classes_finales!$W$31*C2282^2+Classes_finales!$W$32*C2282+Classes_finales!$W$33</f>
        <v>2.0967432260355472</v>
      </c>
      <c r="K2282">
        <f>IF(OR(C2282&lt;10,C2282&gt;450),0,IF(H2282&gt;=MAX(Classes_finales!D:D),$M$1,Donnees_SIG!J2282))</f>
        <v>2.0967432260355472</v>
      </c>
      <c r="P2282" t="s">
        <v>39</v>
      </c>
    </row>
    <row r="2283" spans="1:16">
      <c r="A2283" t="s">
        <v>4601</v>
      </c>
      <c r="B2283" s="31" t="s">
        <v>4602</v>
      </c>
      <c r="C2283">
        <v>137.53520202999999</v>
      </c>
      <c r="D2283" t="s">
        <v>37</v>
      </c>
      <c r="E2283">
        <v>791057.62978237297</v>
      </c>
      <c r="F2283">
        <v>9638443.04164543</v>
      </c>
      <c r="G2283">
        <f>IF(C2283="","",VLOOKUP(C2283,Classes_detaillees!B:D,Classes_detaillees!C$1,TRUE))</f>
        <v>140</v>
      </c>
      <c r="H2283">
        <f>IF(C2283="","",VLOOKUP(C2283,Classes_finales!B:D,Classes_finales!C$1,TRUE))</f>
        <v>80</v>
      </c>
      <c r="I2283">
        <f t="shared" si="35"/>
        <v>20</v>
      </c>
      <c r="J2283" s="31">
        <f>Classes_finales!$W$30*C2283^3+Classes_finales!$W$31*C2283^2+Classes_finales!$W$32*C2283+Classes_finales!$W$33</f>
        <v>-3.0690270770533252</v>
      </c>
      <c r="K2283">
        <f>IF(OR(C2283&lt;10,C2283&gt;450),0,IF(H2283&gt;=MAX(Classes_finales!D:D),$M$1,Donnees_SIG!J2283))</f>
        <v>7.914299999999999</v>
      </c>
      <c r="P2283" t="s">
        <v>39</v>
      </c>
    </row>
    <row r="2284" spans="1:16">
      <c r="A2284" t="s">
        <v>4603</v>
      </c>
      <c r="B2284" s="31" t="s">
        <v>4604</v>
      </c>
      <c r="C2284">
        <v>94.318801879999995</v>
      </c>
      <c r="D2284" t="s">
        <v>37</v>
      </c>
      <c r="E2284">
        <v>790235.342138318</v>
      </c>
      <c r="F2284">
        <v>9637409.7920450103</v>
      </c>
      <c r="G2284">
        <f>IF(C2284="","",VLOOKUP(C2284,Classes_detaillees!B:D,Classes_detaillees!C$1,TRUE))</f>
        <v>95</v>
      </c>
      <c r="H2284">
        <f>IF(C2284="","",VLOOKUP(C2284,Classes_finales!B:D,Classes_finales!C$1,TRUE))</f>
        <v>80</v>
      </c>
      <c r="I2284">
        <f t="shared" si="35"/>
        <v>20</v>
      </c>
      <c r="J2284" s="31">
        <f>Classes_finales!$W$30*C2284^3+Classes_finales!$W$31*C2284^2+Classes_finales!$W$32*C2284+Classes_finales!$W$33</f>
        <v>7.6790500086558211</v>
      </c>
      <c r="K2284">
        <f>IF(OR(C2284&lt;10,C2284&gt;450),0,IF(H2284&gt;=MAX(Classes_finales!D:D),$M$1,Donnees_SIG!J2284))</f>
        <v>7.914299999999999</v>
      </c>
      <c r="P2284" t="s">
        <v>39</v>
      </c>
    </row>
    <row r="2285" spans="1:16">
      <c r="A2285" t="s">
        <v>4605</v>
      </c>
      <c r="B2285" t="s">
        <v>4606</v>
      </c>
      <c r="C2285">
        <v>120.66419983</v>
      </c>
      <c r="D2285" t="s">
        <v>37</v>
      </c>
      <c r="E2285">
        <v>792006.84478476597</v>
      </c>
      <c r="F2285">
        <v>9638572.9690027591</v>
      </c>
      <c r="G2285">
        <f>IF(C2285="","",VLOOKUP(C2285,Classes_detaillees!B:D,Classes_detaillees!C$1,TRUE))</f>
        <v>125</v>
      </c>
      <c r="H2285">
        <f>IF(C2285="","",VLOOKUP(C2285,Classes_finales!B:D,Classes_finales!C$1,TRUE))</f>
        <v>80</v>
      </c>
      <c r="I2285">
        <f t="shared" si="35"/>
        <v>20</v>
      </c>
      <c r="J2285" s="31">
        <f>Classes_finales!$W$30*C2285^3+Classes_finales!$W$31*C2285^2+Classes_finales!$W$32*C2285+Classes_finales!$W$33</f>
        <v>3.2827101599894122</v>
      </c>
      <c r="K2285">
        <f>IF(OR(C2285&lt;10,C2285&gt;450),0,IF(H2285&gt;=MAX(Classes_finales!D:D),$M$1,Donnees_SIG!J2285))</f>
        <v>7.914299999999999</v>
      </c>
      <c r="P2285" t="s">
        <v>39</v>
      </c>
    </row>
    <row r="2286" spans="1:16">
      <c r="A2286" t="s">
        <v>4607</v>
      </c>
      <c r="B2286" s="31" t="s">
        <v>4608</v>
      </c>
      <c r="C2286">
        <v>128.35760497999999</v>
      </c>
      <c r="D2286" t="s">
        <v>37</v>
      </c>
      <c r="E2286">
        <v>790699.48442303203</v>
      </c>
      <c r="F2286">
        <v>9637235.2919394299</v>
      </c>
      <c r="G2286">
        <f>IF(C2286="","",VLOOKUP(C2286,Classes_detaillees!B:D,Classes_detaillees!C$1,TRUE))</f>
        <v>130</v>
      </c>
      <c r="H2286">
        <f>IF(C2286="","",VLOOKUP(C2286,Classes_finales!B:D,Classes_finales!C$1,TRUE))</f>
        <v>80</v>
      </c>
      <c r="I2286">
        <f t="shared" si="35"/>
        <v>20</v>
      </c>
      <c r="J2286" s="31">
        <f>Classes_finales!$W$30*C2286^3+Classes_finales!$W$31*C2286^2+Classes_finales!$W$32*C2286+Classes_finales!$W$33</f>
        <v>0.77676914429582355</v>
      </c>
      <c r="K2286">
        <f>IF(OR(C2286&lt;10,C2286&gt;450),0,IF(H2286&gt;=MAX(Classes_finales!D:D),$M$1,Donnees_SIG!J2286))</f>
        <v>7.914299999999999</v>
      </c>
      <c r="P2286" t="s">
        <v>39</v>
      </c>
    </row>
    <row r="2287" spans="1:16">
      <c r="A2287" t="s">
        <v>4609</v>
      </c>
      <c r="B2287" t="s">
        <v>4610</v>
      </c>
      <c r="C2287">
        <v>132.32890320000001</v>
      </c>
      <c r="D2287" t="s">
        <v>37</v>
      </c>
      <c r="E2287">
        <v>783186.03572457598</v>
      </c>
      <c r="F2287">
        <v>9636418.0331237707</v>
      </c>
      <c r="G2287">
        <f>IF(C2287="","",VLOOKUP(C2287,Classes_detaillees!B:D,Classes_detaillees!C$1,TRUE))</f>
        <v>135</v>
      </c>
      <c r="H2287">
        <f>IF(C2287="","",VLOOKUP(C2287,Classes_finales!B:D,Classes_finales!C$1,TRUE))</f>
        <v>80</v>
      </c>
      <c r="I2287">
        <f t="shared" si="35"/>
        <v>20</v>
      </c>
      <c r="J2287" s="31">
        <f>Classes_finales!$W$30*C2287^3+Classes_finales!$W$31*C2287^2+Classes_finales!$W$32*C2287+Classes_finales!$W$33</f>
        <v>-0.76818647660693395</v>
      </c>
      <c r="K2287">
        <f>IF(OR(C2287&lt;10,C2287&gt;450),0,IF(H2287&gt;=MAX(Classes_finales!D:D),$M$1,Donnees_SIG!J2287))</f>
        <v>7.914299999999999</v>
      </c>
      <c r="P2287" t="s">
        <v>39</v>
      </c>
    </row>
    <row r="2288" spans="1:16">
      <c r="A2288" t="s">
        <v>4611</v>
      </c>
      <c r="B2288" t="s">
        <v>4612</v>
      </c>
      <c r="C2288">
        <v>18.441299438000001</v>
      </c>
      <c r="D2288" t="s">
        <v>37</v>
      </c>
      <c r="E2288">
        <v>790671.97716120305</v>
      </c>
      <c r="F2288">
        <v>9637509.8201200403</v>
      </c>
      <c r="G2288">
        <f>IF(C2288="","",VLOOKUP(C2288,Classes_detaillees!B:D,Classes_detaillees!C$1,TRUE))</f>
        <v>20</v>
      </c>
      <c r="H2288">
        <f>IF(C2288="","",VLOOKUP(C2288,Classes_finales!B:D,Classes_finales!C$1,TRUE))</f>
        <v>30</v>
      </c>
      <c r="I2288">
        <f t="shared" si="35"/>
        <v>20</v>
      </c>
      <c r="J2288" s="31">
        <f>Classes_finales!$W$30*C2288^3+Classes_finales!$W$31*C2288^2+Classes_finales!$W$32*C2288+Classes_finales!$W$33</f>
        <v>1.1943583882354436</v>
      </c>
      <c r="K2288">
        <f>IF(OR(C2288&lt;10,C2288&gt;450),0,IF(H2288&gt;=MAX(Classes_finales!D:D),$M$1,Donnees_SIG!J2288))</f>
        <v>1.1943583882354436</v>
      </c>
      <c r="P2288" t="s">
        <v>39</v>
      </c>
    </row>
    <row r="2289" spans="1:16">
      <c r="A2289" t="s">
        <v>4613</v>
      </c>
      <c r="B2289" t="s">
        <v>4614</v>
      </c>
      <c r="C2289">
        <v>40.276901244999998</v>
      </c>
      <c r="D2289" t="s">
        <v>37</v>
      </c>
      <c r="E2289">
        <v>791554.78229337302</v>
      </c>
      <c r="F2289">
        <v>9639322.0364162195</v>
      </c>
      <c r="G2289">
        <f>IF(C2289="","",VLOOKUP(C2289,Classes_detaillees!B:D,Classes_detaillees!C$1,TRUE))</f>
        <v>45</v>
      </c>
      <c r="H2289">
        <f>IF(C2289="","",VLOOKUP(C2289,Classes_finales!B:D,Classes_finales!C$1,TRUE))</f>
        <v>50</v>
      </c>
      <c r="I2289">
        <f t="shared" si="35"/>
        <v>20</v>
      </c>
      <c r="J2289" s="31">
        <f>Classes_finales!$W$30*C2289^3+Classes_finales!$W$31*C2289^2+Classes_finales!$W$32*C2289+Classes_finales!$W$33</f>
        <v>4.0761920209564231</v>
      </c>
      <c r="K2289">
        <f>IF(OR(C2289&lt;10,C2289&gt;450),0,IF(H2289&gt;=MAX(Classes_finales!D:D),$M$1,Donnees_SIG!J2289))</f>
        <v>4.0761920209564231</v>
      </c>
      <c r="P2289" t="s">
        <v>39</v>
      </c>
    </row>
    <row r="2290" spans="1:16">
      <c r="A2290" t="s">
        <v>4615</v>
      </c>
      <c r="B2290" t="s">
        <v>4616</v>
      </c>
      <c r="C2290">
        <v>40.862499237000002</v>
      </c>
      <c r="D2290" t="s">
        <v>37</v>
      </c>
      <c r="E2290">
        <v>790498.04959270405</v>
      </c>
      <c r="F2290">
        <v>9637843.0438246001</v>
      </c>
      <c r="G2290">
        <f>IF(C2290="","",VLOOKUP(C2290,Classes_detaillees!B:D,Classes_detaillees!C$1,TRUE))</f>
        <v>45</v>
      </c>
      <c r="H2290">
        <f>IF(C2290="","",VLOOKUP(C2290,Classes_finales!B:D,Classes_finales!C$1,TRUE))</f>
        <v>50</v>
      </c>
      <c r="I2290">
        <f t="shared" si="35"/>
        <v>20</v>
      </c>
      <c r="J2290" s="31">
        <f>Classes_finales!$W$30*C2290^3+Classes_finales!$W$31*C2290^2+Classes_finales!$W$32*C2290+Classes_finales!$W$33</f>
        <v>4.1562145322097788</v>
      </c>
      <c r="K2290">
        <f>IF(OR(C2290&lt;10,C2290&gt;450),0,IF(H2290&gt;=MAX(Classes_finales!D:D),$M$1,Donnees_SIG!J2290))</f>
        <v>4.1562145322097788</v>
      </c>
      <c r="P2290" t="s">
        <v>39</v>
      </c>
    </row>
    <row r="2291" spans="1:16">
      <c r="A2291" t="s">
        <v>4617</v>
      </c>
      <c r="B2291" t="s">
        <v>4618</v>
      </c>
      <c r="C2291">
        <v>25.918699265000001</v>
      </c>
      <c r="D2291" t="s">
        <v>37</v>
      </c>
      <c r="E2291">
        <v>790443.821920341</v>
      </c>
      <c r="F2291">
        <v>9637391.1319978591</v>
      </c>
      <c r="G2291">
        <f>IF(C2291="","",VLOOKUP(C2291,Classes_detaillees!B:D,Classes_detaillees!C$1,TRUE))</f>
        <v>30</v>
      </c>
      <c r="H2291">
        <f>IF(C2291="","",VLOOKUP(C2291,Classes_finales!B:D,Classes_finales!C$1,TRUE))</f>
        <v>30</v>
      </c>
      <c r="I2291">
        <f t="shared" si="35"/>
        <v>20</v>
      </c>
      <c r="J2291" s="31">
        <f>Classes_finales!$W$30*C2291^3+Classes_finales!$W$31*C2291^2+Classes_finales!$W$32*C2291+Classes_finales!$W$33</f>
        <v>2.1267549829318351</v>
      </c>
      <c r="K2291">
        <f>IF(OR(C2291&lt;10,C2291&gt;450),0,IF(H2291&gt;=MAX(Classes_finales!D:D),$M$1,Donnees_SIG!J2291))</f>
        <v>2.1267549829318351</v>
      </c>
      <c r="P2291" t="s">
        <v>39</v>
      </c>
    </row>
    <row r="2292" spans="1:16">
      <c r="A2292" t="s">
        <v>4619</v>
      </c>
      <c r="B2292" t="s">
        <v>4620</v>
      </c>
      <c r="C2292">
        <v>184.58439636</v>
      </c>
      <c r="D2292" t="s">
        <v>37</v>
      </c>
      <c r="E2292">
        <v>791728.73015608604</v>
      </c>
      <c r="F2292">
        <v>9638449.9354687892</v>
      </c>
      <c r="G2292">
        <f>IF(C2292="","",VLOOKUP(C2292,Classes_detaillees!B:D,Classes_detaillees!C$1,TRUE))</f>
        <v>185</v>
      </c>
      <c r="H2292">
        <f>IF(C2292="","",VLOOKUP(C2292,Classes_finales!B:D,Classes_finales!C$1,TRUE))</f>
        <v>80</v>
      </c>
      <c r="I2292">
        <f t="shared" si="35"/>
        <v>20</v>
      </c>
      <c r="J2292" s="31">
        <f>Classes_finales!$W$30*C2292^3+Classes_finales!$W$31*C2292^2+Classes_finales!$W$32*C2292+Classes_finales!$W$33</f>
        <v>-40.798742964453368</v>
      </c>
      <c r="K2292">
        <f>IF(OR(C2292&lt;10,C2292&gt;450),0,IF(H2292&gt;=MAX(Classes_finales!D:D),$M$1,Donnees_SIG!J2292))</f>
        <v>7.914299999999999</v>
      </c>
      <c r="P2292" t="s">
        <v>39</v>
      </c>
    </row>
    <row r="2293" spans="1:16">
      <c r="A2293" t="s">
        <v>4621</v>
      </c>
      <c r="B2293" t="s">
        <v>4622</v>
      </c>
      <c r="C2293">
        <v>111.28079987</v>
      </c>
      <c r="D2293" t="s">
        <v>37</v>
      </c>
      <c r="E2293">
        <v>785395.79601945204</v>
      </c>
      <c r="F2293">
        <v>9636623.9972439297</v>
      </c>
      <c r="G2293">
        <f>IF(C2293="","",VLOOKUP(C2293,Classes_detaillees!B:D,Classes_detaillees!C$1,TRUE))</f>
        <v>115</v>
      </c>
      <c r="H2293">
        <f>IF(C2293="","",VLOOKUP(C2293,Classes_finales!B:D,Classes_finales!C$1,TRUE))</f>
        <v>80</v>
      </c>
      <c r="I2293">
        <f t="shared" si="35"/>
        <v>20</v>
      </c>
      <c r="J2293" s="31">
        <f>Classes_finales!$W$30*C2293^3+Classes_finales!$W$31*C2293^2+Classes_finales!$W$32*C2293+Classes_finales!$W$33</f>
        <v>5.5369639497926695</v>
      </c>
      <c r="K2293">
        <f>IF(OR(C2293&lt;10,C2293&gt;450),0,IF(H2293&gt;=MAX(Classes_finales!D:D),$M$1,Donnees_SIG!J2293))</f>
        <v>7.914299999999999</v>
      </c>
      <c r="P2293" t="s">
        <v>39</v>
      </c>
    </row>
    <row r="2294" spans="1:16">
      <c r="A2294" t="s">
        <v>4623</v>
      </c>
      <c r="B2294" t="s">
        <v>4624</v>
      </c>
      <c r="C2294">
        <v>47.963298797999997</v>
      </c>
      <c r="D2294" t="s">
        <v>37</v>
      </c>
      <c r="E2294">
        <v>790042.04795083695</v>
      </c>
      <c r="F2294">
        <v>9637441.5344210509</v>
      </c>
      <c r="G2294">
        <f>IF(C2294="","",VLOOKUP(C2294,Classes_detaillees!B:D,Classes_detaillees!C$1,TRUE))</f>
        <v>50</v>
      </c>
      <c r="H2294">
        <f>IF(C2294="","",VLOOKUP(C2294,Classes_finales!B:D,Classes_finales!C$1,TRUE))</f>
        <v>50</v>
      </c>
      <c r="I2294">
        <f t="shared" si="35"/>
        <v>20</v>
      </c>
      <c r="J2294" s="31">
        <f>Classes_finales!$W$30*C2294^3+Classes_finales!$W$31*C2294^2+Classes_finales!$W$32*C2294+Classes_finales!$W$33</f>
        <v>5.1056930669517993</v>
      </c>
      <c r="K2294">
        <f>IF(OR(C2294&lt;10,C2294&gt;450),0,IF(H2294&gt;=MAX(Classes_finales!D:D),$M$1,Donnees_SIG!J2294))</f>
        <v>5.1056930669517993</v>
      </c>
      <c r="P2294" t="s">
        <v>39</v>
      </c>
    </row>
    <row r="2295" spans="1:16">
      <c r="A2295" t="s">
        <v>4625</v>
      </c>
      <c r="B2295" t="s">
        <v>4626</v>
      </c>
      <c r="C2295">
        <v>140.11480713</v>
      </c>
      <c r="D2295" t="s">
        <v>37</v>
      </c>
      <c r="E2295">
        <v>790560.65657062805</v>
      </c>
      <c r="F2295">
        <v>9637865.8761525396</v>
      </c>
      <c r="G2295">
        <f>IF(C2295="","",VLOOKUP(C2295,Classes_detaillees!B:D,Classes_detaillees!C$1,TRUE))</f>
        <v>145</v>
      </c>
      <c r="H2295">
        <f>IF(C2295="","",VLOOKUP(C2295,Classes_finales!B:D,Classes_finales!C$1,TRUE))</f>
        <v>80</v>
      </c>
      <c r="I2295">
        <f t="shared" si="35"/>
        <v>20</v>
      </c>
      <c r="J2295" s="31">
        <f>Classes_finales!$W$30*C2295^3+Classes_finales!$W$31*C2295^2+Classes_finales!$W$32*C2295+Classes_finales!$W$33</f>
        <v>-4.3295412175657262</v>
      </c>
      <c r="K2295">
        <f>IF(OR(C2295&lt;10,C2295&gt;450),0,IF(H2295&gt;=MAX(Classes_finales!D:D),$M$1,Donnees_SIG!J2295))</f>
        <v>7.914299999999999</v>
      </c>
      <c r="P2295" t="s">
        <v>39</v>
      </c>
    </row>
    <row r="2296" spans="1:16">
      <c r="A2296" t="s">
        <v>4627</v>
      </c>
      <c r="B2296" s="31" t="s">
        <v>4628</v>
      </c>
      <c r="C2296">
        <v>128.87649536000001</v>
      </c>
      <c r="D2296" t="s">
        <v>37</v>
      </c>
      <c r="E2296">
        <v>790700.92498191004</v>
      </c>
      <c r="F2296">
        <v>9638043.6175652705</v>
      </c>
      <c r="G2296">
        <f>IF(C2296="","",VLOOKUP(C2296,Classes_detaillees!B:D,Classes_detaillees!C$1,TRUE))</f>
        <v>130</v>
      </c>
      <c r="H2296">
        <f>IF(C2296="","",VLOOKUP(C2296,Classes_finales!B:D,Classes_finales!C$1,TRUE))</f>
        <v>80</v>
      </c>
      <c r="I2296">
        <f t="shared" si="35"/>
        <v>20</v>
      </c>
      <c r="J2296" s="31">
        <f>Classes_finales!$W$30*C2296^3+Classes_finales!$W$31*C2296^2+Classes_finales!$W$32*C2296+Classes_finales!$W$33</f>
        <v>0.58492132903729344</v>
      </c>
      <c r="K2296">
        <f>IF(OR(C2296&lt;10,C2296&gt;450),0,IF(H2296&gt;=MAX(Classes_finales!D:D),$M$1,Donnees_SIG!J2296))</f>
        <v>7.914299999999999</v>
      </c>
      <c r="P2296" t="s">
        <v>39</v>
      </c>
    </row>
    <row r="2297" spans="1:16">
      <c r="A2297" t="s">
        <v>4629</v>
      </c>
      <c r="B2297" t="s">
        <v>4630</v>
      </c>
      <c r="C2297">
        <v>158.43800354000001</v>
      </c>
      <c r="D2297" t="s">
        <v>37</v>
      </c>
      <c r="E2297">
        <v>791422.18285623798</v>
      </c>
      <c r="F2297">
        <v>9638490.2753947992</v>
      </c>
      <c r="G2297">
        <f>IF(C2297="","",VLOOKUP(C2297,Classes_detaillees!B:D,Classes_detaillees!C$1,TRUE))</f>
        <v>160</v>
      </c>
      <c r="H2297">
        <f>IF(C2297="","",VLOOKUP(C2297,Classes_finales!B:D,Classes_finales!C$1,TRUE))</f>
        <v>80</v>
      </c>
      <c r="I2297">
        <f t="shared" si="35"/>
        <v>20</v>
      </c>
      <c r="J2297" s="31">
        <f>Classes_finales!$W$30*C2297^3+Classes_finales!$W$31*C2297^2+Classes_finales!$W$32*C2297+Classes_finales!$W$33</f>
        <v>-15.780975087409466</v>
      </c>
      <c r="K2297">
        <f>IF(OR(C2297&lt;10,C2297&gt;450),0,IF(H2297&gt;=MAX(Classes_finales!D:D),$M$1,Donnees_SIG!J2297))</f>
        <v>7.914299999999999</v>
      </c>
      <c r="P2297" t="s">
        <v>39</v>
      </c>
    </row>
    <row r="2298" spans="1:16">
      <c r="A2298" t="s">
        <v>4631</v>
      </c>
      <c r="B2298" t="s">
        <v>4632</v>
      </c>
      <c r="C2298">
        <v>96.138900757000002</v>
      </c>
      <c r="D2298" t="s">
        <v>37</v>
      </c>
      <c r="E2298">
        <v>790870.21904194902</v>
      </c>
      <c r="F2298">
        <v>9638143.59126327</v>
      </c>
      <c r="G2298">
        <f>IF(C2298="","",VLOOKUP(C2298,Classes_detaillees!B:D,Classes_detaillees!C$1,TRUE))</f>
        <v>100</v>
      </c>
      <c r="H2298">
        <f>IF(C2298="","",VLOOKUP(C2298,Classes_finales!B:D,Classes_finales!C$1,TRUE))</f>
        <v>80</v>
      </c>
      <c r="I2298">
        <f t="shared" si="35"/>
        <v>20</v>
      </c>
      <c r="J2298" s="31">
        <f>Classes_finales!$W$30*C2298^3+Classes_finales!$W$31*C2298^2+Classes_finales!$W$32*C2298+Classes_finales!$W$33</f>
        <v>7.5548798320657138</v>
      </c>
      <c r="K2298">
        <f>IF(OR(C2298&lt;10,C2298&gt;450),0,IF(H2298&gt;=MAX(Classes_finales!D:D),$M$1,Donnees_SIG!J2298))</f>
        <v>7.914299999999999</v>
      </c>
      <c r="P2298" t="s">
        <v>39</v>
      </c>
    </row>
    <row r="2299" spans="1:16">
      <c r="A2299" t="s">
        <v>4633</v>
      </c>
      <c r="B2299" s="31" t="s">
        <v>4634</v>
      </c>
      <c r="C2299">
        <v>107.51360321</v>
      </c>
      <c r="D2299" t="s">
        <v>37</v>
      </c>
      <c r="E2299">
        <v>783500.36571744306</v>
      </c>
      <c r="F2299">
        <v>9636997.78777631</v>
      </c>
      <c r="G2299">
        <f>IF(C2299="","",VLOOKUP(C2299,Classes_detaillees!B:D,Classes_detaillees!C$1,TRUE))</f>
        <v>110</v>
      </c>
      <c r="H2299">
        <f>IF(C2299="","",VLOOKUP(C2299,Classes_finales!B:D,Classes_finales!C$1,TRUE))</f>
        <v>80</v>
      </c>
      <c r="I2299">
        <f t="shared" si="35"/>
        <v>20</v>
      </c>
      <c r="J2299" s="31">
        <f>Classes_finales!$W$30*C2299^3+Classes_finales!$W$31*C2299^2+Classes_finales!$W$32*C2299+Classes_finales!$W$33</f>
        <v>6.2146379287437892</v>
      </c>
      <c r="K2299">
        <f>IF(OR(C2299&lt;10,C2299&gt;450),0,IF(H2299&gt;=MAX(Classes_finales!D:D),$M$1,Donnees_SIG!J2299))</f>
        <v>7.914299999999999</v>
      </c>
      <c r="P2299" t="s">
        <v>39</v>
      </c>
    </row>
    <row r="2300" spans="1:16">
      <c r="A2300" t="s">
        <v>4635</v>
      </c>
      <c r="B2300" s="31" t="s">
        <v>4636</v>
      </c>
      <c r="C2300">
        <v>161.15060424999999</v>
      </c>
      <c r="D2300" t="s">
        <v>37</v>
      </c>
      <c r="E2300">
        <v>791395.92505869595</v>
      </c>
      <c r="F2300">
        <v>9638486.4938170295</v>
      </c>
      <c r="G2300">
        <f>IF(C2300="","",VLOOKUP(C2300,Classes_detaillees!B:D,Classes_detaillees!C$1,TRUE))</f>
        <v>165</v>
      </c>
      <c r="H2300">
        <f>IF(C2300="","",VLOOKUP(C2300,Classes_finales!B:D,Classes_finales!C$1,TRUE))</f>
        <v>80</v>
      </c>
      <c r="I2300">
        <f t="shared" si="35"/>
        <v>20</v>
      </c>
      <c r="J2300" s="31">
        <f>Classes_finales!$W$30*C2300^3+Classes_finales!$W$31*C2300^2+Classes_finales!$W$32*C2300+Classes_finales!$W$33</f>
        <v>-17.8753606066843</v>
      </c>
      <c r="K2300">
        <f>IF(OR(C2300&lt;10,C2300&gt;450),0,IF(H2300&gt;=MAX(Classes_finales!D:D),$M$1,Donnees_SIG!J2300))</f>
        <v>7.914299999999999</v>
      </c>
      <c r="P2300" t="s">
        <v>39</v>
      </c>
    </row>
    <row r="2301" spans="1:16">
      <c r="A2301" t="s">
        <v>4637</v>
      </c>
      <c r="B2301" t="s">
        <v>4638</v>
      </c>
      <c r="C2301">
        <v>47.678001404</v>
      </c>
      <c r="D2301" t="s">
        <v>37</v>
      </c>
      <c r="E2301">
        <v>783869.10630571004</v>
      </c>
      <c r="F2301">
        <v>9635938.6614925805</v>
      </c>
      <c r="G2301">
        <f>IF(C2301="","",VLOOKUP(C2301,Classes_detaillees!B:D,Classes_detaillees!C$1,TRUE))</f>
        <v>50</v>
      </c>
      <c r="H2301">
        <f>IF(C2301="","",VLOOKUP(C2301,Classes_finales!B:D,Classes_finales!C$1,TRUE))</f>
        <v>50</v>
      </c>
      <c r="I2301">
        <f t="shared" si="35"/>
        <v>20</v>
      </c>
      <c r="J2301" s="31">
        <f>Classes_finales!$W$30*C2301^3+Classes_finales!$W$31*C2301^2+Classes_finales!$W$32*C2301+Classes_finales!$W$33</f>
        <v>5.0685754255345046</v>
      </c>
      <c r="K2301">
        <f>IF(OR(C2301&lt;10,C2301&gt;450),0,IF(H2301&gt;=MAX(Classes_finales!D:D),$M$1,Donnees_SIG!J2301))</f>
        <v>5.0685754255345046</v>
      </c>
      <c r="P2301" t="s">
        <v>39</v>
      </c>
    </row>
    <row r="2302" spans="1:16">
      <c r="A2302" t="s">
        <v>4639</v>
      </c>
      <c r="B2302" s="31" t="s">
        <v>4640</v>
      </c>
      <c r="C2302">
        <v>66.074798584000007</v>
      </c>
      <c r="D2302" t="s">
        <v>37</v>
      </c>
      <c r="E2302">
        <v>783339.42784481496</v>
      </c>
      <c r="F2302">
        <v>9635693.5002962705</v>
      </c>
      <c r="G2302">
        <f>IF(C2302="","",VLOOKUP(C2302,Classes_detaillees!B:D,Classes_detaillees!C$1,TRUE))</f>
        <v>70</v>
      </c>
      <c r="H2302">
        <f>IF(C2302="","",VLOOKUP(C2302,Classes_finales!B:D,Classes_finales!C$1,TRUE))</f>
        <v>70</v>
      </c>
      <c r="I2302">
        <f t="shared" si="35"/>
        <v>20</v>
      </c>
      <c r="J2302" s="31">
        <f>Classes_finales!$W$30*C2302^3+Classes_finales!$W$31*C2302^2+Classes_finales!$W$32*C2302+Classes_finales!$W$33</f>
        <v>7.1173983350416776</v>
      </c>
      <c r="K2302">
        <f>IF(OR(C2302&lt;10,C2302&gt;450),0,IF(H2302&gt;=MAX(Classes_finales!D:D),$M$1,Donnees_SIG!J2302))</f>
        <v>7.1173983350416776</v>
      </c>
      <c r="P2302" t="s">
        <v>39</v>
      </c>
    </row>
    <row r="2303" spans="1:16">
      <c r="A2303" t="s">
        <v>4641</v>
      </c>
      <c r="B2303" t="s">
        <v>4642</v>
      </c>
      <c r="C2303">
        <v>22.883300780999999</v>
      </c>
      <c r="D2303" t="s">
        <v>37</v>
      </c>
      <c r="E2303">
        <v>790664.49515070894</v>
      </c>
      <c r="F2303">
        <v>9638328.5325752608</v>
      </c>
      <c r="G2303">
        <f>IF(C2303="","",VLOOKUP(C2303,Classes_detaillees!B:D,Classes_detaillees!C$1,TRUE))</f>
        <v>25</v>
      </c>
      <c r="H2303">
        <f>IF(C2303="","",VLOOKUP(C2303,Classes_finales!B:D,Classes_finales!C$1,TRUE))</f>
        <v>30</v>
      </c>
      <c r="I2303">
        <f t="shared" si="35"/>
        <v>20</v>
      </c>
      <c r="J2303" s="31">
        <f>Classes_finales!$W$30*C2303^3+Classes_finales!$W$31*C2303^2+Classes_finales!$W$32*C2303+Classes_finales!$W$33</f>
        <v>1.7367250858133372</v>
      </c>
      <c r="K2303">
        <f>IF(OR(C2303&lt;10,C2303&gt;450),0,IF(H2303&gt;=MAX(Classes_finales!D:D),$M$1,Donnees_SIG!J2303))</f>
        <v>1.7367250858133372</v>
      </c>
      <c r="P2303" t="s">
        <v>39</v>
      </c>
    </row>
    <row r="2304" spans="1:16">
      <c r="A2304" t="s">
        <v>4643</v>
      </c>
      <c r="B2304" t="s">
        <v>4644</v>
      </c>
      <c r="C2304">
        <v>29.301200866999999</v>
      </c>
      <c r="D2304" t="s">
        <v>37</v>
      </c>
      <c r="E2304">
        <v>783817.391298234</v>
      </c>
      <c r="F2304">
        <v>9636102.15307891</v>
      </c>
      <c r="G2304">
        <f>IF(C2304="","",VLOOKUP(C2304,Classes_detaillees!B:D,Classes_detaillees!C$1,TRUE))</f>
        <v>30</v>
      </c>
      <c r="H2304">
        <f>IF(C2304="","",VLOOKUP(C2304,Classes_finales!B:D,Classes_finales!C$1,TRUE))</f>
        <v>30</v>
      </c>
      <c r="I2304">
        <f t="shared" si="35"/>
        <v>20</v>
      </c>
      <c r="J2304" s="31">
        <f>Classes_finales!$W$30*C2304^3+Classes_finales!$W$31*C2304^2+Classes_finales!$W$32*C2304+Classes_finales!$W$33</f>
        <v>2.5752341498046554</v>
      </c>
      <c r="K2304">
        <f>IF(OR(C2304&lt;10,C2304&gt;450),0,IF(H2304&gt;=MAX(Classes_finales!D:D),$M$1,Donnees_SIG!J2304))</f>
        <v>2.5752341498046554</v>
      </c>
      <c r="P2304" t="s">
        <v>39</v>
      </c>
    </row>
    <row r="2305" spans="1:16">
      <c r="A2305" t="s">
        <v>4645</v>
      </c>
      <c r="B2305" s="31" t="s">
        <v>4646</v>
      </c>
      <c r="C2305">
        <v>79.613502502000003</v>
      </c>
      <c r="D2305" t="s">
        <v>37</v>
      </c>
      <c r="E2305">
        <v>790485.40804629005</v>
      </c>
      <c r="F2305">
        <v>9637388.9521356206</v>
      </c>
      <c r="G2305">
        <f>IF(C2305="","",VLOOKUP(C2305,Classes_detaillees!B:D,Classes_detaillees!C$1,TRUE))</f>
        <v>80</v>
      </c>
      <c r="H2305">
        <f>IF(C2305="","",VLOOKUP(C2305,Classes_finales!B:D,Classes_finales!C$1,TRUE))</f>
        <v>80</v>
      </c>
      <c r="I2305">
        <f t="shared" si="35"/>
        <v>20</v>
      </c>
      <c r="J2305" s="31">
        <f>Classes_finales!$W$30*C2305^3+Classes_finales!$W$31*C2305^2+Classes_finales!$W$32*C2305+Classes_finales!$W$33</f>
        <v>7.9042889781806718</v>
      </c>
      <c r="K2305">
        <f>IF(OR(C2305&lt;10,C2305&gt;450),0,IF(H2305&gt;=MAX(Classes_finales!D:D),$M$1,Donnees_SIG!J2305))</f>
        <v>7.914299999999999</v>
      </c>
      <c r="P2305" t="s">
        <v>39</v>
      </c>
    </row>
    <row r="2306" spans="1:16">
      <c r="A2306" t="s">
        <v>4647</v>
      </c>
      <c r="B2306" t="s">
        <v>4648</v>
      </c>
      <c r="C2306">
        <v>70.527900696000003</v>
      </c>
      <c r="D2306" t="s">
        <v>37</v>
      </c>
      <c r="E2306">
        <v>783342.11632997496</v>
      </c>
      <c r="F2306">
        <v>9636926.8783958703</v>
      </c>
      <c r="G2306">
        <f>IF(C2306="","",VLOOKUP(C2306,Classes_detaillees!B:D,Classes_detaillees!C$1,TRUE))</f>
        <v>75</v>
      </c>
      <c r="H2306">
        <f>IF(C2306="","",VLOOKUP(C2306,Classes_finales!B:D,Classes_finales!C$1,TRUE))</f>
        <v>80</v>
      </c>
      <c r="I2306">
        <f t="shared" si="35"/>
        <v>20</v>
      </c>
      <c r="J2306" s="31">
        <f>Classes_finales!$W$30*C2306^3+Classes_finales!$W$31*C2306^2+Classes_finales!$W$32*C2306+Classes_finales!$W$33</f>
        <v>7.4621678587584359</v>
      </c>
      <c r="K2306">
        <f>IF(OR(C2306&lt;10,C2306&gt;450),0,IF(H2306&gt;=MAX(Classes_finales!D:D),$M$1,Donnees_SIG!J2306))</f>
        <v>7.914299999999999</v>
      </c>
      <c r="P2306" t="s">
        <v>39</v>
      </c>
    </row>
    <row r="2307" spans="1:16">
      <c r="A2307" t="s">
        <v>4649</v>
      </c>
      <c r="B2307" t="s">
        <v>4650</v>
      </c>
      <c r="C2307">
        <v>175.28309630999999</v>
      </c>
      <c r="D2307" t="s">
        <v>37</v>
      </c>
      <c r="E2307">
        <v>792128.74915524805</v>
      </c>
      <c r="F2307">
        <v>9638575.9194970094</v>
      </c>
      <c r="G2307">
        <f>IF(C2307="","",VLOOKUP(C2307,Classes_detaillees!B:D,Classes_detaillees!C$1,TRUE))</f>
        <v>180</v>
      </c>
      <c r="H2307">
        <f>IF(C2307="","",VLOOKUP(C2307,Classes_finales!B:D,Classes_finales!C$1,TRUE))</f>
        <v>80</v>
      </c>
      <c r="I2307">
        <f t="shared" ref="I2307:I2370" si="36">IF(E2307="","",20)</f>
        <v>20</v>
      </c>
      <c r="J2307" s="31">
        <f>Classes_finales!$W$30*C2307^3+Classes_finales!$W$31*C2307^2+Classes_finales!$W$32*C2307+Classes_finales!$W$33</f>
        <v>-30.619462775874801</v>
      </c>
      <c r="K2307">
        <f>IF(OR(C2307&lt;10,C2307&gt;450),0,IF(H2307&gt;=MAX(Classes_finales!D:D),$M$1,Donnees_SIG!J2307))</f>
        <v>7.914299999999999</v>
      </c>
      <c r="P2307" t="s">
        <v>39</v>
      </c>
    </row>
    <row r="2308" spans="1:16">
      <c r="A2308" t="s">
        <v>4651</v>
      </c>
      <c r="B2308" t="s">
        <v>4652</v>
      </c>
      <c r="C2308">
        <v>44.993900299000003</v>
      </c>
      <c r="D2308" t="s">
        <v>37</v>
      </c>
      <c r="E2308">
        <v>790670.56534925697</v>
      </c>
      <c r="F2308">
        <v>9637588.8416798096</v>
      </c>
      <c r="G2308">
        <f>IF(C2308="","",VLOOKUP(C2308,Classes_detaillees!B:D,Classes_detaillees!C$1,TRUE))</f>
        <v>45</v>
      </c>
      <c r="H2308">
        <f>IF(C2308="","",VLOOKUP(C2308,Classes_finales!B:D,Classes_finales!C$1,TRUE))</f>
        <v>50</v>
      </c>
      <c r="I2308">
        <f t="shared" si="36"/>
        <v>20</v>
      </c>
      <c r="J2308" s="31">
        <f>Classes_finales!$W$30*C2308^3+Classes_finales!$W$31*C2308^2+Classes_finales!$W$32*C2308+Classes_finales!$W$33</f>
        <v>4.7144862812879627</v>
      </c>
      <c r="K2308">
        <f>IF(OR(C2308&lt;10,C2308&gt;450),0,IF(H2308&gt;=MAX(Classes_finales!D:D),$M$1,Donnees_SIG!J2308))</f>
        <v>4.7144862812879627</v>
      </c>
      <c r="P2308" t="s">
        <v>39</v>
      </c>
    </row>
    <row r="2309" spans="1:16">
      <c r="A2309" t="s">
        <v>4653</v>
      </c>
      <c r="B2309" t="s">
        <v>4654</v>
      </c>
      <c r="C2309">
        <v>72.056602478000002</v>
      </c>
      <c r="D2309" t="s">
        <v>37</v>
      </c>
      <c r="E2309">
        <v>790489.59543646697</v>
      </c>
      <c r="F2309">
        <v>9637878.7973510902</v>
      </c>
      <c r="G2309">
        <f>IF(C2309="","",VLOOKUP(C2309,Classes_detaillees!B:D,Classes_detaillees!C$1,TRUE))</f>
        <v>75</v>
      </c>
      <c r="H2309">
        <f>IF(C2309="","",VLOOKUP(C2309,Classes_finales!B:D,Classes_finales!C$1,TRUE))</f>
        <v>80</v>
      </c>
      <c r="I2309">
        <f t="shared" si="36"/>
        <v>20</v>
      </c>
      <c r="J2309" s="31">
        <f>Classes_finales!$W$30*C2309^3+Classes_finales!$W$31*C2309^2+Classes_finales!$W$32*C2309+Classes_finales!$W$33</f>
        <v>7.5624799155026796</v>
      </c>
      <c r="K2309">
        <f>IF(OR(C2309&lt;10,C2309&gt;450),0,IF(H2309&gt;=MAX(Classes_finales!D:D),$M$1,Donnees_SIG!J2309))</f>
        <v>7.914299999999999</v>
      </c>
      <c r="P2309" t="s">
        <v>39</v>
      </c>
    </row>
    <row r="2310" spans="1:16">
      <c r="A2310" t="s">
        <v>4655</v>
      </c>
      <c r="B2310" s="31" t="s">
        <v>4656</v>
      </c>
      <c r="C2310">
        <v>21.757200241</v>
      </c>
      <c r="D2310" t="s">
        <v>37</v>
      </c>
      <c r="E2310">
        <v>789803.33339911501</v>
      </c>
      <c r="F2310">
        <v>9637360.1000423897</v>
      </c>
      <c r="G2310">
        <f>IF(C2310="","",VLOOKUP(C2310,Classes_detaillees!B:D,Classes_detaillees!C$1,TRUE))</f>
        <v>25</v>
      </c>
      <c r="H2310">
        <f>IF(C2310="","",VLOOKUP(C2310,Classes_finales!B:D,Classes_finales!C$1,TRUE))</f>
        <v>30</v>
      </c>
      <c r="I2310">
        <f t="shared" si="36"/>
        <v>20</v>
      </c>
      <c r="J2310" s="31">
        <f>Classes_finales!$W$30*C2310^3+Classes_finales!$W$31*C2310^2+Classes_finales!$W$32*C2310+Classes_finales!$W$33</f>
        <v>1.5957247458285564</v>
      </c>
      <c r="K2310">
        <f>IF(OR(C2310&lt;10,C2310&gt;450),0,IF(H2310&gt;=MAX(Classes_finales!D:D),$M$1,Donnees_SIG!J2310))</f>
        <v>1.5957247458285564</v>
      </c>
      <c r="P2310" t="s">
        <v>39</v>
      </c>
    </row>
    <row r="2311" spans="1:16">
      <c r="A2311" t="s">
        <v>4657</v>
      </c>
      <c r="B2311" t="s">
        <v>4658</v>
      </c>
      <c r="C2311">
        <v>100.09380341000001</v>
      </c>
      <c r="D2311" t="s">
        <v>37</v>
      </c>
      <c r="E2311">
        <v>793700.90123818698</v>
      </c>
      <c r="F2311">
        <v>9639401.6589692198</v>
      </c>
      <c r="G2311">
        <f>IF(C2311="","",VLOOKUP(C2311,Classes_detaillees!B:D,Classes_detaillees!C$1,TRUE))</f>
        <v>105</v>
      </c>
      <c r="H2311">
        <f>IF(C2311="","",VLOOKUP(C2311,Classes_finales!B:D,Classes_finales!C$1,TRUE))</f>
        <v>80</v>
      </c>
      <c r="I2311">
        <f t="shared" si="36"/>
        <v>20</v>
      </c>
      <c r="J2311" s="31">
        <f>Classes_finales!$W$30*C2311^3+Classes_finales!$W$31*C2311^2+Classes_finales!$W$32*C2311+Classes_finales!$W$33</f>
        <v>7.2025954154183598</v>
      </c>
      <c r="K2311">
        <f>IF(OR(C2311&lt;10,C2311&gt;450),0,IF(H2311&gt;=MAX(Classes_finales!D:D),$M$1,Donnees_SIG!J2311))</f>
        <v>7.914299999999999</v>
      </c>
      <c r="P2311" t="s">
        <v>39</v>
      </c>
    </row>
    <row r="2312" spans="1:16">
      <c r="A2312" t="s">
        <v>4659</v>
      </c>
      <c r="B2312" s="31" t="s">
        <v>4660</v>
      </c>
      <c r="C2312">
        <v>28.815700531000001</v>
      </c>
      <c r="D2312" t="s">
        <v>37</v>
      </c>
      <c r="E2312">
        <v>790681.39013852796</v>
      </c>
      <c r="F2312">
        <v>9638018.8004938103</v>
      </c>
      <c r="G2312">
        <f>IF(C2312="","",VLOOKUP(C2312,Classes_detaillees!B:D,Classes_detaillees!C$1,TRUE))</f>
        <v>30</v>
      </c>
      <c r="H2312">
        <f>IF(C2312="","",VLOOKUP(C2312,Classes_finales!B:D,Classes_finales!C$1,TRUE))</f>
        <v>30</v>
      </c>
      <c r="I2312">
        <f t="shared" si="36"/>
        <v>20</v>
      </c>
      <c r="J2312" s="31">
        <f>Classes_finales!$W$30*C2312^3+Classes_finales!$W$31*C2312^2+Classes_finales!$W$32*C2312+Classes_finales!$W$33</f>
        <v>2.510132248870006</v>
      </c>
      <c r="K2312">
        <f>IF(OR(C2312&lt;10,C2312&gt;450),0,IF(H2312&gt;=MAX(Classes_finales!D:D),$M$1,Donnees_SIG!J2312))</f>
        <v>2.510132248870006</v>
      </c>
      <c r="P2312" t="s">
        <v>39</v>
      </c>
    </row>
    <row r="2313" spans="1:16">
      <c r="A2313" t="s">
        <v>4661</v>
      </c>
      <c r="B2313" t="s">
        <v>4662</v>
      </c>
      <c r="C2313">
        <v>104.70890045</v>
      </c>
      <c r="D2313" t="s">
        <v>37</v>
      </c>
      <c r="E2313">
        <v>791761.10452947998</v>
      </c>
      <c r="F2313">
        <v>9638508.4448135197</v>
      </c>
      <c r="G2313">
        <f>IF(C2313="","",VLOOKUP(C2313,Classes_detaillees!B:D,Classes_detaillees!C$1,TRUE))</f>
        <v>105</v>
      </c>
      <c r="H2313">
        <f>IF(C2313="","",VLOOKUP(C2313,Classes_finales!B:D,Classes_finales!C$1,TRUE))</f>
        <v>80</v>
      </c>
      <c r="I2313">
        <f t="shared" si="36"/>
        <v>20</v>
      </c>
      <c r="J2313" s="31">
        <f>Classes_finales!$W$30*C2313^3+Classes_finales!$W$31*C2313^2+Classes_finales!$W$32*C2313+Classes_finales!$W$33</f>
        <v>6.6404638594925522</v>
      </c>
      <c r="K2313">
        <f>IF(OR(C2313&lt;10,C2313&gt;450),0,IF(H2313&gt;=MAX(Classes_finales!D:D),$M$1,Donnees_SIG!J2313))</f>
        <v>7.914299999999999</v>
      </c>
      <c r="P2313" t="s">
        <v>39</v>
      </c>
    </row>
    <row r="2314" spans="1:16">
      <c r="A2314" t="s">
        <v>4663</v>
      </c>
      <c r="B2314" t="s">
        <v>4664</v>
      </c>
      <c r="C2314">
        <v>31.330499649</v>
      </c>
      <c r="D2314" t="s">
        <v>37</v>
      </c>
      <c r="E2314">
        <v>786768.66732079105</v>
      </c>
      <c r="F2314">
        <v>9636285.2815763801</v>
      </c>
      <c r="G2314">
        <f>IF(C2314="","",VLOOKUP(C2314,Classes_detaillees!B:D,Classes_detaillees!C$1,TRUE))</f>
        <v>35</v>
      </c>
      <c r="H2314">
        <f>IF(C2314="","",VLOOKUP(C2314,Classes_finales!B:D,Classes_finales!C$1,TRUE))</f>
        <v>35</v>
      </c>
      <c r="I2314">
        <f t="shared" si="36"/>
        <v>20</v>
      </c>
      <c r="J2314" s="31">
        <f>Classes_finales!$W$30*C2314^3+Classes_finales!$W$31*C2314^2+Classes_finales!$W$32*C2314+Classes_finales!$W$33</f>
        <v>2.8494453885868247</v>
      </c>
      <c r="K2314">
        <f>IF(OR(C2314&lt;10,C2314&gt;450),0,IF(H2314&gt;=MAX(Classes_finales!D:D),$M$1,Donnees_SIG!J2314))</f>
        <v>2.8494453885868247</v>
      </c>
      <c r="P2314" t="s">
        <v>39</v>
      </c>
    </row>
    <row r="2315" spans="1:16">
      <c r="A2315" t="s">
        <v>4665</v>
      </c>
      <c r="B2315" t="s">
        <v>4666</v>
      </c>
      <c r="C2315">
        <v>150.51249695000001</v>
      </c>
      <c r="D2315" t="s">
        <v>37</v>
      </c>
      <c r="E2315">
        <v>790833.74556378694</v>
      </c>
      <c r="F2315">
        <v>9637975.25220838</v>
      </c>
      <c r="G2315">
        <f>IF(C2315="","",VLOOKUP(C2315,Classes_detaillees!B:D,Classes_detaillees!C$1,TRUE))</f>
        <v>155</v>
      </c>
      <c r="H2315">
        <f>IF(C2315="","",VLOOKUP(C2315,Classes_finales!B:D,Classes_finales!C$1,TRUE))</f>
        <v>80</v>
      </c>
      <c r="I2315">
        <f t="shared" si="36"/>
        <v>20</v>
      </c>
      <c r="J2315" s="31">
        <f>Classes_finales!$W$30*C2315^3+Classes_finales!$W$31*C2315^2+Classes_finales!$W$32*C2315+Classes_finales!$W$33</f>
        <v>-10.26895055246508</v>
      </c>
      <c r="K2315">
        <f>IF(OR(C2315&lt;10,C2315&gt;450),0,IF(H2315&gt;=MAX(Classes_finales!D:D),$M$1,Donnees_SIG!J2315))</f>
        <v>7.914299999999999</v>
      </c>
      <c r="P2315" t="s">
        <v>39</v>
      </c>
    </row>
    <row r="2316" spans="1:16">
      <c r="A2316" t="s">
        <v>4667</v>
      </c>
      <c r="B2316" t="s">
        <v>4668</v>
      </c>
      <c r="C2316">
        <v>59.677501677999999</v>
      </c>
      <c r="D2316" t="s">
        <v>37</v>
      </c>
      <c r="E2316">
        <v>786486.78687638498</v>
      </c>
      <c r="F2316">
        <v>9636274.2419427801</v>
      </c>
      <c r="G2316">
        <f>IF(C2316="","",VLOOKUP(C2316,Classes_detaillees!B:D,Classes_detaillees!C$1,TRUE))</f>
        <v>60</v>
      </c>
      <c r="H2316">
        <f>IF(C2316="","",VLOOKUP(C2316,Classes_finales!B:D,Classes_finales!C$1,TRUE))</f>
        <v>60</v>
      </c>
      <c r="I2316">
        <f t="shared" si="36"/>
        <v>20</v>
      </c>
      <c r="J2316" s="31">
        <f>Classes_finales!$W$30*C2316^3+Classes_finales!$W$31*C2316^2+Classes_finales!$W$32*C2316+Classes_finales!$W$33</f>
        <v>6.5023249896172715</v>
      </c>
      <c r="K2316">
        <f>IF(OR(C2316&lt;10,C2316&gt;450),0,IF(H2316&gt;=MAX(Classes_finales!D:D),$M$1,Donnees_SIG!J2316))</f>
        <v>6.5023249896172715</v>
      </c>
      <c r="P2316" t="s">
        <v>39</v>
      </c>
    </row>
    <row r="2317" spans="1:16">
      <c r="A2317" t="s">
        <v>4669</v>
      </c>
      <c r="B2317" t="s">
        <v>4670</v>
      </c>
      <c r="C2317">
        <v>489.75839232999999</v>
      </c>
      <c r="D2317" t="s">
        <v>37</v>
      </c>
      <c r="E2317">
        <v>789988.18535641301</v>
      </c>
      <c r="F2317">
        <v>9638843.5350891408</v>
      </c>
      <c r="G2317">
        <f>IF(C2317="","",VLOOKUP(C2317,Classes_detaillees!B:D,Classes_detaillees!C$1,TRUE))</f>
        <v>490</v>
      </c>
      <c r="H2317">
        <f>IF(C2317="","",VLOOKUP(C2317,Classes_finales!B:D,Classes_finales!C$1,TRUE))</f>
        <v>80</v>
      </c>
      <c r="I2317">
        <f t="shared" si="36"/>
        <v>20</v>
      </c>
      <c r="J2317" s="31">
        <f>Classes_finales!$W$30*C2317^3+Classes_finales!$W$31*C2317^2+Classes_finales!$W$32*C2317+Classes_finales!$W$33</f>
        <v>-1794.4123410168904</v>
      </c>
      <c r="K2317">
        <f>IF(OR(C2317&lt;10,C2317&gt;450),0,IF(H2317&gt;=MAX(Classes_finales!D:D),$M$1,Donnees_SIG!J2317))</f>
        <v>0</v>
      </c>
      <c r="P2317" t="s">
        <v>39</v>
      </c>
    </row>
    <row r="2318" spans="1:16">
      <c r="A2318" t="s">
        <v>4671</v>
      </c>
      <c r="B2318" s="31" t="s">
        <v>4672</v>
      </c>
      <c r="C2318">
        <v>141.11880493000001</v>
      </c>
      <c r="D2318" t="s">
        <v>37</v>
      </c>
      <c r="E2318">
        <v>790753.43825121096</v>
      </c>
      <c r="F2318">
        <v>9638583.7076354902</v>
      </c>
      <c r="G2318">
        <f>IF(C2318="","",VLOOKUP(C2318,Classes_detaillees!B:D,Classes_detaillees!C$1,TRUE))</f>
        <v>145</v>
      </c>
      <c r="H2318">
        <f>IF(C2318="","",VLOOKUP(C2318,Classes_finales!B:D,Classes_finales!C$1,TRUE))</f>
        <v>80</v>
      </c>
      <c r="I2318">
        <f t="shared" si="36"/>
        <v>20</v>
      </c>
      <c r="J2318" s="31">
        <f>Classes_finales!$W$30*C2318^3+Classes_finales!$W$31*C2318^2+Classes_finales!$W$32*C2318+Classes_finales!$W$33</f>
        <v>-4.8423594607158247</v>
      </c>
      <c r="K2318">
        <f>IF(OR(C2318&lt;10,C2318&gt;450),0,IF(H2318&gt;=MAX(Classes_finales!D:D),$M$1,Donnees_SIG!J2318))</f>
        <v>7.914299999999999</v>
      </c>
      <c r="P2318" t="s">
        <v>39</v>
      </c>
    </row>
    <row r="2319" spans="1:16">
      <c r="A2319" t="s">
        <v>4673</v>
      </c>
      <c r="B2319" t="s">
        <v>4674</v>
      </c>
      <c r="C2319">
        <v>118.89949799</v>
      </c>
      <c r="D2319" t="s">
        <v>37</v>
      </c>
      <c r="E2319">
        <v>790055.98289486696</v>
      </c>
      <c r="F2319">
        <v>9637383.4729300793</v>
      </c>
      <c r="G2319">
        <f>IF(C2319="","",VLOOKUP(C2319,Classes_detaillees!B:D,Classes_detaillees!C$1,TRUE))</f>
        <v>120</v>
      </c>
      <c r="H2319">
        <f>IF(C2319="","",VLOOKUP(C2319,Classes_finales!B:D,Classes_finales!C$1,TRUE))</f>
        <v>80</v>
      </c>
      <c r="I2319">
        <f t="shared" si="36"/>
        <v>20</v>
      </c>
      <c r="J2319" s="31">
        <f>Classes_finales!$W$30*C2319^3+Classes_finales!$W$31*C2319^2+Classes_finales!$W$32*C2319+Classes_finales!$W$33</f>
        <v>3.7714212440834909</v>
      </c>
      <c r="K2319">
        <f>IF(OR(C2319&lt;10,C2319&gt;450),0,IF(H2319&gt;=MAX(Classes_finales!D:D),$M$1,Donnees_SIG!J2319))</f>
        <v>7.914299999999999</v>
      </c>
      <c r="P2319" t="s">
        <v>39</v>
      </c>
    </row>
    <row r="2320" spans="1:16">
      <c r="A2320" t="s">
        <v>4675</v>
      </c>
      <c r="B2320" t="s">
        <v>4676</v>
      </c>
      <c r="C2320">
        <v>24.004400253</v>
      </c>
      <c r="D2320" t="s">
        <v>37</v>
      </c>
      <c r="E2320">
        <v>790564.23354015395</v>
      </c>
      <c r="F2320">
        <v>9638516.3773960005</v>
      </c>
      <c r="G2320">
        <f>IF(C2320="","",VLOOKUP(C2320,Classes_detaillees!B:D,Classes_detaillees!C$1,TRUE))</f>
        <v>25</v>
      </c>
      <c r="H2320">
        <f>IF(C2320="","",VLOOKUP(C2320,Classes_finales!B:D,Classes_finales!C$1,TRUE))</f>
        <v>30</v>
      </c>
      <c r="I2320">
        <f t="shared" si="36"/>
        <v>20</v>
      </c>
      <c r="J2320" s="31">
        <f>Classes_finales!$W$30*C2320^3+Classes_finales!$W$31*C2320^2+Classes_finales!$W$32*C2320+Classes_finales!$W$33</f>
        <v>1.8791829830824081</v>
      </c>
      <c r="K2320">
        <f>IF(OR(C2320&lt;10,C2320&gt;450),0,IF(H2320&gt;=MAX(Classes_finales!D:D),$M$1,Donnees_SIG!J2320))</f>
        <v>1.8791829830824081</v>
      </c>
      <c r="P2320" t="s">
        <v>39</v>
      </c>
    </row>
    <row r="2321" spans="1:16">
      <c r="A2321" t="s">
        <v>4677</v>
      </c>
      <c r="B2321" t="s">
        <v>4678</v>
      </c>
      <c r="C2321">
        <v>48.426399230999998</v>
      </c>
      <c r="D2321" t="s">
        <v>37</v>
      </c>
      <c r="E2321">
        <v>790526.31101209705</v>
      </c>
      <c r="F2321">
        <v>9638113.7024118397</v>
      </c>
      <c r="G2321">
        <f>IF(C2321="","",VLOOKUP(C2321,Classes_detaillees!B:D,Classes_detaillees!C$1,TRUE))</f>
        <v>50</v>
      </c>
      <c r="H2321">
        <f>IF(C2321="","",VLOOKUP(C2321,Classes_finales!B:D,Classes_finales!C$1,TRUE))</f>
        <v>50</v>
      </c>
      <c r="I2321">
        <f t="shared" si="36"/>
        <v>20</v>
      </c>
      <c r="J2321" s="31">
        <f>Classes_finales!$W$30*C2321^3+Classes_finales!$W$31*C2321^2+Classes_finales!$W$32*C2321+Classes_finales!$W$33</f>
        <v>5.1657070185241594</v>
      </c>
      <c r="K2321">
        <f>IF(OR(C2321&lt;10,C2321&gt;450),0,IF(H2321&gt;=MAX(Classes_finales!D:D),$M$1,Donnees_SIG!J2321))</f>
        <v>5.1657070185241594</v>
      </c>
      <c r="P2321" t="s">
        <v>39</v>
      </c>
    </row>
    <row r="2322" spans="1:16">
      <c r="A2322" t="s">
        <v>4679</v>
      </c>
      <c r="B2322" t="s">
        <v>4680</v>
      </c>
      <c r="C2322">
        <v>141.84390259</v>
      </c>
      <c r="D2322" t="s">
        <v>37</v>
      </c>
      <c r="E2322">
        <v>782919.44913352898</v>
      </c>
      <c r="F2322">
        <v>9635815.6346680205</v>
      </c>
      <c r="G2322">
        <f>IF(C2322="","",VLOOKUP(C2322,Classes_detaillees!B:D,Classes_detaillees!C$1,TRUE))</f>
        <v>145</v>
      </c>
      <c r="H2322">
        <f>IF(C2322="","",VLOOKUP(C2322,Classes_finales!B:D,Classes_finales!C$1,TRUE))</f>
        <v>80</v>
      </c>
      <c r="I2322">
        <f t="shared" si="36"/>
        <v>20</v>
      </c>
      <c r="J2322" s="31">
        <f>Classes_finales!$W$30*C2322^3+Classes_finales!$W$31*C2322^2+Classes_finales!$W$32*C2322+Classes_finales!$W$33</f>
        <v>-5.2205726334688602</v>
      </c>
      <c r="K2322">
        <f>IF(OR(C2322&lt;10,C2322&gt;450),0,IF(H2322&gt;=MAX(Classes_finales!D:D),$M$1,Donnees_SIG!J2322))</f>
        <v>7.914299999999999</v>
      </c>
      <c r="P2322" t="s">
        <v>39</v>
      </c>
    </row>
    <row r="2323" spans="1:16">
      <c r="A2323" t="s">
        <v>4681</v>
      </c>
      <c r="B2323" t="s">
        <v>4682</v>
      </c>
      <c r="C2323">
        <v>139.6493988</v>
      </c>
      <c r="D2323" t="s">
        <v>37</v>
      </c>
      <c r="E2323">
        <v>791146.66123305901</v>
      </c>
      <c r="F2323">
        <v>9639320.0883570593</v>
      </c>
      <c r="G2323">
        <f>IF(C2323="","",VLOOKUP(C2323,Classes_detaillees!B:D,Classes_detaillees!C$1,TRUE))</f>
        <v>140</v>
      </c>
      <c r="H2323">
        <f>IF(C2323="","",VLOOKUP(C2323,Classes_finales!B:D,Classes_finales!C$1,TRUE))</f>
        <v>80</v>
      </c>
      <c r="I2323">
        <f t="shared" si="36"/>
        <v>20</v>
      </c>
      <c r="J2323" s="31">
        <f>Classes_finales!$W$30*C2323^3+Classes_finales!$W$31*C2323^2+Classes_finales!$W$32*C2323+Classes_finales!$W$33</f>
        <v>-4.0960737858025222</v>
      </c>
      <c r="K2323">
        <f>IF(OR(C2323&lt;10,C2323&gt;450),0,IF(H2323&gt;=MAX(Classes_finales!D:D),$M$1,Donnees_SIG!J2323))</f>
        <v>7.914299999999999</v>
      </c>
      <c r="P2323" t="s">
        <v>39</v>
      </c>
    </row>
    <row r="2324" spans="1:16">
      <c r="A2324" t="s">
        <v>4683</v>
      </c>
      <c r="B2324" t="s">
        <v>4684</v>
      </c>
      <c r="C2324">
        <v>47.223899840999998</v>
      </c>
      <c r="D2324" t="s">
        <v>37</v>
      </c>
      <c r="E2324">
        <v>790865.79421257705</v>
      </c>
      <c r="F2324">
        <v>9638207.0285061691</v>
      </c>
      <c r="G2324">
        <f>IF(C2324="","",VLOOKUP(C2324,Classes_detaillees!B:D,Classes_detaillees!C$1,TRUE))</f>
        <v>50</v>
      </c>
      <c r="H2324">
        <f>IF(C2324="","",VLOOKUP(C2324,Classes_finales!B:D,Classes_finales!C$1,TRUE))</f>
        <v>50</v>
      </c>
      <c r="I2324">
        <f t="shared" si="36"/>
        <v>20</v>
      </c>
      <c r="J2324" s="31">
        <f>Classes_finales!$W$30*C2324^3+Classes_finales!$W$31*C2324^2+Classes_finales!$W$32*C2324+Classes_finales!$W$33</f>
        <v>5.0092753973524236</v>
      </c>
      <c r="K2324">
        <f>IF(OR(C2324&lt;10,C2324&gt;450),0,IF(H2324&gt;=MAX(Classes_finales!D:D),$M$1,Donnees_SIG!J2324))</f>
        <v>5.0092753973524236</v>
      </c>
      <c r="P2324" t="s">
        <v>39</v>
      </c>
    </row>
    <row r="2325" spans="1:16">
      <c r="A2325" t="s">
        <v>4685</v>
      </c>
      <c r="B2325" s="31" t="s">
        <v>4686</v>
      </c>
      <c r="C2325">
        <v>135.74589538999999</v>
      </c>
      <c r="D2325" t="s">
        <v>37</v>
      </c>
      <c r="E2325">
        <v>790549.71555502003</v>
      </c>
      <c r="F2325">
        <v>9637506.1466080192</v>
      </c>
      <c r="G2325">
        <f>IF(C2325="","",VLOOKUP(C2325,Classes_detaillees!B:D,Classes_detaillees!C$1,TRUE))</f>
        <v>140</v>
      </c>
      <c r="H2325">
        <f>IF(C2325="","",VLOOKUP(C2325,Classes_finales!B:D,Classes_finales!C$1,TRUE))</f>
        <v>80</v>
      </c>
      <c r="I2325">
        <f t="shared" si="36"/>
        <v>20</v>
      </c>
      <c r="J2325" s="31">
        <f>Classes_finales!$W$30*C2325^3+Classes_finales!$W$31*C2325^2+Classes_finales!$W$32*C2325+Classes_finales!$W$33</f>
        <v>-2.2421241229438276</v>
      </c>
      <c r="K2325">
        <f>IF(OR(C2325&lt;10,C2325&gt;450),0,IF(H2325&gt;=MAX(Classes_finales!D:D),$M$1,Donnees_SIG!J2325))</f>
        <v>7.914299999999999</v>
      </c>
      <c r="P2325" t="s">
        <v>39</v>
      </c>
    </row>
    <row r="2326" spans="1:16">
      <c r="A2326" t="s">
        <v>4687</v>
      </c>
      <c r="B2326" t="s">
        <v>4688</v>
      </c>
      <c r="C2326">
        <v>143.66360474000001</v>
      </c>
      <c r="D2326" t="s">
        <v>37</v>
      </c>
      <c r="E2326">
        <v>792476.539611188</v>
      </c>
      <c r="F2326">
        <v>9638475.1435145698</v>
      </c>
      <c r="G2326">
        <f>IF(C2326="","",VLOOKUP(C2326,Classes_detaillees!B:D,Classes_detaillees!C$1,TRUE))</f>
        <v>145</v>
      </c>
      <c r="H2326">
        <f>IF(C2326="","",VLOOKUP(C2326,Classes_finales!B:D,Classes_finales!C$1,TRUE))</f>
        <v>80</v>
      </c>
      <c r="I2326">
        <f t="shared" si="36"/>
        <v>20</v>
      </c>
      <c r="J2326" s="31">
        <f>Classes_finales!$W$30*C2326^3+Classes_finales!$W$31*C2326^2+Classes_finales!$W$32*C2326+Classes_finales!$W$33</f>
        <v>-6.1990594008116702</v>
      </c>
      <c r="K2326">
        <f>IF(OR(C2326&lt;10,C2326&gt;450),0,IF(H2326&gt;=MAX(Classes_finales!D:D),$M$1,Donnees_SIG!J2326))</f>
        <v>7.914299999999999</v>
      </c>
      <c r="P2326" t="s">
        <v>39</v>
      </c>
    </row>
    <row r="2327" spans="1:16">
      <c r="A2327" t="s">
        <v>4689</v>
      </c>
      <c r="B2327" s="31" t="s">
        <v>4690</v>
      </c>
      <c r="C2327">
        <v>87.749298096000004</v>
      </c>
      <c r="D2327" t="s">
        <v>37</v>
      </c>
      <c r="E2327">
        <v>792131.91655724705</v>
      </c>
      <c r="F2327">
        <v>9638109.6102981009</v>
      </c>
      <c r="G2327">
        <f>IF(C2327="","",VLOOKUP(C2327,Classes_detaillees!B:D,Classes_detaillees!C$1,TRUE))</f>
        <v>90</v>
      </c>
      <c r="H2327">
        <f>IF(C2327="","",VLOOKUP(C2327,Classes_finales!B:D,Classes_finales!C$1,TRUE))</f>
        <v>80</v>
      </c>
      <c r="I2327">
        <f t="shared" si="36"/>
        <v>20</v>
      </c>
      <c r="J2327" s="31">
        <f>Classes_finales!$W$30*C2327^3+Classes_finales!$W$31*C2327^2+Classes_finales!$W$32*C2327+Classes_finales!$W$33</f>
        <v>7.9418161497981163</v>
      </c>
      <c r="K2327">
        <f>IF(OR(C2327&lt;10,C2327&gt;450),0,IF(H2327&gt;=MAX(Classes_finales!D:D),$M$1,Donnees_SIG!J2327))</f>
        <v>7.914299999999999</v>
      </c>
      <c r="P2327" t="s">
        <v>39</v>
      </c>
    </row>
    <row r="2328" spans="1:16">
      <c r="A2328" t="s">
        <v>4691</v>
      </c>
      <c r="B2328" t="s">
        <v>4692</v>
      </c>
      <c r="C2328">
        <v>68.419700622999997</v>
      </c>
      <c r="D2328" t="s">
        <v>37</v>
      </c>
      <c r="E2328">
        <v>782974.44861458603</v>
      </c>
      <c r="F2328">
        <v>9635252.2449642606</v>
      </c>
      <c r="G2328">
        <f>IF(C2328="","",VLOOKUP(C2328,Classes_detaillees!B:D,Classes_detaillees!C$1,TRUE))</f>
        <v>70</v>
      </c>
      <c r="H2328">
        <f>IF(C2328="","",VLOOKUP(C2328,Classes_finales!B:D,Classes_finales!C$1,TRUE))</f>
        <v>70</v>
      </c>
      <c r="I2328">
        <f t="shared" si="36"/>
        <v>20</v>
      </c>
      <c r="J2328" s="31">
        <f>Classes_finales!$W$30*C2328^3+Classes_finales!$W$31*C2328^2+Classes_finales!$W$32*C2328+Classes_finales!$W$33</f>
        <v>7.3083410130191879</v>
      </c>
      <c r="K2328">
        <f>IF(OR(C2328&lt;10,C2328&gt;450),0,IF(H2328&gt;=MAX(Classes_finales!D:D),$M$1,Donnees_SIG!J2328))</f>
        <v>7.3083410130191879</v>
      </c>
      <c r="P2328" t="s">
        <v>39</v>
      </c>
    </row>
    <row r="2329" spans="1:16">
      <c r="A2329" t="s">
        <v>4693</v>
      </c>
      <c r="B2329" t="s">
        <v>4694</v>
      </c>
      <c r="C2329">
        <v>14.910099983</v>
      </c>
      <c r="D2329" t="s">
        <v>37</v>
      </c>
      <c r="E2329">
        <v>790640.21770856599</v>
      </c>
      <c r="F2329">
        <v>9638863.1452170108</v>
      </c>
      <c r="G2329">
        <f>IF(C2329="","",VLOOKUP(C2329,Classes_detaillees!B:D,Classes_detaillees!C$1,TRUE))</f>
        <v>15</v>
      </c>
      <c r="H2329">
        <f>IF(C2329="","",VLOOKUP(C2329,Classes_finales!B:D,Classes_finales!C$1,TRUE))</f>
        <v>15</v>
      </c>
      <c r="I2329">
        <f t="shared" si="36"/>
        <v>20</v>
      </c>
      <c r="J2329" s="31">
        <f>Classes_finales!$W$30*C2329^3+Classes_finales!$W$31*C2329^2+Classes_finales!$W$32*C2329+Classes_finales!$W$33</f>
        <v>0.79347545928863594</v>
      </c>
      <c r="K2329">
        <f>IF(OR(C2329&lt;10,C2329&gt;450),0,IF(H2329&gt;=MAX(Classes_finales!D:D),$M$1,Donnees_SIG!J2329))</f>
        <v>0.79347545928863594</v>
      </c>
      <c r="P2329" t="s">
        <v>39</v>
      </c>
    </row>
    <row r="2330" spans="1:16">
      <c r="A2330" t="s">
        <v>4695</v>
      </c>
      <c r="B2330" t="s">
        <v>4696</v>
      </c>
      <c r="C2330">
        <v>53.660499573000003</v>
      </c>
      <c r="D2330" t="s">
        <v>37</v>
      </c>
      <c r="E2330">
        <v>790515.52064670797</v>
      </c>
      <c r="F2330">
        <v>9637743.7866237797</v>
      </c>
      <c r="G2330">
        <f>IF(C2330="","",VLOOKUP(C2330,Classes_detaillees!B:D,Classes_detaillees!C$1,TRUE))</f>
        <v>55</v>
      </c>
      <c r="H2330">
        <f>IF(C2330="","",VLOOKUP(C2330,Classes_finales!B:D,Classes_finales!C$1,TRUE))</f>
        <v>60</v>
      </c>
      <c r="I2330">
        <f t="shared" si="36"/>
        <v>20</v>
      </c>
      <c r="J2330" s="31">
        <f>Classes_finales!$W$30*C2330^3+Classes_finales!$W$31*C2330^2+Classes_finales!$W$32*C2330+Classes_finales!$W$33</f>
        <v>5.8201170306149397</v>
      </c>
      <c r="K2330">
        <f>IF(OR(C2330&lt;10,C2330&gt;450),0,IF(H2330&gt;=MAX(Classes_finales!D:D),$M$1,Donnees_SIG!J2330))</f>
        <v>5.8201170306149397</v>
      </c>
      <c r="P2330" t="s">
        <v>39</v>
      </c>
    </row>
    <row r="2331" spans="1:16">
      <c r="A2331" t="s">
        <v>4697</v>
      </c>
      <c r="B2331" t="s">
        <v>4698</v>
      </c>
      <c r="C2331">
        <v>69.903800963999998</v>
      </c>
      <c r="D2331" t="s">
        <v>37</v>
      </c>
      <c r="E2331">
        <v>790568.97643373697</v>
      </c>
      <c r="F2331">
        <v>9637884.9303114004</v>
      </c>
      <c r="G2331">
        <f>IF(C2331="","",VLOOKUP(C2331,Classes_detaillees!B:D,Classes_detaillees!C$1,TRUE))</f>
        <v>70</v>
      </c>
      <c r="H2331">
        <f>IF(C2331="","",VLOOKUP(C2331,Classes_finales!B:D,Classes_finales!C$1,TRUE))</f>
        <v>70</v>
      </c>
      <c r="I2331">
        <f t="shared" si="36"/>
        <v>20</v>
      </c>
      <c r="J2331" s="31">
        <f>Classes_finales!$W$30*C2331^3+Classes_finales!$W$31*C2331^2+Classes_finales!$W$32*C2331+Classes_finales!$W$33</f>
        <v>7.4184609976435514</v>
      </c>
      <c r="K2331">
        <f>IF(OR(C2331&lt;10,C2331&gt;450),0,IF(H2331&gt;=MAX(Classes_finales!D:D),$M$1,Donnees_SIG!J2331))</f>
        <v>7.4184609976435514</v>
      </c>
      <c r="P2331" t="s">
        <v>39</v>
      </c>
    </row>
    <row r="2332" spans="1:16">
      <c r="A2332" t="s">
        <v>4699</v>
      </c>
      <c r="B2332" t="s">
        <v>4700</v>
      </c>
      <c r="C2332">
        <v>66.186500549000002</v>
      </c>
      <c r="D2332" t="s">
        <v>37</v>
      </c>
      <c r="E2332">
        <v>790851.30369646405</v>
      </c>
      <c r="F2332">
        <v>9639328.1440974697</v>
      </c>
      <c r="G2332">
        <f>IF(C2332="","",VLOOKUP(C2332,Classes_detaillees!B:D,Classes_detaillees!C$1,TRUE))</f>
        <v>70</v>
      </c>
      <c r="H2332">
        <f>IF(C2332="","",VLOOKUP(C2332,Classes_finales!B:D,Classes_finales!C$1,TRUE))</f>
        <v>70</v>
      </c>
      <c r="I2332">
        <f t="shared" si="36"/>
        <v>20</v>
      </c>
      <c r="J2332" s="31">
        <f>Classes_finales!$W$30*C2332^3+Classes_finales!$W$31*C2332^2+Classes_finales!$W$32*C2332+Classes_finales!$W$33</f>
        <v>7.1269465103217158</v>
      </c>
      <c r="K2332">
        <f>IF(OR(C2332&lt;10,C2332&gt;450),0,IF(H2332&gt;=MAX(Classes_finales!D:D),$M$1,Donnees_SIG!J2332))</f>
        <v>7.1269465103217158</v>
      </c>
      <c r="P2332" t="s">
        <v>39</v>
      </c>
    </row>
    <row r="2333" spans="1:16">
      <c r="A2333" t="s">
        <v>4701</v>
      </c>
      <c r="B2333" t="s">
        <v>4702</v>
      </c>
      <c r="C2333">
        <v>78.154502868999998</v>
      </c>
      <c r="D2333" t="s">
        <v>37</v>
      </c>
      <c r="E2333">
        <v>786345.85760218499</v>
      </c>
      <c r="F2333">
        <v>9636327.7395372503</v>
      </c>
      <c r="G2333">
        <f>IF(C2333="","",VLOOKUP(C2333,Classes_detaillees!B:D,Classes_detaillees!C$1,TRUE))</f>
        <v>80</v>
      </c>
      <c r="H2333">
        <f>IF(C2333="","",VLOOKUP(C2333,Classes_finales!B:D,Classes_finales!C$1,TRUE))</f>
        <v>80</v>
      </c>
      <c r="I2333">
        <f t="shared" si="36"/>
        <v>20</v>
      </c>
      <c r="J2333" s="31">
        <f>Classes_finales!$W$30*C2333^3+Classes_finales!$W$31*C2333^2+Classes_finales!$W$32*C2333+Classes_finales!$W$33</f>
        <v>7.8596175964053661</v>
      </c>
      <c r="K2333">
        <f>IF(OR(C2333&lt;10,C2333&gt;450),0,IF(H2333&gt;=MAX(Classes_finales!D:D),$M$1,Donnees_SIG!J2333))</f>
        <v>7.914299999999999</v>
      </c>
      <c r="P2333" t="s">
        <v>39</v>
      </c>
    </row>
    <row r="2334" spans="1:16">
      <c r="A2334" t="s">
        <v>4703</v>
      </c>
      <c r="B2334" t="s">
        <v>4704</v>
      </c>
      <c r="C2334">
        <v>35.044101714999996</v>
      </c>
      <c r="D2334" t="s">
        <v>37</v>
      </c>
      <c r="E2334">
        <v>791433.70541911304</v>
      </c>
      <c r="F2334">
        <v>9638040.4820552506</v>
      </c>
      <c r="G2334">
        <f>IF(C2334="","",VLOOKUP(C2334,Classes_detaillees!B:D,Classes_detaillees!C$1,TRUE))</f>
        <v>40</v>
      </c>
      <c r="H2334">
        <f>IF(C2334="","",VLOOKUP(C2334,Classes_finales!B:D,Classes_finales!C$1,TRUE))</f>
        <v>40</v>
      </c>
      <c r="I2334">
        <f t="shared" si="36"/>
        <v>20</v>
      </c>
      <c r="J2334" s="31">
        <f>Classes_finales!$W$30*C2334^3+Classes_finales!$W$31*C2334^2+Classes_finales!$W$32*C2334+Classes_finales!$W$33</f>
        <v>3.3573597684216039</v>
      </c>
      <c r="K2334">
        <f>IF(OR(C2334&lt;10,C2334&gt;450),0,IF(H2334&gt;=MAX(Classes_finales!D:D),$M$1,Donnees_SIG!J2334))</f>
        <v>3.3573597684216039</v>
      </c>
      <c r="P2334" t="s">
        <v>39</v>
      </c>
    </row>
    <row r="2335" spans="1:16">
      <c r="A2335" t="s">
        <v>4705</v>
      </c>
      <c r="B2335" s="31" t="s">
        <v>4706</v>
      </c>
      <c r="C2335">
        <v>24.299900054999998</v>
      </c>
      <c r="D2335" t="s">
        <v>37</v>
      </c>
      <c r="E2335">
        <v>790560.569307775</v>
      </c>
      <c r="F2335">
        <v>9639357.6407991406</v>
      </c>
      <c r="G2335">
        <f>IF(C2335="","",VLOOKUP(C2335,Classes_detaillees!B:D,Classes_detaillees!C$1,TRUE))</f>
        <v>25</v>
      </c>
      <c r="H2335">
        <f>IF(C2335="","",VLOOKUP(C2335,Classes_finales!B:D,Classes_finales!C$1,TRUE))</f>
        <v>30</v>
      </c>
      <c r="I2335">
        <f t="shared" si="36"/>
        <v>20</v>
      </c>
      <c r="J2335" s="31">
        <f>Classes_finales!$W$30*C2335^3+Classes_finales!$W$31*C2335^2+Classes_finales!$W$32*C2335+Classes_finales!$W$33</f>
        <v>1.9170570280088945</v>
      </c>
      <c r="K2335">
        <f>IF(OR(C2335&lt;10,C2335&gt;450),0,IF(H2335&gt;=MAX(Classes_finales!D:D),$M$1,Donnees_SIG!J2335))</f>
        <v>1.9170570280088945</v>
      </c>
      <c r="P2335" t="s">
        <v>39</v>
      </c>
    </row>
    <row r="2336" spans="1:16">
      <c r="A2336" t="s">
        <v>4707</v>
      </c>
      <c r="B2336" t="s">
        <v>4708</v>
      </c>
      <c r="C2336">
        <v>146.4855957</v>
      </c>
      <c r="D2336" t="s">
        <v>37</v>
      </c>
      <c r="E2336">
        <v>784422.65295762196</v>
      </c>
      <c r="F2336">
        <v>9635244.4201903399</v>
      </c>
      <c r="G2336">
        <f>IF(C2336="","",VLOOKUP(C2336,Classes_detaillees!B:D,Classes_detaillees!C$1,TRUE))</f>
        <v>150</v>
      </c>
      <c r="H2336">
        <f>IF(C2336="","",VLOOKUP(C2336,Classes_finales!B:D,Classes_finales!C$1,TRUE))</f>
        <v>80</v>
      </c>
      <c r="I2336">
        <f t="shared" si="36"/>
        <v>20</v>
      </c>
      <c r="J2336" s="31">
        <f>Classes_finales!$W$30*C2336^3+Classes_finales!$W$31*C2336^2+Classes_finales!$W$32*C2336+Classes_finales!$W$33</f>
        <v>-7.8008495624483594</v>
      </c>
      <c r="K2336">
        <f>IF(OR(C2336&lt;10,C2336&gt;450),0,IF(H2336&gt;=MAX(Classes_finales!D:D),$M$1,Donnees_SIG!J2336))</f>
        <v>7.914299999999999</v>
      </c>
      <c r="P2336" t="s">
        <v>39</v>
      </c>
    </row>
    <row r="2337" spans="1:16">
      <c r="A2337" t="s">
        <v>4709</v>
      </c>
      <c r="B2337" t="s">
        <v>4710</v>
      </c>
      <c r="C2337">
        <v>29.756500244000001</v>
      </c>
      <c r="D2337" t="s">
        <v>37</v>
      </c>
      <c r="E2337">
        <v>790403.51497976796</v>
      </c>
      <c r="F2337">
        <v>9638882.7132015899</v>
      </c>
      <c r="G2337">
        <f>IF(C2337="","",VLOOKUP(C2337,Classes_detaillees!B:D,Classes_detaillees!C$1,TRUE))</f>
        <v>30</v>
      </c>
      <c r="H2337">
        <f>IF(C2337="","",VLOOKUP(C2337,Classes_finales!B:D,Classes_finales!C$1,TRUE))</f>
        <v>30</v>
      </c>
      <c r="I2337">
        <f t="shared" si="36"/>
        <v>20</v>
      </c>
      <c r="J2337" s="31">
        <f>Classes_finales!$W$30*C2337^3+Classes_finales!$W$31*C2337^2+Classes_finales!$W$32*C2337+Classes_finales!$W$33</f>
        <v>2.6364758885204584</v>
      </c>
      <c r="K2337">
        <f>IF(OR(C2337&lt;10,C2337&gt;450),0,IF(H2337&gt;=MAX(Classes_finales!D:D),$M$1,Donnees_SIG!J2337))</f>
        <v>2.6364758885204584</v>
      </c>
      <c r="P2337" t="s">
        <v>39</v>
      </c>
    </row>
    <row r="2338" spans="1:16">
      <c r="A2338" t="s">
        <v>4711</v>
      </c>
      <c r="B2338" t="s">
        <v>4712</v>
      </c>
      <c r="C2338">
        <v>102.92019653</v>
      </c>
      <c r="D2338" t="s">
        <v>37</v>
      </c>
      <c r="E2338">
        <v>791868.56817193504</v>
      </c>
      <c r="F2338">
        <v>9639460.2263954002</v>
      </c>
      <c r="G2338">
        <f>IF(C2338="","",VLOOKUP(C2338,Classes_detaillees!B:D,Classes_detaillees!C$1,TRUE))</f>
        <v>105</v>
      </c>
      <c r="H2338">
        <f>IF(C2338="","",VLOOKUP(C2338,Classes_finales!B:D,Classes_finales!C$1,TRUE))</f>
        <v>80</v>
      </c>
      <c r="I2338">
        <f t="shared" si="36"/>
        <v>20</v>
      </c>
      <c r="J2338" s="31">
        <f>Classes_finales!$W$30*C2338^3+Classes_finales!$W$31*C2338^2+Classes_finales!$W$32*C2338+Classes_finales!$W$33</f>
        <v>6.878325013908098</v>
      </c>
      <c r="K2338">
        <f>IF(OR(C2338&lt;10,C2338&gt;450),0,IF(H2338&gt;=MAX(Classes_finales!D:D),$M$1,Donnees_SIG!J2338))</f>
        <v>7.914299999999999</v>
      </c>
      <c r="P2338" t="s">
        <v>39</v>
      </c>
    </row>
    <row r="2339" spans="1:16">
      <c r="A2339" t="s">
        <v>4713</v>
      </c>
      <c r="B2339" s="31" t="s">
        <v>4714</v>
      </c>
      <c r="C2339">
        <v>84.713996886999993</v>
      </c>
      <c r="D2339" t="s">
        <v>37</v>
      </c>
      <c r="E2339">
        <v>783003.67221068102</v>
      </c>
      <c r="F2339">
        <v>9635724.8639791701</v>
      </c>
      <c r="G2339">
        <f>IF(C2339="","",VLOOKUP(C2339,Classes_detaillees!B:D,Classes_detaillees!C$1,TRUE))</f>
        <v>85</v>
      </c>
      <c r="H2339">
        <f>IF(C2339="","",VLOOKUP(C2339,Classes_finales!B:D,Classes_finales!C$1,TRUE))</f>
        <v>80</v>
      </c>
      <c r="I2339">
        <f t="shared" si="36"/>
        <v>20</v>
      </c>
      <c r="J2339" s="31">
        <f>Classes_finales!$W$30*C2339^3+Classes_finales!$W$31*C2339^2+Classes_finales!$W$32*C2339+Classes_finales!$W$33</f>
        <v>7.9718068624183243</v>
      </c>
      <c r="K2339">
        <f>IF(OR(C2339&lt;10,C2339&gt;450),0,IF(H2339&gt;=MAX(Classes_finales!D:D),$M$1,Donnees_SIG!J2339))</f>
        <v>7.914299999999999</v>
      </c>
      <c r="P2339" t="s">
        <v>39</v>
      </c>
    </row>
    <row r="2340" spans="1:16">
      <c r="A2340" t="s">
        <v>4715</v>
      </c>
      <c r="B2340" t="s">
        <v>4716</v>
      </c>
      <c r="C2340">
        <v>74.588897704999994</v>
      </c>
      <c r="D2340" t="s">
        <v>37</v>
      </c>
      <c r="E2340">
        <v>783798.07905564702</v>
      </c>
      <c r="F2340">
        <v>9635451.5154664293</v>
      </c>
      <c r="G2340">
        <f>IF(C2340="","",VLOOKUP(C2340,Classes_detaillees!B:D,Classes_detaillees!C$1,TRUE))</f>
        <v>75</v>
      </c>
      <c r="H2340">
        <f>IF(C2340="","",VLOOKUP(C2340,Classes_finales!B:D,Classes_finales!C$1,TRUE))</f>
        <v>80</v>
      </c>
      <c r="I2340">
        <f t="shared" si="36"/>
        <v>20</v>
      </c>
      <c r="J2340" s="31">
        <f>Classes_finales!$W$30*C2340^3+Classes_finales!$W$31*C2340^2+Classes_finales!$W$32*C2340+Classes_finales!$W$33</f>
        <v>7.7066042244716684</v>
      </c>
      <c r="K2340">
        <f>IF(OR(C2340&lt;10,C2340&gt;450),0,IF(H2340&gt;=MAX(Classes_finales!D:D),$M$1,Donnees_SIG!J2340))</f>
        <v>7.914299999999999</v>
      </c>
      <c r="P2340" t="s">
        <v>39</v>
      </c>
    </row>
    <row r="2341" spans="1:16">
      <c r="A2341" t="s">
        <v>4717</v>
      </c>
      <c r="B2341" t="s">
        <v>4718</v>
      </c>
      <c r="C2341">
        <v>32.379299164000003</v>
      </c>
      <c r="D2341" t="s">
        <v>37</v>
      </c>
      <c r="E2341">
        <v>790758.96724847797</v>
      </c>
      <c r="F2341">
        <v>9638476.6969598792</v>
      </c>
      <c r="G2341">
        <f>IF(C2341="","",VLOOKUP(C2341,Classes_detaillees!B:D,Classes_detaillees!C$1,TRUE))</f>
        <v>35</v>
      </c>
      <c r="H2341">
        <f>IF(C2341="","",VLOOKUP(C2341,Classes_finales!B:D,Classes_finales!C$1,TRUE))</f>
        <v>35</v>
      </c>
      <c r="I2341">
        <f t="shared" si="36"/>
        <v>20</v>
      </c>
      <c r="J2341" s="31">
        <f>Classes_finales!$W$30*C2341^3+Classes_finales!$W$31*C2341^2+Classes_finales!$W$32*C2341+Classes_finales!$W$33</f>
        <v>2.9922624957071187</v>
      </c>
      <c r="K2341">
        <f>IF(OR(C2341&lt;10,C2341&gt;450),0,IF(H2341&gt;=MAX(Classes_finales!D:D),$M$1,Donnees_SIG!J2341))</f>
        <v>2.9922624957071187</v>
      </c>
      <c r="P2341" t="s">
        <v>39</v>
      </c>
    </row>
    <row r="2342" spans="1:16">
      <c r="A2342" t="s">
        <v>4719</v>
      </c>
      <c r="B2342" t="s">
        <v>4720</v>
      </c>
      <c r="C2342">
        <v>12.573499679999999</v>
      </c>
      <c r="D2342" t="s">
        <v>37</v>
      </c>
      <c r="E2342">
        <v>783463.00607654895</v>
      </c>
      <c r="F2342">
        <v>9636990.0490776505</v>
      </c>
      <c r="G2342">
        <f>IF(C2342="","",VLOOKUP(C2342,Classes_detaillees!B:D,Classes_detaillees!C$1,TRUE))</f>
        <v>15</v>
      </c>
      <c r="H2342">
        <f>IF(C2342="","",VLOOKUP(C2342,Classes_finales!B:D,Classes_finales!C$1,TRUE))</f>
        <v>15</v>
      </c>
      <c r="I2342">
        <f t="shared" si="36"/>
        <v>20</v>
      </c>
      <c r="J2342" s="31">
        <f>Classes_finales!$W$30*C2342^3+Classes_finales!$W$31*C2342^2+Classes_finales!$W$32*C2342+Classes_finales!$W$33</f>
        <v>0.54578087994508828</v>
      </c>
      <c r="K2342">
        <f>IF(OR(C2342&lt;10,C2342&gt;450),0,IF(H2342&gt;=MAX(Classes_finales!D:D),$M$1,Donnees_SIG!J2342))</f>
        <v>0.54578087994508828</v>
      </c>
      <c r="P2342" t="s">
        <v>39</v>
      </c>
    </row>
    <row r="2343" spans="1:16">
      <c r="A2343" t="s">
        <v>4721</v>
      </c>
      <c r="B2343" t="s">
        <v>4722</v>
      </c>
      <c r="C2343">
        <v>26.780099869000001</v>
      </c>
      <c r="D2343" t="s">
        <v>37</v>
      </c>
      <c r="E2343">
        <v>784132.35304680699</v>
      </c>
      <c r="F2343">
        <v>9637323.0351357106</v>
      </c>
      <c r="G2343">
        <f>IF(C2343="","",VLOOKUP(C2343,Classes_detaillees!B:D,Classes_detaillees!C$1,TRUE))</f>
        <v>30</v>
      </c>
      <c r="H2343">
        <f>IF(C2343="","",VLOOKUP(C2343,Classes_finales!B:D,Classes_finales!C$1,TRUE))</f>
        <v>30</v>
      </c>
      <c r="I2343">
        <f t="shared" si="36"/>
        <v>20</v>
      </c>
      <c r="J2343" s="31">
        <f>Classes_finales!$W$30*C2343^3+Classes_finales!$W$31*C2343^2+Classes_finales!$W$32*C2343+Classes_finales!$W$33</f>
        <v>2.2397502379025682</v>
      </c>
      <c r="K2343">
        <f>IF(OR(C2343&lt;10,C2343&gt;450),0,IF(H2343&gt;=MAX(Classes_finales!D:D),$M$1,Donnees_SIG!J2343))</f>
        <v>2.2397502379025682</v>
      </c>
      <c r="P2343" t="s">
        <v>39</v>
      </c>
    </row>
    <row r="2344" spans="1:16">
      <c r="A2344" t="s">
        <v>4723</v>
      </c>
      <c r="B2344" t="s">
        <v>4724</v>
      </c>
      <c r="C2344">
        <v>139.10549927</v>
      </c>
      <c r="D2344" t="s">
        <v>37</v>
      </c>
      <c r="E2344">
        <v>792239.88577342196</v>
      </c>
      <c r="F2344">
        <v>9638592.1745634396</v>
      </c>
      <c r="G2344">
        <f>IF(C2344="","",VLOOKUP(C2344,Classes_detaillees!B:D,Classes_detaillees!C$1,TRUE))</f>
        <v>140</v>
      </c>
      <c r="H2344">
        <f>IF(C2344="","",VLOOKUP(C2344,Classes_finales!B:D,Classes_finales!C$1,TRUE))</f>
        <v>80</v>
      </c>
      <c r="I2344">
        <f t="shared" si="36"/>
        <v>20</v>
      </c>
      <c r="J2344" s="31">
        <f>Classes_finales!$W$30*C2344^3+Classes_finales!$W$31*C2344^2+Classes_finales!$W$32*C2344+Classes_finales!$W$33</f>
        <v>-3.8266231840187923</v>
      </c>
      <c r="K2344">
        <f>IF(OR(C2344&lt;10,C2344&gt;450),0,IF(H2344&gt;=MAX(Classes_finales!D:D),$M$1,Donnees_SIG!J2344))</f>
        <v>7.914299999999999</v>
      </c>
      <c r="P2344" t="s">
        <v>39</v>
      </c>
    </row>
    <row r="2345" spans="1:16">
      <c r="A2345" t="s">
        <v>4725</v>
      </c>
      <c r="B2345" s="31" t="s">
        <v>4726</v>
      </c>
      <c r="C2345">
        <v>160.34030150999999</v>
      </c>
      <c r="D2345" t="s">
        <v>37</v>
      </c>
      <c r="E2345">
        <v>790286.85662479501</v>
      </c>
      <c r="F2345">
        <v>9638741.3278056197</v>
      </c>
      <c r="G2345">
        <f>IF(C2345="","",VLOOKUP(C2345,Classes_detaillees!B:D,Classes_detaillees!C$1,TRUE))</f>
        <v>165</v>
      </c>
      <c r="H2345">
        <f>IF(C2345="","",VLOOKUP(C2345,Classes_finales!B:D,Classes_finales!C$1,TRUE))</f>
        <v>80</v>
      </c>
      <c r="I2345">
        <f t="shared" si="36"/>
        <v>20</v>
      </c>
      <c r="J2345" s="31">
        <f>Classes_finales!$W$30*C2345^3+Classes_finales!$W$31*C2345^2+Classes_finales!$W$32*C2345+Classes_finales!$W$33</f>
        <v>-17.238325446445174</v>
      </c>
      <c r="K2345">
        <f>IF(OR(C2345&lt;10,C2345&gt;450),0,IF(H2345&gt;=MAX(Classes_finales!D:D),$M$1,Donnees_SIG!J2345))</f>
        <v>7.914299999999999</v>
      </c>
      <c r="P2345" t="s">
        <v>39</v>
      </c>
    </row>
    <row r="2346" spans="1:16">
      <c r="A2346" t="s">
        <v>4727</v>
      </c>
      <c r="B2346" t="s">
        <v>4728</v>
      </c>
      <c r="C2346">
        <v>98.703598021999994</v>
      </c>
      <c r="D2346" t="s">
        <v>37</v>
      </c>
      <c r="E2346">
        <v>783044.29909801704</v>
      </c>
      <c r="F2346">
        <v>9635581.9943958502</v>
      </c>
      <c r="G2346">
        <f>IF(C2346="","",VLOOKUP(C2346,Classes_detaillees!B:D,Classes_detaillees!C$1,TRUE))</f>
        <v>100</v>
      </c>
      <c r="H2346">
        <f>IF(C2346="","",VLOOKUP(C2346,Classes_finales!B:D,Classes_finales!C$1,TRUE))</f>
        <v>80</v>
      </c>
      <c r="I2346">
        <f t="shared" si="36"/>
        <v>20</v>
      </c>
      <c r="J2346" s="31">
        <f>Classes_finales!$W$30*C2346^3+Classes_finales!$W$31*C2346^2+Classes_finales!$W$32*C2346+Classes_finales!$W$33</f>
        <v>7.3396161193646687</v>
      </c>
      <c r="K2346">
        <f>IF(OR(C2346&lt;10,C2346&gt;450),0,IF(H2346&gt;=MAX(Classes_finales!D:D),$M$1,Donnees_SIG!J2346))</f>
        <v>7.914299999999999</v>
      </c>
      <c r="P2346" t="s">
        <v>39</v>
      </c>
    </row>
    <row r="2347" spans="1:16">
      <c r="A2347" t="s">
        <v>4729</v>
      </c>
      <c r="B2347" t="s">
        <v>4730</v>
      </c>
      <c r="C2347">
        <v>37.255001067999999</v>
      </c>
      <c r="D2347" t="s">
        <v>37</v>
      </c>
      <c r="E2347">
        <v>791041.00621342903</v>
      </c>
      <c r="F2347">
        <v>9638243.3414089996</v>
      </c>
      <c r="G2347">
        <f>IF(C2347="","",VLOOKUP(C2347,Classes_detaillees!B:D,Classes_detaillees!C$1,TRUE))</f>
        <v>40</v>
      </c>
      <c r="H2347">
        <f>IF(C2347="","",VLOOKUP(C2347,Classes_finales!B:D,Classes_finales!C$1,TRUE))</f>
        <v>40</v>
      </c>
      <c r="I2347">
        <f t="shared" si="36"/>
        <v>20</v>
      </c>
      <c r="J2347" s="31">
        <f>Classes_finales!$W$30*C2347^3+Classes_finales!$W$31*C2347^2+Classes_finales!$W$32*C2347+Classes_finales!$W$33</f>
        <v>3.6614163147715195</v>
      </c>
      <c r="K2347">
        <f>IF(OR(C2347&lt;10,C2347&gt;450),0,IF(H2347&gt;=MAX(Classes_finales!D:D),$M$1,Donnees_SIG!J2347))</f>
        <v>3.6614163147715195</v>
      </c>
      <c r="P2347" t="s">
        <v>39</v>
      </c>
    </row>
    <row r="2348" spans="1:16">
      <c r="A2348" t="s">
        <v>4731</v>
      </c>
      <c r="B2348" s="31" t="s">
        <v>4732</v>
      </c>
      <c r="C2348">
        <v>89.107803344999994</v>
      </c>
      <c r="D2348" t="s">
        <v>37</v>
      </c>
      <c r="E2348">
        <v>790469.16385206301</v>
      </c>
      <c r="F2348">
        <v>9637197.4506445006</v>
      </c>
      <c r="G2348">
        <f>IF(C2348="","",VLOOKUP(C2348,Classes_detaillees!B:D,Classes_detaillees!C$1,TRUE))</f>
        <v>90</v>
      </c>
      <c r="H2348">
        <f>IF(C2348="","",VLOOKUP(C2348,Classes_finales!B:D,Classes_finales!C$1,TRUE))</f>
        <v>80</v>
      </c>
      <c r="I2348">
        <f t="shared" si="36"/>
        <v>20</v>
      </c>
      <c r="J2348" s="31">
        <f>Classes_finales!$W$30*C2348^3+Classes_finales!$W$31*C2348^2+Classes_finales!$W$32*C2348+Classes_finales!$W$33</f>
        <v>7.9102986657287868</v>
      </c>
      <c r="K2348">
        <f>IF(OR(C2348&lt;10,C2348&gt;450),0,IF(H2348&gt;=MAX(Classes_finales!D:D),$M$1,Donnees_SIG!J2348))</f>
        <v>7.914299999999999</v>
      </c>
      <c r="P2348" t="s">
        <v>39</v>
      </c>
    </row>
    <row r="2349" spans="1:16">
      <c r="A2349" t="s">
        <v>4733</v>
      </c>
      <c r="B2349" t="s">
        <v>4734</v>
      </c>
      <c r="C2349">
        <v>458.10189818999999</v>
      </c>
      <c r="D2349" t="s">
        <v>37</v>
      </c>
      <c r="E2349">
        <v>791844.92870302498</v>
      </c>
      <c r="F2349">
        <v>9638331.7123396508</v>
      </c>
      <c r="G2349">
        <f>IF(C2349="","",VLOOKUP(C2349,Classes_detaillees!B:D,Classes_detaillees!C$1,TRUE))</f>
        <v>460</v>
      </c>
      <c r="H2349">
        <f>IF(C2349="","",VLOOKUP(C2349,Classes_finales!B:D,Classes_finales!C$1,TRUE))</f>
        <v>80</v>
      </c>
      <c r="I2349">
        <f t="shared" si="36"/>
        <v>20</v>
      </c>
      <c r="J2349" s="31">
        <f>Classes_finales!$W$30*C2349^3+Classes_finales!$W$31*C2349^2+Classes_finales!$W$32*C2349+Classes_finales!$W$33</f>
        <v>-1435.4465335856269</v>
      </c>
      <c r="K2349">
        <f>IF(OR(C2349&lt;10,C2349&gt;450),0,IF(H2349&gt;=MAX(Classes_finales!D:D),$M$1,Donnees_SIG!J2349))</f>
        <v>0</v>
      </c>
      <c r="P2349" t="s">
        <v>39</v>
      </c>
    </row>
    <row r="2350" spans="1:16">
      <c r="A2350" t="s">
        <v>4735</v>
      </c>
      <c r="B2350" t="s">
        <v>4736</v>
      </c>
      <c r="C2350">
        <v>120.26450348</v>
      </c>
      <c r="D2350" t="s">
        <v>37</v>
      </c>
      <c r="E2350">
        <v>789900.88079742098</v>
      </c>
      <c r="F2350">
        <v>9637362.5044384003</v>
      </c>
      <c r="G2350">
        <f>IF(C2350="","",VLOOKUP(C2350,Classes_detaillees!B:D,Classes_detaillees!C$1,TRUE))</f>
        <v>125</v>
      </c>
      <c r="H2350">
        <f>IF(C2350="","",VLOOKUP(C2350,Classes_finales!B:D,Classes_finales!C$1,TRUE))</f>
        <v>80</v>
      </c>
      <c r="I2350">
        <f t="shared" si="36"/>
        <v>20</v>
      </c>
      <c r="J2350" s="31">
        <f>Classes_finales!$W$30*C2350^3+Classes_finales!$W$31*C2350^2+Classes_finales!$W$32*C2350+Classes_finales!$W$33</f>
        <v>3.3961268981730091</v>
      </c>
      <c r="K2350">
        <f>IF(OR(C2350&lt;10,C2350&gt;450),0,IF(H2350&gt;=MAX(Classes_finales!D:D),$M$1,Donnees_SIG!J2350))</f>
        <v>7.914299999999999</v>
      </c>
      <c r="P2350" t="s">
        <v>39</v>
      </c>
    </row>
    <row r="2351" spans="1:16">
      <c r="A2351" t="s">
        <v>4737</v>
      </c>
      <c r="B2351" t="s">
        <v>4738</v>
      </c>
      <c r="C2351">
        <v>12.568499565</v>
      </c>
      <c r="D2351" t="s">
        <v>37</v>
      </c>
      <c r="E2351">
        <v>789959.431642115</v>
      </c>
      <c r="F2351">
        <v>9637361.3095516097</v>
      </c>
      <c r="G2351">
        <f>IF(C2351="","",VLOOKUP(C2351,Classes_detaillees!B:D,Classes_detaillees!C$1,TRUE))</f>
        <v>15</v>
      </c>
      <c r="H2351">
        <f>IF(C2351="","",VLOOKUP(C2351,Classes_finales!B:D,Classes_finales!C$1,TRUE))</f>
        <v>15</v>
      </c>
      <c r="I2351">
        <f t="shared" si="36"/>
        <v>20</v>
      </c>
      <c r="J2351" s="31">
        <f>Classes_finales!$W$30*C2351^3+Classes_finales!$W$31*C2351^2+Classes_finales!$W$32*C2351+Classes_finales!$W$33</f>
        <v>0.54526721514945242</v>
      </c>
      <c r="K2351">
        <f>IF(OR(C2351&lt;10,C2351&gt;450),0,IF(H2351&gt;=MAX(Classes_finales!D:D),$M$1,Donnees_SIG!J2351))</f>
        <v>0.54526721514945242</v>
      </c>
      <c r="P2351" t="s">
        <v>39</v>
      </c>
    </row>
    <row r="2352" spans="1:16">
      <c r="A2352" t="s">
        <v>4739</v>
      </c>
      <c r="B2352" s="31" t="s">
        <v>4740</v>
      </c>
      <c r="C2352">
        <v>40.386398315000001</v>
      </c>
      <c r="D2352" t="s">
        <v>37</v>
      </c>
      <c r="E2352">
        <v>790608.67568502098</v>
      </c>
      <c r="F2352">
        <v>9638788.9383239392</v>
      </c>
      <c r="G2352">
        <f>IF(C2352="","",VLOOKUP(C2352,Classes_detaillees!B:D,Classes_detaillees!C$1,TRUE))</f>
        <v>45</v>
      </c>
      <c r="H2352">
        <f>IF(C2352="","",VLOOKUP(C2352,Classes_finales!B:D,Classes_finales!C$1,TRUE))</f>
        <v>50</v>
      </c>
      <c r="I2352">
        <f t="shared" si="36"/>
        <v>20</v>
      </c>
      <c r="J2352" s="31">
        <f>Classes_finales!$W$30*C2352^3+Classes_finales!$W$31*C2352^2+Classes_finales!$W$32*C2352+Classes_finales!$W$33</f>
        <v>4.091166914778297</v>
      </c>
      <c r="K2352">
        <f>IF(OR(C2352&lt;10,C2352&gt;450),0,IF(H2352&gt;=MAX(Classes_finales!D:D),$M$1,Donnees_SIG!J2352))</f>
        <v>4.091166914778297</v>
      </c>
      <c r="P2352" t="s">
        <v>39</v>
      </c>
    </row>
    <row r="2353" spans="1:16">
      <c r="A2353" t="s">
        <v>4741</v>
      </c>
      <c r="B2353" t="s">
        <v>4742</v>
      </c>
      <c r="C2353">
        <v>26.351900100999998</v>
      </c>
      <c r="D2353" t="s">
        <v>37</v>
      </c>
      <c r="E2353">
        <v>790829.933212818</v>
      </c>
      <c r="F2353">
        <v>9639322.10993311</v>
      </c>
      <c r="G2353">
        <f>IF(C2353="","",VLOOKUP(C2353,Classes_detaillees!B:D,Classes_detaillees!C$1,TRUE))</f>
        <v>30</v>
      </c>
      <c r="H2353">
        <f>IF(C2353="","",VLOOKUP(C2353,Classes_finales!B:D,Classes_finales!C$1,TRUE))</f>
        <v>30</v>
      </c>
      <c r="I2353">
        <f t="shared" si="36"/>
        <v>20</v>
      </c>
      <c r="J2353" s="31">
        <f>Classes_finales!$W$30*C2353^3+Classes_finales!$W$31*C2353^2+Classes_finales!$W$32*C2353+Classes_finales!$W$33</f>
        <v>2.1834658012189356</v>
      </c>
      <c r="K2353">
        <f>IF(OR(C2353&lt;10,C2353&gt;450),0,IF(H2353&gt;=MAX(Classes_finales!D:D),$M$1,Donnees_SIG!J2353))</f>
        <v>2.1834658012189356</v>
      </c>
      <c r="P2353" t="s">
        <v>39</v>
      </c>
    </row>
    <row r="2354" spans="1:16">
      <c r="A2354" t="s">
        <v>4743</v>
      </c>
      <c r="B2354" s="31" t="s">
        <v>4744</v>
      </c>
      <c r="C2354">
        <v>94.319602966000005</v>
      </c>
      <c r="D2354" t="s">
        <v>37</v>
      </c>
      <c r="E2354">
        <v>791933.42246139795</v>
      </c>
      <c r="F2354">
        <v>9639805.7965465896</v>
      </c>
      <c r="G2354">
        <f>IF(C2354="","",VLOOKUP(C2354,Classes_detaillees!B:D,Classes_detaillees!C$1,TRUE))</f>
        <v>95</v>
      </c>
      <c r="H2354">
        <f>IF(C2354="","",VLOOKUP(C2354,Classes_finales!B:D,Classes_finales!C$1,TRUE))</f>
        <v>80</v>
      </c>
      <c r="I2354">
        <f t="shared" si="36"/>
        <v>20</v>
      </c>
      <c r="J2354" s="31">
        <f>Classes_finales!$W$30*C2354^3+Classes_finales!$W$31*C2354^2+Classes_finales!$W$32*C2354+Classes_finales!$W$33</f>
        <v>7.6790004516925769</v>
      </c>
      <c r="K2354">
        <f>IF(OR(C2354&lt;10,C2354&gt;450),0,IF(H2354&gt;=MAX(Classes_finales!D:D),$M$1,Donnees_SIG!J2354))</f>
        <v>7.914299999999999</v>
      </c>
      <c r="P2354" t="s">
        <v>39</v>
      </c>
    </row>
    <row r="2355" spans="1:16">
      <c r="A2355" t="s">
        <v>4745</v>
      </c>
      <c r="B2355" t="s">
        <v>4746</v>
      </c>
      <c r="C2355">
        <v>35.757999419999997</v>
      </c>
      <c r="D2355" t="s">
        <v>37</v>
      </c>
      <c r="E2355">
        <v>789787.68901294202</v>
      </c>
      <c r="F2355">
        <v>9637303.6318568308</v>
      </c>
      <c r="G2355">
        <f>IF(C2355="","",VLOOKUP(C2355,Classes_detaillees!B:D,Classes_detaillees!C$1,TRUE))</f>
        <v>40</v>
      </c>
      <c r="H2355">
        <f>IF(C2355="","",VLOOKUP(C2355,Classes_finales!B:D,Classes_finales!C$1,TRUE))</f>
        <v>40</v>
      </c>
      <c r="I2355">
        <f t="shared" si="36"/>
        <v>20</v>
      </c>
      <c r="J2355" s="31">
        <f>Classes_finales!$W$30*C2355^3+Classes_finales!$W$31*C2355^2+Classes_finales!$W$32*C2355+Classes_finales!$W$33</f>
        <v>3.4554978662498264</v>
      </c>
      <c r="K2355">
        <f>IF(OR(C2355&lt;10,C2355&gt;450),0,IF(H2355&gt;=MAX(Classes_finales!D:D),$M$1,Donnees_SIG!J2355))</f>
        <v>3.4554978662498264</v>
      </c>
      <c r="P2355" t="s">
        <v>39</v>
      </c>
    </row>
    <row r="2356" spans="1:16">
      <c r="A2356" t="s">
        <v>4747</v>
      </c>
      <c r="B2356" t="s">
        <v>4748</v>
      </c>
      <c r="C2356">
        <v>256.16400146000001</v>
      </c>
      <c r="D2356" t="s">
        <v>37</v>
      </c>
      <c r="E2356">
        <v>790352.08300138905</v>
      </c>
      <c r="F2356">
        <v>9638699.9689063802</v>
      </c>
      <c r="G2356">
        <f>IF(C2356="","",VLOOKUP(C2356,Classes_detaillees!B:D,Classes_detaillees!C$1,TRUE))</f>
        <v>260</v>
      </c>
      <c r="H2356">
        <f>IF(C2356="","",VLOOKUP(C2356,Classes_finales!B:D,Classes_finales!C$1,TRUE))</f>
        <v>80</v>
      </c>
      <c r="I2356">
        <f t="shared" si="36"/>
        <v>20</v>
      </c>
      <c r="J2356" s="31">
        <f>Classes_finales!$W$30*C2356^3+Classes_finales!$W$31*C2356^2+Classes_finales!$W$32*C2356+Classes_finales!$W$33</f>
        <v>-177.72759109921898</v>
      </c>
      <c r="K2356">
        <f>IF(OR(C2356&lt;10,C2356&gt;450),0,IF(H2356&gt;=MAX(Classes_finales!D:D),$M$1,Donnees_SIG!J2356))</f>
        <v>7.914299999999999</v>
      </c>
      <c r="P2356" t="s">
        <v>39</v>
      </c>
    </row>
    <row r="2357" spans="1:16">
      <c r="A2357" t="s">
        <v>4749</v>
      </c>
      <c r="B2357" t="s">
        <v>4750</v>
      </c>
      <c r="C2357">
        <v>114.23490142999999</v>
      </c>
      <c r="D2357" t="s">
        <v>37</v>
      </c>
      <c r="E2357">
        <v>790455.00215794402</v>
      </c>
      <c r="F2357">
        <v>9638529.8885887302</v>
      </c>
      <c r="G2357">
        <f>IF(C2357="","",VLOOKUP(C2357,Classes_detaillees!B:D,Classes_detaillees!C$1,TRUE))</f>
        <v>115</v>
      </c>
      <c r="H2357">
        <f>IF(C2357="","",VLOOKUP(C2357,Classes_finales!B:D,Classes_finales!C$1,TRUE))</f>
        <v>80</v>
      </c>
      <c r="I2357">
        <f t="shared" si="36"/>
        <v>20</v>
      </c>
      <c r="J2357" s="31">
        <f>Classes_finales!$W$30*C2357^3+Classes_finales!$W$31*C2357^2+Classes_finales!$W$32*C2357+Classes_finales!$W$33</f>
        <v>4.9169894212835459</v>
      </c>
      <c r="K2357">
        <f>IF(OR(C2357&lt;10,C2357&gt;450),0,IF(H2357&gt;=MAX(Classes_finales!D:D),$M$1,Donnees_SIG!J2357))</f>
        <v>7.914299999999999</v>
      </c>
      <c r="P2357" t="s">
        <v>39</v>
      </c>
    </row>
    <row r="2358" spans="1:16">
      <c r="A2358" t="s">
        <v>4751</v>
      </c>
      <c r="B2358" t="s">
        <v>4752</v>
      </c>
      <c r="C2358">
        <v>10.658599854</v>
      </c>
      <c r="D2358" t="s">
        <v>37</v>
      </c>
      <c r="E2358">
        <v>792075.648315083</v>
      </c>
      <c r="F2358">
        <v>9638448.4683047608</v>
      </c>
      <c r="G2358">
        <f>IF(C2358="","",VLOOKUP(C2358,Classes_detaillees!B:D,Classes_detaillees!C$1,TRUE))</f>
        <v>15</v>
      </c>
      <c r="H2358">
        <f>IF(C2358="","",VLOOKUP(C2358,Classes_finales!B:D,Classes_finales!C$1,TRUE))</f>
        <v>15</v>
      </c>
      <c r="I2358">
        <f t="shared" si="36"/>
        <v>20</v>
      </c>
      <c r="J2358" s="31">
        <f>Classes_finales!$W$30*C2358^3+Classes_finales!$W$31*C2358^2+Classes_finales!$W$32*C2358+Classes_finales!$W$33</f>
        <v>0.35448941876954065</v>
      </c>
      <c r="K2358">
        <f>IF(OR(C2358&lt;10,C2358&gt;450),0,IF(H2358&gt;=MAX(Classes_finales!D:D),$M$1,Donnees_SIG!J2358))</f>
        <v>0.35448941876954065</v>
      </c>
      <c r="P2358" t="s">
        <v>39</v>
      </c>
    </row>
    <row r="2359" spans="1:16">
      <c r="A2359" t="s">
        <v>4753</v>
      </c>
      <c r="B2359" t="s">
        <v>4754</v>
      </c>
      <c r="C2359">
        <v>76.534698485999996</v>
      </c>
      <c r="D2359" t="s">
        <v>37</v>
      </c>
      <c r="E2359">
        <v>785322.500832494</v>
      </c>
      <c r="F2359">
        <v>9636632.5236571096</v>
      </c>
      <c r="G2359">
        <f>IF(C2359="","",VLOOKUP(C2359,Classes_detaillees!B:D,Classes_detaillees!C$1,TRUE))</f>
        <v>80</v>
      </c>
      <c r="H2359">
        <f>IF(C2359="","",VLOOKUP(C2359,Classes_finales!B:D,Classes_finales!C$1,TRUE))</f>
        <v>80</v>
      </c>
      <c r="I2359">
        <f t="shared" si="36"/>
        <v>20</v>
      </c>
      <c r="J2359" s="31">
        <f>Classes_finales!$W$30*C2359^3+Classes_finales!$W$31*C2359^2+Classes_finales!$W$32*C2359+Classes_finales!$W$33</f>
        <v>7.7976246229998765</v>
      </c>
      <c r="K2359">
        <f>IF(OR(C2359&lt;10,C2359&gt;450),0,IF(H2359&gt;=MAX(Classes_finales!D:D),$M$1,Donnees_SIG!J2359))</f>
        <v>7.914299999999999</v>
      </c>
      <c r="P2359" t="s">
        <v>39</v>
      </c>
    </row>
    <row r="2360" spans="1:16">
      <c r="A2360" t="s">
        <v>4755</v>
      </c>
      <c r="B2360" s="31" t="s">
        <v>4756</v>
      </c>
      <c r="C2360">
        <v>79.999603270999998</v>
      </c>
      <c r="D2360" t="s">
        <v>37</v>
      </c>
      <c r="E2360">
        <v>791226.27405526105</v>
      </c>
      <c r="F2360">
        <v>9638343.0529510193</v>
      </c>
      <c r="G2360">
        <f>IF(C2360="","",VLOOKUP(C2360,Classes_detaillees!B:D,Classes_detaillees!C$1,TRUE))</f>
        <v>80</v>
      </c>
      <c r="H2360">
        <f>IF(C2360="","",VLOOKUP(C2360,Classes_finales!B:D,Classes_finales!C$1,TRUE))</f>
        <v>80</v>
      </c>
      <c r="I2360">
        <f t="shared" si="36"/>
        <v>20</v>
      </c>
      <c r="J2360" s="31">
        <f>Classes_finales!$W$30*C2360^3+Classes_finales!$W$31*C2360^2+Classes_finales!$W$32*C2360+Classes_finales!$W$33</f>
        <v>7.9142901210386771</v>
      </c>
      <c r="K2360">
        <f>IF(OR(C2360&lt;10,C2360&gt;450),0,IF(H2360&gt;=MAX(Classes_finales!D:D),$M$1,Donnees_SIG!J2360))</f>
        <v>7.914299999999999</v>
      </c>
      <c r="P2360" t="s">
        <v>39</v>
      </c>
    </row>
    <row r="2361" spans="1:16">
      <c r="A2361" t="s">
        <v>4757</v>
      </c>
      <c r="B2361" s="31" t="s">
        <v>4758</v>
      </c>
      <c r="C2361">
        <v>66.338500976999995</v>
      </c>
      <c r="D2361" t="s">
        <v>37</v>
      </c>
      <c r="E2361">
        <v>790757.40681154199</v>
      </c>
      <c r="F2361">
        <v>9638005.2399435695</v>
      </c>
      <c r="G2361">
        <f>IF(C2361="","",VLOOKUP(C2361,Classes_detaillees!B:D,Classes_detaillees!C$1,TRUE))</f>
        <v>70</v>
      </c>
      <c r="H2361">
        <f>IF(C2361="","",VLOOKUP(C2361,Classes_finales!B:D,Classes_finales!C$1,TRUE))</f>
        <v>70</v>
      </c>
      <c r="I2361">
        <f t="shared" si="36"/>
        <v>20</v>
      </c>
      <c r="J2361" s="31">
        <f>Classes_finales!$W$30*C2361^3+Classes_finales!$W$31*C2361^2+Classes_finales!$W$32*C2361+Classes_finales!$W$33</f>
        <v>7.1398683323107139</v>
      </c>
      <c r="K2361">
        <f>IF(OR(C2361&lt;10,C2361&gt;450),0,IF(H2361&gt;=MAX(Classes_finales!D:D),$M$1,Donnees_SIG!J2361))</f>
        <v>7.1398683323107139</v>
      </c>
      <c r="P2361" t="s">
        <v>39</v>
      </c>
    </row>
    <row r="2362" spans="1:16">
      <c r="A2362" t="s">
        <v>4759</v>
      </c>
      <c r="B2362" s="31" t="s">
        <v>4760</v>
      </c>
      <c r="C2362">
        <v>43.59859848</v>
      </c>
      <c r="D2362" t="s">
        <v>37</v>
      </c>
      <c r="E2362">
        <v>790470.39038315695</v>
      </c>
      <c r="F2362">
        <v>9638697.5922557097</v>
      </c>
      <c r="G2362">
        <f>IF(C2362="","",VLOOKUP(C2362,Classes_detaillees!B:D,Classes_detaillees!C$1,TRUE))</f>
        <v>45</v>
      </c>
      <c r="H2362">
        <f>IF(C2362="","",VLOOKUP(C2362,Classes_finales!B:D,Classes_finales!C$1,TRUE))</f>
        <v>50</v>
      </c>
      <c r="I2362">
        <f t="shared" si="36"/>
        <v>20</v>
      </c>
      <c r="J2362" s="31">
        <f>Classes_finales!$W$30*C2362^3+Classes_finales!$W$31*C2362^2+Classes_finales!$W$32*C2362+Classes_finales!$W$33</f>
        <v>4.5274261191056748</v>
      </c>
      <c r="K2362">
        <f>IF(OR(C2362&lt;10,C2362&gt;450),0,IF(H2362&gt;=MAX(Classes_finales!D:D),$M$1,Donnees_SIG!J2362))</f>
        <v>4.5274261191056748</v>
      </c>
      <c r="P2362" t="s">
        <v>39</v>
      </c>
    </row>
    <row r="2363" spans="1:16">
      <c r="A2363" t="s">
        <v>4761</v>
      </c>
      <c r="B2363" t="s">
        <v>4762</v>
      </c>
      <c r="C2363">
        <v>46.82749939</v>
      </c>
      <c r="D2363" t="s">
        <v>37</v>
      </c>
      <c r="E2363">
        <v>790551.09237101499</v>
      </c>
      <c r="F2363">
        <v>9639243.2297448702</v>
      </c>
      <c r="G2363">
        <f>IF(C2363="","",VLOOKUP(C2363,Classes_detaillees!B:D,Classes_detaillees!C$1,TRUE))</f>
        <v>50</v>
      </c>
      <c r="H2363">
        <f>IF(C2363="","",VLOOKUP(C2363,Classes_finales!B:D,Classes_finales!C$1,TRUE))</f>
        <v>50</v>
      </c>
      <c r="I2363">
        <f t="shared" si="36"/>
        <v>20</v>
      </c>
      <c r="J2363" s="31">
        <f>Classes_finales!$W$30*C2363^3+Classes_finales!$W$31*C2363^2+Classes_finales!$W$32*C2363+Classes_finales!$W$33</f>
        <v>4.957296473647073</v>
      </c>
      <c r="K2363">
        <f>IF(OR(C2363&lt;10,C2363&gt;450),0,IF(H2363&gt;=MAX(Classes_finales!D:D),$M$1,Donnees_SIG!J2363))</f>
        <v>4.957296473647073</v>
      </c>
      <c r="P2363" t="s">
        <v>39</v>
      </c>
    </row>
    <row r="2364" spans="1:16">
      <c r="A2364" t="s">
        <v>4763</v>
      </c>
      <c r="B2364" s="31" t="s">
        <v>4764</v>
      </c>
      <c r="C2364">
        <v>77.500297545999999</v>
      </c>
      <c r="D2364" t="s">
        <v>37</v>
      </c>
      <c r="E2364">
        <v>792267.08103474602</v>
      </c>
      <c r="F2364">
        <v>9638586.4483409896</v>
      </c>
      <c r="G2364">
        <f>IF(C2364="","",VLOOKUP(C2364,Classes_detaillees!B:D,Classes_detaillees!C$1,TRUE))</f>
        <v>80</v>
      </c>
      <c r="H2364">
        <f>IF(C2364="","",VLOOKUP(C2364,Classes_finales!B:D,Classes_finales!C$1,TRUE))</f>
        <v>80</v>
      </c>
      <c r="I2364">
        <f t="shared" si="36"/>
        <v>20</v>
      </c>
      <c r="J2364" s="31">
        <f>Classes_finales!$W$30*C2364^3+Classes_finales!$W$31*C2364^2+Classes_finales!$W$32*C2364+Classes_finales!$W$33</f>
        <v>7.836123665196741</v>
      </c>
      <c r="K2364">
        <f>IF(OR(C2364&lt;10,C2364&gt;450),0,IF(H2364&gt;=MAX(Classes_finales!D:D),$M$1,Donnees_SIG!J2364))</f>
        <v>7.914299999999999</v>
      </c>
      <c r="P2364" t="s">
        <v>39</v>
      </c>
    </row>
    <row r="2365" spans="1:16">
      <c r="A2365" t="s">
        <v>4765</v>
      </c>
      <c r="B2365" t="s">
        <v>4766</v>
      </c>
      <c r="C2365">
        <v>154.27490234000001</v>
      </c>
      <c r="D2365" t="s">
        <v>37</v>
      </c>
      <c r="E2365">
        <v>790687.65022336098</v>
      </c>
      <c r="F2365">
        <v>9638192.8864255808</v>
      </c>
      <c r="G2365">
        <f>IF(C2365="","",VLOOKUP(C2365,Classes_detaillees!B:D,Classes_detaillees!C$1,TRUE))</f>
        <v>155</v>
      </c>
      <c r="H2365">
        <f>IF(C2365="","",VLOOKUP(C2365,Classes_finales!B:D,Classes_finales!C$1,TRUE))</f>
        <v>80</v>
      </c>
      <c r="I2365">
        <f t="shared" si="36"/>
        <v>20</v>
      </c>
      <c r="J2365" s="31">
        <f>Classes_finales!$W$30*C2365^3+Classes_finales!$W$31*C2365^2+Classes_finales!$W$32*C2365+Classes_finales!$W$33</f>
        <v>-12.774971702418563</v>
      </c>
      <c r="K2365">
        <f>IF(OR(C2365&lt;10,C2365&gt;450),0,IF(H2365&gt;=MAX(Classes_finales!D:D),$M$1,Donnees_SIG!J2365))</f>
        <v>7.914299999999999</v>
      </c>
      <c r="P2365" t="s">
        <v>39</v>
      </c>
    </row>
    <row r="2366" spans="1:16">
      <c r="A2366" t="s">
        <v>4767</v>
      </c>
      <c r="B2366" s="31" t="s">
        <v>4768</v>
      </c>
      <c r="C2366">
        <v>121.25730133</v>
      </c>
      <c r="D2366" t="s">
        <v>37</v>
      </c>
      <c r="E2366">
        <v>791043.98855219502</v>
      </c>
      <c r="F2366">
        <v>9638560.4216250591</v>
      </c>
      <c r="G2366">
        <f>IF(C2366="","",VLOOKUP(C2366,Classes_detaillees!B:D,Classes_detaillees!C$1,TRUE))</f>
        <v>125</v>
      </c>
      <c r="H2366">
        <f>IF(C2366="","",VLOOKUP(C2366,Classes_finales!B:D,Classes_finales!C$1,TRUE))</f>
        <v>80</v>
      </c>
      <c r="I2366">
        <f t="shared" si="36"/>
        <v>20</v>
      </c>
      <c r="J2366" s="31">
        <f>Classes_finales!$W$30*C2366^3+Classes_finales!$W$31*C2366^2+Classes_finales!$W$32*C2366+Classes_finales!$W$33</f>
        <v>3.111443414619218</v>
      </c>
      <c r="K2366">
        <f>IF(OR(C2366&lt;10,C2366&gt;450),0,IF(H2366&gt;=MAX(Classes_finales!D:D),$M$1,Donnees_SIG!J2366))</f>
        <v>7.914299999999999</v>
      </c>
      <c r="P2366" t="s">
        <v>39</v>
      </c>
    </row>
    <row r="2367" spans="1:16">
      <c r="A2367" t="s">
        <v>4769</v>
      </c>
      <c r="B2367" s="31" t="s">
        <v>4770</v>
      </c>
      <c r="C2367">
        <v>63.502799988</v>
      </c>
      <c r="D2367" t="s">
        <v>37</v>
      </c>
      <c r="E2367">
        <v>785805.91562397697</v>
      </c>
      <c r="F2367">
        <v>9636045.5105006807</v>
      </c>
      <c r="G2367">
        <f>IF(C2367="","",VLOOKUP(C2367,Classes_detaillees!B:D,Classes_detaillees!C$1,TRUE))</f>
        <v>65</v>
      </c>
      <c r="H2367">
        <f>IF(C2367="","",VLOOKUP(C2367,Classes_finales!B:D,Classes_finales!C$1,TRUE))</f>
        <v>70</v>
      </c>
      <c r="I2367">
        <f t="shared" si="36"/>
        <v>20</v>
      </c>
      <c r="J2367" s="31">
        <f>Classes_finales!$W$30*C2367^3+Classes_finales!$W$31*C2367^2+Classes_finales!$W$32*C2367+Classes_finales!$W$33</f>
        <v>6.8857067082448875</v>
      </c>
      <c r="K2367">
        <f>IF(OR(C2367&lt;10,C2367&gt;450),0,IF(H2367&gt;=MAX(Classes_finales!D:D),$M$1,Donnees_SIG!J2367))</f>
        <v>6.8857067082448875</v>
      </c>
      <c r="P2367" t="s">
        <v>39</v>
      </c>
    </row>
    <row r="2368" spans="1:16">
      <c r="A2368" t="s">
        <v>4771</v>
      </c>
      <c r="B2368" s="31" t="s">
        <v>4772</v>
      </c>
      <c r="C2368">
        <v>34.8268013</v>
      </c>
      <c r="D2368" t="s">
        <v>37</v>
      </c>
      <c r="E2368">
        <v>783227.159613761</v>
      </c>
      <c r="F2368">
        <v>9635543.5922240391</v>
      </c>
      <c r="G2368">
        <f>IF(C2368="","",VLOOKUP(C2368,Classes_detaillees!B:D,Classes_detaillees!C$1,TRUE))</f>
        <v>35</v>
      </c>
      <c r="H2368">
        <f>IF(C2368="","",VLOOKUP(C2368,Classes_finales!B:D,Classes_finales!C$1,TRUE))</f>
        <v>35</v>
      </c>
      <c r="I2368">
        <f t="shared" si="36"/>
        <v>20</v>
      </c>
      <c r="J2368" s="31">
        <f>Classes_finales!$W$30*C2368^3+Classes_finales!$W$31*C2368^2+Classes_finales!$W$32*C2368+Classes_finales!$W$33</f>
        <v>3.3275056023105321</v>
      </c>
      <c r="K2368">
        <f>IF(OR(C2368&lt;10,C2368&gt;450),0,IF(H2368&gt;=MAX(Classes_finales!D:D),$M$1,Donnees_SIG!J2368))</f>
        <v>3.3275056023105321</v>
      </c>
      <c r="P2368" t="s">
        <v>39</v>
      </c>
    </row>
    <row r="2369" spans="1:16">
      <c r="A2369" t="s">
        <v>4773</v>
      </c>
      <c r="B2369" s="31" t="s">
        <v>4774</v>
      </c>
      <c r="C2369">
        <v>134.89199829</v>
      </c>
      <c r="D2369" t="s">
        <v>37</v>
      </c>
      <c r="E2369">
        <v>790428.58711523598</v>
      </c>
      <c r="F2369">
        <v>9637949.2252271492</v>
      </c>
      <c r="G2369">
        <f>IF(C2369="","",VLOOKUP(C2369,Classes_detaillees!B:D,Classes_detaillees!C$1,TRUE))</f>
        <v>135</v>
      </c>
      <c r="H2369">
        <f>IF(C2369="","",VLOOKUP(C2369,Classes_finales!B:D,Classes_finales!C$1,TRUE))</f>
        <v>80</v>
      </c>
      <c r="I2369">
        <f t="shared" si="36"/>
        <v>20</v>
      </c>
      <c r="J2369" s="31">
        <f>Classes_finales!$W$30*C2369^3+Classes_finales!$W$31*C2369^2+Classes_finales!$W$32*C2369+Classes_finales!$W$33</f>
        <v>-1.8609672377378117</v>
      </c>
      <c r="K2369">
        <f>IF(OR(C2369&lt;10,C2369&gt;450),0,IF(H2369&gt;=MAX(Classes_finales!D:D),$M$1,Donnees_SIG!J2369))</f>
        <v>7.914299999999999</v>
      </c>
      <c r="P2369" t="s">
        <v>39</v>
      </c>
    </row>
    <row r="2370" spans="1:16">
      <c r="A2370" t="s">
        <v>4775</v>
      </c>
      <c r="B2370" s="31" t="s">
        <v>4776</v>
      </c>
      <c r="C2370">
        <v>142.34489440999999</v>
      </c>
      <c r="D2370" t="s">
        <v>37</v>
      </c>
      <c r="E2370">
        <v>790429.656051817</v>
      </c>
      <c r="F2370">
        <v>9638860.1092626397</v>
      </c>
      <c r="G2370">
        <f>IF(C2370="","",VLOOKUP(C2370,Classes_detaillees!B:D,Classes_detaillees!C$1,TRUE))</f>
        <v>145</v>
      </c>
      <c r="H2370">
        <f>IF(C2370="","",VLOOKUP(C2370,Classes_finales!B:D,Classes_finales!C$1,TRUE))</f>
        <v>80</v>
      </c>
      <c r="I2370">
        <f t="shared" si="36"/>
        <v>20</v>
      </c>
      <c r="J2370" s="31">
        <f>Classes_finales!$W$30*C2370^3+Classes_finales!$W$31*C2370^2+Classes_finales!$W$32*C2370+Classes_finales!$W$33</f>
        <v>-5.4857651318296465</v>
      </c>
      <c r="K2370">
        <f>IF(OR(C2370&lt;10,C2370&gt;450),0,IF(H2370&gt;=MAX(Classes_finales!D:D),$M$1,Donnees_SIG!J2370))</f>
        <v>7.914299999999999</v>
      </c>
      <c r="P2370" t="s">
        <v>39</v>
      </c>
    </row>
    <row r="2371" spans="1:16">
      <c r="A2371" t="s">
        <v>4777</v>
      </c>
      <c r="B2371" s="31" t="s">
        <v>4778</v>
      </c>
      <c r="C2371">
        <v>6.1080999373999996</v>
      </c>
      <c r="D2371" t="s">
        <v>37</v>
      </c>
      <c r="E2371">
        <v>792515.39615354803</v>
      </c>
      <c r="F2371">
        <v>9638597.8984602597</v>
      </c>
      <c r="G2371">
        <f>IF(C2371="","",VLOOKUP(C2371,Classes_detaillees!B:D,Classes_detaillees!C$1,TRUE))</f>
        <v>10</v>
      </c>
      <c r="H2371">
        <f>IF(C2371="","",VLOOKUP(C2371,Classes_finales!B:D,Classes_finales!C$1,TRUE))</f>
        <v>10</v>
      </c>
      <c r="I2371">
        <f t="shared" ref="I2371:I2434" si="37">IF(E2371="","",20)</f>
        <v>20</v>
      </c>
      <c r="J2371" s="31">
        <f>Classes_finales!$W$30*C2371^3+Classes_finales!$W$31*C2371^2+Classes_finales!$W$32*C2371+Classes_finales!$W$33</f>
        <v>-5.2627294846111727E-2</v>
      </c>
      <c r="K2371">
        <f>IF(OR(C2371&lt;10,C2371&gt;450),0,IF(H2371&gt;=MAX(Classes_finales!D:D),$M$1,Donnees_SIG!J2371))</f>
        <v>0</v>
      </c>
      <c r="P2371" t="s">
        <v>39</v>
      </c>
    </row>
    <row r="2372" spans="1:16">
      <c r="A2372" t="s">
        <v>4779</v>
      </c>
      <c r="B2372" t="s">
        <v>4780</v>
      </c>
      <c r="C2372">
        <v>76.679603576999995</v>
      </c>
      <c r="D2372" t="s">
        <v>37</v>
      </c>
      <c r="E2372">
        <v>786414.78793460596</v>
      </c>
      <c r="F2372">
        <v>9636242.6022947207</v>
      </c>
      <c r="G2372">
        <f>IF(C2372="","",VLOOKUP(C2372,Classes_detaillees!B:D,Classes_detaillees!C$1,TRUE))</f>
        <v>80</v>
      </c>
      <c r="H2372">
        <f>IF(C2372="","",VLOOKUP(C2372,Classes_finales!B:D,Classes_finales!C$1,TRUE))</f>
        <v>80</v>
      </c>
      <c r="I2372">
        <f t="shared" si="37"/>
        <v>20</v>
      </c>
      <c r="J2372" s="31">
        <f>Classes_finales!$W$30*C2372^3+Classes_finales!$W$31*C2372^2+Classes_finales!$W$32*C2372+Classes_finales!$W$33</f>
        <v>7.8036891943753126</v>
      </c>
      <c r="K2372">
        <f>IF(OR(C2372&lt;10,C2372&gt;450),0,IF(H2372&gt;=MAX(Classes_finales!D:D),$M$1,Donnees_SIG!J2372))</f>
        <v>7.914299999999999</v>
      </c>
      <c r="P2372" t="s">
        <v>39</v>
      </c>
    </row>
    <row r="2373" spans="1:16">
      <c r="A2373" t="s">
        <v>4781</v>
      </c>
      <c r="B2373" t="s">
        <v>4782</v>
      </c>
      <c r="C2373">
        <v>69.834701538000004</v>
      </c>
      <c r="D2373" t="s">
        <v>37</v>
      </c>
      <c r="E2373">
        <v>791490.96763692703</v>
      </c>
      <c r="F2373">
        <v>9638375.1249218602</v>
      </c>
      <c r="G2373">
        <f>IF(C2373="","",VLOOKUP(C2373,Classes_detaillees!B:D,Classes_detaillees!C$1,TRUE))</f>
        <v>70</v>
      </c>
      <c r="H2373">
        <f>IF(C2373="","",VLOOKUP(C2373,Classes_finales!B:D,Classes_finales!C$1,TRUE))</f>
        <v>70</v>
      </c>
      <c r="I2373">
        <f t="shared" si="37"/>
        <v>20</v>
      </c>
      <c r="J2373" s="31">
        <f>Classes_finales!$W$30*C2373^3+Classes_finales!$W$31*C2373^2+Classes_finales!$W$32*C2373+Classes_finales!$W$33</f>
        <v>7.4135257822120408</v>
      </c>
      <c r="K2373">
        <f>IF(OR(C2373&lt;10,C2373&gt;450),0,IF(H2373&gt;=MAX(Classes_finales!D:D),$M$1,Donnees_SIG!J2373))</f>
        <v>7.4135257822120408</v>
      </c>
      <c r="P2373" t="s">
        <v>39</v>
      </c>
    </row>
    <row r="2374" spans="1:16">
      <c r="A2374" t="s">
        <v>4783</v>
      </c>
      <c r="B2374" s="31" t="s">
        <v>4784</v>
      </c>
      <c r="C2374">
        <v>22.619699478000001</v>
      </c>
      <c r="D2374" t="s">
        <v>37</v>
      </c>
      <c r="E2374">
        <v>783161.23077488202</v>
      </c>
      <c r="F2374">
        <v>9635800.1199146304</v>
      </c>
      <c r="G2374">
        <f>IF(C2374="","",VLOOKUP(C2374,Classes_detaillees!B:D,Classes_detaillees!C$1,TRUE))</f>
        <v>25</v>
      </c>
      <c r="H2374">
        <f>IF(C2374="","",VLOOKUP(C2374,Classes_finales!B:D,Classes_finales!C$1,TRUE))</f>
        <v>30</v>
      </c>
      <c r="I2374">
        <f t="shared" si="37"/>
        <v>20</v>
      </c>
      <c r="J2374" s="31">
        <f>Classes_finales!$W$30*C2374^3+Classes_finales!$W$31*C2374^2+Classes_finales!$W$32*C2374+Classes_finales!$W$33</f>
        <v>1.7035249214452297</v>
      </c>
      <c r="K2374">
        <f>IF(OR(C2374&lt;10,C2374&gt;450),0,IF(H2374&gt;=MAX(Classes_finales!D:D),$M$1,Donnees_SIG!J2374))</f>
        <v>1.7035249214452297</v>
      </c>
      <c r="P2374" t="s">
        <v>39</v>
      </c>
    </row>
    <row r="2375" spans="1:16">
      <c r="A2375" t="s">
        <v>4785</v>
      </c>
      <c r="B2375" s="31" t="s">
        <v>4786</v>
      </c>
      <c r="C2375">
        <v>80.042396545000003</v>
      </c>
      <c r="D2375" t="s">
        <v>37</v>
      </c>
      <c r="E2375">
        <v>783459.43725800095</v>
      </c>
      <c r="F2375">
        <v>9636941.4109537695</v>
      </c>
      <c r="G2375">
        <f>IF(C2375="","",VLOOKUP(C2375,Classes_detaillees!B:D,Classes_detaillees!C$1,TRUE))</f>
        <v>85</v>
      </c>
      <c r="H2375">
        <f>IF(C2375="","",VLOOKUP(C2375,Classes_finales!B:D,Classes_finales!C$1,TRUE))</f>
        <v>80</v>
      </c>
      <c r="I2375">
        <f t="shared" si="37"/>
        <v>20</v>
      </c>
      <c r="J2375" s="31">
        <f>Classes_finales!$W$30*C2375^3+Classes_finales!$W$31*C2375^2+Classes_finales!$W$32*C2375+Classes_finales!$W$33</f>
        <v>7.915350999032098</v>
      </c>
      <c r="K2375">
        <f>IF(OR(C2375&lt;10,C2375&gt;450),0,IF(H2375&gt;=MAX(Classes_finales!D:D),$M$1,Donnees_SIG!J2375))</f>
        <v>7.914299999999999</v>
      </c>
      <c r="P2375" t="s">
        <v>39</v>
      </c>
    </row>
    <row r="2376" spans="1:16">
      <c r="A2376" t="s">
        <v>4787</v>
      </c>
      <c r="B2376" t="s">
        <v>4788</v>
      </c>
      <c r="C2376">
        <v>134.06689453000001</v>
      </c>
      <c r="D2376" t="s">
        <v>37</v>
      </c>
      <c r="E2376">
        <v>790422.21430312202</v>
      </c>
      <c r="F2376">
        <v>9637741.5044629294</v>
      </c>
      <c r="G2376">
        <f>IF(C2376="","",VLOOKUP(C2376,Classes_detaillees!B:D,Classes_detaillees!C$1,TRUE))</f>
        <v>135</v>
      </c>
      <c r="H2376">
        <f>IF(C2376="","",VLOOKUP(C2376,Classes_finales!B:D,Classes_finales!C$1,TRUE))</f>
        <v>80</v>
      </c>
      <c r="I2376">
        <f t="shared" si="37"/>
        <v>20</v>
      </c>
      <c r="J2376" s="31">
        <f>Classes_finales!$W$30*C2376^3+Classes_finales!$W$31*C2376^2+Classes_finales!$W$32*C2376+Classes_finales!$W$33</f>
        <v>-1.5008283164710723</v>
      </c>
      <c r="K2376">
        <f>IF(OR(C2376&lt;10,C2376&gt;450),0,IF(H2376&gt;=MAX(Classes_finales!D:D),$M$1,Donnees_SIG!J2376))</f>
        <v>7.914299999999999</v>
      </c>
      <c r="P2376" t="s">
        <v>39</v>
      </c>
    </row>
    <row r="2377" spans="1:16">
      <c r="A2377" t="s">
        <v>4789</v>
      </c>
      <c r="B2377" t="s">
        <v>4790</v>
      </c>
      <c r="C2377">
        <v>215.93879699999999</v>
      </c>
      <c r="D2377" t="s">
        <v>37</v>
      </c>
      <c r="E2377">
        <v>792181.82370164501</v>
      </c>
      <c r="F2377">
        <v>9638590.16108202</v>
      </c>
      <c r="G2377">
        <f>IF(C2377="","",VLOOKUP(C2377,Classes_detaillees!B:D,Classes_detaillees!C$1,TRUE))</f>
        <v>220</v>
      </c>
      <c r="H2377">
        <f>IF(C2377="","",VLOOKUP(C2377,Classes_finales!B:D,Classes_finales!C$1,TRUE))</f>
        <v>80</v>
      </c>
      <c r="I2377">
        <f t="shared" si="37"/>
        <v>20</v>
      </c>
      <c r="J2377" s="31">
        <f>Classes_finales!$W$30*C2377^3+Classes_finales!$W$31*C2377^2+Classes_finales!$W$32*C2377+Classes_finales!$W$33</f>
        <v>-86.988380852120486</v>
      </c>
      <c r="K2377">
        <f>IF(OR(C2377&lt;10,C2377&gt;450),0,IF(H2377&gt;=MAX(Classes_finales!D:D),$M$1,Donnees_SIG!J2377))</f>
        <v>7.914299999999999</v>
      </c>
      <c r="P2377" t="s">
        <v>39</v>
      </c>
    </row>
    <row r="2378" spans="1:16">
      <c r="A2378" t="s">
        <v>4791</v>
      </c>
      <c r="B2378" s="31" t="s">
        <v>4792</v>
      </c>
      <c r="C2378">
        <v>65.773200989000003</v>
      </c>
      <c r="D2378" t="s">
        <v>37</v>
      </c>
      <c r="E2378">
        <v>790500.45660922804</v>
      </c>
      <c r="F2378">
        <v>9639592.5564759709</v>
      </c>
      <c r="G2378">
        <f>IF(C2378="","",VLOOKUP(C2378,Classes_detaillees!B:D,Classes_detaillees!C$1,TRUE))</f>
        <v>70</v>
      </c>
      <c r="H2378">
        <f>IF(C2378="","",VLOOKUP(C2378,Classes_finales!B:D,Classes_finales!C$1,TRUE))</f>
        <v>70</v>
      </c>
      <c r="I2378">
        <f t="shared" si="37"/>
        <v>20</v>
      </c>
      <c r="J2378" s="31">
        <f>Classes_finales!$W$30*C2378^3+Classes_finales!$W$31*C2378^2+Classes_finales!$W$32*C2378+Classes_finales!$W$33</f>
        <v>7.0913985958026178</v>
      </c>
      <c r="K2378">
        <f>IF(OR(C2378&lt;10,C2378&gt;450),0,IF(H2378&gt;=MAX(Classes_finales!D:D),$M$1,Donnees_SIG!J2378))</f>
        <v>7.0913985958026178</v>
      </c>
      <c r="P2378" t="s">
        <v>39</v>
      </c>
    </row>
    <row r="2379" spans="1:16">
      <c r="A2379" t="s">
        <v>4793</v>
      </c>
      <c r="B2379" t="s">
        <v>4794</v>
      </c>
      <c r="C2379">
        <v>92.277999878000003</v>
      </c>
      <c r="D2379" t="s">
        <v>37</v>
      </c>
      <c r="E2379">
        <v>790430.60551204195</v>
      </c>
      <c r="F2379">
        <v>9637826.8503722101</v>
      </c>
      <c r="G2379">
        <f>IF(C2379="","",VLOOKUP(C2379,Classes_detaillees!B:D,Classes_detaillees!C$1,TRUE))</f>
        <v>95</v>
      </c>
      <c r="H2379">
        <f>IF(C2379="","",VLOOKUP(C2379,Classes_finales!B:D,Classes_finales!C$1,TRUE))</f>
        <v>80</v>
      </c>
      <c r="I2379">
        <f t="shared" si="37"/>
        <v>20</v>
      </c>
      <c r="J2379" s="31">
        <f>Classes_finales!$W$30*C2379^3+Classes_finales!$W$31*C2379^2+Classes_finales!$W$32*C2379+Classes_finales!$W$33</f>
        <v>7.7910560732758043</v>
      </c>
      <c r="K2379">
        <f>IF(OR(C2379&lt;10,C2379&gt;450),0,IF(H2379&gt;=MAX(Classes_finales!D:D),$M$1,Donnees_SIG!J2379))</f>
        <v>7.914299999999999</v>
      </c>
      <c r="P2379" t="s">
        <v>39</v>
      </c>
    </row>
    <row r="2380" spans="1:16">
      <c r="A2380" t="s">
        <v>4795</v>
      </c>
      <c r="B2380" t="s">
        <v>4796</v>
      </c>
      <c r="C2380">
        <v>106.98040009</v>
      </c>
      <c r="D2380" t="s">
        <v>37</v>
      </c>
      <c r="E2380">
        <v>782910.61807408801</v>
      </c>
      <c r="F2380">
        <v>9635851.56925915</v>
      </c>
      <c r="G2380">
        <f>IF(C2380="","",VLOOKUP(C2380,Classes_detaillees!B:D,Classes_detaillees!C$1,TRUE))</f>
        <v>110</v>
      </c>
      <c r="H2380">
        <f>IF(C2380="","",VLOOKUP(C2380,Classes_finales!B:D,Classes_finales!C$1,TRUE))</f>
        <v>80</v>
      </c>
      <c r="I2380">
        <f t="shared" si="37"/>
        <v>20</v>
      </c>
      <c r="J2380" s="31">
        <f>Classes_finales!$W$30*C2380^3+Classes_finales!$W$31*C2380^2+Classes_finales!$W$32*C2380+Classes_finales!$W$33</f>
        <v>6.3006594686786741</v>
      </c>
      <c r="K2380">
        <f>IF(OR(C2380&lt;10,C2380&gt;450),0,IF(H2380&gt;=MAX(Classes_finales!D:D),$M$1,Donnees_SIG!J2380))</f>
        <v>7.914299999999999</v>
      </c>
      <c r="P2380" t="s">
        <v>39</v>
      </c>
    </row>
    <row r="2381" spans="1:16">
      <c r="A2381" t="s">
        <v>4797</v>
      </c>
      <c r="B2381" t="s">
        <v>4798</v>
      </c>
      <c r="C2381">
        <v>230.79389954000001</v>
      </c>
      <c r="D2381" t="s">
        <v>37</v>
      </c>
      <c r="E2381">
        <v>790777.51677368395</v>
      </c>
      <c r="F2381">
        <v>9638502.5746005904</v>
      </c>
      <c r="G2381">
        <f>IF(C2381="","",VLOOKUP(C2381,Classes_detaillees!B:D,Classes_detaillees!C$1,TRUE))</f>
        <v>235</v>
      </c>
      <c r="H2381">
        <f>IF(C2381="","",VLOOKUP(C2381,Classes_finales!B:D,Classes_finales!C$1,TRUE))</f>
        <v>80</v>
      </c>
      <c r="I2381">
        <f t="shared" si="37"/>
        <v>20</v>
      </c>
      <c r="J2381" s="31">
        <f>Classes_finales!$W$30*C2381^3+Classes_finales!$W$31*C2381^2+Classes_finales!$W$32*C2381+Classes_finales!$W$33</f>
        <v>-116.02925913634166</v>
      </c>
      <c r="K2381">
        <f>IF(OR(C2381&lt;10,C2381&gt;450),0,IF(H2381&gt;=MAX(Classes_finales!D:D),$M$1,Donnees_SIG!J2381))</f>
        <v>7.914299999999999</v>
      </c>
      <c r="P2381" t="s">
        <v>39</v>
      </c>
    </row>
    <row r="2382" spans="1:16">
      <c r="A2382" t="s">
        <v>4799</v>
      </c>
      <c r="B2382" t="s">
        <v>4800</v>
      </c>
      <c r="C2382">
        <v>8.8313999176000006</v>
      </c>
      <c r="D2382" t="s">
        <v>37</v>
      </c>
      <c r="E2382">
        <v>789687.84624110395</v>
      </c>
      <c r="F2382">
        <v>9638813.6906238608</v>
      </c>
      <c r="G2382">
        <f>IF(C2382="","",VLOOKUP(C2382,Classes_detaillees!B:D,Classes_detaillees!C$1,TRUE))</f>
        <v>10</v>
      </c>
      <c r="H2382">
        <f>IF(C2382="","",VLOOKUP(C2382,Classes_finales!B:D,Classes_finales!C$1,TRUE))</f>
        <v>10</v>
      </c>
      <c r="I2382">
        <f t="shared" si="37"/>
        <v>20</v>
      </c>
      <c r="J2382" s="31">
        <f>Classes_finales!$W$30*C2382^3+Classes_finales!$W$31*C2382^2+Classes_finales!$W$32*C2382+Classes_finales!$W$33</f>
        <v>0.18261677144106525</v>
      </c>
      <c r="K2382">
        <f>IF(OR(C2382&lt;10,C2382&gt;450),0,IF(H2382&gt;=MAX(Classes_finales!D:D),$M$1,Donnees_SIG!J2382))</f>
        <v>0</v>
      </c>
      <c r="P2382" t="s">
        <v>39</v>
      </c>
    </row>
    <row r="2383" spans="1:16">
      <c r="A2383" t="s">
        <v>4801</v>
      </c>
      <c r="B2383" t="s">
        <v>4802</v>
      </c>
      <c r="C2383">
        <v>33.953399658000002</v>
      </c>
      <c r="D2383" t="s">
        <v>37</v>
      </c>
      <c r="E2383">
        <v>791540.04734604899</v>
      </c>
      <c r="F2383">
        <v>9638347.0235625096</v>
      </c>
      <c r="G2383">
        <f>IF(C2383="","",VLOOKUP(C2383,Classes_detaillees!B:D,Classes_detaillees!C$1,TRUE))</f>
        <v>35</v>
      </c>
      <c r="H2383">
        <f>IF(C2383="","",VLOOKUP(C2383,Classes_finales!B:D,Classes_finales!C$1,TRUE))</f>
        <v>35</v>
      </c>
      <c r="I2383">
        <f t="shared" si="37"/>
        <v>20</v>
      </c>
      <c r="J2383" s="31">
        <f>Classes_finales!$W$30*C2383^3+Classes_finales!$W$31*C2383^2+Classes_finales!$W$32*C2383+Classes_finales!$W$33</f>
        <v>3.2076295785767583</v>
      </c>
      <c r="K2383">
        <f>IF(OR(C2383&lt;10,C2383&gt;450),0,IF(H2383&gt;=MAX(Classes_finales!D:D),$M$1,Donnees_SIG!J2383))</f>
        <v>3.2076295785767583</v>
      </c>
      <c r="P2383" t="s">
        <v>39</v>
      </c>
    </row>
    <row r="2384" spans="1:16">
      <c r="A2384" t="s">
        <v>4803</v>
      </c>
      <c r="B2384" t="s">
        <v>4804</v>
      </c>
      <c r="C2384">
        <v>71.996101378999995</v>
      </c>
      <c r="D2384" t="s">
        <v>37</v>
      </c>
      <c r="E2384">
        <v>783280.40885041305</v>
      </c>
      <c r="F2384">
        <v>9636820.9575901199</v>
      </c>
      <c r="G2384">
        <f>IF(C2384="","",VLOOKUP(C2384,Classes_detaillees!B:D,Classes_detaillees!C$1,TRUE))</f>
        <v>75</v>
      </c>
      <c r="H2384">
        <f>IF(C2384="","",VLOOKUP(C2384,Classes_finales!B:D,Classes_finales!C$1,TRUE))</f>
        <v>80</v>
      </c>
      <c r="I2384">
        <f t="shared" si="37"/>
        <v>20</v>
      </c>
      <c r="J2384" s="31">
        <f>Classes_finales!$W$30*C2384^3+Classes_finales!$W$31*C2384^2+Classes_finales!$W$32*C2384+Classes_finales!$W$33</f>
        <v>7.5586956801869238</v>
      </c>
      <c r="K2384">
        <f>IF(OR(C2384&lt;10,C2384&gt;450),0,IF(H2384&gt;=MAX(Classes_finales!D:D),$M$1,Donnees_SIG!J2384))</f>
        <v>7.914299999999999</v>
      </c>
      <c r="P2384" t="s">
        <v>39</v>
      </c>
    </row>
    <row r="2385" spans="1:16">
      <c r="A2385" t="s">
        <v>4805</v>
      </c>
      <c r="B2385" t="s">
        <v>4806</v>
      </c>
      <c r="C2385">
        <v>45.427600861000002</v>
      </c>
      <c r="D2385" t="s">
        <v>37</v>
      </c>
      <c r="E2385">
        <v>789790.085363255</v>
      </c>
      <c r="F2385">
        <v>9637407.9691642094</v>
      </c>
      <c r="G2385">
        <f>IF(C2385="","",VLOOKUP(C2385,Classes_detaillees!B:D,Classes_detaillees!C$1,TRUE))</f>
        <v>50</v>
      </c>
      <c r="H2385">
        <f>IF(C2385="","",VLOOKUP(C2385,Classes_finales!B:D,Classes_finales!C$1,TRUE))</f>
        <v>50</v>
      </c>
      <c r="I2385">
        <f t="shared" si="37"/>
        <v>20</v>
      </c>
      <c r="J2385" s="31">
        <f>Classes_finales!$W$30*C2385^3+Classes_finales!$W$31*C2385^2+Classes_finales!$W$32*C2385+Classes_finales!$W$33</f>
        <v>4.772248969937058</v>
      </c>
      <c r="K2385">
        <f>IF(OR(C2385&lt;10,C2385&gt;450),0,IF(H2385&gt;=MAX(Classes_finales!D:D),$M$1,Donnees_SIG!J2385))</f>
        <v>4.772248969937058</v>
      </c>
      <c r="P2385" t="s">
        <v>39</v>
      </c>
    </row>
    <row r="2386" spans="1:16">
      <c r="A2386" t="s">
        <v>4807</v>
      </c>
      <c r="B2386" t="s">
        <v>4808</v>
      </c>
      <c r="C2386">
        <v>66.243598938000005</v>
      </c>
      <c r="D2386" t="s">
        <v>37</v>
      </c>
      <c r="E2386">
        <v>792234.64011770696</v>
      </c>
      <c r="F2386">
        <v>9638602.0709999297</v>
      </c>
      <c r="G2386">
        <f>IF(C2386="","",VLOOKUP(C2386,Classes_detaillees!B:D,Classes_detaillees!C$1,TRUE))</f>
        <v>70</v>
      </c>
      <c r="H2386">
        <f>IF(C2386="","",VLOOKUP(C2386,Classes_finales!B:D,Classes_finales!C$1,TRUE))</f>
        <v>70</v>
      </c>
      <c r="I2386">
        <f t="shared" si="37"/>
        <v>20</v>
      </c>
      <c r="J2386" s="31">
        <f>Classes_finales!$W$30*C2386^3+Classes_finales!$W$31*C2386^2+Classes_finales!$W$32*C2386+Classes_finales!$W$33</f>
        <v>7.1318101644473781</v>
      </c>
      <c r="K2386">
        <f>IF(OR(C2386&lt;10,C2386&gt;450),0,IF(H2386&gt;=MAX(Classes_finales!D:D),$M$1,Donnees_SIG!J2386))</f>
        <v>7.1318101644473781</v>
      </c>
      <c r="P2386" t="s">
        <v>39</v>
      </c>
    </row>
    <row r="2387" spans="1:16">
      <c r="A2387" t="s">
        <v>4809</v>
      </c>
      <c r="B2387" t="s">
        <v>4810</v>
      </c>
      <c r="C2387">
        <v>94.330497742000006</v>
      </c>
      <c r="D2387" t="s">
        <v>37</v>
      </c>
      <c r="E2387">
        <v>790640.49558708502</v>
      </c>
      <c r="F2387">
        <v>9638644.0451475903</v>
      </c>
      <c r="G2387">
        <f>IF(C2387="","",VLOOKUP(C2387,Classes_detaillees!B:D,Classes_detaillees!C$1,TRUE))</f>
        <v>95</v>
      </c>
      <c r="H2387">
        <f>IF(C2387="","",VLOOKUP(C2387,Classes_finales!B:D,Classes_finales!C$1,TRUE))</f>
        <v>80</v>
      </c>
      <c r="I2387">
        <f t="shared" si="37"/>
        <v>20</v>
      </c>
      <c r="J2387" s="31">
        <f>Classes_finales!$W$30*C2387^3+Classes_finales!$W$31*C2387^2+Classes_finales!$W$32*C2387+Classes_finales!$W$33</f>
        <v>7.678326035789441</v>
      </c>
      <c r="K2387">
        <f>IF(OR(C2387&lt;10,C2387&gt;450),0,IF(H2387&gt;=MAX(Classes_finales!D:D),$M$1,Donnees_SIG!J2387))</f>
        <v>7.914299999999999</v>
      </c>
      <c r="P2387" t="s">
        <v>39</v>
      </c>
    </row>
    <row r="2388" spans="1:16">
      <c r="A2388" t="s">
        <v>4811</v>
      </c>
      <c r="B2388" t="s">
        <v>4812</v>
      </c>
      <c r="C2388">
        <v>122.54029846</v>
      </c>
      <c r="D2388" t="s">
        <v>37</v>
      </c>
      <c r="E2388">
        <v>789688.034210857</v>
      </c>
      <c r="F2388">
        <v>9638917.5078832302</v>
      </c>
      <c r="G2388">
        <f>IF(C2388="","",VLOOKUP(C2388,Classes_detaillees!B:D,Classes_detaillees!C$1,TRUE))</f>
        <v>125</v>
      </c>
      <c r="H2388">
        <f>IF(C2388="","",VLOOKUP(C2388,Classes_finales!B:D,Classes_finales!C$1,TRUE))</f>
        <v>80</v>
      </c>
      <c r="I2388">
        <f t="shared" si="37"/>
        <v>20</v>
      </c>
      <c r="J2388" s="31">
        <f>Classes_finales!$W$30*C2388^3+Classes_finales!$W$31*C2388^2+Classes_finales!$W$32*C2388+Classes_finales!$W$33</f>
        <v>2.7287092616583561</v>
      </c>
      <c r="K2388">
        <f>IF(OR(C2388&lt;10,C2388&gt;450),0,IF(H2388&gt;=MAX(Classes_finales!D:D),$M$1,Donnees_SIG!J2388))</f>
        <v>7.914299999999999</v>
      </c>
      <c r="P2388" t="s">
        <v>39</v>
      </c>
    </row>
    <row r="2389" spans="1:16">
      <c r="A2389" t="s">
        <v>4813</v>
      </c>
      <c r="B2389" t="s">
        <v>4814</v>
      </c>
      <c r="C2389">
        <v>176.53860474000001</v>
      </c>
      <c r="D2389" t="s">
        <v>37</v>
      </c>
      <c r="E2389">
        <v>791124.94091454498</v>
      </c>
      <c r="F2389">
        <v>9638511.0954805706</v>
      </c>
      <c r="G2389">
        <f>IF(C2389="","",VLOOKUP(C2389,Classes_detaillees!B:D,Classes_detaillees!C$1,TRUE))</f>
        <v>180</v>
      </c>
      <c r="H2389">
        <f>IF(C2389="","",VLOOKUP(C2389,Classes_finales!B:D,Classes_finales!C$1,TRUE))</f>
        <v>80</v>
      </c>
      <c r="I2389">
        <f t="shared" si="37"/>
        <v>20</v>
      </c>
      <c r="J2389" s="31">
        <f>Classes_finales!$W$30*C2389^3+Classes_finales!$W$31*C2389^2+Classes_finales!$W$32*C2389+Classes_finales!$W$33</f>
        <v>-31.907335424895315</v>
      </c>
      <c r="K2389">
        <f>IF(OR(C2389&lt;10,C2389&gt;450),0,IF(H2389&gt;=MAX(Classes_finales!D:D),$M$1,Donnees_SIG!J2389))</f>
        <v>7.914299999999999</v>
      </c>
      <c r="P2389" t="s">
        <v>39</v>
      </c>
    </row>
    <row r="2390" spans="1:16">
      <c r="A2390" t="s">
        <v>4815</v>
      </c>
      <c r="B2390" t="s">
        <v>4816</v>
      </c>
      <c r="C2390">
        <v>495.69409180000002</v>
      </c>
      <c r="D2390" t="s">
        <v>37</v>
      </c>
      <c r="E2390">
        <v>790322.93816439796</v>
      </c>
      <c r="F2390">
        <v>9638633.1576210503</v>
      </c>
      <c r="G2390">
        <f>IF(C2390="","",VLOOKUP(C2390,Classes_detaillees!B:D,Classes_detaillees!C$1,TRUE))</f>
        <v>500</v>
      </c>
      <c r="H2390">
        <f>IF(C2390="","",VLOOKUP(C2390,Classes_finales!B:D,Classes_finales!C$1,TRUE))</f>
        <v>80</v>
      </c>
      <c r="I2390">
        <f t="shared" si="37"/>
        <v>20</v>
      </c>
      <c r="J2390" s="31">
        <f>Classes_finales!$W$30*C2390^3+Classes_finales!$W$31*C2390^2+Classes_finales!$W$32*C2390+Classes_finales!$W$33</f>
        <v>-1867.6709200158789</v>
      </c>
      <c r="K2390">
        <f>IF(OR(C2390&lt;10,C2390&gt;450),0,IF(H2390&gt;=MAX(Classes_finales!D:D),$M$1,Donnees_SIG!J2390))</f>
        <v>0</v>
      </c>
      <c r="P2390" t="s">
        <v>39</v>
      </c>
    </row>
    <row r="2391" spans="1:16">
      <c r="A2391" t="s">
        <v>4817</v>
      </c>
      <c r="B2391" s="31" t="s">
        <v>4818</v>
      </c>
      <c r="C2391">
        <v>14.601099968</v>
      </c>
      <c r="D2391" t="s">
        <v>37</v>
      </c>
      <c r="E2391">
        <v>791693.69426802604</v>
      </c>
      <c r="F2391">
        <v>9638315.4023825191</v>
      </c>
      <c r="G2391">
        <f>IF(C2391="","",VLOOKUP(C2391,Classes_detaillees!B:D,Classes_detaillees!C$1,TRUE))</f>
        <v>15</v>
      </c>
      <c r="H2391">
        <f>IF(C2391="","",VLOOKUP(C2391,Classes_finales!B:D,Classes_finales!C$1,TRUE))</f>
        <v>15</v>
      </c>
      <c r="I2391">
        <f t="shared" si="37"/>
        <v>20</v>
      </c>
      <c r="J2391" s="31">
        <f>Classes_finales!$W$30*C2391^3+Classes_finales!$W$31*C2391^2+Classes_finales!$W$32*C2391+Classes_finales!$W$33</f>
        <v>0.75986846357470728</v>
      </c>
      <c r="K2391">
        <f>IF(OR(C2391&lt;10,C2391&gt;450),0,IF(H2391&gt;=MAX(Classes_finales!D:D),$M$1,Donnees_SIG!J2391))</f>
        <v>0.75986846357470728</v>
      </c>
      <c r="P2391" t="s">
        <v>39</v>
      </c>
    </row>
    <row r="2392" spans="1:16">
      <c r="A2392" t="s">
        <v>4819</v>
      </c>
      <c r="B2392" t="s">
        <v>4820</v>
      </c>
      <c r="C2392">
        <v>27.423500060999999</v>
      </c>
      <c r="D2392" t="s">
        <v>37</v>
      </c>
      <c r="E2392">
        <v>791459.65697203903</v>
      </c>
      <c r="F2392">
        <v>9639331.9486675002</v>
      </c>
      <c r="G2392">
        <f>IF(C2392="","",VLOOKUP(C2392,Classes_detaillees!B:D,Classes_detaillees!C$1,TRUE))</f>
        <v>30</v>
      </c>
      <c r="H2392">
        <f>IF(C2392="","",VLOOKUP(C2392,Classes_finales!B:D,Classes_finales!C$1,TRUE))</f>
        <v>30</v>
      </c>
      <c r="I2392">
        <f t="shared" si="37"/>
        <v>20</v>
      </c>
      <c r="J2392" s="31">
        <f>Classes_finales!$W$30*C2392^3+Classes_finales!$W$31*C2392^2+Classes_finales!$W$32*C2392+Classes_finales!$W$33</f>
        <v>2.3247275732703128</v>
      </c>
      <c r="K2392">
        <f>IF(OR(C2392&lt;10,C2392&gt;450),0,IF(H2392&gt;=MAX(Classes_finales!D:D),$M$1,Donnees_SIG!J2392))</f>
        <v>2.3247275732703128</v>
      </c>
      <c r="P2392" t="s">
        <v>39</v>
      </c>
    </row>
    <row r="2393" spans="1:16">
      <c r="A2393" t="s">
        <v>4821</v>
      </c>
      <c r="B2393" s="31" t="s">
        <v>4822</v>
      </c>
      <c r="C2393">
        <v>11.259599686</v>
      </c>
      <c r="D2393" t="s">
        <v>37</v>
      </c>
      <c r="E2393">
        <v>790834.07993352704</v>
      </c>
      <c r="F2393">
        <v>9639333.7789774295</v>
      </c>
      <c r="G2393">
        <f>IF(C2393="","",VLOOKUP(C2393,Classes_detaillees!B:D,Classes_detaillees!C$1,TRUE))</f>
        <v>15</v>
      </c>
      <c r="H2393">
        <f>IF(C2393="","",VLOOKUP(C2393,Classes_finales!B:D,Classes_finales!C$1,TRUE))</f>
        <v>15</v>
      </c>
      <c r="I2393">
        <f t="shared" si="37"/>
        <v>20</v>
      </c>
      <c r="J2393" s="31">
        <f>Classes_finales!$W$30*C2393^3+Classes_finales!$W$31*C2393^2+Classes_finales!$W$32*C2393+Classes_finales!$W$33</f>
        <v>0.41333458699195069</v>
      </c>
      <c r="K2393">
        <f>IF(OR(C2393&lt;10,C2393&gt;450),0,IF(H2393&gt;=MAX(Classes_finales!D:D),$M$1,Donnees_SIG!J2393))</f>
        <v>0.41333458699195069</v>
      </c>
      <c r="P2393" t="s">
        <v>39</v>
      </c>
    </row>
    <row r="2394" spans="1:16">
      <c r="A2394" t="s">
        <v>4823</v>
      </c>
      <c r="B2394" t="s">
        <v>4824</v>
      </c>
      <c r="C2394">
        <v>425.51110840000001</v>
      </c>
      <c r="D2394" t="s">
        <v>37</v>
      </c>
      <c r="E2394">
        <v>790632.28622601996</v>
      </c>
      <c r="F2394">
        <v>9638029.6865997296</v>
      </c>
      <c r="G2394">
        <f>IF(C2394="","",VLOOKUP(C2394,Classes_detaillees!B:D,Classes_detaillees!C$1,TRUE))</f>
        <v>430</v>
      </c>
      <c r="H2394">
        <f>IF(C2394="","",VLOOKUP(C2394,Classes_finales!B:D,Classes_finales!C$1,TRUE))</f>
        <v>80</v>
      </c>
      <c r="I2394">
        <f t="shared" si="37"/>
        <v>20</v>
      </c>
      <c r="J2394" s="31">
        <f>Classes_finales!$W$30*C2394^3+Classes_finales!$W$31*C2394^2+Classes_finales!$W$32*C2394+Classes_finales!$W$33</f>
        <v>-1118.793071880255</v>
      </c>
      <c r="K2394">
        <f>IF(OR(C2394&lt;10,C2394&gt;450),0,IF(H2394&gt;=MAX(Classes_finales!D:D),$M$1,Donnees_SIG!J2394))</f>
        <v>7.914299999999999</v>
      </c>
      <c r="P2394" t="s">
        <v>39</v>
      </c>
    </row>
    <row r="2395" spans="1:16">
      <c r="A2395" t="s">
        <v>4825</v>
      </c>
      <c r="B2395" s="31" t="s">
        <v>4826</v>
      </c>
      <c r="C2395">
        <v>50.422000885000003</v>
      </c>
      <c r="D2395" t="s">
        <v>37</v>
      </c>
      <c r="E2395">
        <v>791224.58277756802</v>
      </c>
      <c r="F2395">
        <v>9636827.4606611002</v>
      </c>
      <c r="G2395">
        <f>IF(C2395="","",VLOOKUP(C2395,Classes_detaillees!B:D,Classes_detaillees!C$1,TRUE))</f>
        <v>55</v>
      </c>
      <c r="H2395">
        <f>IF(C2395="","",VLOOKUP(C2395,Classes_finales!B:D,Classes_finales!C$1,TRUE))</f>
        <v>60</v>
      </c>
      <c r="I2395">
        <f t="shared" si="37"/>
        <v>20</v>
      </c>
      <c r="J2395" s="31">
        <f>Classes_finales!$W$30*C2395^3+Classes_finales!$W$31*C2395^2+Classes_finales!$W$32*C2395+Classes_finales!$W$33</f>
        <v>5.4207079414705319</v>
      </c>
      <c r="K2395">
        <f>IF(OR(C2395&lt;10,C2395&gt;450),0,IF(H2395&gt;=MAX(Classes_finales!D:D),$M$1,Donnees_SIG!J2395))</f>
        <v>5.4207079414705319</v>
      </c>
      <c r="P2395" t="s">
        <v>39</v>
      </c>
    </row>
    <row r="2396" spans="1:16">
      <c r="A2396" t="s">
        <v>4827</v>
      </c>
      <c r="B2396" s="31" t="s">
        <v>4828</v>
      </c>
      <c r="C2396">
        <v>32.276500702</v>
      </c>
      <c r="D2396" t="s">
        <v>37</v>
      </c>
      <c r="E2396">
        <v>786361.82825103705</v>
      </c>
      <c r="F2396">
        <v>9635909.0395689998</v>
      </c>
      <c r="G2396">
        <f>IF(C2396="","",VLOOKUP(C2396,Classes_detaillees!B:D,Classes_detaillees!C$1,TRUE))</f>
        <v>35</v>
      </c>
      <c r="H2396">
        <f>IF(C2396="","",VLOOKUP(C2396,Classes_finales!B:D,Classes_finales!C$1,TRUE))</f>
        <v>35</v>
      </c>
      <c r="I2396">
        <f t="shared" si="37"/>
        <v>20</v>
      </c>
      <c r="J2396" s="31">
        <f>Classes_finales!$W$30*C2396^3+Classes_finales!$W$31*C2396^2+Classes_finales!$W$32*C2396+Classes_finales!$W$33</f>
        <v>2.9782369696090556</v>
      </c>
      <c r="K2396">
        <f>IF(OR(C2396&lt;10,C2396&gt;450),0,IF(H2396&gt;=MAX(Classes_finales!D:D),$M$1,Donnees_SIG!J2396))</f>
        <v>2.9782369696090556</v>
      </c>
      <c r="P2396" t="s">
        <v>39</v>
      </c>
    </row>
    <row r="2397" spans="1:16">
      <c r="A2397" t="s">
        <v>4829</v>
      </c>
      <c r="B2397" t="s">
        <v>4830</v>
      </c>
      <c r="C2397">
        <v>79.322601317999997</v>
      </c>
      <c r="D2397" t="s">
        <v>37</v>
      </c>
      <c r="E2397">
        <v>790953.68820822996</v>
      </c>
      <c r="F2397">
        <v>9638245.0739956908</v>
      </c>
      <c r="G2397">
        <f>IF(C2397="","",VLOOKUP(C2397,Classes_detaillees!B:D,Classes_detaillees!C$1,TRUE))</f>
        <v>80</v>
      </c>
      <c r="H2397">
        <f>IF(C2397="","",VLOOKUP(C2397,Classes_finales!B:D,Classes_finales!C$1,TRUE))</f>
        <v>80</v>
      </c>
      <c r="I2397">
        <f t="shared" si="37"/>
        <v>20</v>
      </c>
      <c r="J2397" s="31">
        <f>Classes_finales!$W$30*C2397^3+Classes_finales!$W$31*C2397^2+Classes_finales!$W$32*C2397+Classes_finales!$W$33</f>
        <v>7.8962459302295933</v>
      </c>
      <c r="K2397">
        <f>IF(OR(C2397&lt;10,C2397&gt;450),0,IF(H2397&gt;=MAX(Classes_finales!D:D),$M$1,Donnees_SIG!J2397))</f>
        <v>7.914299999999999</v>
      </c>
      <c r="P2397" t="s">
        <v>39</v>
      </c>
    </row>
    <row r="2398" spans="1:16">
      <c r="A2398" t="s">
        <v>4831</v>
      </c>
      <c r="B2398" s="31" t="s">
        <v>4832</v>
      </c>
      <c r="C2398">
        <v>132.89430236999999</v>
      </c>
      <c r="D2398" t="s">
        <v>37</v>
      </c>
      <c r="E2398">
        <v>791005.46892685699</v>
      </c>
      <c r="F2398">
        <v>9638380.0527381301</v>
      </c>
      <c r="G2398">
        <f>IF(C2398="","",VLOOKUP(C2398,Classes_detaillees!B:D,Classes_detaillees!C$1,TRUE))</f>
        <v>135</v>
      </c>
      <c r="H2398">
        <f>IF(C2398="","",VLOOKUP(C2398,Classes_finales!B:D,Classes_finales!C$1,TRUE))</f>
        <v>80</v>
      </c>
      <c r="I2398">
        <f t="shared" si="37"/>
        <v>20</v>
      </c>
      <c r="J2398" s="31">
        <f>Classes_finales!$W$30*C2398^3+Classes_finales!$W$31*C2398^2+Classes_finales!$W$32*C2398+Classes_finales!$W$33</f>
        <v>-1.0026918760780901</v>
      </c>
      <c r="K2398">
        <f>IF(OR(C2398&lt;10,C2398&gt;450),0,IF(H2398&gt;=MAX(Classes_finales!D:D),$M$1,Donnees_SIG!J2398))</f>
        <v>7.914299999999999</v>
      </c>
      <c r="P2398" t="s">
        <v>39</v>
      </c>
    </row>
    <row r="2399" spans="1:16">
      <c r="A2399" t="s">
        <v>4833</v>
      </c>
      <c r="B2399" t="s">
        <v>4834</v>
      </c>
      <c r="C2399">
        <v>22.740800858</v>
      </c>
      <c r="D2399" t="s">
        <v>37</v>
      </c>
      <c r="E2399">
        <v>783213.567757949</v>
      </c>
      <c r="F2399">
        <v>9636403.5380402096</v>
      </c>
      <c r="G2399">
        <f>IF(C2399="","",VLOOKUP(C2399,Classes_detaillees!B:D,Classes_detaillees!C$1,TRUE))</f>
        <v>25</v>
      </c>
      <c r="H2399">
        <f>IF(C2399="","",VLOOKUP(C2399,Classes_finales!B:D,Classes_finales!C$1,TRUE))</f>
        <v>30</v>
      </c>
      <c r="I2399">
        <f t="shared" si="37"/>
        <v>20</v>
      </c>
      <c r="J2399" s="31">
        <f>Classes_finales!$W$30*C2399^3+Classes_finales!$W$31*C2399^2+Classes_finales!$W$32*C2399+Classes_finales!$W$33</f>
        <v>1.7187630357386703</v>
      </c>
      <c r="K2399">
        <f>IF(OR(C2399&lt;10,C2399&gt;450),0,IF(H2399&gt;=MAX(Classes_finales!D:D),$M$1,Donnees_SIG!J2399))</f>
        <v>1.7187630357386703</v>
      </c>
      <c r="P2399" t="s">
        <v>39</v>
      </c>
    </row>
    <row r="2400" spans="1:16">
      <c r="A2400" t="s">
        <v>4835</v>
      </c>
      <c r="B2400" s="31" t="s">
        <v>4836</v>
      </c>
      <c r="C2400">
        <v>43.318199157999999</v>
      </c>
      <c r="D2400" t="s">
        <v>37</v>
      </c>
      <c r="E2400">
        <v>792141.48654792504</v>
      </c>
      <c r="F2400">
        <v>9638018.4074306302</v>
      </c>
      <c r="G2400">
        <f>IF(C2400="","",VLOOKUP(C2400,Classes_detaillees!B:D,Classes_detaillees!C$1,TRUE))</f>
        <v>45</v>
      </c>
      <c r="H2400">
        <f>IF(C2400="","",VLOOKUP(C2400,Classes_finales!B:D,Classes_finales!C$1,TRUE))</f>
        <v>50</v>
      </c>
      <c r="I2400">
        <f t="shared" si="37"/>
        <v>20</v>
      </c>
      <c r="J2400" s="31">
        <f>Classes_finales!$W$30*C2400^3+Classes_finales!$W$31*C2400^2+Classes_finales!$W$32*C2400+Classes_finales!$W$33</f>
        <v>4.4896286785699253</v>
      </c>
      <c r="K2400">
        <f>IF(OR(C2400&lt;10,C2400&gt;450),0,IF(H2400&gt;=MAX(Classes_finales!D:D),$M$1,Donnees_SIG!J2400))</f>
        <v>4.4896286785699253</v>
      </c>
      <c r="P2400" t="s">
        <v>39</v>
      </c>
    </row>
    <row r="2401" spans="1:16">
      <c r="A2401" t="s">
        <v>4837</v>
      </c>
      <c r="B2401" t="s">
        <v>4838</v>
      </c>
      <c r="C2401">
        <v>127.43419647</v>
      </c>
      <c r="D2401" t="s">
        <v>37</v>
      </c>
      <c r="E2401">
        <v>791872.23011608503</v>
      </c>
      <c r="F2401">
        <v>9639776.6946070194</v>
      </c>
      <c r="G2401">
        <f>IF(C2401="","",VLOOKUP(C2401,Classes_detaillees!B:D,Classes_detaillees!C$1,TRUE))</f>
        <v>130</v>
      </c>
      <c r="H2401">
        <f>IF(C2401="","",VLOOKUP(C2401,Classes_finales!B:D,Classes_finales!C$1,TRUE))</f>
        <v>80</v>
      </c>
      <c r="I2401">
        <f t="shared" si="37"/>
        <v>20</v>
      </c>
      <c r="J2401" s="31">
        <f>Classes_finales!$W$30*C2401^3+Classes_finales!$W$31*C2401^2+Classes_finales!$W$32*C2401+Classes_finales!$W$33</f>
        <v>1.1108620235156139</v>
      </c>
      <c r="K2401">
        <f>IF(OR(C2401&lt;10,C2401&gt;450),0,IF(H2401&gt;=MAX(Classes_finales!D:D),$M$1,Donnees_SIG!J2401))</f>
        <v>7.914299999999999</v>
      </c>
      <c r="P2401" t="s">
        <v>39</v>
      </c>
    </row>
    <row r="2402" spans="1:16">
      <c r="A2402" t="s">
        <v>4839</v>
      </c>
      <c r="B2402" t="s">
        <v>4840</v>
      </c>
      <c r="C2402">
        <v>66.443199157999999</v>
      </c>
      <c r="D2402" t="s">
        <v>37</v>
      </c>
      <c r="E2402">
        <v>782968.01755551295</v>
      </c>
      <c r="F2402">
        <v>9636330.4725090396</v>
      </c>
      <c r="G2402">
        <f>IF(C2402="","",VLOOKUP(C2402,Classes_detaillees!B:D,Classes_detaillees!C$1,TRUE))</f>
        <v>70</v>
      </c>
      <c r="H2402">
        <f>IF(C2402="","",VLOOKUP(C2402,Classes_finales!B:D,Classes_finales!C$1,TRUE))</f>
        <v>70</v>
      </c>
      <c r="I2402">
        <f t="shared" si="37"/>
        <v>20</v>
      </c>
      <c r="J2402" s="31">
        <f>Classes_finales!$W$30*C2402^3+Classes_finales!$W$31*C2402^2+Classes_finales!$W$32*C2402+Classes_finales!$W$33</f>
        <v>7.1487210856574244</v>
      </c>
      <c r="K2402">
        <f>IF(OR(C2402&lt;10,C2402&gt;450),0,IF(H2402&gt;=MAX(Classes_finales!D:D),$M$1,Donnees_SIG!J2402))</f>
        <v>7.1487210856574244</v>
      </c>
      <c r="P2402" t="s">
        <v>39</v>
      </c>
    </row>
    <row r="2403" spans="1:16">
      <c r="A2403" t="s">
        <v>4841</v>
      </c>
      <c r="B2403" t="s">
        <v>4842</v>
      </c>
      <c r="C2403">
        <v>53.219799041999998</v>
      </c>
      <c r="D2403" t="s">
        <v>37</v>
      </c>
      <c r="E2403">
        <v>790587.20658242097</v>
      </c>
      <c r="F2403">
        <v>9637879.8043745607</v>
      </c>
      <c r="G2403">
        <f>IF(C2403="","",VLOOKUP(C2403,Classes_detaillees!B:D,Classes_detaillees!C$1,TRUE))</f>
        <v>55</v>
      </c>
      <c r="H2403">
        <f>IF(C2403="","",VLOOKUP(C2403,Classes_finales!B:D,Classes_finales!C$1,TRUE))</f>
        <v>60</v>
      </c>
      <c r="I2403">
        <f t="shared" si="37"/>
        <v>20</v>
      </c>
      <c r="J2403" s="31">
        <f>Classes_finales!$W$30*C2403^3+Classes_finales!$W$31*C2403^2+Classes_finales!$W$32*C2403+Classes_finales!$W$33</f>
        <v>5.7669312137820832</v>
      </c>
      <c r="K2403">
        <f>IF(OR(C2403&lt;10,C2403&gt;450),0,IF(H2403&gt;=MAX(Classes_finales!D:D),$M$1,Donnees_SIG!J2403))</f>
        <v>5.7669312137820832</v>
      </c>
      <c r="P2403" t="s">
        <v>39</v>
      </c>
    </row>
    <row r="2404" spans="1:16">
      <c r="A2404" t="s">
        <v>4843</v>
      </c>
      <c r="B2404" t="s">
        <v>4844</v>
      </c>
      <c r="C2404">
        <v>20.938499450999998</v>
      </c>
      <c r="D2404" t="s">
        <v>37</v>
      </c>
      <c r="E2404">
        <v>792070.17862379597</v>
      </c>
      <c r="F2404">
        <v>9638607.3784812503</v>
      </c>
      <c r="G2404">
        <f>IF(C2404="","",VLOOKUP(C2404,Classes_detaillees!B:D,Classes_detaillees!C$1,TRUE))</f>
        <v>25</v>
      </c>
      <c r="H2404">
        <f>IF(C2404="","",VLOOKUP(C2404,Classes_finales!B:D,Classes_finales!C$1,TRUE))</f>
        <v>30</v>
      </c>
      <c r="I2404">
        <f t="shared" si="37"/>
        <v>20</v>
      </c>
      <c r="J2404" s="31">
        <f>Classes_finales!$W$30*C2404^3+Classes_finales!$W$31*C2404^2+Classes_finales!$W$32*C2404+Classes_finales!$W$33</f>
        <v>1.4946288325916077</v>
      </c>
      <c r="K2404">
        <f>IF(OR(C2404&lt;10,C2404&gt;450),0,IF(H2404&gt;=MAX(Classes_finales!D:D),$M$1,Donnees_SIG!J2404))</f>
        <v>1.4946288325916077</v>
      </c>
      <c r="P2404" t="s">
        <v>39</v>
      </c>
    </row>
    <row r="2405" spans="1:16">
      <c r="A2405" t="s">
        <v>4845</v>
      </c>
      <c r="B2405" t="s">
        <v>4846</v>
      </c>
      <c r="C2405">
        <v>81.930099487000007</v>
      </c>
      <c r="D2405" t="s">
        <v>37</v>
      </c>
      <c r="E2405">
        <v>783014.54807668505</v>
      </c>
      <c r="F2405">
        <v>9636121.22185627</v>
      </c>
      <c r="G2405">
        <f>IF(C2405="","",VLOOKUP(C2405,Classes_detaillees!B:D,Classes_detaillees!C$1,TRUE))</f>
        <v>85</v>
      </c>
      <c r="H2405">
        <f>IF(C2405="","",VLOOKUP(C2405,Classes_finales!B:D,Classes_finales!C$1,TRUE))</f>
        <v>80</v>
      </c>
      <c r="I2405">
        <f t="shared" si="37"/>
        <v>20</v>
      </c>
      <c r="J2405" s="31">
        <f>Classes_finales!$W$30*C2405^3+Classes_finales!$W$31*C2405^2+Classes_finales!$W$32*C2405+Classes_finales!$W$33</f>
        <v>7.9525299353731409</v>
      </c>
      <c r="K2405">
        <f>IF(OR(C2405&lt;10,C2405&gt;450),0,IF(H2405&gt;=MAX(Classes_finales!D:D),$M$1,Donnees_SIG!J2405))</f>
        <v>7.914299999999999</v>
      </c>
      <c r="P2405" t="s">
        <v>39</v>
      </c>
    </row>
    <row r="2406" spans="1:16">
      <c r="A2406" t="s">
        <v>4847</v>
      </c>
      <c r="B2406" t="s">
        <v>4848</v>
      </c>
      <c r="C2406">
        <v>63.069198608000001</v>
      </c>
      <c r="D2406" t="s">
        <v>37</v>
      </c>
      <c r="E2406">
        <v>792919.96561550803</v>
      </c>
      <c r="F2406">
        <v>9639064.1666049194</v>
      </c>
      <c r="G2406">
        <f>IF(C2406="","",VLOOKUP(C2406,Classes_detaillees!B:D,Classes_detaillees!C$1,TRUE))</f>
        <v>65</v>
      </c>
      <c r="H2406">
        <f>IF(C2406="","",VLOOKUP(C2406,Classes_finales!B:D,Classes_finales!C$1,TRUE))</f>
        <v>70</v>
      </c>
      <c r="I2406">
        <f t="shared" si="37"/>
        <v>20</v>
      </c>
      <c r="J2406" s="31">
        <f>Classes_finales!$W$30*C2406^3+Classes_finales!$W$31*C2406^2+Classes_finales!$W$32*C2406+Classes_finales!$W$33</f>
        <v>6.8444927260497916</v>
      </c>
      <c r="K2406">
        <f>IF(OR(C2406&lt;10,C2406&gt;450),0,IF(H2406&gt;=MAX(Classes_finales!D:D),$M$1,Donnees_SIG!J2406))</f>
        <v>6.8444927260497916</v>
      </c>
      <c r="P2406" t="s">
        <v>39</v>
      </c>
    </row>
    <row r="2407" spans="1:16">
      <c r="A2407" t="s">
        <v>4849</v>
      </c>
      <c r="B2407" s="31" t="s">
        <v>4850</v>
      </c>
      <c r="C2407">
        <v>119.48470306</v>
      </c>
      <c r="D2407" t="s">
        <v>37</v>
      </c>
      <c r="E2407">
        <v>790615.79995533696</v>
      </c>
      <c r="F2407">
        <v>9639354.9754669797</v>
      </c>
      <c r="G2407">
        <f>IF(C2407="","",VLOOKUP(C2407,Classes_detaillees!B:D,Classes_detaillees!C$1,TRUE))</f>
        <v>120</v>
      </c>
      <c r="H2407">
        <f>IF(C2407="","",VLOOKUP(C2407,Classes_finales!B:D,Classes_finales!C$1,TRUE))</f>
        <v>80</v>
      </c>
      <c r="I2407">
        <f t="shared" si="37"/>
        <v>20</v>
      </c>
      <c r="J2407" s="31">
        <f>Classes_finales!$W$30*C2407^3+Classes_finales!$W$31*C2407^2+Classes_finales!$W$32*C2407+Classes_finales!$W$33</f>
        <v>3.6127944578177087</v>
      </c>
      <c r="K2407">
        <f>IF(OR(C2407&lt;10,C2407&gt;450),0,IF(H2407&gt;=MAX(Classes_finales!D:D),$M$1,Donnees_SIG!J2407))</f>
        <v>7.914299999999999</v>
      </c>
      <c r="P2407" t="s">
        <v>39</v>
      </c>
    </row>
    <row r="2408" spans="1:16">
      <c r="A2408" t="s">
        <v>4851</v>
      </c>
      <c r="B2408" t="s">
        <v>4852</v>
      </c>
      <c r="C2408">
        <v>319.76000977000001</v>
      </c>
      <c r="D2408" t="s">
        <v>37</v>
      </c>
      <c r="E2408">
        <v>790656.36879397195</v>
      </c>
      <c r="F2408">
        <v>9638230.7541301604</v>
      </c>
      <c r="G2408">
        <f>IF(C2408="","",VLOOKUP(C2408,Classes_detaillees!B:D,Classes_detaillees!C$1,TRUE))</f>
        <v>320</v>
      </c>
      <c r="H2408">
        <f>IF(C2408="","",VLOOKUP(C2408,Classes_finales!B:D,Classes_finales!C$1,TRUE))</f>
        <v>80</v>
      </c>
      <c r="I2408">
        <f t="shared" si="37"/>
        <v>20</v>
      </c>
      <c r="J2408" s="31">
        <f>Classes_finales!$W$30*C2408^3+Classes_finales!$W$31*C2408^2+Classes_finales!$W$32*C2408+Classes_finales!$W$33</f>
        <v>-411.22774055863937</v>
      </c>
      <c r="K2408">
        <f>IF(OR(C2408&lt;10,C2408&gt;450),0,IF(H2408&gt;=MAX(Classes_finales!D:D),$M$1,Donnees_SIG!J2408))</f>
        <v>7.914299999999999</v>
      </c>
      <c r="P2408" t="s">
        <v>39</v>
      </c>
    </row>
    <row r="2409" spans="1:16">
      <c r="A2409" t="s">
        <v>4853</v>
      </c>
      <c r="B2409" t="s">
        <v>4854</v>
      </c>
      <c r="C2409">
        <v>524.45471191000001</v>
      </c>
      <c r="D2409" t="s">
        <v>37</v>
      </c>
      <c r="E2409">
        <v>790777.03661906405</v>
      </c>
      <c r="F2409">
        <v>9638613.7756956294</v>
      </c>
      <c r="G2409">
        <f>IF(C2409="","",VLOOKUP(C2409,Classes_detaillees!B:D,Classes_detaillees!C$1,TRUE))</f>
        <v>525</v>
      </c>
      <c r="H2409">
        <f>IF(C2409="","",VLOOKUP(C2409,Classes_finales!B:D,Classes_finales!C$1,TRUE))</f>
        <v>80</v>
      </c>
      <c r="I2409">
        <f t="shared" si="37"/>
        <v>20</v>
      </c>
      <c r="J2409" s="31">
        <f>Classes_finales!$W$30*C2409^3+Classes_finales!$W$31*C2409^2+Classes_finales!$W$32*C2409+Classes_finales!$W$33</f>
        <v>-2250.574349384799</v>
      </c>
      <c r="K2409">
        <f>IF(OR(C2409&lt;10,C2409&gt;450),0,IF(H2409&gt;=MAX(Classes_finales!D:D),$M$1,Donnees_SIG!J2409))</f>
        <v>0</v>
      </c>
      <c r="P2409" t="s">
        <v>39</v>
      </c>
    </row>
    <row r="2410" spans="1:16">
      <c r="A2410" t="s">
        <v>4855</v>
      </c>
      <c r="B2410" s="31" t="s">
        <v>4856</v>
      </c>
      <c r="C2410">
        <v>18.834100722999999</v>
      </c>
      <c r="D2410" t="s">
        <v>37</v>
      </c>
      <c r="E2410">
        <v>790219.51729464205</v>
      </c>
      <c r="F2410">
        <v>9637374.5848109499</v>
      </c>
      <c r="G2410">
        <f>IF(C2410="","",VLOOKUP(C2410,Classes_detaillees!B:D,Classes_detaillees!C$1,TRUE))</f>
        <v>20</v>
      </c>
      <c r="H2410">
        <f>IF(C2410="","",VLOOKUP(C2410,Classes_finales!B:D,Classes_finales!C$1,TRUE))</f>
        <v>30</v>
      </c>
      <c r="I2410">
        <f t="shared" si="37"/>
        <v>20</v>
      </c>
      <c r="J2410" s="31">
        <f>Classes_finales!$W$30*C2410^3+Classes_finales!$W$31*C2410^2+Classes_finales!$W$32*C2410+Classes_finales!$W$33</f>
        <v>1.2407337951651249</v>
      </c>
      <c r="K2410">
        <f>IF(OR(C2410&lt;10,C2410&gt;450),0,IF(H2410&gt;=MAX(Classes_finales!D:D),$M$1,Donnees_SIG!J2410))</f>
        <v>1.2407337951651249</v>
      </c>
      <c r="P2410" t="s">
        <v>39</v>
      </c>
    </row>
    <row r="2411" spans="1:16">
      <c r="A2411" t="s">
        <v>4857</v>
      </c>
      <c r="B2411" t="s">
        <v>4858</v>
      </c>
      <c r="C2411">
        <v>101.34400177000001</v>
      </c>
      <c r="D2411" t="s">
        <v>37</v>
      </c>
      <c r="E2411">
        <v>791827.278371052</v>
      </c>
      <c r="F2411">
        <v>9638364.5248055104</v>
      </c>
      <c r="G2411">
        <f>IF(C2411="","",VLOOKUP(C2411,Classes_detaillees!B:D,Classes_detaillees!C$1,TRUE))</f>
        <v>105</v>
      </c>
      <c r="H2411">
        <f>IF(C2411="","",VLOOKUP(C2411,Classes_finales!B:D,Classes_finales!C$1,TRUE))</f>
        <v>80</v>
      </c>
      <c r="I2411">
        <f t="shared" si="37"/>
        <v>20</v>
      </c>
      <c r="J2411" s="31">
        <f>Classes_finales!$W$30*C2411^3+Classes_finales!$W$31*C2411^2+Classes_finales!$W$32*C2411+Classes_finales!$W$33</f>
        <v>7.0668207681299879</v>
      </c>
      <c r="K2411">
        <f>IF(OR(C2411&lt;10,C2411&gt;450),0,IF(H2411&gt;=MAX(Classes_finales!D:D),$M$1,Donnees_SIG!J2411))</f>
        <v>7.914299999999999</v>
      </c>
      <c r="P2411" t="s">
        <v>39</v>
      </c>
    </row>
    <row r="2412" spans="1:16">
      <c r="A2412" t="s">
        <v>4859</v>
      </c>
      <c r="B2412" t="s">
        <v>4860</v>
      </c>
      <c r="C2412">
        <v>81.284896850999999</v>
      </c>
      <c r="D2412" t="s">
        <v>37</v>
      </c>
      <c r="E2412">
        <v>786324.68653019797</v>
      </c>
      <c r="F2412">
        <v>9635870.6497689597</v>
      </c>
      <c r="G2412">
        <f>IF(C2412="","",VLOOKUP(C2412,Classes_detaillees!B:D,Classes_detaillees!C$1,TRUE))</f>
        <v>85</v>
      </c>
      <c r="H2412">
        <f>IF(C2412="","",VLOOKUP(C2412,Classes_finales!B:D,Classes_finales!C$1,TRUE))</f>
        <v>80</v>
      </c>
      <c r="I2412">
        <f t="shared" si="37"/>
        <v>20</v>
      </c>
      <c r="J2412" s="31">
        <f>Classes_finales!$W$30*C2412^3+Classes_finales!$W$31*C2412^2+Classes_finales!$W$32*C2412+Classes_finales!$W$33</f>
        <v>7.9419590095398664</v>
      </c>
      <c r="K2412">
        <f>IF(OR(C2412&lt;10,C2412&gt;450),0,IF(H2412&gt;=MAX(Classes_finales!D:D),$M$1,Donnees_SIG!J2412))</f>
        <v>7.914299999999999</v>
      </c>
      <c r="P2412" t="s">
        <v>39</v>
      </c>
    </row>
    <row r="2413" spans="1:16">
      <c r="A2413" t="s">
        <v>4861</v>
      </c>
      <c r="B2413" s="31" t="s">
        <v>4862</v>
      </c>
      <c r="C2413">
        <v>49.836399077999999</v>
      </c>
      <c r="D2413" t="s">
        <v>37</v>
      </c>
      <c r="E2413">
        <v>792132.09970970103</v>
      </c>
      <c r="F2413">
        <v>9638485.7153036091</v>
      </c>
      <c r="G2413">
        <f>IF(C2413="","",VLOOKUP(C2413,Classes_detaillees!B:D,Classes_detaillees!C$1,TRUE))</f>
        <v>50</v>
      </c>
      <c r="H2413">
        <f>IF(C2413="","",VLOOKUP(C2413,Classes_finales!B:D,Classes_finales!C$1,TRUE))</f>
        <v>50</v>
      </c>
      <c r="I2413">
        <f t="shared" si="37"/>
        <v>20</v>
      </c>
      <c r="J2413" s="31">
        <f>Classes_finales!$W$30*C2413^3+Classes_finales!$W$31*C2413^2+Classes_finales!$W$32*C2413+Classes_finales!$W$33</f>
        <v>5.3465177183652859</v>
      </c>
      <c r="K2413">
        <f>IF(OR(C2413&lt;10,C2413&gt;450),0,IF(H2413&gt;=MAX(Classes_finales!D:D),$M$1,Donnees_SIG!J2413))</f>
        <v>5.3465177183652859</v>
      </c>
      <c r="P2413" t="s">
        <v>39</v>
      </c>
    </row>
    <row r="2414" spans="1:16">
      <c r="A2414" t="s">
        <v>4863</v>
      </c>
      <c r="B2414" s="31" t="s">
        <v>4864</v>
      </c>
      <c r="C2414">
        <v>280.76049805000002</v>
      </c>
      <c r="D2414" t="s">
        <v>37</v>
      </c>
      <c r="E2414">
        <v>783043.66843722505</v>
      </c>
      <c r="F2414">
        <v>9635235.1362385508</v>
      </c>
      <c r="G2414">
        <f>IF(C2414="","",VLOOKUP(C2414,Classes_detaillees!B:D,Classes_detaillees!C$1,TRUE))</f>
        <v>285</v>
      </c>
      <c r="H2414">
        <f>IF(C2414="","",VLOOKUP(C2414,Classes_finales!B:D,Classes_finales!C$1,TRUE))</f>
        <v>80</v>
      </c>
      <c r="I2414">
        <f t="shared" si="37"/>
        <v>20</v>
      </c>
      <c r="J2414" s="31">
        <f>Classes_finales!$W$30*C2414^3+Classes_finales!$W$31*C2414^2+Classes_finales!$W$32*C2414+Classes_finales!$W$33</f>
        <v>-253.71132970369405</v>
      </c>
      <c r="K2414">
        <f>IF(OR(C2414&lt;10,C2414&gt;450),0,IF(H2414&gt;=MAX(Classes_finales!D:D),$M$1,Donnees_SIG!J2414))</f>
        <v>7.914299999999999</v>
      </c>
      <c r="P2414" t="s">
        <v>39</v>
      </c>
    </row>
    <row r="2415" spans="1:16">
      <c r="A2415" t="s">
        <v>4865</v>
      </c>
      <c r="B2415" t="s">
        <v>4866</v>
      </c>
      <c r="C2415">
        <v>36.648200989000003</v>
      </c>
      <c r="D2415" t="s">
        <v>37</v>
      </c>
      <c r="E2415">
        <v>791359.34831692197</v>
      </c>
      <c r="F2415">
        <v>9638487.6323377304</v>
      </c>
      <c r="G2415">
        <f>IF(C2415="","",VLOOKUP(C2415,Classes_detaillees!B:D,Classes_detaillees!C$1,TRUE))</f>
        <v>40</v>
      </c>
      <c r="H2415">
        <f>IF(C2415="","",VLOOKUP(C2415,Classes_finales!B:D,Classes_finales!C$1,TRUE))</f>
        <v>40</v>
      </c>
      <c r="I2415">
        <f t="shared" si="37"/>
        <v>20</v>
      </c>
      <c r="J2415" s="31">
        <f>Classes_finales!$W$30*C2415^3+Classes_finales!$W$31*C2415^2+Classes_finales!$W$32*C2415+Classes_finales!$W$33</f>
        <v>3.5779449235867697</v>
      </c>
      <c r="K2415">
        <f>IF(OR(C2415&lt;10,C2415&gt;450),0,IF(H2415&gt;=MAX(Classes_finales!D:D),$M$1,Donnees_SIG!J2415))</f>
        <v>3.5779449235867697</v>
      </c>
      <c r="P2415" t="s">
        <v>39</v>
      </c>
    </row>
    <row r="2416" spans="1:16">
      <c r="A2416" t="s">
        <v>4867</v>
      </c>
      <c r="B2416" t="s">
        <v>4868</v>
      </c>
      <c r="C2416">
        <v>95.995201111</v>
      </c>
      <c r="D2416" t="s">
        <v>37</v>
      </c>
      <c r="E2416">
        <v>790584.04487701703</v>
      </c>
      <c r="F2416">
        <v>9638438.7948926296</v>
      </c>
      <c r="G2416">
        <f>IF(C2416="","",VLOOKUP(C2416,Classes_detaillees!B:D,Classes_detaillees!C$1,TRUE))</f>
        <v>100</v>
      </c>
      <c r="H2416">
        <f>IF(C2416="","",VLOOKUP(C2416,Classes_finales!B:D,Classes_finales!C$1,TRUE))</f>
        <v>80</v>
      </c>
      <c r="I2416">
        <f t="shared" si="37"/>
        <v>20</v>
      </c>
      <c r="J2416" s="31">
        <f>Classes_finales!$W$30*C2416^3+Classes_finales!$W$31*C2416^2+Classes_finales!$W$32*C2416+Classes_finales!$W$33</f>
        <v>7.565533404181517</v>
      </c>
      <c r="K2416">
        <f>IF(OR(C2416&lt;10,C2416&gt;450),0,IF(H2416&gt;=MAX(Classes_finales!D:D),$M$1,Donnees_SIG!J2416))</f>
        <v>7.914299999999999</v>
      </c>
      <c r="P2416" t="s">
        <v>39</v>
      </c>
    </row>
    <row r="2417" spans="1:16">
      <c r="A2417" t="s">
        <v>4869</v>
      </c>
      <c r="B2417" t="s">
        <v>4870</v>
      </c>
      <c r="C2417">
        <v>134.64329529</v>
      </c>
      <c r="D2417" t="s">
        <v>37</v>
      </c>
      <c r="E2417">
        <v>792223.62480619305</v>
      </c>
      <c r="F2417">
        <v>9638580.8389206994</v>
      </c>
      <c r="G2417">
        <f>IF(C2417="","",VLOOKUP(C2417,Classes_detaillees!B:D,Classes_detaillees!C$1,TRUE))</f>
        <v>135</v>
      </c>
      <c r="H2417">
        <f>IF(C2417="","",VLOOKUP(C2417,Classes_finales!B:D,Classes_finales!C$1,TRUE))</f>
        <v>80</v>
      </c>
      <c r="I2417">
        <f t="shared" si="37"/>
        <v>20</v>
      </c>
      <c r="J2417" s="31">
        <f>Classes_finales!$W$30*C2417^3+Classes_finales!$W$31*C2417^2+Classes_finales!$W$32*C2417+Classes_finales!$W$33</f>
        <v>-1.7515722933001459</v>
      </c>
      <c r="K2417">
        <f>IF(OR(C2417&lt;10,C2417&gt;450),0,IF(H2417&gt;=MAX(Classes_finales!D:D),$M$1,Donnees_SIG!J2417))</f>
        <v>7.914299999999999</v>
      </c>
      <c r="P2417" t="s">
        <v>39</v>
      </c>
    </row>
    <row r="2418" spans="1:16">
      <c r="A2418" t="s">
        <v>4871</v>
      </c>
      <c r="B2418" s="31" t="s">
        <v>4872</v>
      </c>
      <c r="C2418">
        <v>67.926101685000006</v>
      </c>
      <c r="D2418" t="s">
        <v>37</v>
      </c>
      <c r="E2418">
        <v>784713.93540183501</v>
      </c>
      <c r="F2418">
        <v>9636196.1492324304</v>
      </c>
      <c r="G2418">
        <f>IF(C2418="","",VLOOKUP(C2418,Classes_detaillees!B:D,Classes_detaillees!C$1,TRUE))</f>
        <v>70</v>
      </c>
      <c r="H2418">
        <f>IF(C2418="","",VLOOKUP(C2418,Classes_finales!B:D,Classes_finales!C$1,TRUE))</f>
        <v>70</v>
      </c>
      <c r="I2418">
        <f t="shared" si="37"/>
        <v>20</v>
      </c>
      <c r="J2418" s="31">
        <f>Classes_finales!$W$30*C2418^3+Classes_finales!$W$31*C2418^2+Classes_finales!$W$32*C2418+Classes_finales!$W$33</f>
        <v>7.269836900006613</v>
      </c>
      <c r="K2418">
        <f>IF(OR(C2418&lt;10,C2418&gt;450),0,IF(H2418&gt;=MAX(Classes_finales!D:D),$M$1,Donnees_SIG!J2418))</f>
        <v>7.269836900006613</v>
      </c>
      <c r="P2418" t="s">
        <v>39</v>
      </c>
    </row>
    <row r="2419" spans="1:16">
      <c r="A2419" t="s">
        <v>4873</v>
      </c>
      <c r="B2419" t="s">
        <v>4874</v>
      </c>
      <c r="C2419">
        <v>147.03660583000001</v>
      </c>
      <c r="D2419" t="s">
        <v>37</v>
      </c>
      <c r="E2419">
        <v>792494.29781738005</v>
      </c>
      <c r="F2419">
        <v>9638682.5614080299</v>
      </c>
      <c r="G2419">
        <f>IF(C2419="","",VLOOKUP(C2419,Classes_detaillees!B:D,Classes_detaillees!C$1,TRUE))</f>
        <v>150</v>
      </c>
      <c r="H2419">
        <f>IF(C2419="","",VLOOKUP(C2419,Classes_finales!B:D,Classes_finales!C$1,TRUE))</f>
        <v>80</v>
      </c>
      <c r="I2419">
        <f t="shared" si="37"/>
        <v>20</v>
      </c>
      <c r="J2419" s="31">
        <f>Classes_finales!$W$30*C2419^3+Classes_finales!$W$31*C2419^2+Classes_finales!$W$32*C2419+Classes_finales!$W$33</f>
        <v>-8.12577027195079</v>
      </c>
      <c r="K2419">
        <f>IF(OR(C2419&lt;10,C2419&gt;450),0,IF(H2419&gt;=MAX(Classes_finales!D:D),$M$1,Donnees_SIG!J2419))</f>
        <v>7.914299999999999</v>
      </c>
      <c r="P2419" t="s">
        <v>39</v>
      </c>
    </row>
    <row r="2420" spans="1:16">
      <c r="A2420" t="s">
        <v>4875</v>
      </c>
      <c r="B2420" t="s">
        <v>4876</v>
      </c>
      <c r="C2420">
        <v>86.777198791999993</v>
      </c>
      <c r="D2420" t="s">
        <v>37</v>
      </c>
      <c r="E2420">
        <v>791312.82519658597</v>
      </c>
      <c r="F2420">
        <v>9636802.7629294302</v>
      </c>
      <c r="G2420">
        <f>IF(C2420="","",VLOOKUP(C2420,Classes_detaillees!B:D,Classes_detaillees!C$1,TRUE))</f>
        <v>90</v>
      </c>
      <c r="H2420">
        <f>IF(C2420="","",VLOOKUP(C2420,Classes_finales!B:D,Classes_finales!C$1,TRUE))</f>
        <v>80</v>
      </c>
      <c r="I2420">
        <f t="shared" si="37"/>
        <v>20</v>
      </c>
      <c r="J2420" s="31">
        <f>Classes_finales!$W$30*C2420^3+Classes_finales!$W$31*C2420^2+Classes_finales!$W$32*C2420+Classes_finales!$W$33</f>
        <v>7.9574075566998186</v>
      </c>
      <c r="K2420">
        <f>IF(OR(C2420&lt;10,C2420&gt;450),0,IF(H2420&gt;=MAX(Classes_finales!D:D),$M$1,Donnees_SIG!J2420))</f>
        <v>7.914299999999999</v>
      </c>
      <c r="P2420" t="s">
        <v>39</v>
      </c>
    </row>
    <row r="2421" spans="1:16">
      <c r="A2421" t="s">
        <v>4877</v>
      </c>
      <c r="B2421" t="s">
        <v>4878</v>
      </c>
      <c r="C2421">
        <v>18.939300537000001</v>
      </c>
      <c r="D2421" t="s">
        <v>37</v>
      </c>
      <c r="E2421">
        <v>783160.74997953197</v>
      </c>
      <c r="F2421">
        <v>9636435.9923686199</v>
      </c>
      <c r="G2421">
        <f>IF(C2421="","",VLOOKUP(C2421,Classes_detaillees!B:D,Classes_detaillees!C$1,TRUE))</f>
        <v>20</v>
      </c>
      <c r="H2421">
        <f>IF(C2421="","",VLOOKUP(C2421,Classes_finales!B:D,Classes_finales!C$1,TRUE))</f>
        <v>30</v>
      </c>
      <c r="I2421">
        <f t="shared" si="37"/>
        <v>20</v>
      </c>
      <c r="J2421" s="31">
        <f>Classes_finales!$W$30*C2421^3+Classes_finales!$W$31*C2421^2+Classes_finales!$W$32*C2421+Classes_finales!$W$33</f>
        <v>1.2532103857802293</v>
      </c>
      <c r="K2421">
        <f>IF(OR(C2421&lt;10,C2421&gt;450),0,IF(H2421&gt;=MAX(Classes_finales!D:D),$M$1,Donnees_SIG!J2421))</f>
        <v>1.2532103857802293</v>
      </c>
      <c r="P2421" t="s">
        <v>39</v>
      </c>
    </row>
    <row r="2422" spans="1:16">
      <c r="A2422" t="s">
        <v>4879</v>
      </c>
      <c r="B2422" s="31" t="s">
        <v>4880</v>
      </c>
      <c r="C2422">
        <v>54.502700806</v>
      </c>
      <c r="D2422" t="s">
        <v>37</v>
      </c>
      <c r="E2422">
        <v>792980.96936285403</v>
      </c>
      <c r="F2422">
        <v>9638901.0609260798</v>
      </c>
      <c r="G2422">
        <f>IF(C2422="","",VLOOKUP(C2422,Classes_detaillees!B:D,Classes_detaillees!C$1,TRUE))</f>
        <v>55</v>
      </c>
      <c r="H2422">
        <f>IF(C2422="","",VLOOKUP(C2422,Classes_finales!B:D,Classes_finales!C$1,TRUE))</f>
        <v>60</v>
      </c>
      <c r="I2422">
        <f t="shared" si="37"/>
        <v>20</v>
      </c>
      <c r="J2422" s="31">
        <f>Classes_finales!$W$30*C2422^3+Classes_finales!$W$31*C2422^2+Classes_finales!$W$32*C2422+Classes_finales!$W$33</f>
        <v>5.9206474971935581</v>
      </c>
      <c r="K2422">
        <f>IF(OR(C2422&lt;10,C2422&gt;450),0,IF(H2422&gt;=MAX(Classes_finales!D:D),$M$1,Donnees_SIG!J2422))</f>
        <v>5.9206474971935581</v>
      </c>
      <c r="P2422" t="s">
        <v>39</v>
      </c>
    </row>
    <row r="2423" spans="1:16">
      <c r="A2423" t="s">
        <v>4881</v>
      </c>
      <c r="B2423" t="s">
        <v>4882</v>
      </c>
      <c r="C2423">
        <v>41.002201079999999</v>
      </c>
      <c r="D2423" t="s">
        <v>37</v>
      </c>
      <c r="E2423">
        <v>790218.74434850097</v>
      </c>
      <c r="F2423">
        <v>9638829.5276497807</v>
      </c>
      <c r="G2423">
        <f>IF(C2423="","",VLOOKUP(C2423,Classes_detaillees!B:D,Classes_detaillees!C$1,TRUE))</f>
        <v>45</v>
      </c>
      <c r="H2423">
        <f>IF(C2423="","",VLOOKUP(C2423,Classes_finales!B:D,Classes_finales!C$1,TRUE))</f>
        <v>50</v>
      </c>
      <c r="I2423">
        <f t="shared" si="37"/>
        <v>20</v>
      </c>
      <c r="J2423" s="31">
        <f>Classes_finales!$W$30*C2423^3+Classes_finales!$W$31*C2423^2+Classes_finales!$W$32*C2423+Classes_finales!$W$33</f>
        <v>4.1752803140953514</v>
      </c>
      <c r="K2423">
        <f>IF(OR(C2423&lt;10,C2423&gt;450),0,IF(H2423&gt;=MAX(Classes_finales!D:D),$M$1,Donnees_SIG!J2423))</f>
        <v>4.1752803140953514</v>
      </c>
      <c r="P2423" t="s">
        <v>39</v>
      </c>
    </row>
    <row r="2424" spans="1:16">
      <c r="A2424" t="s">
        <v>4883</v>
      </c>
      <c r="B2424" s="31" t="s">
        <v>4884</v>
      </c>
      <c r="C2424">
        <v>60.338500977000002</v>
      </c>
      <c r="D2424" t="s">
        <v>37</v>
      </c>
      <c r="E2424">
        <v>792566.57322777098</v>
      </c>
      <c r="F2424">
        <v>9638662.44910332</v>
      </c>
      <c r="G2424">
        <f>IF(C2424="","",VLOOKUP(C2424,Classes_detaillees!B:D,Classes_detaillees!C$1,TRUE))</f>
        <v>65</v>
      </c>
      <c r="H2424">
        <f>IF(C2424="","",VLOOKUP(C2424,Classes_finales!B:D,Classes_finales!C$1,TRUE))</f>
        <v>70</v>
      </c>
      <c r="I2424">
        <f t="shared" si="37"/>
        <v>20</v>
      </c>
      <c r="J2424" s="31">
        <f>Classes_finales!$W$30*C2424^3+Classes_finales!$W$31*C2424^2+Classes_finales!$W$32*C2424+Classes_finales!$W$33</f>
        <v>6.5716475606827487</v>
      </c>
      <c r="K2424">
        <f>IF(OR(C2424&lt;10,C2424&gt;450),0,IF(H2424&gt;=MAX(Classes_finales!D:D),$M$1,Donnees_SIG!J2424))</f>
        <v>6.5716475606827487</v>
      </c>
      <c r="P2424" t="s">
        <v>39</v>
      </c>
    </row>
    <row r="2425" spans="1:16">
      <c r="A2425" t="s">
        <v>4885</v>
      </c>
      <c r="B2425" t="s">
        <v>4886</v>
      </c>
      <c r="C2425">
        <v>52.181900024000001</v>
      </c>
      <c r="D2425" t="s">
        <v>37</v>
      </c>
      <c r="E2425">
        <v>790499.42252598901</v>
      </c>
      <c r="F2425">
        <v>9638568.0048051793</v>
      </c>
      <c r="G2425">
        <f>IF(C2425="","",VLOOKUP(C2425,Classes_detaillees!B:D,Classes_detaillees!C$1,TRUE))</f>
        <v>55</v>
      </c>
      <c r="H2425">
        <f>IF(C2425="","",VLOOKUP(C2425,Classes_finales!B:D,Classes_finales!C$1,TRUE))</f>
        <v>60</v>
      </c>
      <c r="I2425">
        <f t="shared" si="37"/>
        <v>20</v>
      </c>
      <c r="J2425" s="31">
        <f>Classes_finales!$W$30*C2425^3+Classes_finales!$W$31*C2425^2+Classes_finales!$W$32*C2425+Classes_finales!$W$33</f>
        <v>5.6401668159810345</v>
      </c>
      <c r="K2425">
        <f>IF(OR(C2425&lt;10,C2425&gt;450),0,IF(H2425&gt;=MAX(Classes_finales!D:D),$M$1,Donnees_SIG!J2425))</f>
        <v>5.6401668159810345</v>
      </c>
      <c r="P2425" t="s">
        <v>39</v>
      </c>
    </row>
    <row r="2426" spans="1:16">
      <c r="A2426" t="s">
        <v>4887</v>
      </c>
      <c r="B2426" s="31" t="s">
        <v>4888</v>
      </c>
      <c r="C2426">
        <v>101.31459808</v>
      </c>
      <c r="D2426" t="s">
        <v>37</v>
      </c>
      <c r="E2426">
        <v>791007.27213076304</v>
      </c>
      <c r="F2426">
        <v>9638243.9998329598</v>
      </c>
      <c r="G2426">
        <f>IF(C2426="","",VLOOKUP(C2426,Classes_detaillees!B:D,Classes_detaillees!C$1,TRUE))</f>
        <v>105</v>
      </c>
      <c r="H2426">
        <f>IF(C2426="","",VLOOKUP(C2426,Classes_finales!B:D,Classes_finales!C$1,TRUE))</f>
        <v>80</v>
      </c>
      <c r="I2426">
        <f t="shared" si="37"/>
        <v>20</v>
      </c>
      <c r="J2426" s="31">
        <f>Classes_finales!$W$30*C2426^3+Classes_finales!$W$31*C2426^2+Classes_finales!$W$32*C2426+Classes_finales!$W$33</f>
        <v>7.0701524621969938</v>
      </c>
      <c r="K2426">
        <f>IF(OR(C2426&lt;10,C2426&gt;450),0,IF(H2426&gt;=MAX(Classes_finales!D:D),$M$1,Donnees_SIG!J2426))</f>
        <v>7.914299999999999</v>
      </c>
      <c r="P2426" t="s">
        <v>39</v>
      </c>
    </row>
    <row r="2427" spans="1:16">
      <c r="A2427" t="s">
        <v>4889</v>
      </c>
      <c r="B2427" s="31" t="s">
        <v>4890</v>
      </c>
      <c r="C2427">
        <v>57.444801331000001</v>
      </c>
      <c r="D2427" t="s">
        <v>37</v>
      </c>
      <c r="E2427">
        <v>783364.69753861905</v>
      </c>
      <c r="F2427">
        <v>9637016.6959664896</v>
      </c>
      <c r="G2427">
        <f>IF(C2427="","",VLOOKUP(C2427,Classes_detaillees!B:D,Classes_detaillees!C$1,TRUE))</f>
        <v>60</v>
      </c>
      <c r="H2427">
        <f>IF(C2427="","",VLOOKUP(C2427,Classes_finales!B:D,Classes_finales!C$1,TRUE))</f>
        <v>60</v>
      </c>
      <c r="I2427">
        <f t="shared" si="37"/>
        <v>20</v>
      </c>
      <c r="J2427" s="31">
        <f>Classes_finales!$W$30*C2427^3+Classes_finales!$W$31*C2427^2+Classes_finales!$W$32*C2427+Classes_finales!$W$33</f>
        <v>6.2594526631871386</v>
      </c>
      <c r="K2427">
        <f>IF(OR(C2427&lt;10,C2427&gt;450),0,IF(H2427&gt;=MAX(Classes_finales!D:D),$M$1,Donnees_SIG!J2427))</f>
        <v>6.2594526631871386</v>
      </c>
      <c r="P2427" t="s">
        <v>39</v>
      </c>
    </row>
    <row r="2428" spans="1:16">
      <c r="A2428" t="s">
        <v>4891</v>
      </c>
      <c r="B2428" t="s">
        <v>4892</v>
      </c>
      <c r="C2428">
        <v>320.69790648999998</v>
      </c>
      <c r="D2428" t="s">
        <v>37</v>
      </c>
      <c r="E2428">
        <v>792112.784603587</v>
      </c>
      <c r="F2428">
        <v>9638580.2636581603</v>
      </c>
      <c r="G2428">
        <f>IF(C2428="","",VLOOKUP(C2428,Classes_detaillees!B:D,Classes_detaillees!C$1,TRUE))</f>
        <v>325</v>
      </c>
      <c r="H2428">
        <f>IF(C2428="","",VLOOKUP(C2428,Classes_finales!B:D,Classes_finales!C$1,TRUE))</f>
        <v>80</v>
      </c>
      <c r="I2428">
        <f t="shared" si="37"/>
        <v>20</v>
      </c>
      <c r="J2428" s="31">
        <f>Classes_finales!$W$30*C2428^3+Classes_finales!$W$31*C2428^2+Classes_finales!$W$32*C2428+Classes_finales!$W$33</f>
        <v>-415.62356130496295</v>
      </c>
      <c r="K2428">
        <f>IF(OR(C2428&lt;10,C2428&gt;450),0,IF(H2428&gt;=MAX(Classes_finales!D:D),$M$1,Donnees_SIG!J2428))</f>
        <v>7.914299999999999</v>
      </c>
      <c r="P2428" t="s">
        <v>39</v>
      </c>
    </row>
    <row r="2429" spans="1:16">
      <c r="A2429" t="s">
        <v>4893</v>
      </c>
      <c r="B2429" t="s">
        <v>4894</v>
      </c>
      <c r="C2429">
        <v>355.04238892000001</v>
      </c>
      <c r="D2429" t="s">
        <v>37</v>
      </c>
      <c r="E2429">
        <v>791496.24894952006</v>
      </c>
      <c r="F2429">
        <v>9639050.7951174602</v>
      </c>
      <c r="G2429">
        <f>IF(C2429="","",VLOOKUP(C2429,Classes_detaillees!B:D,Classes_detaillees!C$1,TRUE))</f>
        <v>360</v>
      </c>
      <c r="H2429">
        <f>IF(C2429="","",VLOOKUP(C2429,Classes_finales!B:D,Classes_finales!C$1,TRUE))</f>
        <v>80</v>
      </c>
      <c r="I2429">
        <f t="shared" si="37"/>
        <v>20</v>
      </c>
      <c r="J2429" s="31">
        <f>Classes_finales!$W$30*C2429^3+Classes_finales!$W$31*C2429^2+Classes_finales!$W$32*C2429+Classes_finales!$W$33</f>
        <v>-598.05263471678768</v>
      </c>
      <c r="K2429">
        <f>IF(OR(C2429&lt;10,C2429&gt;450),0,IF(H2429&gt;=MAX(Classes_finales!D:D),$M$1,Donnees_SIG!J2429))</f>
        <v>7.914299999999999</v>
      </c>
      <c r="P2429" t="s">
        <v>39</v>
      </c>
    </row>
    <row r="2430" spans="1:16">
      <c r="A2430" t="s">
        <v>4895</v>
      </c>
      <c r="B2430" s="31" t="s">
        <v>4896</v>
      </c>
      <c r="C2430">
        <v>222.86819457999999</v>
      </c>
      <c r="D2430" t="s">
        <v>37</v>
      </c>
      <c r="E2430">
        <v>790182.02194608899</v>
      </c>
      <c r="F2430">
        <v>9637679.7877462301</v>
      </c>
      <c r="G2430">
        <f>IF(C2430="","",VLOOKUP(C2430,Classes_detaillees!B:D,Classes_detaillees!C$1,TRUE))</f>
        <v>225</v>
      </c>
      <c r="H2430">
        <f>IF(C2430="","",VLOOKUP(C2430,Classes_finales!B:D,Classes_finales!C$1,TRUE))</f>
        <v>80</v>
      </c>
      <c r="I2430">
        <f t="shared" si="37"/>
        <v>20</v>
      </c>
      <c r="J2430" s="31">
        <f>Classes_finales!$W$30*C2430^3+Classes_finales!$W$31*C2430^2+Classes_finales!$W$32*C2430+Classes_finales!$W$33</f>
        <v>-99.920288283271503</v>
      </c>
      <c r="K2430">
        <f>IF(OR(C2430&lt;10,C2430&gt;450),0,IF(H2430&gt;=MAX(Classes_finales!D:D),$M$1,Donnees_SIG!J2430))</f>
        <v>7.914299999999999</v>
      </c>
      <c r="P2430" t="s">
        <v>39</v>
      </c>
    </row>
    <row r="2431" spans="1:16">
      <c r="A2431" t="s">
        <v>4897</v>
      </c>
      <c r="B2431" t="s">
        <v>4898</v>
      </c>
      <c r="C2431">
        <v>51.286300658999998</v>
      </c>
      <c r="D2431" t="s">
        <v>37</v>
      </c>
      <c r="E2431">
        <v>783430.11159623298</v>
      </c>
      <c r="F2431">
        <v>9637015.9658795595</v>
      </c>
      <c r="G2431">
        <f>IF(C2431="","",VLOOKUP(C2431,Classes_detaillees!B:D,Classes_detaillees!C$1,TRUE))</f>
        <v>55</v>
      </c>
      <c r="H2431">
        <f>IF(C2431="","",VLOOKUP(C2431,Classes_finales!B:D,Classes_finales!C$1,TRUE))</f>
        <v>60</v>
      </c>
      <c r="I2431">
        <f t="shared" si="37"/>
        <v>20</v>
      </c>
      <c r="J2431" s="31">
        <f>Classes_finales!$W$30*C2431^3+Classes_finales!$W$31*C2431^2+Classes_finales!$W$32*C2431+Classes_finales!$W$33</f>
        <v>5.5291653326450092</v>
      </c>
      <c r="K2431">
        <f>IF(OR(C2431&lt;10,C2431&gt;450),0,IF(H2431&gt;=MAX(Classes_finales!D:D),$M$1,Donnees_SIG!J2431))</f>
        <v>5.5291653326450092</v>
      </c>
      <c r="P2431" t="s">
        <v>39</v>
      </c>
    </row>
    <row r="2432" spans="1:16">
      <c r="A2432" t="s">
        <v>4899</v>
      </c>
      <c r="B2432" t="s">
        <v>4900</v>
      </c>
      <c r="C2432">
        <v>104.30460358000001</v>
      </c>
      <c r="D2432" t="s">
        <v>37</v>
      </c>
      <c r="E2432">
        <v>793106.62725087395</v>
      </c>
      <c r="F2432">
        <v>9639380.8816743903</v>
      </c>
      <c r="G2432">
        <f>IF(C2432="","",VLOOKUP(C2432,Classes_detaillees!B:D,Classes_detaillees!C$1,TRUE))</f>
        <v>105</v>
      </c>
      <c r="H2432">
        <f>IF(C2432="","",VLOOKUP(C2432,Classes_finales!B:D,Classes_finales!C$1,TRUE))</f>
        <v>80</v>
      </c>
      <c r="I2432">
        <f t="shared" si="37"/>
        <v>20</v>
      </c>
      <c r="J2432" s="31">
        <f>Classes_finales!$W$30*C2432^3+Classes_finales!$W$31*C2432^2+Classes_finales!$W$32*C2432+Classes_finales!$W$33</f>
        <v>6.6964875926930088</v>
      </c>
      <c r="K2432">
        <f>IF(OR(C2432&lt;10,C2432&gt;450),0,IF(H2432&gt;=MAX(Classes_finales!D:D),$M$1,Donnees_SIG!J2432))</f>
        <v>7.914299999999999</v>
      </c>
      <c r="P2432" t="s">
        <v>39</v>
      </c>
    </row>
    <row r="2433" spans="1:16">
      <c r="A2433" t="s">
        <v>4901</v>
      </c>
      <c r="B2433" s="31" t="s">
        <v>4902</v>
      </c>
      <c r="C2433">
        <v>15.237400055</v>
      </c>
      <c r="D2433" t="s">
        <v>37</v>
      </c>
      <c r="E2433">
        <v>783277.31318853295</v>
      </c>
      <c r="F2433">
        <v>9635527.2019430809</v>
      </c>
      <c r="G2433">
        <f>IF(C2433="","",VLOOKUP(C2433,Classes_detaillees!B:D,Classes_detaillees!C$1,TRUE))</f>
        <v>20</v>
      </c>
      <c r="H2433">
        <f>IF(C2433="","",VLOOKUP(C2433,Classes_finales!B:D,Classes_finales!C$1,TRUE))</f>
        <v>30</v>
      </c>
      <c r="I2433">
        <f t="shared" si="37"/>
        <v>20</v>
      </c>
      <c r="J2433" s="31">
        <f>Classes_finales!$W$30*C2433^3+Classes_finales!$W$31*C2433^2+Classes_finales!$W$32*C2433+Classes_finales!$W$33</f>
        <v>0.82934456484736963</v>
      </c>
      <c r="K2433">
        <f>IF(OR(C2433&lt;10,C2433&gt;450),0,IF(H2433&gt;=MAX(Classes_finales!D:D),$M$1,Donnees_SIG!J2433))</f>
        <v>0.82934456484736963</v>
      </c>
      <c r="P2433" t="s">
        <v>39</v>
      </c>
    </row>
    <row r="2434" spans="1:16">
      <c r="A2434" t="s">
        <v>4903</v>
      </c>
      <c r="B2434" t="s">
        <v>4904</v>
      </c>
      <c r="C2434">
        <v>14.617300033999999</v>
      </c>
      <c r="D2434" t="s">
        <v>37</v>
      </c>
      <c r="E2434">
        <v>791410.70226375503</v>
      </c>
      <c r="F2434">
        <v>9638489.5307461191</v>
      </c>
      <c r="G2434">
        <f>IF(C2434="","",VLOOKUP(C2434,Classes_detaillees!B:D,Classes_detaillees!C$1,TRUE))</f>
        <v>15</v>
      </c>
      <c r="H2434">
        <f>IF(C2434="","",VLOOKUP(C2434,Classes_finales!B:D,Classes_finales!C$1,TRUE))</f>
        <v>15</v>
      </c>
      <c r="I2434">
        <f t="shared" si="37"/>
        <v>20</v>
      </c>
      <c r="J2434" s="31">
        <f>Classes_finales!$W$30*C2434^3+Classes_finales!$W$31*C2434^2+Classes_finales!$W$32*C2434+Classes_finales!$W$33</f>
        <v>0.76162414176187609</v>
      </c>
      <c r="K2434">
        <f>IF(OR(C2434&lt;10,C2434&gt;450),0,IF(H2434&gt;=MAX(Classes_finales!D:D),$M$1,Donnees_SIG!J2434))</f>
        <v>0.76162414176187609</v>
      </c>
      <c r="P2434" t="s">
        <v>39</v>
      </c>
    </row>
    <row r="2435" spans="1:16">
      <c r="A2435" t="s">
        <v>4905</v>
      </c>
      <c r="B2435" s="31" t="s">
        <v>4906</v>
      </c>
      <c r="C2435">
        <v>108.52030182</v>
      </c>
      <c r="D2435" t="s">
        <v>37</v>
      </c>
      <c r="E2435">
        <v>783298.46977392095</v>
      </c>
      <c r="F2435">
        <v>9635744.9064233601</v>
      </c>
      <c r="G2435">
        <f>IF(C2435="","",VLOOKUP(C2435,Classes_detaillees!B:D,Classes_detaillees!C$1,TRUE))</f>
        <v>110</v>
      </c>
      <c r="H2435">
        <f>IF(C2435="","",VLOOKUP(C2435,Classes_finales!B:D,Classes_finales!C$1,TRUE))</f>
        <v>80</v>
      </c>
      <c r="I2435">
        <f t="shared" ref="I2435:I2498" si="38">IF(E2435="","",20)</f>
        <v>20</v>
      </c>
      <c r="J2435" s="31">
        <f>Classes_finales!$W$30*C2435^3+Classes_finales!$W$31*C2435^2+Classes_finales!$W$32*C2435+Classes_finales!$W$33</f>
        <v>6.0456230998025582</v>
      </c>
      <c r="K2435">
        <f>IF(OR(C2435&lt;10,C2435&gt;450),0,IF(H2435&gt;=MAX(Classes_finales!D:D),$M$1,Donnees_SIG!J2435))</f>
        <v>7.914299999999999</v>
      </c>
      <c r="P2435" t="s">
        <v>39</v>
      </c>
    </row>
    <row r="2436" spans="1:16">
      <c r="A2436" t="s">
        <v>4907</v>
      </c>
      <c r="B2436" s="31" t="s">
        <v>4908</v>
      </c>
      <c r="C2436">
        <v>124.65730286</v>
      </c>
      <c r="D2436" t="s">
        <v>37</v>
      </c>
      <c r="E2436">
        <v>793353.76851623203</v>
      </c>
      <c r="F2436">
        <v>9639007.3450629897</v>
      </c>
      <c r="G2436">
        <f>IF(C2436="","",VLOOKUP(C2436,Classes_detaillees!B:D,Classes_detaillees!C$1,TRUE))</f>
        <v>125</v>
      </c>
      <c r="H2436">
        <f>IF(C2436="","",VLOOKUP(C2436,Classes_finales!B:D,Classes_finales!C$1,TRUE))</f>
        <v>80</v>
      </c>
      <c r="I2436">
        <f t="shared" si="38"/>
        <v>20</v>
      </c>
      <c r="J2436" s="31">
        <f>Classes_finales!$W$30*C2436^3+Classes_finales!$W$31*C2436^2+Classes_finales!$W$32*C2436+Classes_finales!$W$33</f>
        <v>2.0599740403724058</v>
      </c>
      <c r="K2436">
        <f>IF(OR(C2436&lt;10,C2436&gt;450),0,IF(H2436&gt;=MAX(Classes_finales!D:D),$M$1,Donnees_SIG!J2436))</f>
        <v>7.914299999999999</v>
      </c>
      <c r="P2436" t="s">
        <v>39</v>
      </c>
    </row>
    <row r="2437" spans="1:16">
      <c r="A2437" t="s">
        <v>4909</v>
      </c>
      <c r="B2437" t="s">
        <v>4910</v>
      </c>
      <c r="C2437">
        <v>133.69560242</v>
      </c>
      <c r="D2437" t="s">
        <v>37</v>
      </c>
      <c r="E2437">
        <v>790911.05652538803</v>
      </c>
      <c r="F2437">
        <v>9638442.7602805309</v>
      </c>
      <c r="G2437">
        <f>IF(C2437="","",VLOOKUP(C2437,Classes_detaillees!B:D,Classes_detaillees!C$1,TRUE))</f>
        <v>135</v>
      </c>
      <c r="H2437">
        <f>IF(C2437="","",VLOOKUP(C2437,Classes_finales!B:D,Classes_finales!C$1,TRUE))</f>
        <v>80</v>
      </c>
      <c r="I2437">
        <f t="shared" si="38"/>
        <v>20</v>
      </c>
      <c r="J2437" s="31">
        <f>Classes_finales!$W$30*C2437^3+Classes_finales!$W$31*C2437^2+Classes_finales!$W$32*C2437+Classes_finales!$W$33</f>
        <v>-1.3413678166428631</v>
      </c>
      <c r="K2437">
        <f>IF(OR(C2437&lt;10,C2437&gt;450),0,IF(H2437&gt;=MAX(Classes_finales!D:D),$M$1,Donnees_SIG!J2437))</f>
        <v>7.914299999999999</v>
      </c>
      <c r="P2437" t="s">
        <v>39</v>
      </c>
    </row>
    <row r="2438" spans="1:16">
      <c r="A2438" t="s">
        <v>4911</v>
      </c>
      <c r="B2438" t="s">
        <v>4912</v>
      </c>
      <c r="C2438">
        <v>48.965400696000003</v>
      </c>
      <c r="D2438" t="s">
        <v>37</v>
      </c>
      <c r="E2438">
        <v>783156.17273606104</v>
      </c>
      <c r="F2438">
        <v>9636434.0359751992</v>
      </c>
      <c r="G2438">
        <f>IF(C2438="","",VLOOKUP(C2438,Classes_detaillees!B:D,Classes_detaillees!C$1,TRUE))</f>
        <v>50</v>
      </c>
      <c r="H2438">
        <f>IF(C2438="","",VLOOKUP(C2438,Classes_finales!B:D,Classes_finales!C$1,TRUE))</f>
        <v>50</v>
      </c>
      <c r="I2438">
        <f t="shared" si="38"/>
        <v>20</v>
      </c>
      <c r="J2438" s="31">
        <f>Classes_finales!$W$30*C2438^3+Classes_finales!$W$31*C2438^2+Classes_finales!$W$32*C2438+Classes_finales!$W$33</f>
        <v>5.2351751803598656</v>
      </c>
      <c r="K2438">
        <f>IF(OR(C2438&lt;10,C2438&gt;450),0,IF(H2438&gt;=MAX(Classes_finales!D:D),$M$1,Donnees_SIG!J2438))</f>
        <v>5.2351751803598656</v>
      </c>
      <c r="P2438" t="s">
        <v>39</v>
      </c>
    </row>
    <row r="2439" spans="1:16">
      <c r="A2439" t="s">
        <v>4913</v>
      </c>
      <c r="B2439" t="s">
        <v>4914</v>
      </c>
      <c r="C2439">
        <v>47.678199767999999</v>
      </c>
      <c r="D2439" t="s">
        <v>37</v>
      </c>
      <c r="E2439">
        <v>790426.75091703201</v>
      </c>
      <c r="F2439">
        <v>9637712.2058310993</v>
      </c>
      <c r="G2439">
        <f>IF(C2439="","",VLOOKUP(C2439,Classes_detaillees!B:D,Classes_detaillees!C$1,TRUE))</f>
        <v>50</v>
      </c>
      <c r="H2439">
        <f>IF(C2439="","",VLOOKUP(C2439,Classes_finales!B:D,Classes_finales!C$1,TRUE))</f>
        <v>50</v>
      </c>
      <c r="I2439">
        <f t="shared" si="38"/>
        <v>20</v>
      </c>
      <c r="J2439" s="31">
        <f>Classes_finales!$W$30*C2439^3+Classes_finales!$W$31*C2439^2+Classes_finales!$W$32*C2439+Classes_finales!$W$33</f>
        <v>5.0686012706907118</v>
      </c>
      <c r="K2439">
        <f>IF(OR(C2439&lt;10,C2439&gt;450),0,IF(H2439&gt;=MAX(Classes_finales!D:D),$M$1,Donnees_SIG!J2439))</f>
        <v>5.0686012706907118</v>
      </c>
      <c r="P2439" t="s">
        <v>39</v>
      </c>
    </row>
    <row r="2440" spans="1:16">
      <c r="A2440" t="s">
        <v>4915</v>
      </c>
      <c r="B2440" t="s">
        <v>4916</v>
      </c>
      <c r="C2440">
        <v>49.598201752000001</v>
      </c>
      <c r="D2440" t="s">
        <v>37</v>
      </c>
      <c r="E2440">
        <v>782947.63130023505</v>
      </c>
      <c r="F2440">
        <v>9635832.4864857309</v>
      </c>
      <c r="G2440">
        <f>IF(C2440="","",VLOOKUP(C2440,Classes_detaillees!B:D,Classes_detaillees!C$1,TRUE))</f>
        <v>50</v>
      </c>
      <c r="H2440">
        <f>IF(C2440="","",VLOOKUP(C2440,Classes_finales!B:D,Classes_finales!C$1,TRUE))</f>
        <v>50</v>
      </c>
      <c r="I2440">
        <f t="shared" si="38"/>
        <v>20</v>
      </c>
      <c r="J2440" s="31">
        <f>Classes_finales!$W$30*C2440^3+Classes_finales!$W$31*C2440^2+Classes_finales!$W$32*C2440+Classes_finales!$W$33</f>
        <v>5.3161839462040295</v>
      </c>
      <c r="K2440">
        <f>IF(OR(C2440&lt;10,C2440&gt;450),0,IF(H2440&gt;=MAX(Classes_finales!D:D),$M$1,Donnees_SIG!J2440))</f>
        <v>5.3161839462040295</v>
      </c>
      <c r="P2440" t="s">
        <v>39</v>
      </c>
    </row>
    <row r="2441" spans="1:16">
      <c r="A2441" t="s">
        <v>4917</v>
      </c>
      <c r="B2441" s="31" t="s">
        <v>4918</v>
      </c>
      <c r="C2441">
        <v>58.866199493000003</v>
      </c>
      <c r="D2441" t="s">
        <v>37</v>
      </c>
      <c r="E2441">
        <v>790473.07181976398</v>
      </c>
      <c r="F2441">
        <v>9637701.8759716507</v>
      </c>
      <c r="G2441">
        <f>IF(C2441="","",VLOOKUP(C2441,Classes_detaillees!B:D,Classes_detaillees!C$1,TRUE))</f>
        <v>60</v>
      </c>
      <c r="H2441">
        <f>IF(C2441="","",VLOOKUP(C2441,Classes_finales!B:D,Classes_finales!C$1,TRUE))</f>
        <v>60</v>
      </c>
      <c r="I2441">
        <f t="shared" si="38"/>
        <v>20</v>
      </c>
      <c r="J2441" s="31">
        <f>Classes_finales!$W$30*C2441^3+Classes_finales!$W$31*C2441^2+Classes_finales!$W$32*C2441+Classes_finales!$W$33</f>
        <v>6.4155937718825911</v>
      </c>
      <c r="K2441">
        <f>IF(OR(C2441&lt;10,C2441&gt;450),0,IF(H2441&gt;=MAX(Classes_finales!D:D),$M$1,Donnees_SIG!J2441))</f>
        <v>6.4155937718825911</v>
      </c>
      <c r="P2441" t="s">
        <v>39</v>
      </c>
    </row>
    <row r="2442" spans="1:16">
      <c r="A2442" t="s">
        <v>4919</v>
      </c>
      <c r="B2442" t="s">
        <v>4920</v>
      </c>
      <c r="C2442">
        <v>20.135000228999999</v>
      </c>
      <c r="D2442" t="s">
        <v>37</v>
      </c>
      <c r="E2442">
        <v>790662.32604808803</v>
      </c>
      <c r="F2442">
        <v>9637572.3506566491</v>
      </c>
      <c r="G2442">
        <f>IF(C2442="","",VLOOKUP(C2442,Classes_detaillees!B:D,Classes_detaillees!C$1,TRUE))</f>
        <v>25</v>
      </c>
      <c r="H2442">
        <f>IF(C2442="","",VLOOKUP(C2442,Classes_finales!B:D,Classes_finales!C$1,TRUE))</f>
        <v>30</v>
      </c>
      <c r="I2442">
        <f t="shared" si="38"/>
        <v>20</v>
      </c>
      <c r="J2442" s="31">
        <f>Classes_finales!$W$30*C2442^3+Classes_finales!$W$31*C2442^2+Classes_finales!$W$32*C2442+Classes_finales!$W$33</f>
        <v>1.3966397035401794</v>
      </c>
      <c r="K2442">
        <f>IF(OR(C2442&lt;10,C2442&gt;450),0,IF(H2442&gt;=MAX(Classes_finales!D:D),$M$1,Donnees_SIG!J2442))</f>
        <v>1.3966397035401794</v>
      </c>
      <c r="P2442" t="s">
        <v>39</v>
      </c>
    </row>
    <row r="2443" spans="1:16">
      <c r="A2443" t="s">
        <v>4921</v>
      </c>
      <c r="B2443" t="s">
        <v>4922</v>
      </c>
      <c r="C2443">
        <v>126.17209625</v>
      </c>
      <c r="D2443" t="s">
        <v>37</v>
      </c>
      <c r="E2443">
        <v>783655.41501572996</v>
      </c>
      <c r="F2443">
        <v>9637720.9301126003</v>
      </c>
      <c r="G2443">
        <f>IF(C2443="","",VLOOKUP(C2443,Classes_detaillees!B:D,Classes_detaillees!C$1,TRUE))</f>
        <v>130</v>
      </c>
      <c r="H2443">
        <f>IF(C2443="","",VLOOKUP(C2443,Classes_finales!B:D,Classes_finales!C$1,TRUE))</f>
        <v>80</v>
      </c>
      <c r="I2443">
        <f t="shared" si="38"/>
        <v>20</v>
      </c>
      <c r="J2443" s="31">
        <f>Classes_finales!$W$30*C2443^3+Classes_finales!$W$31*C2443^2+Classes_finales!$W$32*C2443+Classes_finales!$W$33</f>
        <v>1.5524915840258404</v>
      </c>
      <c r="K2443">
        <f>IF(OR(C2443&lt;10,C2443&gt;450),0,IF(H2443&gt;=MAX(Classes_finales!D:D),$M$1,Donnees_SIG!J2443))</f>
        <v>7.914299999999999</v>
      </c>
      <c r="P2443" t="s">
        <v>39</v>
      </c>
    </row>
    <row r="2444" spans="1:16">
      <c r="A2444" t="s">
        <v>4923</v>
      </c>
      <c r="B2444" t="s">
        <v>4924</v>
      </c>
      <c r="C2444">
        <v>124.01490020999999</v>
      </c>
      <c r="D2444" t="s">
        <v>37</v>
      </c>
      <c r="E2444">
        <v>792163.97987571603</v>
      </c>
      <c r="F2444">
        <v>9638116.5900185797</v>
      </c>
      <c r="G2444">
        <f>IF(C2444="","",VLOOKUP(C2444,Classes_detaillees!B:D,Classes_detaillees!C$1,TRUE))</f>
        <v>125</v>
      </c>
      <c r="H2444">
        <f>IF(C2444="","",VLOOKUP(C2444,Classes_finales!B:D,Classes_finales!C$1,TRUE))</f>
        <v>80</v>
      </c>
      <c r="I2444">
        <f t="shared" si="38"/>
        <v>20</v>
      </c>
      <c r="J2444" s="31">
        <f>Classes_finales!$W$30*C2444^3+Classes_finales!$W$31*C2444^2+Classes_finales!$W$32*C2444+Classes_finales!$W$33</f>
        <v>2.2678498753560477</v>
      </c>
      <c r="K2444">
        <f>IF(OR(C2444&lt;10,C2444&gt;450),0,IF(H2444&gt;=MAX(Classes_finales!D:D),$M$1,Donnees_SIG!J2444))</f>
        <v>7.914299999999999</v>
      </c>
      <c r="P2444" t="s">
        <v>39</v>
      </c>
    </row>
    <row r="2445" spans="1:16">
      <c r="A2445" t="s">
        <v>4925</v>
      </c>
      <c r="B2445" t="s">
        <v>4926</v>
      </c>
      <c r="C2445">
        <v>145.73350525000001</v>
      </c>
      <c r="D2445" t="s">
        <v>37</v>
      </c>
      <c r="E2445">
        <v>792426.63880630594</v>
      </c>
      <c r="F2445">
        <v>9638486.4152913596</v>
      </c>
      <c r="G2445">
        <f>IF(C2445="","",VLOOKUP(C2445,Classes_detaillees!B:D,Classes_detaillees!C$1,TRUE))</f>
        <v>150</v>
      </c>
      <c r="H2445">
        <f>IF(C2445="","",VLOOKUP(C2445,Classes_finales!B:D,Classes_finales!C$1,TRUE))</f>
        <v>80</v>
      </c>
      <c r="I2445">
        <f t="shared" si="38"/>
        <v>20</v>
      </c>
      <c r="J2445" s="31">
        <f>Classes_finales!$W$30*C2445^3+Classes_finales!$W$31*C2445^2+Classes_finales!$W$32*C2445+Classes_finales!$W$33</f>
        <v>-7.3638091622924478</v>
      </c>
      <c r="K2445">
        <f>IF(OR(C2445&lt;10,C2445&gt;450),0,IF(H2445&gt;=MAX(Classes_finales!D:D),$M$1,Donnees_SIG!J2445))</f>
        <v>7.914299999999999</v>
      </c>
      <c r="P2445" t="s">
        <v>39</v>
      </c>
    </row>
    <row r="2446" spans="1:16">
      <c r="A2446" t="s">
        <v>4927</v>
      </c>
      <c r="B2446" t="s">
        <v>4928</v>
      </c>
      <c r="C2446">
        <v>18.752000808999998</v>
      </c>
      <c r="D2446" t="s">
        <v>37</v>
      </c>
      <c r="E2446">
        <v>792160.64389643504</v>
      </c>
      <c r="F2446">
        <v>9638422.71851933</v>
      </c>
      <c r="G2446">
        <f>IF(C2446="","",VLOOKUP(C2446,Classes_detaillees!B:D,Classes_detaillees!C$1,TRUE))</f>
        <v>20</v>
      </c>
      <c r="H2446">
        <f>IF(C2446="","",VLOOKUP(C2446,Classes_finales!B:D,Classes_finales!C$1,TRUE))</f>
        <v>30</v>
      </c>
      <c r="I2446">
        <f t="shared" si="38"/>
        <v>20</v>
      </c>
      <c r="J2446" s="31">
        <f>Classes_finales!$W$30*C2446^3+Classes_finales!$W$31*C2446^2+Classes_finales!$W$32*C2446+Classes_finales!$W$33</f>
        <v>1.2310132750130753</v>
      </c>
      <c r="K2446">
        <f>IF(OR(C2446&lt;10,C2446&gt;450),0,IF(H2446&gt;=MAX(Classes_finales!D:D),$M$1,Donnees_SIG!J2446))</f>
        <v>1.2310132750130753</v>
      </c>
      <c r="P2446" t="s">
        <v>39</v>
      </c>
    </row>
    <row r="2447" spans="1:16">
      <c r="A2447" t="s">
        <v>4929</v>
      </c>
      <c r="B2447" t="s">
        <v>4930</v>
      </c>
      <c r="C2447">
        <v>45.138500213999997</v>
      </c>
      <c r="D2447" t="s">
        <v>37</v>
      </c>
      <c r="E2447">
        <v>783803.76519348903</v>
      </c>
      <c r="F2447">
        <v>9635457.1078179199</v>
      </c>
      <c r="G2447">
        <f>IF(C2447="","",VLOOKUP(C2447,Classes_detaillees!B:D,Classes_detaillees!C$1,TRUE))</f>
        <v>50</v>
      </c>
      <c r="H2447">
        <f>IF(C2447="","",VLOOKUP(C2447,Classes_finales!B:D,Classes_finales!C$1,TRUE))</f>
        <v>50</v>
      </c>
      <c r="I2447">
        <f t="shared" si="38"/>
        <v>20</v>
      </c>
      <c r="J2447" s="31">
        <f>Classes_finales!$W$30*C2447^3+Classes_finales!$W$31*C2447^2+Classes_finales!$W$32*C2447+Classes_finales!$W$33</f>
        <v>4.7337662842578823</v>
      </c>
      <c r="K2447">
        <f>IF(OR(C2447&lt;10,C2447&gt;450),0,IF(H2447&gt;=MAX(Classes_finales!D:D),$M$1,Donnees_SIG!J2447))</f>
        <v>4.7337662842578823</v>
      </c>
      <c r="P2447" t="s">
        <v>39</v>
      </c>
    </row>
    <row r="2448" spans="1:16">
      <c r="A2448" t="s">
        <v>4931</v>
      </c>
      <c r="B2448" s="31" t="s">
        <v>4932</v>
      </c>
      <c r="C2448">
        <v>39.990200043000002</v>
      </c>
      <c r="D2448" t="s">
        <v>37</v>
      </c>
      <c r="E2448">
        <v>791697.51666716102</v>
      </c>
      <c r="F2448">
        <v>9638107.9689203296</v>
      </c>
      <c r="G2448">
        <f>IF(C2448="","",VLOOKUP(C2448,Classes_detaillees!B:D,Classes_detaillees!C$1,TRUE))</f>
        <v>40</v>
      </c>
      <c r="H2448">
        <f>IF(C2448="","",VLOOKUP(C2448,Classes_finales!B:D,Classes_finales!C$1,TRUE))</f>
        <v>40</v>
      </c>
      <c r="I2448">
        <f t="shared" si="38"/>
        <v>20</v>
      </c>
      <c r="J2448" s="31">
        <f>Classes_finales!$W$30*C2448^3+Classes_finales!$W$31*C2448^2+Classes_finales!$W$32*C2448+Classes_finales!$W$33</f>
        <v>4.0369583666976929</v>
      </c>
      <c r="K2448">
        <f>IF(OR(C2448&lt;10,C2448&gt;450),0,IF(H2448&gt;=MAX(Classes_finales!D:D),$M$1,Donnees_SIG!J2448))</f>
        <v>4.0369583666976929</v>
      </c>
      <c r="P2448" t="s">
        <v>39</v>
      </c>
    </row>
    <row r="2449" spans="1:16">
      <c r="A2449" t="s">
        <v>4933</v>
      </c>
      <c r="B2449" s="31" t="s">
        <v>4934</v>
      </c>
      <c r="C2449">
        <v>55.456901549999998</v>
      </c>
      <c r="D2449" t="s">
        <v>37</v>
      </c>
      <c r="E2449">
        <v>790531.53313398606</v>
      </c>
      <c r="F2449">
        <v>9638305.3345484994</v>
      </c>
      <c r="G2449">
        <f>IF(C2449="","",VLOOKUP(C2449,Classes_detaillees!B:D,Classes_detaillees!C$1,TRUE))</f>
        <v>60</v>
      </c>
      <c r="H2449">
        <f>IF(C2449="","",VLOOKUP(C2449,Classes_finales!B:D,Classes_finales!C$1,TRUE))</f>
        <v>60</v>
      </c>
      <c r="I2449">
        <f t="shared" si="38"/>
        <v>20</v>
      </c>
      <c r="J2449" s="31">
        <f>Classes_finales!$W$30*C2449^3+Classes_finales!$W$31*C2449^2+Classes_finales!$W$32*C2449+Classes_finales!$W$33</f>
        <v>6.0327086993945134</v>
      </c>
      <c r="K2449">
        <f>IF(OR(C2449&lt;10,C2449&gt;450),0,IF(H2449&gt;=MAX(Classes_finales!D:D),$M$1,Donnees_SIG!J2449))</f>
        <v>6.0327086993945134</v>
      </c>
      <c r="P2449" t="s">
        <v>39</v>
      </c>
    </row>
    <row r="2450" spans="1:16">
      <c r="A2450" t="s">
        <v>4935</v>
      </c>
      <c r="B2450" t="s">
        <v>4936</v>
      </c>
      <c r="C2450">
        <v>75.382896423000005</v>
      </c>
      <c r="D2450" t="s">
        <v>37</v>
      </c>
      <c r="E2450">
        <v>792668.28342077998</v>
      </c>
      <c r="F2450">
        <v>9639442.6735698003</v>
      </c>
      <c r="G2450">
        <f>IF(C2450="","",VLOOKUP(C2450,Classes_detaillees!B:D,Classes_detaillees!C$1,TRUE))</f>
        <v>80</v>
      </c>
      <c r="H2450">
        <f>IF(C2450="","",VLOOKUP(C2450,Classes_finales!B:D,Classes_finales!C$1,TRUE))</f>
        <v>80</v>
      </c>
      <c r="I2450">
        <f t="shared" si="38"/>
        <v>20</v>
      </c>
      <c r="J2450" s="31">
        <f>Classes_finales!$W$30*C2450^3+Classes_finales!$W$31*C2450^2+Classes_finales!$W$32*C2450+Classes_finales!$W$33</f>
        <v>7.745876758327114</v>
      </c>
      <c r="K2450">
        <f>IF(OR(C2450&lt;10,C2450&gt;450),0,IF(H2450&gt;=MAX(Classes_finales!D:D),$M$1,Donnees_SIG!J2450))</f>
        <v>7.914299999999999</v>
      </c>
      <c r="P2450" t="s">
        <v>39</v>
      </c>
    </row>
    <row r="2451" spans="1:16">
      <c r="A2451" t="s">
        <v>4937</v>
      </c>
      <c r="B2451" t="s">
        <v>4938</v>
      </c>
      <c r="C2451">
        <v>82.160697936999995</v>
      </c>
      <c r="D2451" t="s">
        <v>37</v>
      </c>
      <c r="E2451">
        <v>792923.34546633903</v>
      </c>
      <c r="F2451">
        <v>9639376.8128427695</v>
      </c>
      <c r="G2451">
        <f>IF(C2451="","",VLOOKUP(C2451,Classes_detaillees!B:D,Classes_detaillees!C$1,TRUE))</f>
        <v>85</v>
      </c>
      <c r="H2451">
        <f>IF(C2451="","",VLOOKUP(C2451,Classes_finales!B:D,Classes_finales!C$1,TRUE))</f>
        <v>80</v>
      </c>
      <c r="I2451">
        <f t="shared" si="38"/>
        <v>20</v>
      </c>
      <c r="J2451" s="31">
        <f>Classes_finales!$W$30*C2451^3+Classes_finales!$W$31*C2451^2+Classes_finales!$W$32*C2451+Classes_finales!$W$33</f>
        <v>7.9557612287755841</v>
      </c>
      <c r="K2451">
        <f>IF(OR(C2451&lt;10,C2451&gt;450),0,IF(H2451&gt;=MAX(Classes_finales!D:D),$M$1,Donnees_SIG!J2451))</f>
        <v>7.914299999999999</v>
      </c>
      <c r="P2451" t="s">
        <v>39</v>
      </c>
    </row>
    <row r="2452" spans="1:16">
      <c r="A2452" t="s">
        <v>4939</v>
      </c>
      <c r="B2452" s="31" t="s">
        <v>4940</v>
      </c>
      <c r="C2452">
        <v>73.734703064000001</v>
      </c>
      <c r="D2452" t="s">
        <v>37</v>
      </c>
      <c r="E2452">
        <v>786720.19987428398</v>
      </c>
      <c r="F2452">
        <v>9636298.4820617009</v>
      </c>
      <c r="G2452">
        <f>IF(C2452="","",VLOOKUP(C2452,Classes_detaillees!B:D,Classes_detaillees!C$1,TRUE))</f>
        <v>75</v>
      </c>
      <c r="H2452">
        <f>IF(C2452="","",VLOOKUP(C2452,Classes_finales!B:D,Classes_finales!C$1,TRUE))</f>
        <v>80</v>
      </c>
      <c r="I2452">
        <f t="shared" si="38"/>
        <v>20</v>
      </c>
      <c r="J2452" s="31">
        <f>Classes_finales!$W$30*C2452^3+Classes_finales!$W$31*C2452^2+Classes_finales!$W$32*C2452+Classes_finales!$W$33</f>
        <v>7.6611525999972798</v>
      </c>
      <c r="K2452">
        <f>IF(OR(C2452&lt;10,C2452&gt;450),0,IF(H2452&gt;=MAX(Classes_finales!D:D),$M$1,Donnees_SIG!J2452))</f>
        <v>7.914299999999999</v>
      </c>
      <c r="P2452" t="s">
        <v>39</v>
      </c>
    </row>
    <row r="2453" spans="1:16">
      <c r="A2453" t="s">
        <v>4941</v>
      </c>
      <c r="B2453" t="s">
        <v>4942</v>
      </c>
      <c r="C2453">
        <v>125.26779938</v>
      </c>
      <c r="D2453" t="s">
        <v>37</v>
      </c>
      <c r="E2453">
        <v>792610.43498450099</v>
      </c>
      <c r="F2453">
        <v>9638665.2456699908</v>
      </c>
      <c r="G2453">
        <f>IF(C2453="","",VLOOKUP(C2453,Classes_detaillees!B:D,Classes_detaillees!C$1,TRUE))</f>
        <v>130</v>
      </c>
      <c r="H2453">
        <f>IF(C2453="","",VLOOKUP(C2453,Classes_finales!B:D,Classes_finales!C$1,TRUE))</f>
        <v>80</v>
      </c>
      <c r="I2453">
        <f t="shared" si="38"/>
        <v>20</v>
      </c>
      <c r="J2453" s="31">
        <f>Classes_finales!$W$30*C2453^3+Classes_finales!$W$31*C2453^2+Classes_finales!$W$32*C2453+Classes_finales!$W$33</f>
        <v>1.8583850433672544</v>
      </c>
      <c r="K2453">
        <f>IF(OR(C2453&lt;10,C2453&gt;450),0,IF(H2453&gt;=MAX(Classes_finales!D:D),$M$1,Donnees_SIG!J2453))</f>
        <v>7.914299999999999</v>
      </c>
      <c r="P2453" t="s">
        <v>39</v>
      </c>
    </row>
    <row r="2454" spans="1:16">
      <c r="A2454" t="s">
        <v>4943</v>
      </c>
      <c r="B2454" s="31" t="s">
        <v>4944</v>
      </c>
      <c r="C2454">
        <v>47.685798644999998</v>
      </c>
      <c r="D2454" t="s">
        <v>37</v>
      </c>
      <c r="E2454">
        <v>792343.751710554</v>
      </c>
      <c r="F2454">
        <v>9638486.1085072998</v>
      </c>
      <c r="G2454">
        <f>IF(C2454="","",VLOOKUP(C2454,Classes_detaillees!B:D,Classes_detaillees!C$1,TRUE))</f>
        <v>50</v>
      </c>
      <c r="H2454">
        <f>IF(C2454="","",VLOOKUP(C2454,Classes_finales!B:D,Classes_finales!C$1,TRUE))</f>
        <v>50</v>
      </c>
      <c r="I2454">
        <f t="shared" si="38"/>
        <v>20</v>
      </c>
      <c r="J2454" s="31">
        <f>Classes_finales!$W$30*C2454^3+Classes_finales!$W$31*C2454^2+Classes_finales!$W$32*C2454+Classes_finales!$W$33</f>
        <v>5.0695913011203029</v>
      </c>
      <c r="K2454">
        <f>IF(OR(C2454&lt;10,C2454&gt;450),0,IF(H2454&gt;=MAX(Classes_finales!D:D),$M$1,Donnees_SIG!J2454))</f>
        <v>5.0695913011203029</v>
      </c>
      <c r="P2454" t="s">
        <v>39</v>
      </c>
    </row>
    <row r="2455" spans="1:16">
      <c r="A2455" t="s">
        <v>4945</v>
      </c>
      <c r="B2455" t="s">
        <v>4946</v>
      </c>
      <c r="C2455">
        <v>36.716999053999999</v>
      </c>
      <c r="D2455" t="s">
        <v>37</v>
      </c>
      <c r="E2455">
        <v>790475.68191278703</v>
      </c>
      <c r="F2455">
        <v>9639562.0998662803</v>
      </c>
      <c r="G2455">
        <f>IF(C2455="","",VLOOKUP(C2455,Classes_detaillees!B:D,Classes_detaillees!C$1,TRUE))</f>
        <v>40</v>
      </c>
      <c r="H2455">
        <f>IF(C2455="","",VLOOKUP(C2455,Classes_finales!B:D,Classes_finales!C$1,TRUE))</f>
        <v>40</v>
      </c>
      <c r="I2455">
        <f t="shared" si="38"/>
        <v>20</v>
      </c>
      <c r="J2455" s="31">
        <f>Classes_finales!$W$30*C2455^3+Classes_finales!$W$31*C2455^2+Classes_finales!$W$32*C2455+Classes_finales!$W$33</f>
        <v>3.5874092413858176</v>
      </c>
      <c r="K2455">
        <f>IF(OR(C2455&lt;10,C2455&gt;450),0,IF(H2455&gt;=MAX(Classes_finales!D:D),$M$1,Donnees_SIG!J2455))</f>
        <v>3.5874092413858176</v>
      </c>
      <c r="P2455" t="s">
        <v>39</v>
      </c>
    </row>
    <row r="2456" spans="1:16">
      <c r="A2456" t="s">
        <v>4947</v>
      </c>
      <c r="B2456" t="s">
        <v>4948</v>
      </c>
      <c r="C2456">
        <v>34.251598358000003</v>
      </c>
      <c r="D2456" t="s">
        <v>37</v>
      </c>
      <c r="E2456">
        <v>782950.78510696802</v>
      </c>
      <c r="F2456">
        <v>9635597.0734692104</v>
      </c>
      <c r="G2456">
        <f>IF(C2456="","",VLOOKUP(C2456,Classes_detaillees!B:D,Classes_detaillees!C$1,TRUE))</f>
        <v>35</v>
      </c>
      <c r="H2456">
        <f>IF(C2456="","",VLOOKUP(C2456,Classes_finales!B:D,Classes_finales!C$1,TRUE))</f>
        <v>35</v>
      </c>
      <c r="I2456">
        <f t="shared" si="38"/>
        <v>20</v>
      </c>
      <c r="J2456" s="31">
        <f>Classes_finales!$W$30*C2456^3+Classes_finales!$W$31*C2456^2+Classes_finales!$W$32*C2456+Classes_finales!$W$33</f>
        <v>3.2485340085612751</v>
      </c>
      <c r="K2456">
        <f>IF(OR(C2456&lt;10,C2456&gt;450),0,IF(H2456&gt;=MAX(Classes_finales!D:D),$M$1,Donnees_SIG!J2456))</f>
        <v>3.2485340085612751</v>
      </c>
      <c r="P2456" t="s">
        <v>39</v>
      </c>
    </row>
    <row r="2457" spans="1:16">
      <c r="A2457" t="s">
        <v>4949</v>
      </c>
      <c r="B2457" t="s">
        <v>4950</v>
      </c>
      <c r="C2457">
        <v>82.233001709000007</v>
      </c>
      <c r="D2457" t="s">
        <v>37</v>
      </c>
      <c r="E2457">
        <v>791955.97909610404</v>
      </c>
      <c r="F2457">
        <v>9639589.0280262604</v>
      </c>
      <c r="G2457">
        <f>IF(C2457="","",VLOOKUP(C2457,Classes_detaillees!B:D,Classes_detaillees!C$1,TRUE))</f>
        <v>85</v>
      </c>
      <c r="H2457">
        <f>IF(C2457="","",VLOOKUP(C2457,Classes_finales!B:D,Classes_finales!C$1,TRUE))</f>
        <v>80</v>
      </c>
      <c r="I2457">
        <f t="shared" si="38"/>
        <v>20</v>
      </c>
      <c r="J2457" s="31">
        <f>Classes_finales!$W$30*C2457^3+Classes_finales!$W$31*C2457^2+Classes_finales!$W$32*C2457+Classes_finales!$W$33</f>
        <v>7.9567146831318336</v>
      </c>
      <c r="K2457">
        <f>IF(OR(C2457&lt;10,C2457&gt;450),0,IF(H2457&gt;=MAX(Classes_finales!D:D),$M$1,Donnees_SIG!J2457))</f>
        <v>7.914299999999999</v>
      </c>
      <c r="P2457" t="s">
        <v>39</v>
      </c>
    </row>
    <row r="2458" spans="1:16">
      <c r="A2458" t="s">
        <v>4951</v>
      </c>
      <c r="B2458" t="s">
        <v>4952</v>
      </c>
      <c r="C2458">
        <v>40.417301178000002</v>
      </c>
      <c r="D2458" t="s">
        <v>37</v>
      </c>
      <c r="E2458">
        <v>790172.88473082799</v>
      </c>
      <c r="F2458">
        <v>9637416.9812004492</v>
      </c>
      <c r="G2458">
        <f>IF(C2458="","",VLOOKUP(C2458,Classes_detaillees!B:D,Classes_detaillees!C$1,TRUE))</f>
        <v>45</v>
      </c>
      <c r="H2458">
        <f>IF(C2458="","",VLOOKUP(C2458,Classes_finales!B:D,Classes_finales!C$1,TRUE))</f>
        <v>50</v>
      </c>
      <c r="I2458">
        <f t="shared" si="38"/>
        <v>20</v>
      </c>
      <c r="J2458" s="31">
        <f>Classes_finales!$W$30*C2458^3+Classes_finales!$W$31*C2458^2+Classes_finales!$W$32*C2458+Classes_finales!$W$33</f>
        <v>4.0953922498347453</v>
      </c>
      <c r="K2458">
        <f>IF(OR(C2458&lt;10,C2458&gt;450),0,IF(H2458&gt;=MAX(Classes_finales!D:D),$M$1,Donnees_SIG!J2458))</f>
        <v>4.0953922498347453</v>
      </c>
      <c r="P2458" t="s">
        <v>39</v>
      </c>
    </row>
    <row r="2459" spans="1:16">
      <c r="A2459" t="s">
        <v>4953</v>
      </c>
      <c r="B2459" t="s">
        <v>4954</v>
      </c>
      <c r="C2459">
        <v>93.729103088000002</v>
      </c>
      <c r="D2459" t="s">
        <v>37</v>
      </c>
      <c r="E2459">
        <v>790746.01844913</v>
      </c>
      <c r="F2459">
        <v>9638591.01906473</v>
      </c>
      <c r="G2459">
        <f>IF(C2459="","",VLOOKUP(C2459,Classes_detaillees!B:D,Classes_detaillees!C$1,TRUE))</f>
        <v>95</v>
      </c>
      <c r="H2459">
        <f>IF(C2459="","",VLOOKUP(C2459,Classes_finales!B:D,Classes_finales!C$1,TRUE))</f>
        <v>80</v>
      </c>
      <c r="I2459">
        <f t="shared" si="38"/>
        <v>20</v>
      </c>
      <c r="J2459" s="31">
        <f>Classes_finales!$W$30*C2459^3+Classes_finales!$W$31*C2459^2+Classes_finales!$W$32*C2459+Classes_finales!$W$33</f>
        <v>7.7143296624950146</v>
      </c>
      <c r="K2459">
        <f>IF(OR(C2459&lt;10,C2459&gt;450),0,IF(H2459&gt;=MAX(Classes_finales!D:D),$M$1,Donnees_SIG!J2459))</f>
        <v>7.914299999999999</v>
      </c>
      <c r="P2459" t="s">
        <v>39</v>
      </c>
    </row>
    <row r="2460" spans="1:16">
      <c r="A2460" t="s">
        <v>4955</v>
      </c>
      <c r="B2460" t="s">
        <v>4956</v>
      </c>
      <c r="C2460">
        <v>80.129203795999999</v>
      </c>
      <c r="D2460" t="s">
        <v>37</v>
      </c>
      <c r="E2460">
        <v>783785.42095796496</v>
      </c>
      <c r="F2460">
        <v>9636102.9882638492</v>
      </c>
      <c r="G2460">
        <f>IF(C2460="","",VLOOKUP(C2460,Classes_detaillees!B:D,Classes_detaillees!C$1,TRUE))</f>
        <v>85</v>
      </c>
      <c r="H2460">
        <f>IF(C2460="","",VLOOKUP(C2460,Classes_finales!B:D,Classes_finales!C$1,TRUE))</f>
        <v>80</v>
      </c>
      <c r="I2460">
        <f t="shared" si="38"/>
        <v>20</v>
      </c>
      <c r="J2460" s="31">
        <f>Classes_finales!$W$30*C2460^3+Classes_finales!$W$31*C2460^2+Classes_finales!$W$32*C2460+Classes_finales!$W$33</f>
        <v>7.9174737279684724</v>
      </c>
      <c r="K2460">
        <f>IF(OR(C2460&lt;10,C2460&gt;450),0,IF(H2460&gt;=MAX(Classes_finales!D:D),$M$1,Donnees_SIG!J2460))</f>
        <v>7.914299999999999</v>
      </c>
      <c r="P2460" t="s">
        <v>39</v>
      </c>
    </row>
    <row r="2461" spans="1:16">
      <c r="A2461" t="s">
        <v>4957</v>
      </c>
      <c r="B2461" t="s">
        <v>4958</v>
      </c>
      <c r="C2461">
        <v>80.572700499999996</v>
      </c>
      <c r="D2461" t="s">
        <v>37</v>
      </c>
      <c r="E2461">
        <v>790812.50626983505</v>
      </c>
      <c r="F2461">
        <v>9638362.8703448903</v>
      </c>
      <c r="G2461">
        <f>IF(C2461="","",VLOOKUP(C2461,Classes_detaillees!B:D,Classes_detaillees!C$1,TRUE))</f>
        <v>85</v>
      </c>
      <c r="H2461">
        <f>IF(C2461="","",VLOOKUP(C2461,Classes_finales!B:D,Classes_finales!C$1,TRUE))</f>
        <v>80</v>
      </c>
      <c r="I2461">
        <f t="shared" si="38"/>
        <v>20</v>
      </c>
      <c r="J2461" s="31">
        <f>Classes_finales!$W$30*C2461^3+Classes_finales!$W$31*C2461^2+Classes_finales!$W$32*C2461+Classes_finales!$W$33</f>
        <v>7.9277037224536286</v>
      </c>
      <c r="K2461">
        <f>IF(OR(C2461&lt;10,C2461&gt;450),0,IF(H2461&gt;=MAX(Classes_finales!D:D),$M$1,Donnees_SIG!J2461))</f>
        <v>7.914299999999999</v>
      </c>
      <c r="P2461" t="s">
        <v>39</v>
      </c>
    </row>
    <row r="2462" spans="1:16">
      <c r="A2462" t="s">
        <v>4959</v>
      </c>
      <c r="B2462" t="s">
        <v>4960</v>
      </c>
      <c r="C2462">
        <v>100.10600281000001</v>
      </c>
      <c r="D2462" t="s">
        <v>37</v>
      </c>
      <c r="E2462">
        <v>790429.219115866</v>
      </c>
      <c r="F2462">
        <v>9639260.1401373092</v>
      </c>
      <c r="G2462">
        <f>IF(C2462="","",VLOOKUP(C2462,Classes_detaillees!B:D,Classes_detaillees!C$1,TRUE))</f>
        <v>105</v>
      </c>
      <c r="H2462">
        <f>IF(C2462="","",VLOOKUP(C2462,Classes_finales!B:D,Classes_finales!C$1,TRUE))</f>
        <v>80</v>
      </c>
      <c r="I2462">
        <f t="shared" si="38"/>
        <v>20</v>
      </c>
      <c r="J2462" s="31">
        <f>Classes_finales!$W$30*C2462^3+Classes_finales!$W$31*C2462^2+Classes_finales!$W$32*C2462+Classes_finales!$W$33</f>
        <v>7.2013283874030183</v>
      </c>
      <c r="K2462">
        <f>IF(OR(C2462&lt;10,C2462&gt;450),0,IF(H2462&gt;=MAX(Classes_finales!D:D),$M$1,Donnees_SIG!J2462))</f>
        <v>7.914299999999999</v>
      </c>
      <c r="P2462" t="s">
        <v>39</v>
      </c>
    </row>
    <row r="2463" spans="1:16">
      <c r="A2463" t="s">
        <v>4961</v>
      </c>
      <c r="B2463" t="s">
        <v>4962</v>
      </c>
      <c r="C2463">
        <v>138.67349243000001</v>
      </c>
      <c r="D2463" t="s">
        <v>37</v>
      </c>
      <c r="E2463">
        <v>790303.75165647501</v>
      </c>
      <c r="F2463">
        <v>9638546.3107287008</v>
      </c>
      <c r="G2463">
        <f>IF(C2463="","",VLOOKUP(C2463,Classes_detaillees!B:D,Classes_detaillees!C$1,TRUE))</f>
        <v>140</v>
      </c>
      <c r="H2463">
        <f>IF(C2463="","",VLOOKUP(C2463,Classes_finales!B:D,Classes_finales!C$1,TRUE))</f>
        <v>80</v>
      </c>
      <c r="I2463">
        <f t="shared" si="38"/>
        <v>20</v>
      </c>
      <c r="J2463" s="31">
        <f>Classes_finales!$W$30*C2463^3+Classes_finales!$W$31*C2463^2+Classes_finales!$W$32*C2463+Classes_finales!$W$33</f>
        <v>-3.6151970169523584</v>
      </c>
      <c r="K2463">
        <f>IF(OR(C2463&lt;10,C2463&gt;450),0,IF(H2463&gt;=MAX(Classes_finales!D:D),$M$1,Donnees_SIG!J2463))</f>
        <v>7.914299999999999</v>
      </c>
      <c r="P2463" t="s">
        <v>39</v>
      </c>
    </row>
    <row r="2464" spans="1:16">
      <c r="A2464" t="s">
        <v>4963</v>
      </c>
      <c r="B2464" t="s">
        <v>4964</v>
      </c>
      <c r="C2464">
        <v>57.253799438000001</v>
      </c>
      <c r="D2464" t="s">
        <v>37</v>
      </c>
      <c r="E2464">
        <v>793338.93329884601</v>
      </c>
      <c r="F2464">
        <v>9639441.9494120292</v>
      </c>
      <c r="G2464">
        <f>IF(C2464="","",VLOOKUP(C2464,Classes_detaillees!B:D,Classes_detaillees!C$1,TRUE))</f>
        <v>60</v>
      </c>
      <c r="H2464">
        <f>IF(C2464="","",VLOOKUP(C2464,Classes_finales!B:D,Classes_finales!C$1,TRUE))</f>
        <v>60</v>
      </c>
      <c r="I2464">
        <f t="shared" si="38"/>
        <v>20</v>
      </c>
      <c r="J2464" s="31">
        <f>Classes_finales!$W$30*C2464^3+Classes_finales!$W$31*C2464^2+Classes_finales!$W$32*C2464+Classes_finales!$W$33</f>
        <v>6.2380795123945862</v>
      </c>
      <c r="K2464">
        <f>IF(OR(C2464&lt;10,C2464&gt;450),0,IF(H2464&gt;=MAX(Classes_finales!D:D),$M$1,Donnees_SIG!J2464))</f>
        <v>6.2380795123945862</v>
      </c>
      <c r="P2464" t="s">
        <v>39</v>
      </c>
    </row>
    <row r="2465" spans="1:16">
      <c r="A2465" t="s">
        <v>4965</v>
      </c>
      <c r="B2465" t="s">
        <v>4966</v>
      </c>
      <c r="C2465">
        <v>29.843200683999999</v>
      </c>
      <c r="D2465" t="s">
        <v>37</v>
      </c>
      <c r="E2465">
        <v>790540.14643944695</v>
      </c>
      <c r="F2465">
        <v>9638071.1996269692</v>
      </c>
      <c r="G2465">
        <f>IF(C2465="","",VLOOKUP(C2465,Classes_detaillees!B:D,Classes_detaillees!C$1,TRUE))</f>
        <v>30</v>
      </c>
      <c r="H2465">
        <f>IF(C2465="","",VLOOKUP(C2465,Classes_finales!B:D,Classes_finales!C$1,TRUE))</f>
        <v>30</v>
      </c>
      <c r="I2465">
        <f t="shared" si="38"/>
        <v>20</v>
      </c>
      <c r="J2465" s="31">
        <f>Classes_finales!$W$30*C2465^3+Classes_finales!$W$31*C2465^2+Classes_finales!$W$32*C2465+Classes_finales!$W$33</f>
        <v>2.6481576837832388</v>
      </c>
      <c r="K2465">
        <f>IF(OR(C2465&lt;10,C2465&gt;450),0,IF(H2465&gt;=MAX(Classes_finales!D:D),$M$1,Donnees_SIG!J2465))</f>
        <v>2.6481576837832388</v>
      </c>
      <c r="P2465" t="s">
        <v>39</v>
      </c>
    </row>
    <row r="2466" spans="1:16">
      <c r="A2466" t="s">
        <v>4967</v>
      </c>
      <c r="B2466" t="s">
        <v>4968</v>
      </c>
      <c r="C2466">
        <v>103.19300079</v>
      </c>
      <c r="D2466" t="s">
        <v>37</v>
      </c>
      <c r="E2466">
        <v>786271.48621491995</v>
      </c>
      <c r="F2466">
        <v>9635842.4793222994</v>
      </c>
      <c r="G2466">
        <f>IF(C2466="","",VLOOKUP(C2466,Classes_detaillees!B:D,Classes_detaillees!C$1,TRUE))</f>
        <v>105</v>
      </c>
      <c r="H2466">
        <f>IF(C2466="","",VLOOKUP(C2466,Classes_finales!B:D,Classes_finales!C$1,TRUE))</f>
        <v>80</v>
      </c>
      <c r="I2466">
        <f t="shared" si="38"/>
        <v>20</v>
      </c>
      <c r="J2466" s="31">
        <f>Classes_finales!$W$30*C2466^3+Classes_finales!$W$31*C2466^2+Classes_finales!$W$32*C2466+Classes_finales!$W$33</f>
        <v>6.8437085840958307</v>
      </c>
      <c r="K2466">
        <f>IF(OR(C2466&lt;10,C2466&gt;450),0,IF(H2466&gt;=MAX(Classes_finales!D:D),$M$1,Donnees_SIG!J2466))</f>
        <v>7.914299999999999</v>
      </c>
      <c r="P2466" t="s">
        <v>39</v>
      </c>
    </row>
    <row r="2467" spans="1:16">
      <c r="A2467" t="s">
        <v>4969</v>
      </c>
      <c r="B2467" s="31" t="s">
        <v>4970</v>
      </c>
      <c r="C2467">
        <v>53.271400452000002</v>
      </c>
      <c r="D2467" t="s">
        <v>37</v>
      </c>
      <c r="E2467">
        <v>791136.31634276605</v>
      </c>
      <c r="F2467">
        <v>9638462.9298477992</v>
      </c>
      <c r="G2467">
        <f>IF(C2467="","",VLOOKUP(C2467,Classes_detaillees!B:D,Classes_detaillees!C$1,TRUE))</f>
        <v>55</v>
      </c>
      <c r="H2467">
        <f>IF(C2467="","",VLOOKUP(C2467,Classes_finales!B:D,Classes_finales!C$1,TRUE))</f>
        <v>60</v>
      </c>
      <c r="I2467">
        <f t="shared" si="38"/>
        <v>20</v>
      </c>
      <c r="J2467" s="31">
        <f>Classes_finales!$W$30*C2467^3+Classes_finales!$W$31*C2467^2+Classes_finales!$W$32*C2467+Classes_finales!$W$33</f>
        <v>5.7731788540864777</v>
      </c>
      <c r="K2467">
        <f>IF(OR(C2467&lt;10,C2467&gt;450),0,IF(H2467&gt;=MAX(Classes_finales!D:D),$M$1,Donnees_SIG!J2467))</f>
        <v>5.7731788540864777</v>
      </c>
      <c r="P2467" t="s">
        <v>39</v>
      </c>
    </row>
    <row r="2468" spans="1:16">
      <c r="A2468" t="s">
        <v>4971</v>
      </c>
      <c r="B2468" t="s">
        <v>4972</v>
      </c>
      <c r="C2468">
        <v>50.800998688</v>
      </c>
      <c r="D2468" t="s">
        <v>37</v>
      </c>
      <c r="E2468">
        <v>790076.96374277596</v>
      </c>
      <c r="F2468">
        <v>9637572.8402865902</v>
      </c>
      <c r="G2468">
        <f>IF(C2468="","",VLOOKUP(C2468,Classes_detaillees!B:D,Classes_detaillees!C$1,TRUE))</f>
        <v>55</v>
      </c>
      <c r="H2468">
        <f>IF(C2468="","",VLOOKUP(C2468,Classes_finales!B:D,Classes_finales!C$1,TRUE))</f>
        <v>60</v>
      </c>
      <c r="I2468">
        <f t="shared" si="38"/>
        <v>20</v>
      </c>
      <c r="J2468" s="31">
        <f>Classes_finales!$W$30*C2468^3+Classes_finales!$W$31*C2468^2+Classes_finales!$W$32*C2468+Classes_finales!$W$33</f>
        <v>5.4684231759911448</v>
      </c>
      <c r="K2468">
        <f>IF(OR(C2468&lt;10,C2468&gt;450),0,IF(H2468&gt;=MAX(Classes_finales!D:D),$M$1,Donnees_SIG!J2468))</f>
        <v>5.4684231759911448</v>
      </c>
      <c r="P2468" t="s">
        <v>39</v>
      </c>
    </row>
    <row r="2469" spans="1:16">
      <c r="A2469" t="s">
        <v>4973</v>
      </c>
      <c r="B2469" t="s">
        <v>4974</v>
      </c>
      <c r="C2469">
        <v>131.88630676</v>
      </c>
      <c r="D2469" t="s">
        <v>37</v>
      </c>
      <c r="E2469">
        <v>790364.35670693999</v>
      </c>
      <c r="F2469">
        <v>9638799.6083562803</v>
      </c>
      <c r="G2469">
        <f>IF(C2469="","",VLOOKUP(C2469,Classes_detaillees!B:D,Classes_detaillees!C$1,TRUE))</f>
        <v>135</v>
      </c>
      <c r="H2469">
        <f>IF(C2469="","",VLOOKUP(C2469,Classes_finales!B:D,Classes_finales!C$1,TRUE))</f>
        <v>80</v>
      </c>
      <c r="I2469">
        <f t="shared" si="38"/>
        <v>20</v>
      </c>
      <c r="J2469" s="31">
        <f>Classes_finales!$W$30*C2469^3+Classes_finales!$W$31*C2469^2+Classes_finales!$W$32*C2469+Classes_finales!$W$33</f>
        <v>-0.58717662652421643</v>
      </c>
      <c r="K2469">
        <f>IF(OR(C2469&lt;10,C2469&gt;450),0,IF(H2469&gt;=MAX(Classes_finales!D:D),$M$1,Donnees_SIG!J2469))</f>
        <v>7.914299999999999</v>
      </c>
      <c r="P2469" t="s">
        <v>39</v>
      </c>
    </row>
    <row r="2470" spans="1:16">
      <c r="A2470" t="s">
        <v>4975</v>
      </c>
      <c r="B2470" t="s">
        <v>4976</v>
      </c>
      <c r="C2470">
        <v>47.307098388999997</v>
      </c>
      <c r="D2470" t="s">
        <v>37</v>
      </c>
      <c r="E2470">
        <v>791929.90700427897</v>
      </c>
      <c r="F2470">
        <v>9639543.1364625599</v>
      </c>
      <c r="G2470">
        <f>IF(C2470="","",VLOOKUP(C2470,Classes_detaillees!B:D,Classes_detaillees!C$1,TRUE))</f>
        <v>50</v>
      </c>
      <c r="H2470">
        <f>IF(C2470="","",VLOOKUP(C2470,Classes_finales!B:D,Classes_finales!C$1,TRUE))</f>
        <v>50</v>
      </c>
      <c r="I2470">
        <f t="shared" si="38"/>
        <v>20</v>
      </c>
      <c r="J2470" s="31">
        <f>Classes_finales!$W$30*C2470^3+Classes_finales!$W$31*C2470^2+Classes_finales!$W$32*C2470+Classes_finales!$W$33</f>
        <v>5.0201599736150904</v>
      </c>
      <c r="K2470">
        <f>IF(OR(C2470&lt;10,C2470&gt;450),0,IF(H2470&gt;=MAX(Classes_finales!D:D),$M$1,Donnees_SIG!J2470))</f>
        <v>5.0201599736150904</v>
      </c>
      <c r="P2470" t="s">
        <v>39</v>
      </c>
    </row>
    <row r="2471" spans="1:16">
      <c r="A2471" t="s">
        <v>4977</v>
      </c>
      <c r="B2471" t="s">
        <v>4978</v>
      </c>
      <c r="C2471">
        <v>144.49630737000001</v>
      </c>
      <c r="D2471" t="s">
        <v>37</v>
      </c>
      <c r="E2471">
        <v>792482.79104494897</v>
      </c>
      <c r="F2471">
        <v>9638509.3769616503</v>
      </c>
      <c r="G2471">
        <f>IF(C2471="","",VLOOKUP(C2471,Classes_detaillees!B:D,Classes_detaillees!C$1,TRUE))</f>
        <v>145</v>
      </c>
      <c r="H2471">
        <f>IF(C2471="","",VLOOKUP(C2471,Classes_finales!B:D,Classes_finales!C$1,TRUE))</f>
        <v>80</v>
      </c>
      <c r="I2471">
        <f t="shared" si="38"/>
        <v>20</v>
      </c>
      <c r="J2471" s="31">
        <f>Classes_finales!$W$30*C2471^3+Classes_finales!$W$31*C2471^2+Classes_finales!$W$32*C2471+Classes_finales!$W$33</f>
        <v>-6.6609542907683519</v>
      </c>
      <c r="K2471">
        <f>IF(OR(C2471&lt;10,C2471&gt;450),0,IF(H2471&gt;=MAX(Classes_finales!D:D),$M$1,Donnees_SIG!J2471))</f>
        <v>7.914299999999999</v>
      </c>
      <c r="P2471" t="s">
        <v>39</v>
      </c>
    </row>
    <row r="2472" spans="1:16">
      <c r="A2472" t="s">
        <v>4979</v>
      </c>
      <c r="B2472" t="s">
        <v>4980</v>
      </c>
      <c r="C2472">
        <v>213.86959838999999</v>
      </c>
      <c r="D2472" t="s">
        <v>37</v>
      </c>
      <c r="E2472">
        <v>791568.78213548905</v>
      </c>
      <c r="F2472">
        <v>9638497.4853302408</v>
      </c>
      <c r="G2472">
        <f>IF(C2472="","",VLOOKUP(C2472,Classes_detaillees!B:D,Classes_detaillees!C$1,TRUE))</f>
        <v>215</v>
      </c>
      <c r="H2472">
        <f>IF(C2472="","",VLOOKUP(C2472,Classes_finales!B:D,Classes_finales!C$1,TRUE))</f>
        <v>80</v>
      </c>
      <c r="I2472">
        <f t="shared" si="38"/>
        <v>20</v>
      </c>
      <c r="J2472" s="31">
        <f>Classes_finales!$W$30*C2472^3+Classes_finales!$W$31*C2472^2+Classes_finales!$W$32*C2472+Classes_finales!$W$33</f>
        <v>-83.328854564072913</v>
      </c>
      <c r="K2472">
        <f>IF(OR(C2472&lt;10,C2472&gt;450),0,IF(H2472&gt;=MAX(Classes_finales!D:D),$M$1,Donnees_SIG!J2472))</f>
        <v>7.914299999999999</v>
      </c>
      <c r="P2472" t="s">
        <v>39</v>
      </c>
    </row>
    <row r="2473" spans="1:16">
      <c r="A2473" t="s">
        <v>4981</v>
      </c>
      <c r="B2473" t="s">
        <v>4982</v>
      </c>
      <c r="C2473">
        <v>121.13439941</v>
      </c>
      <c r="D2473" t="s">
        <v>37</v>
      </c>
      <c r="E2473">
        <v>791919.291101226</v>
      </c>
      <c r="F2473">
        <v>9638325.9965130799</v>
      </c>
      <c r="G2473">
        <f>IF(C2473="","",VLOOKUP(C2473,Classes_detaillees!B:D,Classes_detaillees!C$1,TRUE))</f>
        <v>125</v>
      </c>
      <c r="H2473">
        <f>IF(C2473="","",VLOOKUP(C2473,Classes_finales!B:D,Classes_finales!C$1,TRUE))</f>
        <v>80</v>
      </c>
      <c r="I2473">
        <f t="shared" si="38"/>
        <v>20</v>
      </c>
      <c r="J2473" s="31">
        <f>Classes_finales!$W$30*C2473^3+Classes_finales!$W$31*C2473^2+Classes_finales!$W$32*C2473+Classes_finales!$W$33</f>
        <v>3.1472256182515985</v>
      </c>
      <c r="K2473">
        <f>IF(OR(C2473&lt;10,C2473&gt;450),0,IF(H2473&gt;=MAX(Classes_finales!D:D),$M$1,Donnees_SIG!J2473))</f>
        <v>7.914299999999999</v>
      </c>
      <c r="P2473" t="s">
        <v>39</v>
      </c>
    </row>
    <row r="2474" spans="1:16">
      <c r="A2474" t="s">
        <v>4983</v>
      </c>
      <c r="B2474" t="s">
        <v>4984</v>
      </c>
      <c r="C2474">
        <v>121.89589691</v>
      </c>
      <c r="D2474" t="s">
        <v>37</v>
      </c>
      <c r="E2474">
        <v>789782.54151219595</v>
      </c>
      <c r="F2474">
        <v>9637325.1320918407</v>
      </c>
      <c r="G2474">
        <f>IF(C2474="","",VLOOKUP(C2474,Classes_detaillees!B:D,Classes_detaillees!C$1,TRUE))</f>
        <v>125</v>
      </c>
      <c r="H2474">
        <f>IF(C2474="","",VLOOKUP(C2474,Classes_finales!B:D,Classes_finales!C$1,TRUE))</f>
        <v>80</v>
      </c>
      <c r="I2474">
        <f t="shared" si="38"/>
        <v>20</v>
      </c>
      <c r="J2474" s="31">
        <f>Classes_finales!$W$30*C2474^3+Classes_finales!$W$31*C2474^2+Classes_finales!$W$32*C2474+Classes_finales!$W$33</f>
        <v>2.9230467537637037</v>
      </c>
      <c r="K2474">
        <f>IF(OR(C2474&lt;10,C2474&gt;450),0,IF(H2474&gt;=MAX(Classes_finales!D:D),$M$1,Donnees_SIG!J2474))</f>
        <v>7.914299999999999</v>
      </c>
      <c r="P2474" t="s">
        <v>39</v>
      </c>
    </row>
    <row r="2475" spans="1:16">
      <c r="A2475" t="s">
        <v>4985</v>
      </c>
      <c r="B2475" t="s">
        <v>4986</v>
      </c>
      <c r="C2475">
        <v>11.403100014</v>
      </c>
      <c r="D2475" t="s">
        <v>37</v>
      </c>
      <c r="E2475">
        <v>783259.81738178595</v>
      </c>
      <c r="F2475">
        <v>9636851.7160492595</v>
      </c>
      <c r="G2475">
        <f>IF(C2475="","",VLOOKUP(C2475,Classes_detaillees!B:D,Classes_detaillees!C$1,TRUE))</f>
        <v>15</v>
      </c>
      <c r="H2475">
        <f>IF(C2475="","",VLOOKUP(C2475,Classes_finales!B:D,Classes_finales!C$1,TRUE))</f>
        <v>15</v>
      </c>
      <c r="I2475">
        <f t="shared" si="38"/>
        <v>20</v>
      </c>
      <c r="J2475" s="31">
        <f>Classes_finales!$W$30*C2475^3+Classes_finales!$W$31*C2475^2+Classes_finales!$W$32*C2475+Classes_finales!$W$33</f>
        <v>0.42754884939796922</v>
      </c>
      <c r="K2475">
        <f>IF(OR(C2475&lt;10,C2475&gt;450),0,IF(H2475&gt;=MAX(Classes_finales!D:D),$M$1,Donnees_SIG!J2475))</f>
        <v>0.42754884939796922</v>
      </c>
      <c r="P2475" t="s">
        <v>39</v>
      </c>
    </row>
    <row r="2476" spans="1:16">
      <c r="A2476" t="s">
        <v>4987</v>
      </c>
      <c r="B2476" t="s">
        <v>4988</v>
      </c>
      <c r="C2476">
        <v>22.828500748</v>
      </c>
      <c r="D2476" t="s">
        <v>37</v>
      </c>
      <c r="E2476">
        <v>791550.54880922497</v>
      </c>
      <c r="F2476">
        <v>9638430.7791709695</v>
      </c>
      <c r="G2476">
        <f>IF(C2476="","",VLOOKUP(C2476,Classes_detaillees!B:D,Classes_detaillees!C$1,TRUE))</f>
        <v>25</v>
      </c>
      <c r="H2476">
        <f>IF(C2476="","",VLOOKUP(C2476,Classes_finales!B:D,Classes_finales!C$1,TRUE))</f>
        <v>30</v>
      </c>
      <c r="I2476">
        <f t="shared" si="38"/>
        <v>20</v>
      </c>
      <c r="J2476" s="31">
        <f>Classes_finales!$W$30*C2476^3+Classes_finales!$W$31*C2476^2+Classes_finales!$W$32*C2476+Classes_finales!$W$33</f>
        <v>1.7298135732345954</v>
      </c>
      <c r="K2476">
        <f>IF(OR(C2476&lt;10,C2476&gt;450),0,IF(H2476&gt;=MAX(Classes_finales!D:D),$M$1,Donnees_SIG!J2476))</f>
        <v>1.7298135732345954</v>
      </c>
      <c r="P2476" t="s">
        <v>39</v>
      </c>
    </row>
    <row r="2477" spans="1:16">
      <c r="A2477" t="s">
        <v>4989</v>
      </c>
      <c r="B2477" t="s">
        <v>4990</v>
      </c>
      <c r="C2477">
        <v>87.747703552000004</v>
      </c>
      <c r="D2477" t="s">
        <v>37</v>
      </c>
      <c r="E2477">
        <v>790722.60267060297</v>
      </c>
      <c r="F2477">
        <v>9638306.7187566701</v>
      </c>
      <c r="G2477">
        <f>IF(C2477="","",VLOOKUP(C2477,Classes_detaillees!B:D,Classes_detaillees!C$1,TRUE))</f>
        <v>90</v>
      </c>
      <c r="H2477">
        <f>IF(C2477="","",VLOOKUP(C2477,Classes_finales!B:D,Classes_finales!C$1,TRUE))</f>
        <v>80</v>
      </c>
      <c r="I2477">
        <f t="shared" si="38"/>
        <v>20</v>
      </c>
      <c r="J2477" s="31">
        <f>Classes_finales!$W$30*C2477^3+Classes_finales!$W$31*C2477^2+Classes_finales!$W$32*C2477+Classes_finales!$W$33</f>
        <v>7.9418464374601125</v>
      </c>
      <c r="K2477">
        <f>IF(OR(C2477&lt;10,C2477&gt;450),0,IF(H2477&gt;=MAX(Classes_finales!D:D),$M$1,Donnees_SIG!J2477))</f>
        <v>7.914299999999999</v>
      </c>
      <c r="P2477" t="s">
        <v>39</v>
      </c>
    </row>
    <row r="2478" spans="1:16">
      <c r="A2478" t="s">
        <v>4991</v>
      </c>
      <c r="B2478" t="s">
        <v>4992</v>
      </c>
      <c r="C2478">
        <v>64.870903014999996</v>
      </c>
      <c r="D2478" t="s">
        <v>37</v>
      </c>
      <c r="E2478">
        <v>784673.42418253899</v>
      </c>
      <c r="F2478">
        <v>9636296.5362114906</v>
      </c>
      <c r="G2478">
        <f>IF(C2478="","",VLOOKUP(C2478,Classes_detaillees!B:D,Classes_detaillees!C$1,TRUE))</f>
        <v>65</v>
      </c>
      <c r="H2478">
        <f>IF(C2478="","",VLOOKUP(C2478,Classes_finales!B:D,Classes_finales!C$1,TRUE))</f>
        <v>70</v>
      </c>
      <c r="I2478">
        <f t="shared" si="38"/>
        <v>20</v>
      </c>
      <c r="J2478" s="31">
        <f>Classes_finales!$W$30*C2478^3+Classes_finales!$W$31*C2478^2+Classes_finales!$W$32*C2478+Classes_finales!$W$33</f>
        <v>7.0117304403180754</v>
      </c>
      <c r="K2478">
        <f>IF(OR(C2478&lt;10,C2478&gt;450),0,IF(H2478&gt;=MAX(Classes_finales!D:D),$M$1,Donnees_SIG!J2478))</f>
        <v>7.0117304403180754</v>
      </c>
      <c r="P2478" t="s">
        <v>39</v>
      </c>
    </row>
    <row r="2479" spans="1:16">
      <c r="A2479" t="s">
        <v>4993</v>
      </c>
      <c r="B2479" s="31" t="s">
        <v>4994</v>
      </c>
      <c r="C2479">
        <v>96.723098754999995</v>
      </c>
      <c r="D2479" t="s">
        <v>37</v>
      </c>
      <c r="E2479">
        <v>789998.95352133305</v>
      </c>
      <c r="F2479">
        <v>9637666.7741151992</v>
      </c>
      <c r="G2479">
        <f>IF(C2479="","",VLOOKUP(C2479,Classes_detaillees!B:D,Classes_detaillees!C$1,TRUE))</f>
        <v>100</v>
      </c>
      <c r="H2479">
        <f>IF(C2479="","",VLOOKUP(C2479,Classes_finales!B:D,Classes_finales!C$1,TRUE))</f>
        <v>80</v>
      </c>
      <c r="I2479">
        <f t="shared" si="38"/>
        <v>20</v>
      </c>
      <c r="J2479" s="31">
        <f>Classes_finales!$W$30*C2479^3+Classes_finales!$W$31*C2479^2+Classes_finales!$W$32*C2479+Classes_finales!$W$33</f>
        <v>7.5100475603058534</v>
      </c>
      <c r="K2479">
        <f>IF(OR(C2479&lt;10,C2479&gt;450),0,IF(H2479&gt;=MAX(Classes_finales!D:D),$M$1,Donnees_SIG!J2479))</f>
        <v>7.914299999999999</v>
      </c>
      <c r="P2479" t="s">
        <v>39</v>
      </c>
    </row>
    <row r="2480" spans="1:16">
      <c r="A2480" t="s">
        <v>4995</v>
      </c>
      <c r="B2480" s="31" t="s">
        <v>4996</v>
      </c>
      <c r="C2480">
        <v>36.383800506999997</v>
      </c>
      <c r="D2480" t="s">
        <v>37</v>
      </c>
      <c r="E2480">
        <v>783641.86319843901</v>
      </c>
      <c r="F2480">
        <v>9635969.9664228298</v>
      </c>
      <c r="G2480">
        <f>IF(C2480="","",VLOOKUP(C2480,Classes_detaillees!B:D,Classes_detaillees!C$1,TRUE))</f>
        <v>40</v>
      </c>
      <c r="H2480">
        <f>IF(C2480="","",VLOOKUP(C2480,Classes_finales!B:D,Classes_finales!C$1,TRUE))</f>
        <v>40</v>
      </c>
      <c r="I2480">
        <f t="shared" si="38"/>
        <v>20</v>
      </c>
      <c r="J2480" s="31">
        <f>Classes_finales!$W$30*C2480^3+Classes_finales!$W$31*C2480^2+Classes_finales!$W$32*C2480+Classes_finales!$W$33</f>
        <v>3.5415726831479355</v>
      </c>
      <c r="K2480">
        <f>IF(OR(C2480&lt;10,C2480&gt;450),0,IF(H2480&gt;=MAX(Classes_finales!D:D),$M$1,Donnees_SIG!J2480))</f>
        <v>3.5415726831479355</v>
      </c>
      <c r="P2480" t="s">
        <v>39</v>
      </c>
    </row>
    <row r="2481" spans="1:16">
      <c r="A2481" t="s">
        <v>4997</v>
      </c>
      <c r="B2481" t="s">
        <v>4998</v>
      </c>
      <c r="C2481">
        <v>199.56489563</v>
      </c>
      <c r="D2481" t="s">
        <v>37</v>
      </c>
      <c r="E2481">
        <v>790535.15767760004</v>
      </c>
      <c r="F2481">
        <v>9637317.9864928108</v>
      </c>
      <c r="G2481">
        <f>IF(C2481="","",VLOOKUP(C2481,Classes_detaillees!B:D,Classes_detaillees!C$1,TRUE))</f>
        <v>200</v>
      </c>
      <c r="H2481">
        <f>IF(C2481="","",VLOOKUP(C2481,Classes_finales!B:D,Classes_finales!C$1,TRUE))</f>
        <v>80</v>
      </c>
      <c r="I2481">
        <f t="shared" si="38"/>
        <v>20</v>
      </c>
      <c r="J2481" s="31">
        <f>Classes_finales!$W$30*C2481^3+Classes_finales!$W$31*C2481^2+Classes_finales!$W$32*C2481+Classes_finales!$W$33</f>
        <v>-60.46295244377562</v>
      </c>
      <c r="K2481">
        <f>IF(OR(C2481&lt;10,C2481&gt;450),0,IF(H2481&gt;=MAX(Classes_finales!D:D),$M$1,Donnees_SIG!J2481))</f>
        <v>7.914299999999999</v>
      </c>
      <c r="P2481" t="s">
        <v>39</v>
      </c>
    </row>
    <row r="2482" spans="1:16">
      <c r="A2482" t="s">
        <v>4999</v>
      </c>
      <c r="B2482" s="31" t="s">
        <v>5000</v>
      </c>
      <c r="C2482">
        <v>11.247699738</v>
      </c>
      <c r="D2482" t="s">
        <v>37</v>
      </c>
      <c r="E2482">
        <v>783506.73184555699</v>
      </c>
      <c r="F2482">
        <v>9637003.4666343108</v>
      </c>
      <c r="G2482">
        <f>IF(C2482="","",VLOOKUP(C2482,Classes_detaillees!B:D,Classes_detaillees!C$1,TRUE))</f>
        <v>15</v>
      </c>
      <c r="H2482">
        <f>IF(C2482="","",VLOOKUP(C2482,Classes_finales!B:D,Classes_finales!C$1,TRUE))</f>
        <v>15</v>
      </c>
      <c r="I2482">
        <f t="shared" si="38"/>
        <v>20</v>
      </c>
      <c r="J2482" s="31">
        <f>Classes_finales!$W$30*C2482^3+Classes_finales!$W$31*C2482^2+Classes_finales!$W$32*C2482+Classes_finales!$W$33</f>
        <v>0.41215866530709389</v>
      </c>
      <c r="K2482">
        <f>IF(OR(C2482&lt;10,C2482&gt;450),0,IF(H2482&gt;=MAX(Classes_finales!D:D),$M$1,Donnees_SIG!J2482))</f>
        <v>0.41215866530709389</v>
      </c>
      <c r="P2482" t="s">
        <v>39</v>
      </c>
    </row>
    <row r="2483" spans="1:16">
      <c r="A2483" t="s">
        <v>5001</v>
      </c>
      <c r="B2483" t="s">
        <v>5002</v>
      </c>
      <c r="C2483">
        <v>42.166500092</v>
      </c>
      <c r="D2483" t="s">
        <v>37</v>
      </c>
      <c r="E2483">
        <v>791624.35005183704</v>
      </c>
      <c r="F2483">
        <v>9638263.1413805503</v>
      </c>
      <c r="G2483">
        <f>IF(C2483="","",VLOOKUP(C2483,Classes_detaillees!B:D,Classes_detaillees!C$1,TRUE))</f>
        <v>45</v>
      </c>
      <c r="H2483">
        <f>IF(C2483="","",VLOOKUP(C2483,Classes_finales!B:D,Classes_finales!C$1,TRUE))</f>
        <v>50</v>
      </c>
      <c r="I2483">
        <f t="shared" si="38"/>
        <v>20</v>
      </c>
      <c r="J2483" s="31">
        <f>Classes_finales!$W$30*C2483^3+Classes_finales!$W$31*C2483^2+Classes_finales!$W$32*C2483+Classes_finales!$W$33</f>
        <v>4.3337517390540707</v>
      </c>
      <c r="K2483">
        <f>IF(OR(C2483&lt;10,C2483&gt;450),0,IF(H2483&gt;=MAX(Classes_finales!D:D),$M$1,Donnees_SIG!J2483))</f>
        <v>4.3337517390540707</v>
      </c>
      <c r="P2483" t="s">
        <v>39</v>
      </c>
    </row>
    <row r="2484" spans="1:16">
      <c r="A2484" t="s">
        <v>5003</v>
      </c>
      <c r="B2484" t="s">
        <v>5004</v>
      </c>
      <c r="C2484">
        <v>48.567401885999999</v>
      </c>
      <c r="D2484" t="s">
        <v>37</v>
      </c>
      <c r="E2484">
        <v>783046.22529827699</v>
      </c>
      <c r="F2484">
        <v>9635720.9572118092</v>
      </c>
      <c r="G2484">
        <f>IF(C2484="","",VLOOKUP(C2484,Classes_detaillees!B:D,Classes_detaillees!C$1,TRUE))</f>
        <v>50</v>
      </c>
      <c r="H2484">
        <f>IF(C2484="","",VLOOKUP(C2484,Classes_finales!B:D,Classes_finales!C$1,TRUE))</f>
        <v>50</v>
      </c>
      <c r="I2484">
        <f t="shared" si="38"/>
        <v>20</v>
      </c>
      <c r="J2484" s="31">
        <f>Classes_finales!$W$30*C2484^3+Classes_finales!$W$31*C2484^2+Classes_finales!$W$32*C2484+Classes_finales!$W$33</f>
        <v>5.1839202329409275</v>
      </c>
      <c r="K2484">
        <f>IF(OR(C2484&lt;10,C2484&gt;450),0,IF(H2484&gt;=MAX(Classes_finales!D:D),$M$1,Donnees_SIG!J2484))</f>
        <v>5.1839202329409275</v>
      </c>
      <c r="P2484" t="s">
        <v>39</v>
      </c>
    </row>
    <row r="2485" spans="1:16">
      <c r="A2485" t="s">
        <v>5005</v>
      </c>
      <c r="B2485" t="s">
        <v>5006</v>
      </c>
      <c r="C2485">
        <v>63.679901123</v>
      </c>
      <c r="D2485" t="s">
        <v>37</v>
      </c>
      <c r="E2485">
        <v>791158.15694057196</v>
      </c>
      <c r="F2485">
        <v>9637254.6634843796</v>
      </c>
      <c r="G2485">
        <f>IF(C2485="","",VLOOKUP(C2485,Classes_detaillees!B:D,Classes_detaillees!C$1,TRUE))</f>
        <v>65</v>
      </c>
      <c r="H2485">
        <f>IF(C2485="","",VLOOKUP(C2485,Classes_finales!B:D,Classes_finales!C$1,TRUE))</f>
        <v>70</v>
      </c>
      <c r="I2485">
        <f t="shared" si="38"/>
        <v>20</v>
      </c>
      <c r="J2485" s="31">
        <f>Classes_finales!$W$30*C2485^3+Classes_finales!$W$31*C2485^2+Classes_finales!$W$32*C2485+Classes_finales!$W$33</f>
        <v>6.9023666463173736</v>
      </c>
      <c r="K2485">
        <f>IF(OR(C2485&lt;10,C2485&gt;450),0,IF(H2485&gt;=MAX(Classes_finales!D:D),$M$1,Donnees_SIG!J2485))</f>
        <v>6.9023666463173736</v>
      </c>
      <c r="P2485" t="s">
        <v>39</v>
      </c>
    </row>
    <row r="2486" spans="1:16">
      <c r="A2486" t="s">
        <v>5007</v>
      </c>
      <c r="B2486" t="s">
        <v>5008</v>
      </c>
      <c r="C2486">
        <v>57.393398285000004</v>
      </c>
      <c r="D2486" t="s">
        <v>37</v>
      </c>
      <c r="E2486">
        <v>783810.68258530798</v>
      </c>
      <c r="F2486">
        <v>9636092.6849044897</v>
      </c>
      <c r="G2486">
        <f>IF(C2486="","",VLOOKUP(C2486,Classes_detaillees!B:D,Classes_detaillees!C$1,TRUE))</f>
        <v>60</v>
      </c>
      <c r="H2486">
        <f>IF(C2486="","",VLOOKUP(C2486,Classes_finales!B:D,Classes_finales!C$1,TRUE))</f>
        <v>60</v>
      </c>
      <c r="I2486">
        <f t="shared" si="38"/>
        <v>20</v>
      </c>
      <c r="J2486" s="31">
        <f>Classes_finales!$W$30*C2486^3+Classes_finales!$W$31*C2486^2+Classes_finales!$W$32*C2486+Classes_finales!$W$33</f>
        <v>6.2537095630558532</v>
      </c>
      <c r="K2486">
        <f>IF(OR(C2486&lt;10,C2486&gt;450),0,IF(H2486&gt;=MAX(Classes_finales!D:D),$M$1,Donnees_SIG!J2486))</f>
        <v>6.2537095630558532</v>
      </c>
      <c r="P2486" t="s">
        <v>39</v>
      </c>
    </row>
    <row r="2487" spans="1:16">
      <c r="A2487" t="s">
        <v>5009</v>
      </c>
      <c r="B2487" t="s">
        <v>5010</v>
      </c>
      <c r="C2487">
        <v>179.72419739</v>
      </c>
      <c r="D2487" t="s">
        <v>37</v>
      </c>
      <c r="E2487">
        <v>783126.76668721903</v>
      </c>
      <c r="F2487">
        <v>9635498.0851183608</v>
      </c>
      <c r="G2487">
        <f>IF(C2487="","",VLOOKUP(C2487,Classes_detaillees!B:D,Classes_detaillees!C$1,TRUE))</f>
        <v>180</v>
      </c>
      <c r="H2487">
        <f>IF(C2487="","",VLOOKUP(C2487,Classes_finales!B:D,Classes_finales!C$1,TRUE))</f>
        <v>80</v>
      </c>
      <c r="I2487">
        <f t="shared" si="38"/>
        <v>20</v>
      </c>
      <c r="J2487" s="31">
        <f>Classes_finales!$W$30*C2487^3+Classes_finales!$W$31*C2487^2+Classes_finales!$W$32*C2487+Classes_finales!$W$33</f>
        <v>-35.294322319084287</v>
      </c>
      <c r="K2487">
        <f>IF(OR(C2487&lt;10,C2487&gt;450),0,IF(H2487&gt;=MAX(Classes_finales!D:D),$M$1,Donnees_SIG!J2487))</f>
        <v>7.914299999999999</v>
      </c>
      <c r="P2487" t="s">
        <v>39</v>
      </c>
    </row>
    <row r="2488" spans="1:16">
      <c r="A2488" t="s">
        <v>5011</v>
      </c>
      <c r="B2488" s="31" t="s">
        <v>5012</v>
      </c>
      <c r="C2488">
        <v>77.954498290999993</v>
      </c>
      <c r="D2488" t="s">
        <v>37</v>
      </c>
      <c r="E2488">
        <v>793137.44965927501</v>
      </c>
      <c r="F2488">
        <v>9638897.9985085092</v>
      </c>
      <c r="G2488">
        <f>IF(C2488="","",VLOOKUP(C2488,Classes_detaillees!B:D,Classes_detaillees!C$1,TRUE))</f>
        <v>80</v>
      </c>
      <c r="H2488">
        <f>IF(C2488="","",VLOOKUP(C2488,Classes_finales!B:D,Classes_finales!C$1,TRUE))</f>
        <v>80</v>
      </c>
      <c r="I2488">
        <f t="shared" si="38"/>
        <v>20</v>
      </c>
      <c r="J2488" s="31">
        <f>Classes_finales!$W$30*C2488^3+Classes_finales!$W$31*C2488^2+Classes_finales!$W$32*C2488+Classes_finales!$W$33</f>
        <v>7.8526595773609049</v>
      </c>
      <c r="K2488">
        <f>IF(OR(C2488&lt;10,C2488&gt;450),0,IF(H2488&gt;=MAX(Classes_finales!D:D),$M$1,Donnees_SIG!J2488))</f>
        <v>7.914299999999999</v>
      </c>
      <c r="P2488" t="s">
        <v>39</v>
      </c>
    </row>
    <row r="2489" spans="1:16">
      <c r="A2489" t="s">
        <v>5013</v>
      </c>
      <c r="B2489" t="s">
        <v>5014</v>
      </c>
      <c r="C2489">
        <v>64.333198546999995</v>
      </c>
      <c r="D2489" t="s">
        <v>37</v>
      </c>
      <c r="E2489">
        <v>783093.36356722598</v>
      </c>
      <c r="F2489">
        <v>9636403.1016522292</v>
      </c>
      <c r="G2489">
        <f>IF(C2489="","",VLOOKUP(C2489,Classes_detaillees!B:D,Classes_detaillees!C$1,TRUE))</f>
        <v>65</v>
      </c>
      <c r="H2489">
        <f>IF(C2489="","",VLOOKUP(C2489,Classes_finales!B:D,Classes_finales!C$1,TRUE))</f>
        <v>70</v>
      </c>
      <c r="I2489">
        <f t="shared" si="38"/>
        <v>20</v>
      </c>
      <c r="J2489" s="31">
        <f>Classes_finales!$W$30*C2489^3+Classes_finales!$W$31*C2489^2+Classes_finales!$W$32*C2489+Classes_finales!$W$33</f>
        <v>6.9629380185206262</v>
      </c>
      <c r="K2489">
        <f>IF(OR(C2489&lt;10,C2489&gt;450),0,IF(H2489&gt;=MAX(Classes_finales!D:D),$M$1,Donnees_SIG!J2489))</f>
        <v>6.9629380185206262</v>
      </c>
      <c r="P2489" t="s">
        <v>39</v>
      </c>
    </row>
    <row r="2490" spans="1:16">
      <c r="A2490" t="s">
        <v>5015</v>
      </c>
      <c r="B2490" t="s">
        <v>5016</v>
      </c>
      <c r="C2490">
        <v>58.233798981</v>
      </c>
      <c r="D2490" t="s">
        <v>37</v>
      </c>
      <c r="E2490">
        <v>790585.57776559098</v>
      </c>
      <c r="F2490">
        <v>9638341.7999520991</v>
      </c>
      <c r="G2490">
        <f>IF(C2490="","",VLOOKUP(C2490,Classes_detaillees!B:D,Classes_detaillees!C$1,TRUE))</f>
        <v>60</v>
      </c>
      <c r="H2490">
        <f>IF(C2490="","",VLOOKUP(C2490,Classes_finales!B:D,Classes_finales!C$1,TRUE))</f>
        <v>60</v>
      </c>
      <c r="I2490">
        <f t="shared" si="38"/>
        <v>20</v>
      </c>
      <c r="J2490" s="31">
        <f>Classes_finales!$W$30*C2490^3+Classes_finales!$W$31*C2490^2+Classes_finales!$W$32*C2490+Classes_finales!$W$33</f>
        <v>6.3467684527335315</v>
      </c>
      <c r="K2490">
        <f>IF(OR(C2490&lt;10,C2490&gt;450),0,IF(H2490&gt;=MAX(Classes_finales!D:D),$M$1,Donnees_SIG!J2490))</f>
        <v>6.3467684527335315</v>
      </c>
      <c r="P2490" t="s">
        <v>39</v>
      </c>
    </row>
    <row r="2491" spans="1:16">
      <c r="A2491" t="s">
        <v>5017</v>
      </c>
      <c r="B2491" s="31" t="s">
        <v>5018</v>
      </c>
      <c r="C2491">
        <v>63.321399689000003</v>
      </c>
      <c r="D2491" t="s">
        <v>37</v>
      </c>
      <c r="E2491">
        <v>790131.33005031</v>
      </c>
      <c r="F2491">
        <v>9637507.2056552693</v>
      </c>
      <c r="G2491">
        <f>IF(C2491="","",VLOOKUP(C2491,Classes_detaillees!B:D,Classes_detaillees!C$1,TRUE))</f>
        <v>65</v>
      </c>
      <c r="H2491">
        <f>IF(C2491="","",VLOOKUP(C2491,Classes_finales!B:D,Classes_finales!C$1,TRUE))</f>
        <v>70</v>
      </c>
      <c r="I2491">
        <f t="shared" si="38"/>
        <v>20</v>
      </c>
      <c r="J2491" s="31">
        <f>Classes_finales!$W$30*C2491^3+Classes_finales!$W$31*C2491^2+Classes_finales!$W$32*C2491+Classes_finales!$W$33</f>
        <v>6.8685376396981397</v>
      </c>
      <c r="K2491">
        <f>IF(OR(C2491&lt;10,C2491&gt;450),0,IF(H2491&gt;=MAX(Classes_finales!D:D),$M$1,Donnees_SIG!J2491))</f>
        <v>6.8685376396981397</v>
      </c>
      <c r="P2491" t="s">
        <v>39</v>
      </c>
    </row>
    <row r="2492" spans="1:16">
      <c r="A2492" t="s">
        <v>5019</v>
      </c>
      <c r="B2492" t="s">
        <v>5020</v>
      </c>
      <c r="C2492">
        <v>72.656097411999994</v>
      </c>
      <c r="D2492" t="s">
        <v>37</v>
      </c>
      <c r="E2492">
        <v>785289.16601183801</v>
      </c>
      <c r="F2492">
        <v>9636466.0488873292</v>
      </c>
      <c r="G2492">
        <f>IF(C2492="","",VLOOKUP(C2492,Classes_detaillees!B:D,Classes_detaillees!C$1,TRUE))</f>
        <v>75</v>
      </c>
      <c r="H2492">
        <f>IF(C2492="","",VLOOKUP(C2492,Classes_finales!B:D,Classes_finales!C$1,TRUE))</f>
        <v>80</v>
      </c>
      <c r="I2492">
        <f t="shared" si="38"/>
        <v>20</v>
      </c>
      <c r="J2492" s="31">
        <f>Classes_finales!$W$30*C2492^3+Classes_finales!$W$31*C2492^2+Classes_finales!$W$32*C2492+Classes_finales!$W$33</f>
        <v>7.5991328320262799</v>
      </c>
      <c r="K2492">
        <f>IF(OR(C2492&lt;10,C2492&gt;450),0,IF(H2492&gt;=MAX(Classes_finales!D:D),$M$1,Donnees_SIG!J2492))</f>
        <v>7.914299999999999</v>
      </c>
      <c r="P2492" t="s">
        <v>39</v>
      </c>
    </row>
    <row r="2493" spans="1:16">
      <c r="A2493" t="s">
        <v>5021</v>
      </c>
      <c r="B2493" t="s">
        <v>5022</v>
      </c>
      <c r="C2493">
        <v>68.247901916999993</v>
      </c>
      <c r="D2493" t="s">
        <v>37</v>
      </c>
      <c r="E2493">
        <v>791637.58784176095</v>
      </c>
      <c r="F2493">
        <v>9638501.8455138206</v>
      </c>
      <c r="G2493">
        <f>IF(C2493="","",VLOOKUP(C2493,Classes_detaillees!B:D,Classes_detaillees!C$1,TRUE))</f>
        <v>70</v>
      </c>
      <c r="H2493">
        <f>IF(C2493="","",VLOOKUP(C2493,Classes_finales!B:D,Classes_finales!C$1,TRUE))</f>
        <v>70</v>
      </c>
      <c r="I2493">
        <f t="shared" si="38"/>
        <v>20</v>
      </c>
      <c r="J2493" s="31">
        <f>Classes_finales!$W$30*C2493^3+Classes_finales!$W$31*C2493^2+Classes_finales!$W$32*C2493+Classes_finales!$W$33</f>
        <v>7.2950441240155346</v>
      </c>
      <c r="K2493">
        <f>IF(OR(C2493&lt;10,C2493&gt;450),0,IF(H2493&gt;=MAX(Classes_finales!D:D),$M$1,Donnees_SIG!J2493))</f>
        <v>7.2950441240155346</v>
      </c>
      <c r="P2493" t="s">
        <v>39</v>
      </c>
    </row>
    <row r="2494" spans="1:16">
      <c r="A2494" t="s">
        <v>5023</v>
      </c>
      <c r="B2494" t="s">
        <v>5024</v>
      </c>
      <c r="C2494">
        <v>9.6077003478999998</v>
      </c>
      <c r="D2494" t="s">
        <v>37</v>
      </c>
      <c r="E2494">
        <v>791570.02643701795</v>
      </c>
      <c r="F2494">
        <v>9638618.4401533492</v>
      </c>
      <c r="G2494">
        <f>IF(C2494="","",VLOOKUP(C2494,Classes_detaillees!B:D,Classes_detaillees!C$1,TRUE))</f>
        <v>10</v>
      </c>
      <c r="H2494">
        <f>IF(C2494="","",VLOOKUP(C2494,Classes_finales!B:D,Classes_finales!C$1,TRUE))</f>
        <v>10</v>
      </c>
      <c r="I2494">
        <f t="shared" si="38"/>
        <v>20</v>
      </c>
      <c r="J2494" s="31">
        <f>Classes_finales!$W$30*C2494^3+Classes_finales!$W$31*C2494^2+Classes_finales!$W$32*C2494+Classes_finales!$W$33</f>
        <v>0.25431820893358736</v>
      </c>
      <c r="K2494">
        <f>IF(OR(C2494&lt;10,C2494&gt;450),0,IF(H2494&gt;=MAX(Classes_finales!D:D),$M$1,Donnees_SIG!J2494))</f>
        <v>0</v>
      </c>
      <c r="P2494" t="s">
        <v>39</v>
      </c>
    </row>
    <row r="2495" spans="1:16">
      <c r="A2495" t="s">
        <v>5025</v>
      </c>
      <c r="B2495" s="31" t="s">
        <v>5026</v>
      </c>
      <c r="C2495">
        <v>15.943200110999999</v>
      </c>
      <c r="D2495" t="s">
        <v>37</v>
      </c>
      <c r="E2495">
        <v>791565.01126229495</v>
      </c>
      <c r="F2495">
        <v>9638554.6069447603</v>
      </c>
      <c r="G2495">
        <f>IF(C2495="","",VLOOKUP(C2495,Classes_detaillees!B:D,Classes_detaillees!C$1,TRUE))</f>
        <v>20</v>
      </c>
      <c r="H2495">
        <f>IF(C2495="","",VLOOKUP(C2495,Classes_finales!B:D,Classes_finales!C$1,TRUE))</f>
        <v>30</v>
      </c>
      <c r="I2495">
        <f t="shared" si="38"/>
        <v>20</v>
      </c>
      <c r="J2495" s="31">
        <f>Classes_finales!$W$30*C2495^3+Classes_finales!$W$31*C2495^2+Classes_finales!$W$32*C2495+Classes_finales!$W$33</f>
        <v>0.90762582461229124</v>
      </c>
      <c r="K2495">
        <f>IF(OR(C2495&lt;10,C2495&gt;450),0,IF(H2495&gt;=MAX(Classes_finales!D:D),$M$1,Donnees_SIG!J2495))</f>
        <v>0.90762582461229124</v>
      </c>
      <c r="P2495" t="s">
        <v>39</v>
      </c>
    </row>
    <row r="2496" spans="1:16">
      <c r="A2496" t="s">
        <v>5027</v>
      </c>
      <c r="B2496" s="31" t="s">
        <v>5028</v>
      </c>
      <c r="C2496">
        <v>16.352199553999998</v>
      </c>
      <c r="D2496" t="s">
        <v>37</v>
      </c>
      <c r="E2496">
        <v>783133.67006672698</v>
      </c>
      <c r="F2496">
        <v>9635262.4297535606</v>
      </c>
      <c r="G2496">
        <f>IF(C2496="","",VLOOKUP(C2496,Classes_detaillees!B:D,Classes_detaillees!C$1,TRUE))</f>
        <v>20</v>
      </c>
      <c r="H2496">
        <f>IF(C2496="","",VLOOKUP(C2496,Classes_finales!B:D,Classes_finales!C$1,TRUE))</f>
        <v>30</v>
      </c>
      <c r="I2496">
        <f t="shared" si="38"/>
        <v>20</v>
      </c>
      <c r="J2496" s="31">
        <f>Classes_finales!$W$30*C2496^3+Classes_finales!$W$31*C2496^2+Classes_finales!$W$32*C2496+Classes_finales!$W$33</f>
        <v>0.95355815951826495</v>
      </c>
      <c r="K2496">
        <f>IF(OR(C2496&lt;10,C2496&gt;450),0,IF(H2496&gt;=MAX(Classes_finales!D:D),$M$1,Donnees_SIG!J2496))</f>
        <v>0.95355815951826495</v>
      </c>
      <c r="P2496" t="s">
        <v>39</v>
      </c>
    </row>
    <row r="2497" spans="1:16">
      <c r="A2497" t="s">
        <v>5029</v>
      </c>
      <c r="B2497" t="s">
        <v>5030</v>
      </c>
      <c r="C2497">
        <v>25.760099410999999</v>
      </c>
      <c r="D2497" t="s">
        <v>37</v>
      </c>
      <c r="E2497">
        <v>790578.02926206298</v>
      </c>
      <c r="F2497">
        <v>9638911.0815918092</v>
      </c>
      <c r="G2497">
        <f>IF(C2497="","",VLOOKUP(C2497,Classes_detaillees!B:D,Classes_detaillees!C$1,TRUE))</f>
        <v>30</v>
      </c>
      <c r="H2497">
        <f>IF(C2497="","",VLOOKUP(C2497,Classes_finales!B:D,Classes_finales!C$1,TRUE))</f>
        <v>30</v>
      </c>
      <c r="I2497">
        <f t="shared" si="38"/>
        <v>20</v>
      </c>
      <c r="J2497" s="31">
        <f>Classes_finales!$W$30*C2497^3+Classes_finales!$W$31*C2497^2+Classes_finales!$W$32*C2497+Classes_finales!$W$33</f>
        <v>2.1060525065979832</v>
      </c>
      <c r="K2497">
        <f>IF(OR(C2497&lt;10,C2497&gt;450),0,IF(H2497&gt;=MAX(Classes_finales!D:D),$M$1,Donnees_SIG!J2497))</f>
        <v>2.1060525065979832</v>
      </c>
      <c r="P2497" t="s">
        <v>39</v>
      </c>
    </row>
    <row r="2498" spans="1:16">
      <c r="A2498" t="s">
        <v>5031</v>
      </c>
      <c r="B2498" t="s">
        <v>5032</v>
      </c>
      <c r="C2498">
        <v>27.387500762999998</v>
      </c>
      <c r="D2498" t="s">
        <v>37</v>
      </c>
      <c r="E2498">
        <v>790734.18532139796</v>
      </c>
      <c r="F2498">
        <v>9638178.2449168004</v>
      </c>
      <c r="G2498">
        <f>IF(C2498="","",VLOOKUP(C2498,Classes_detaillees!B:D,Classes_detaillees!C$1,TRUE))</f>
        <v>30</v>
      </c>
      <c r="H2498">
        <f>IF(C2498="","",VLOOKUP(C2498,Classes_finales!B:D,Classes_finales!C$1,TRUE))</f>
        <v>30</v>
      </c>
      <c r="I2498">
        <f t="shared" si="38"/>
        <v>20</v>
      </c>
      <c r="J2498" s="31">
        <f>Classes_finales!$W$30*C2498^3+Classes_finales!$W$31*C2498^2+Classes_finales!$W$32*C2498+Classes_finales!$W$33</f>
        <v>2.319960527935637</v>
      </c>
      <c r="K2498">
        <f>IF(OR(C2498&lt;10,C2498&gt;450),0,IF(H2498&gt;=MAX(Classes_finales!D:D),$M$1,Donnees_SIG!J2498))</f>
        <v>2.319960527935637</v>
      </c>
      <c r="P2498" t="s">
        <v>39</v>
      </c>
    </row>
    <row r="2499" spans="1:16">
      <c r="A2499" t="s">
        <v>5033</v>
      </c>
      <c r="B2499" t="s">
        <v>5034</v>
      </c>
      <c r="C2499">
        <v>22.758199692000002</v>
      </c>
      <c r="D2499" t="s">
        <v>37</v>
      </c>
      <c r="E2499">
        <v>782509.77449678397</v>
      </c>
      <c r="F2499">
        <v>9635781.21704101</v>
      </c>
      <c r="G2499">
        <f>IF(C2499="","",VLOOKUP(C2499,Classes_detaillees!B:D,Classes_detaillees!C$1,TRUE))</f>
        <v>25</v>
      </c>
      <c r="H2499">
        <f>IF(C2499="","",VLOOKUP(C2499,Classes_finales!B:D,Classes_finales!C$1,TRUE))</f>
        <v>30</v>
      </c>
      <c r="I2499">
        <f t="shared" ref="I2499:I2562" si="39">IF(E2499="","",20)</f>
        <v>20</v>
      </c>
      <c r="J2499" s="31">
        <f>Classes_finales!$W$30*C2499^3+Classes_finales!$W$31*C2499^2+Classes_finales!$W$32*C2499+Classes_finales!$W$33</f>
        <v>1.7209543390887112</v>
      </c>
      <c r="K2499">
        <f>IF(OR(C2499&lt;10,C2499&gt;450),0,IF(H2499&gt;=MAX(Classes_finales!D:D),$M$1,Donnees_SIG!J2499))</f>
        <v>1.7209543390887112</v>
      </c>
      <c r="P2499" t="s">
        <v>39</v>
      </c>
    </row>
    <row r="2500" spans="1:16">
      <c r="A2500" t="s">
        <v>5035</v>
      </c>
      <c r="B2500" t="s">
        <v>5036</v>
      </c>
      <c r="C2500">
        <v>150.46069335999999</v>
      </c>
      <c r="D2500" t="s">
        <v>37</v>
      </c>
      <c r="E2500">
        <v>792506.85655036301</v>
      </c>
      <c r="F2500">
        <v>9638601.8601230495</v>
      </c>
      <c r="G2500">
        <f>IF(C2500="","",VLOOKUP(C2500,Classes_detaillees!B:D,Classes_detaillees!C$1,TRUE))</f>
        <v>155</v>
      </c>
      <c r="H2500">
        <f>IF(C2500="","",VLOOKUP(C2500,Classes_finales!B:D,Classes_finales!C$1,TRUE))</f>
        <v>80</v>
      </c>
      <c r="I2500">
        <f t="shared" si="39"/>
        <v>20</v>
      </c>
      <c r="J2500" s="31">
        <f>Classes_finales!$W$30*C2500^3+Classes_finales!$W$31*C2500^2+Classes_finales!$W$32*C2500+Classes_finales!$W$33</f>
        <v>-10.235810142681418</v>
      </c>
      <c r="K2500">
        <f>IF(OR(C2500&lt;10,C2500&gt;450),0,IF(H2500&gt;=MAX(Classes_finales!D:D),$M$1,Donnees_SIG!J2500))</f>
        <v>7.914299999999999</v>
      </c>
      <c r="P2500" t="s">
        <v>39</v>
      </c>
    </row>
    <row r="2501" spans="1:16">
      <c r="A2501" t="s">
        <v>5037</v>
      </c>
      <c r="B2501" t="s">
        <v>5038</v>
      </c>
      <c r="C2501">
        <v>162.95339966</v>
      </c>
      <c r="D2501" t="s">
        <v>37</v>
      </c>
      <c r="E2501">
        <v>790338.63950910501</v>
      </c>
      <c r="F2501">
        <v>9638568.4626128897</v>
      </c>
      <c r="G2501">
        <f>IF(C2501="","",VLOOKUP(C2501,Classes_detaillees!B:D,Classes_detaillees!C$1,TRUE))</f>
        <v>165</v>
      </c>
      <c r="H2501">
        <f>IF(C2501="","",VLOOKUP(C2501,Classes_finales!B:D,Classes_finales!C$1,TRUE))</f>
        <v>80</v>
      </c>
      <c r="I2501">
        <f t="shared" si="39"/>
        <v>20</v>
      </c>
      <c r="J2501" s="31">
        <f>Classes_finales!$W$30*C2501^3+Classes_finales!$W$31*C2501^2+Classes_finales!$W$32*C2501+Classes_finales!$W$33</f>
        <v>-19.327942315827467</v>
      </c>
      <c r="K2501">
        <f>IF(OR(C2501&lt;10,C2501&gt;450),0,IF(H2501&gt;=MAX(Classes_finales!D:D),$M$1,Donnees_SIG!J2501))</f>
        <v>7.914299999999999</v>
      </c>
      <c r="P2501" t="s">
        <v>39</v>
      </c>
    </row>
    <row r="2502" spans="1:16">
      <c r="A2502" t="s">
        <v>5039</v>
      </c>
      <c r="B2502" s="31" t="s">
        <v>5040</v>
      </c>
      <c r="C2502">
        <v>111.59140015</v>
      </c>
      <c r="D2502" t="s">
        <v>37</v>
      </c>
      <c r="E2502">
        <v>791183.88591852598</v>
      </c>
      <c r="F2502">
        <v>9638546.8982456103</v>
      </c>
      <c r="G2502">
        <f>IF(C2502="","",VLOOKUP(C2502,Classes_detaillees!B:D,Classes_detaillees!C$1,TRUE))</f>
        <v>115</v>
      </c>
      <c r="H2502">
        <f>IF(C2502="","",VLOOKUP(C2502,Classes_finales!B:D,Classes_finales!C$1,TRUE))</f>
        <v>80</v>
      </c>
      <c r="I2502">
        <f t="shared" si="39"/>
        <v>20</v>
      </c>
      <c r="J2502" s="31">
        <f>Classes_finales!$W$30*C2502^3+Classes_finales!$W$31*C2502^2+Classes_finales!$W$32*C2502+Classes_finales!$W$33</f>
        <v>5.4755079865601211</v>
      </c>
      <c r="K2502">
        <f>IF(OR(C2502&lt;10,C2502&gt;450),0,IF(H2502&gt;=MAX(Classes_finales!D:D),$M$1,Donnees_SIG!J2502))</f>
        <v>7.914299999999999</v>
      </c>
      <c r="P2502" t="s">
        <v>39</v>
      </c>
    </row>
    <row r="2503" spans="1:16">
      <c r="A2503" t="s">
        <v>5041</v>
      </c>
      <c r="B2503" s="31" t="s">
        <v>5042</v>
      </c>
      <c r="C2503">
        <v>151.43449401999999</v>
      </c>
      <c r="D2503" t="s">
        <v>37</v>
      </c>
      <c r="E2503">
        <v>791542.72239485499</v>
      </c>
      <c r="F2503">
        <v>9638554.0709461607</v>
      </c>
      <c r="G2503">
        <f>IF(C2503="","",VLOOKUP(C2503,Classes_detaillees!B:D,Classes_detaillees!C$1,TRUE))</f>
        <v>155</v>
      </c>
      <c r="H2503">
        <f>IF(C2503="","",VLOOKUP(C2503,Classes_finales!B:D,Classes_finales!C$1,TRUE))</f>
        <v>80</v>
      </c>
      <c r="I2503">
        <f t="shared" si="39"/>
        <v>20</v>
      </c>
      <c r="J2503" s="31">
        <f>Classes_finales!$W$30*C2503^3+Classes_finales!$W$31*C2503^2+Classes_finales!$W$32*C2503+Classes_finales!$W$33</f>
        <v>-10.864930058361152</v>
      </c>
      <c r="K2503">
        <f>IF(OR(C2503&lt;10,C2503&gt;450),0,IF(H2503&gt;=MAX(Classes_finales!D:D),$M$1,Donnees_SIG!J2503))</f>
        <v>7.914299999999999</v>
      </c>
      <c r="P2503" t="s">
        <v>39</v>
      </c>
    </row>
    <row r="2504" spans="1:16">
      <c r="A2504" t="s">
        <v>5043</v>
      </c>
      <c r="B2504" s="31" t="s">
        <v>5044</v>
      </c>
      <c r="C2504">
        <v>64.812698363999999</v>
      </c>
      <c r="D2504" t="s">
        <v>37</v>
      </c>
      <c r="E2504">
        <v>782685.57841219997</v>
      </c>
      <c r="F2504">
        <v>9635909.3797186892</v>
      </c>
      <c r="G2504">
        <f>IF(C2504="","",VLOOKUP(C2504,Classes_detaillees!B:D,Classes_detaillees!C$1,TRUE))</f>
        <v>65</v>
      </c>
      <c r="H2504">
        <f>IF(C2504="","",VLOOKUP(C2504,Classes_finales!B:D,Classes_finales!C$1,TRUE))</f>
        <v>70</v>
      </c>
      <c r="I2504">
        <f t="shared" si="39"/>
        <v>20</v>
      </c>
      <c r="J2504" s="31">
        <f>Classes_finales!$W$30*C2504^3+Classes_finales!$W$31*C2504^2+Classes_finales!$W$32*C2504+Classes_finales!$W$33</f>
        <v>7.0064957259247134</v>
      </c>
      <c r="K2504">
        <f>IF(OR(C2504&lt;10,C2504&gt;450),0,IF(H2504&gt;=MAX(Classes_finales!D:D),$M$1,Donnees_SIG!J2504))</f>
        <v>7.0064957259247134</v>
      </c>
      <c r="P2504" t="s">
        <v>39</v>
      </c>
    </row>
    <row r="2505" spans="1:16">
      <c r="A2505" t="s">
        <v>5045</v>
      </c>
      <c r="B2505" t="s">
        <v>5046</v>
      </c>
      <c r="C2505">
        <v>41.068298339999998</v>
      </c>
      <c r="D2505" t="s">
        <v>37</v>
      </c>
      <c r="E2505">
        <v>792457.50220235297</v>
      </c>
      <c r="F2505">
        <v>9638653.0610349998</v>
      </c>
      <c r="G2505">
        <f>IF(C2505="","",VLOOKUP(C2505,Classes_detaillees!B:D,Classes_detaillees!C$1,TRUE))</f>
        <v>45</v>
      </c>
      <c r="H2505">
        <f>IF(C2505="","",VLOOKUP(C2505,Classes_finales!B:D,Classes_finales!C$1,TRUE))</f>
        <v>50</v>
      </c>
      <c r="I2505">
        <f t="shared" si="39"/>
        <v>20</v>
      </c>
      <c r="J2505" s="31">
        <f>Classes_finales!$W$30*C2505^3+Classes_finales!$W$31*C2505^2+Classes_finales!$W$32*C2505+Classes_finales!$W$33</f>
        <v>4.1842974063253813</v>
      </c>
      <c r="K2505">
        <f>IF(OR(C2505&lt;10,C2505&gt;450),0,IF(H2505&gt;=MAX(Classes_finales!D:D),$M$1,Donnees_SIG!J2505))</f>
        <v>4.1842974063253813</v>
      </c>
      <c r="P2505" t="s">
        <v>39</v>
      </c>
    </row>
    <row r="2506" spans="1:16">
      <c r="A2506" t="s">
        <v>5047</v>
      </c>
      <c r="B2506" t="s">
        <v>5048</v>
      </c>
      <c r="C2506">
        <v>112.96109772</v>
      </c>
      <c r="D2506" t="s">
        <v>37</v>
      </c>
      <c r="E2506">
        <v>790461.06620318897</v>
      </c>
      <c r="F2506">
        <v>9639391.7236398906</v>
      </c>
      <c r="G2506">
        <f>IF(C2506="","",VLOOKUP(C2506,Classes_detaillees!B:D,Classes_detaillees!C$1,TRUE))</f>
        <v>115</v>
      </c>
      <c r="H2506">
        <f>IF(C2506="","",VLOOKUP(C2506,Classes_finales!B:D,Classes_finales!C$1,TRUE))</f>
        <v>80</v>
      </c>
      <c r="I2506">
        <f t="shared" si="39"/>
        <v>20</v>
      </c>
      <c r="J2506" s="31">
        <f>Classes_finales!$W$30*C2506^3+Classes_finales!$W$31*C2506^2+Classes_finales!$W$32*C2506+Classes_finales!$W$33</f>
        <v>5.1941019093144423</v>
      </c>
      <c r="K2506">
        <f>IF(OR(C2506&lt;10,C2506&gt;450),0,IF(H2506&gt;=MAX(Classes_finales!D:D),$M$1,Donnees_SIG!J2506))</f>
        <v>7.914299999999999</v>
      </c>
      <c r="P2506" t="s">
        <v>39</v>
      </c>
    </row>
    <row r="2507" spans="1:16">
      <c r="A2507" t="s">
        <v>5049</v>
      </c>
      <c r="B2507" t="s">
        <v>5050</v>
      </c>
      <c r="C2507">
        <v>160.34170531999999</v>
      </c>
      <c r="D2507" t="s">
        <v>37</v>
      </c>
      <c r="E2507">
        <v>791218.23193637503</v>
      </c>
      <c r="F2507">
        <v>9638559.1996810697</v>
      </c>
      <c r="G2507">
        <f>IF(C2507="","",VLOOKUP(C2507,Classes_detaillees!B:D,Classes_detaillees!C$1,TRUE))</f>
        <v>165</v>
      </c>
      <c r="H2507">
        <f>IF(C2507="","",VLOOKUP(C2507,Classes_finales!B:D,Classes_finales!C$1,TRUE))</f>
        <v>80</v>
      </c>
      <c r="I2507">
        <f t="shared" si="39"/>
        <v>20</v>
      </c>
      <c r="J2507" s="31">
        <f>Classes_finales!$W$30*C2507^3+Classes_finales!$W$31*C2507^2+Classes_finales!$W$32*C2507+Classes_finales!$W$33</f>
        <v>-17.239420634189816</v>
      </c>
      <c r="K2507">
        <f>IF(OR(C2507&lt;10,C2507&gt;450),0,IF(H2507&gt;=MAX(Classes_finales!D:D),$M$1,Donnees_SIG!J2507))</f>
        <v>7.914299999999999</v>
      </c>
      <c r="P2507" t="s">
        <v>39</v>
      </c>
    </row>
    <row r="2508" spans="1:16">
      <c r="A2508" t="s">
        <v>5051</v>
      </c>
      <c r="B2508" t="s">
        <v>5052</v>
      </c>
      <c r="C2508">
        <v>503.59140015000003</v>
      </c>
      <c r="D2508" t="s">
        <v>37</v>
      </c>
      <c r="E2508">
        <v>782982.682122653</v>
      </c>
      <c r="F2508">
        <v>9635224.3341245297</v>
      </c>
      <c r="G2508">
        <f>IF(C2508="","",VLOOKUP(C2508,Classes_detaillees!B:D,Classes_detaillees!C$1,TRUE))</f>
        <v>505</v>
      </c>
      <c r="H2508">
        <f>IF(C2508="","",VLOOKUP(C2508,Classes_finales!B:D,Classes_finales!C$1,TRUE))</f>
        <v>80</v>
      </c>
      <c r="I2508">
        <f t="shared" si="39"/>
        <v>20</v>
      </c>
      <c r="J2508" s="31">
        <f>Classes_finales!$W$30*C2508^3+Classes_finales!$W$31*C2508^2+Classes_finales!$W$32*C2508+Classes_finales!$W$33</f>
        <v>-1968.1527664102243</v>
      </c>
      <c r="K2508">
        <f>IF(OR(C2508&lt;10,C2508&gt;450),0,IF(H2508&gt;=MAX(Classes_finales!D:D),$M$1,Donnees_SIG!J2508))</f>
        <v>0</v>
      </c>
      <c r="P2508" t="s">
        <v>39</v>
      </c>
    </row>
    <row r="2509" spans="1:16">
      <c r="A2509" t="s">
        <v>5053</v>
      </c>
      <c r="B2509" s="31" t="s">
        <v>5054</v>
      </c>
      <c r="C2509">
        <v>28.118999480999999</v>
      </c>
      <c r="D2509" t="s">
        <v>37</v>
      </c>
      <c r="E2509">
        <v>783079.70507528901</v>
      </c>
      <c r="F2509">
        <v>9635807.2446197402</v>
      </c>
      <c r="G2509">
        <f>IF(C2509="","",VLOOKUP(C2509,Classes_detaillees!B:D,Classes_detaillees!C$1,TRUE))</f>
        <v>30</v>
      </c>
      <c r="H2509">
        <f>IF(C2509="","",VLOOKUP(C2509,Classes_finales!B:D,Classes_finales!C$1,TRUE))</f>
        <v>30</v>
      </c>
      <c r="I2509">
        <f t="shared" si="39"/>
        <v>20</v>
      </c>
      <c r="J2509" s="31">
        <f>Classes_finales!$W$30*C2509^3+Classes_finales!$W$31*C2509^2+Classes_finales!$W$32*C2509+Classes_finales!$W$33</f>
        <v>2.4171014008948899</v>
      </c>
      <c r="K2509">
        <f>IF(OR(C2509&lt;10,C2509&gt;450),0,IF(H2509&gt;=MAX(Classes_finales!D:D),$M$1,Donnees_SIG!J2509))</f>
        <v>2.4171014008948899</v>
      </c>
      <c r="P2509" t="s">
        <v>39</v>
      </c>
    </row>
    <row r="2510" spans="1:16">
      <c r="A2510" t="s">
        <v>5055</v>
      </c>
      <c r="B2510" t="s">
        <v>5056</v>
      </c>
      <c r="C2510">
        <v>8.7775001526</v>
      </c>
      <c r="D2510" t="s">
        <v>37</v>
      </c>
      <c r="E2510">
        <v>790853.251662959</v>
      </c>
      <c r="F2510">
        <v>9638001.7535684891</v>
      </c>
      <c r="G2510">
        <f>IF(C2510="","",VLOOKUP(C2510,Classes_detaillees!B:D,Classes_detaillees!C$1,TRUE))</f>
        <v>10</v>
      </c>
      <c r="H2510">
        <f>IF(C2510="","",VLOOKUP(C2510,Classes_finales!B:D,Classes_finales!C$1,TRUE))</f>
        <v>10</v>
      </c>
      <c r="I2510">
        <f t="shared" si="39"/>
        <v>20</v>
      </c>
      <c r="J2510" s="31">
        <f>Classes_finales!$W$30*C2510^3+Classes_finales!$W$31*C2510^2+Classes_finales!$W$32*C2510+Classes_finales!$W$33</f>
        <v>0.17771251454889758</v>
      </c>
      <c r="K2510">
        <f>IF(OR(C2510&lt;10,C2510&gt;450),0,IF(H2510&gt;=MAX(Classes_finales!D:D),$M$1,Donnees_SIG!J2510))</f>
        <v>0</v>
      </c>
      <c r="P2510" t="s">
        <v>39</v>
      </c>
    </row>
    <row r="2511" spans="1:16">
      <c r="A2511" t="s">
        <v>5057</v>
      </c>
      <c r="B2511" t="s">
        <v>5058</v>
      </c>
      <c r="C2511">
        <v>71.132301330999994</v>
      </c>
      <c r="D2511" t="s">
        <v>37</v>
      </c>
      <c r="E2511">
        <v>790905.10205759096</v>
      </c>
      <c r="F2511">
        <v>9637939.6812538505</v>
      </c>
      <c r="G2511">
        <f>IF(C2511="","",VLOOKUP(C2511,Classes_detaillees!B:D,Classes_detaillees!C$1,TRUE))</f>
        <v>75</v>
      </c>
      <c r="H2511">
        <f>IF(C2511="","",VLOOKUP(C2511,Classes_finales!B:D,Classes_finales!C$1,TRUE))</f>
        <v>80</v>
      </c>
      <c r="I2511">
        <f t="shared" si="39"/>
        <v>20</v>
      </c>
      <c r="J2511" s="31">
        <f>Classes_finales!$W$30*C2511^3+Classes_finales!$W$31*C2511^2+Classes_finales!$W$32*C2511+Classes_finales!$W$33</f>
        <v>7.5029869171460373</v>
      </c>
      <c r="K2511">
        <f>IF(OR(C2511&lt;10,C2511&gt;450),0,IF(H2511&gt;=MAX(Classes_finales!D:D),$M$1,Donnees_SIG!J2511))</f>
        <v>7.914299999999999</v>
      </c>
      <c r="P2511" t="s">
        <v>39</v>
      </c>
    </row>
    <row r="2512" spans="1:16">
      <c r="A2512" t="s">
        <v>5059</v>
      </c>
      <c r="B2512" t="s">
        <v>5060</v>
      </c>
      <c r="C2512">
        <v>74.472602843999994</v>
      </c>
      <c r="D2512" t="s">
        <v>37</v>
      </c>
      <c r="E2512">
        <v>791632.63967074105</v>
      </c>
      <c r="F2512">
        <v>9638212.73965206</v>
      </c>
      <c r="G2512">
        <f>IF(C2512="","",VLOOKUP(C2512,Classes_detaillees!B:D,Classes_detaillees!C$1,TRUE))</f>
        <v>75</v>
      </c>
      <c r="H2512">
        <f>IF(C2512="","",VLOOKUP(C2512,Classes_finales!B:D,Classes_finales!C$1,TRUE))</f>
        <v>80</v>
      </c>
      <c r="I2512">
        <f t="shared" si="39"/>
        <v>20</v>
      </c>
      <c r="J2512" s="31">
        <f>Classes_finales!$W$30*C2512^3+Classes_finales!$W$31*C2512^2+Classes_finales!$W$32*C2512+Classes_finales!$W$33</f>
        <v>7.7006097745319924</v>
      </c>
      <c r="K2512">
        <f>IF(OR(C2512&lt;10,C2512&gt;450),0,IF(H2512&gt;=MAX(Classes_finales!D:D),$M$1,Donnees_SIG!J2512))</f>
        <v>7.914299999999999</v>
      </c>
      <c r="P2512" t="s">
        <v>39</v>
      </c>
    </row>
    <row r="2513" spans="1:16">
      <c r="A2513" t="s">
        <v>5061</v>
      </c>
      <c r="B2513" t="s">
        <v>5062</v>
      </c>
      <c r="C2513">
        <v>27.192199707</v>
      </c>
      <c r="D2513" t="s">
        <v>37</v>
      </c>
      <c r="E2513">
        <v>793462.70981019805</v>
      </c>
      <c r="F2513">
        <v>9639329.2870281804</v>
      </c>
      <c r="G2513">
        <f>IF(C2513="","",VLOOKUP(C2513,Classes_detaillees!B:D,Classes_detaillees!C$1,TRUE))</f>
        <v>30</v>
      </c>
      <c r="H2513">
        <f>IF(C2513="","",VLOOKUP(C2513,Classes_finales!B:D,Classes_finales!C$1,TRUE))</f>
        <v>30</v>
      </c>
      <c r="I2513">
        <f t="shared" si="39"/>
        <v>20</v>
      </c>
      <c r="J2513" s="31">
        <f>Classes_finales!$W$30*C2513^3+Classes_finales!$W$31*C2513^2+Classes_finales!$W$32*C2513+Classes_finales!$W$33</f>
        <v>2.2941239569576557</v>
      </c>
      <c r="K2513">
        <f>IF(OR(C2513&lt;10,C2513&gt;450),0,IF(H2513&gt;=MAX(Classes_finales!D:D),$M$1,Donnees_SIG!J2513))</f>
        <v>2.2941239569576557</v>
      </c>
      <c r="P2513" t="s">
        <v>39</v>
      </c>
    </row>
    <row r="2514" spans="1:16">
      <c r="A2514" t="s">
        <v>5063</v>
      </c>
      <c r="B2514" s="31" t="s">
        <v>5064</v>
      </c>
      <c r="C2514">
        <v>41.929500580000003</v>
      </c>
      <c r="D2514" t="s">
        <v>37</v>
      </c>
      <c r="E2514">
        <v>790204.96929182496</v>
      </c>
      <c r="F2514">
        <v>9638717.9411340002</v>
      </c>
      <c r="G2514">
        <f>IF(C2514="","",VLOOKUP(C2514,Classes_detaillees!B:D,Classes_detaillees!C$1,TRUE))</f>
        <v>45</v>
      </c>
      <c r="H2514">
        <f>IF(C2514="","",VLOOKUP(C2514,Classes_finales!B:D,Classes_finales!C$1,TRUE))</f>
        <v>50</v>
      </c>
      <c r="I2514">
        <f t="shared" si="39"/>
        <v>20</v>
      </c>
      <c r="J2514" s="31">
        <f>Classes_finales!$W$30*C2514^3+Classes_finales!$W$31*C2514^2+Classes_finales!$W$32*C2514+Classes_finales!$W$33</f>
        <v>4.3015603653528505</v>
      </c>
      <c r="K2514">
        <f>IF(OR(C2514&lt;10,C2514&gt;450),0,IF(H2514&gt;=MAX(Classes_finales!D:D),$M$1,Donnees_SIG!J2514))</f>
        <v>4.3015603653528505</v>
      </c>
      <c r="P2514" t="s">
        <v>39</v>
      </c>
    </row>
    <row r="2515" spans="1:16">
      <c r="A2515" t="s">
        <v>5065</v>
      </c>
      <c r="B2515" t="s">
        <v>5066</v>
      </c>
      <c r="C2515">
        <v>63.487998961999999</v>
      </c>
      <c r="D2515" t="s">
        <v>37</v>
      </c>
      <c r="E2515">
        <v>783209.60795531201</v>
      </c>
      <c r="F2515">
        <v>9636568.67645026</v>
      </c>
      <c r="G2515">
        <f>IF(C2515="","",VLOOKUP(C2515,Classes_detaillees!B:D,Classes_detaillees!C$1,TRUE))</f>
        <v>65</v>
      </c>
      <c r="H2515">
        <f>IF(C2515="","",VLOOKUP(C2515,Classes_finales!B:D,Classes_finales!C$1,TRUE))</f>
        <v>70</v>
      </c>
      <c r="I2515">
        <f t="shared" si="39"/>
        <v>20</v>
      </c>
      <c r="J2515" s="31">
        <f>Classes_finales!$W$30*C2515^3+Classes_finales!$W$31*C2515^2+Classes_finales!$W$32*C2515+Classes_finales!$W$33</f>
        <v>6.8843097902035879</v>
      </c>
      <c r="K2515">
        <f>IF(OR(C2515&lt;10,C2515&gt;450),0,IF(H2515&gt;=MAX(Classes_finales!D:D),$M$1,Donnees_SIG!J2515))</f>
        <v>6.8843097902035879</v>
      </c>
      <c r="P2515" t="s">
        <v>39</v>
      </c>
    </row>
    <row r="2516" spans="1:16">
      <c r="A2516" t="s">
        <v>5067</v>
      </c>
      <c r="B2516" t="s">
        <v>5068</v>
      </c>
      <c r="C2516">
        <v>262.61938477000001</v>
      </c>
      <c r="D2516" t="s">
        <v>37</v>
      </c>
      <c r="E2516">
        <v>790597.168214979</v>
      </c>
      <c r="F2516">
        <v>9638043.0636602007</v>
      </c>
      <c r="G2516">
        <f>IF(C2516="","",VLOOKUP(C2516,Classes_detaillees!B:D,Classes_detaillees!C$1,TRUE))</f>
        <v>265</v>
      </c>
      <c r="H2516">
        <f>IF(C2516="","",VLOOKUP(C2516,Classes_finales!B:D,Classes_finales!C$1,TRUE))</f>
        <v>80</v>
      </c>
      <c r="I2516">
        <f t="shared" si="39"/>
        <v>20</v>
      </c>
      <c r="J2516" s="31">
        <f>Classes_finales!$W$30*C2516^3+Classes_finales!$W$31*C2516^2+Classes_finales!$W$32*C2516+Classes_finales!$W$33</f>
        <v>-196.05460466413771</v>
      </c>
      <c r="K2516">
        <f>IF(OR(C2516&lt;10,C2516&gt;450),0,IF(H2516&gt;=MAX(Classes_finales!D:D),$M$1,Donnees_SIG!J2516))</f>
        <v>7.914299999999999</v>
      </c>
      <c r="P2516" t="s">
        <v>39</v>
      </c>
    </row>
    <row r="2517" spans="1:16">
      <c r="A2517" t="s">
        <v>5069</v>
      </c>
      <c r="B2517" t="s">
        <v>5070</v>
      </c>
      <c r="C2517">
        <v>55.779300689999999</v>
      </c>
      <c r="D2517" t="s">
        <v>37</v>
      </c>
      <c r="E2517">
        <v>790399.50740525604</v>
      </c>
      <c r="F2517">
        <v>9637231.4718203507</v>
      </c>
      <c r="G2517">
        <f>IF(C2517="","",VLOOKUP(C2517,Classes_detaillees!B:D,Classes_detaillees!C$1,TRUE))</f>
        <v>60</v>
      </c>
      <c r="H2517">
        <f>IF(C2517="","",VLOOKUP(C2517,Classes_finales!B:D,Classes_finales!C$1,TRUE))</f>
        <v>60</v>
      </c>
      <c r="I2517">
        <f t="shared" si="39"/>
        <v>20</v>
      </c>
      <c r="J2517" s="31">
        <f>Classes_finales!$W$30*C2517^3+Classes_finales!$W$31*C2517^2+Classes_finales!$W$32*C2517+Classes_finales!$W$33</f>
        <v>6.0701123949487545</v>
      </c>
      <c r="K2517">
        <f>IF(OR(C2517&lt;10,C2517&gt;450),0,IF(H2517&gt;=MAX(Classes_finales!D:D),$M$1,Donnees_SIG!J2517))</f>
        <v>6.0701123949487545</v>
      </c>
      <c r="P2517" t="s">
        <v>39</v>
      </c>
    </row>
    <row r="2518" spans="1:16">
      <c r="A2518" t="s">
        <v>5071</v>
      </c>
      <c r="B2518" t="s">
        <v>5072</v>
      </c>
      <c r="C2518">
        <v>75.942199707</v>
      </c>
      <c r="D2518" t="s">
        <v>37</v>
      </c>
      <c r="E2518">
        <v>793426.83536843001</v>
      </c>
      <c r="F2518">
        <v>9638920.2190922406</v>
      </c>
      <c r="G2518">
        <f>IF(C2518="","",VLOOKUP(C2518,Classes_detaillees!B:D,Classes_detaillees!C$1,TRUE))</f>
        <v>80</v>
      </c>
      <c r="H2518">
        <f>IF(C2518="","",VLOOKUP(C2518,Classes_finales!B:D,Classes_finales!C$1,TRUE))</f>
        <v>80</v>
      </c>
      <c r="I2518">
        <f t="shared" si="39"/>
        <v>20</v>
      </c>
      <c r="J2518" s="31">
        <f>Classes_finales!$W$30*C2518^3+Classes_finales!$W$31*C2518^2+Classes_finales!$W$32*C2518+Classes_finales!$W$33</f>
        <v>7.7717861342909149</v>
      </c>
      <c r="K2518">
        <f>IF(OR(C2518&lt;10,C2518&gt;450),0,IF(H2518&gt;=MAX(Classes_finales!D:D),$M$1,Donnees_SIG!J2518))</f>
        <v>7.914299999999999</v>
      </c>
      <c r="P2518" t="s">
        <v>39</v>
      </c>
    </row>
    <row r="2519" spans="1:16">
      <c r="A2519" t="s">
        <v>5073</v>
      </c>
      <c r="B2519" t="s">
        <v>5074</v>
      </c>
      <c r="C2519">
        <v>46.717800140000001</v>
      </c>
      <c r="D2519" t="s">
        <v>37</v>
      </c>
      <c r="E2519">
        <v>792400.75832692801</v>
      </c>
      <c r="F2519">
        <v>9638694.3987088501</v>
      </c>
      <c r="G2519">
        <f>IF(C2519="","",VLOOKUP(C2519,Classes_detaillees!B:D,Classes_detaillees!C$1,TRUE))</f>
        <v>50</v>
      </c>
      <c r="H2519">
        <f>IF(C2519="","",VLOOKUP(C2519,Classes_finales!B:D,Classes_finales!C$1,TRUE))</f>
        <v>50</v>
      </c>
      <c r="I2519">
        <f t="shared" si="39"/>
        <v>20</v>
      </c>
      <c r="J2519" s="31">
        <f>Classes_finales!$W$30*C2519^3+Classes_finales!$W$31*C2519^2+Classes_finales!$W$32*C2519+Classes_finales!$W$33</f>
        <v>4.9428777410402454</v>
      </c>
      <c r="K2519">
        <f>IF(OR(C2519&lt;10,C2519&gt;450),0,IF(H2519&gt;=MAX(Classes_finales!D:D),$M$1,Donnees_SIG!J2519))</f>
        <v>4.9428777410402454</v>
      </c>
      <c r="P2519" t="s">
        <v>39</v>
      </c>
    </row>
    <row r="2520" spans="1:16">
      <c r="A2520" t="s">
        <v>5075</v>
      </c>
      <c r="B2520" t="s">
        <v>5076</v>
      </c>
      <c r="C2520">
        <v>234.58430480999999</v>
      </c>
      <c r="D2520" t="s">
        <v>37</v>
      </c>
      <c r="E2520">
        <v>790826.76861125603</v>
      </c>
      <c r="F2520">
        <v>9638541.4503627997</v>
      </c>
      <c r="G2520">
        <f>IF(C2520="","",VLOOKUP(C2520,Classes_detaillees!B:D,Classes_detaillees!C$1,TRUE))</f>
        <v>235</v>
      </c>
      <c r="H2520">
        <f>IF(C2520="","",VLOOKUP(C2520,Classes_finales!B:D,Classes_finales!C$1,TRUE))</f>
        <v>80</v>
      </c>
      <c r="I2520">
        <f t="shared" si="39"/>
        <v>20</v>
      </c>
      <c r="J2520" s="31">
        <f>Classes_finales!$W$30*C2520^3+Classes_finales!$W$31*C2520^2+Classes_finales!$W$32*C2520+Classes_finales!$W$33</f>
        <v>-124.24683078368545</v>
      </c>
      <c r="K2520">
        <f>IF(OR(C2520&lt;10,C2520&gt;450),0,IF(H2520&gt;=MAX(Classes_finales!D:D),$M$1,Donnees_SIG!J2520))</f>
        <v>7.914299999999999</v>
      </c>
      <c r="P2520" t="s">
        <v>39</v>
      </c>
    </row>
    <row r="2521" spans="1:16">
      <c r="A2521" t="s">
        <v>5077</v>
      </c>
      <c r="B2521" t="s">
        <v>5078</v>
      </c>
      <c r="C2521">
        <v>25.426799773999999</v>
      </c>
      <c r="D2521" t="s">
        <v>37</v>
      </c>
      <c r="E2521">
        <v>791652.90025318495</v>
      </c>
      <c r="F2521">
        <v>9638521.9690900091</v>
      </c>
      <c r="G2521">
        <f>IF(C2521="","",VLOOKUP(C2521,Classes_detaillees!B:D,Classes_detaillees!C$1,TRUE))</f>
        <v>30</v>
      </c>
      <c r="H2521">
        <f>IF(C2521="","",VLOOKUP(C2521,Classes_finales!B:D,Classes_finales!C$1,TRUE))</f>
        <v>30</v>
      </c>
      <c r="I2521">
        <f t="shared" si="39"/>
        <v>20</v>
      </c>
      <c r="J2521" s="31">
        <f>Classes_finales!$W$30*C2521^3+Classes_finales!$W$31*C2521^2+Classes_finales!$W$32*C2521+Classes_finales!$W$33</f>
        <v>2.0626538464882938</v>
      </c>
      <c r="K2521">
        <f>IF(OR(C2521&lt;10,C2521&gt;450),0,IF(H2521&gt;=MAX(Classes_finales!D:D),$M$1,Donnees_SIG!J2521))</f>
        <v>2.0626538464882938</v>
      </c>
      <c r="P2521" t="s">
        <v>39</v>
      </c>
    </row>
    <row r="2522" spans="1:16">
      <c r="A2522" t="s">
        <v>5079</v>
      </c>
      <c r="B2522" s="31" t="s">
        <v>5080</v>
      </c>
      <c r="C2522">
        <v>284.77169800000001</v>
      </c>
      <c r="D2522" t="s">
        <v>37</v>
      </c>
      <c r="E2522">
        <v>791236.52855105</v>
      </c>
      <c r="F2522">
        <v>9638413.0623395592</v>
      </c>
      <c r="G2522">
        <f>IF(C2522="","",VLOOKUP(C2522,Classes_detaillees!B:D,Classes_detaillees!C$1,TRUE))</f>
        <v>285</v>
      </c>
      <c r="H2522">
        <f>IF(C2522="","",VLOOKUP(C2522,Classes_finales!B:D,Classes_finales!C$1,TRUE))</f>
        <v>80</v>
      </c>
      <c r="I2522">
        <f t="shared" si="39"/>
        <v>20</v>
      </c>
      <c r="J2522" s="31">
        <f>Classes_finales!$W$30*C2522^3+Classes_finales!$W$31*C2522^2+Classes_finales!$W$32*C2522+Classes_finales!$W$33</f>
        <v>-267.73612767167765</v>
      </c>
      <c r="K2522">
        <f>IF(OR(C2522&lt;10,C2522&gt;450),0,IF(H2522&gt;=MAX(Classes_finales!D:D),$M$1,Donnees_SIG!J2522))</f>
        <v>7.914299999999999</v>
      </c>
      <c r="P2522" t="s">
        <v>39</v>
      </c>
    </row>
    <row r="2523" spans="1:16">
      <c r="A2523" t="s">
        <v>5081</v>
      </c>
      <c r="B2523" t="s">
        <v>5082</v>
      </c>
      <c r="C2523">
        <v>31.587999344</v>
      </c>
      <c r="D2523" t="s">
        <v>37</v>
      </c>
      <c r="E2523">
        <v>793154.55117173295</v>
      </c>
      <c r="F2523">
        <v>9638855.2666020393</v>
      </c>
      <c r="G2523">
        <f>IF(C2523="","",VLOOKUP(C2523,Classes_detaillees!B:D,Classes_detaillees!C$1,TRUE))</f>
        <v>35</v>
      </c>
      <c r="H2523">
        <f>IF(C2523="","",VLOOKUP(C2523,Classes_finales!B:D,Classes_finales!C$1,TRUE))</f>
        <v>35</v>
      </c>
      <c r="I2523">
        <f t="shared" si="39"/>
        <v>20</v>
      </c>
      <c r="J2523" s="31">
        <f>Classes_finales!$W$30*C2523^3+Classes_finales!$W$31*C2523^2+Classes_finales!$W$32*C2523+Classes_finales!$W$33</f>
        <v>2.8844497177820334</v>
      </c>
      <c r="K2523">
        <f>IF(OR(C2523&lt;10,C2523&gt;450),0,IF(H2523&gt;=MAX(Classes_finales!D:D),$M$1,Donnees_SIG!J2523))</f>
        <v>2.8844497177820334</v>
      </c>
      <c r="P2523" t="s">
        <v>39</v>
      </c>
    </row>
    <row r="2524" spans="1:16">
      <c r="A2524" t="s">
        <v>5083</v>
      </c>
      <c r="B2524" t="s">
        <v>5084</v>
      </c>
      <c r="C2524">
        <v>38.123100280999999</v>
      </c>
      <c r="D2524" t="s">
        <v>37</v>
      </c>
      <c r="E2524">
        <v>792150.32342388702</v>
      </c>
      <c r="F2524">
        <v>9638555.7872586995</v>
      </c>
      <c r="G2524">
        <f>IF(C2524="","",VLOOKUP(C2524,Classes_detaillees!B:D,Classes_detaillees!C$1,TRUE))</f>
        <v>40</v>
      </c>
      <c r="H2524">
        <f>IF(C2524="","",VLOOKUP(C2524,Classes_finales!B:D,Classes_finales!C$1,TRUE))</f>
        <v>40</v>
      </c>
      <c r="I2524">
        <f t="shared" si="39"/>
        <v>20</v>
      </c>
      <c r="J2524" s="31">
        <f>Classes_finales!$W$30*C2524^3+Classes_finales!$W$31*C2524^2+Classes_finales!$W$32*C2524+Classes_finales!$W$33</f>
        <v>3.7807801150234819</v>
      </c>
      <c r="K2524">
        <f>IF(OR(C2524&lt;10,C2524&gt;450),0,IF(H2524&gt;=MAX(Classes_finales!D:D),$M$1,Donnees_SIG!J2524))</f>
        <v>3.7807801150234819</v>
      </c>
      <c r="P2524" t="s">
        <v>39</v>
      </c>
    </row>
    <row r="2525" spans="1:16">
      <c r="A2525" t="s">
        <v>5085</v>
      </c>
      <c r="B2525" t="s">
        <v>5086</v>
      </c>
      <c r="C2525">
        <v>176.41510009999999</v>
      </c>
      <c r="D2525" t="s">
        <v>37</v>
      </c>
      <c r="E2525">
        <v>791555.12056652096</v>
      </c>
      <c r="F2525">
        <v>9638345.0246016402</v>
      </c>
      <c r="G2525">
        <f>IF(C2525="","",VLOOKUP(C2525,Classes_detaillees!B:D,Classes_detaillees!C$1,TRUE))</f>
        <v>180</v>
      </c>
      <c r="H2525">
        <f>IF(C2525="","",VLOOKUP(C2525,Classes_finales!B:D,Classes_finales!C$1,TRUE))</f>
        <v>80</v>
      </c>
      <c r="I2525">
        <f t="shared" si="39"/>
        <v>20</v>
      </c>
      <c r="J2525" s="31">
        <f>Classes_finales!$W$30*C2525^3+Classes_finales!$W$31*C2525^2+Classes_finales!$W$32*C2525+Classes_finales!$W$33</f>
        <v>-31.779477654885767</v>
      </c>
      <c r="K2525">
        <f>IF(OR(C2525&lt;10,C2525&gt;450),0,IF(H2525&gt;=MAX(Classes_finales!D:D),$M$1,Donnees_SIG!J2525))</f>
        <v>7.914299999999999</v>
      </c>
      <c r="P2525" t="s">
        <v>39</v>
      </c>
    </row>
    <row r="2526" spans="1:16">
      <c r="A2526" t="s">
        <v>5087</v>
      </c>
      <c r="B2526" t="s">
        <v>5088</v>
      </c>
      <c r="C2526">
        <v>63.178600310999997</v>
      </c>
      <c r="D2526" t="s">
        <v>37</v>
      </c>
      <c r="E2526">
        <v>790708.27519933495</v>
      </c>
      <c r="F2526">
        <v>9638592.0262666494</v>
      </c>
      <c r="G2526">
        <f>IF(C2526="","",VLOOKUP(C2526,Classes_detaillees!B:D,Classes_detaillees!C$1,TRUE))</f>
        <v>65</v>
      </c>
      <c r="H2526">
        <f>IF(C2526="","",VLOOKUP(C2526,Classes_finales!B:D,Classes_finales!C$1,TRUE))</f>
        <v>70</v>
      </c>
      <c r="I2526">
        <f t="shared" si="39"/>
        <v>20</v>
      </c>
      <c r="J2526" s="31">
        <f>Classes_finales!$W$30*C2526^3+Classes_finales!$W$31*C2526^2+Classes_finales!$W$32*C2526+Classes_finales!$W$33</f>
        <v>6.8549479729511305</v>
      </c>
      <c r="K2526">
        <f>IF(OR(C2526&lt;10,C2526&gt;450),0,IF(H2526&gt;=MAX(Classes_finales!D:D),$M$1,Donnees_SIG!J2526))</f>
        <v>6.8549479729511305</v>
      </c>
      <c r="P2526" t="s">
        <v>39</v>
      </c>
    </row>
    <row r="2527" spans="1:16">
      <c r="A2527" t="s">
        <v>5089</v>
      </c>
      <c r="B2527" t="s">
        <v>5090</v>
      </c>
      <c r="C2527">
        <v>91.705398560000006</v>
      </c>
      <c r="D2527" t="s">
        <v>37</v>
      </c>
      <c r="E2527">
        <v>790043.19072055002</v>
      </c>
      <c r="F2527">
        <v>9637215.5847535692</v>
      </c>
      <c r="G2527">
        <f>IF(C2527="","",VLOOKUP(C2527,Classes_detaillees!B:D,Classes_detaillees!C$1,TRUE))</f>
        <v>95</v>
      </c>
      <c r="H2527">
        <f>IF(C2527="","",VLOOKUP(C2527,Classes_finales!B:D,Classes_finales!C$1,TRUE))</f>
        <v>80</v>
      </c>
      <c r="I2527">
        <f t="shared" si="39"/>
        <v>20</v>
      </c>
      <c r="J2527" s="31">
        <f>Classes_finales!$W$30*C2527^3+Classes_finales!$W$31*C2527^2+Classes_finales!$W$32*C2527+Classes_finales!$W$33</f>
        <v>7.8174452789827722</v>
      </c>
      <c r="K2527">
        <f>IF(OR(C2527&lt;10,C2527&gt;450),0,IF(H2527&gt;=MAX(Classes_finales!D:D),$M$1,Donnees_SIG!J2527))</f>
        <v>7.914299999999999</v>
      </c>
      <c r="P2527" t="s">
        <v>39</v>
      </c>
    </row>
    <row r="2528" spans="1:16">
      <c r="A2528" t="s">
        <v>5091</v>
      </c>
      <c r="B2528" t="s">
        <v>5092</v>
      </c>
      <c r="C2528">
        <v>109.27249908</v>
      </c>
      <c r="D2528" t="s">
        <v>37</v>
      </c>
      <c r="E2528">
        <v>783026.66087538505</v>
      </c>
      <c r="F2528">
        <v>9635937.6946157105</v>
      </c>
      <c r="G2528">
        <f>IF(C2528="","",VLOOKUP(C2528,Classes_detaillees!B:D,Classes_detaillees!C$1,TRUE))</f>
        <v>110</v>
      </c>
      <c r="H2528">
        <f>IF(C2528="","",VLOOKUP(C2528,Classes_finales!B:D,Classes_finales!C$1,TRUE))</f>
        <v>80</v>
      </c>
      <c r="I2528">
        <f t="shared" si="39"/>
        <v>20</v>
      </c>
      <c r="J2528" s="31">
        <f>Classes_finales!$W$30*C2528^3+Classes_finales!$W$31*C2528^2+Classes_finales!$W$32*C2528+Classes_finales!$W$33</f>
        <v>5.9136393876098055</v>
      </c>
      <c r="K2528">
        <f>IF(OR(C2528&lt;10,C2528&gt;450),0,IF(H2528&gt;=MAX(Classes_finales!D:D),$M$1,Donnees_SIG!J2528))</f>
        <v>7.914299999999999</v>
      </c>
      <c r="P2528" t="s">
        <v>39</v>
      </c>
    </row>
    <row r="2529" spans="1:16">
      <c r="A2529" t="s">
        <v>5093</v>
      </c>
      <c r="B2529" t="s">
        <v>5094</v>
      </c>
      <c r="C2529">
        <v>50.929000854000002</v>
      </c>
      <c r="D2529" t="s">
        <v>37</v>
      </c>
      <c r="E2529">
        <v>790942.73300158198</v>
      </c>
      <c r="F2529">
        <v>9638474.9331661593</v>
      </c>
      <c r="G2529">
        <f>IF(C2529="","",VLOOKUP(C2529,Classes_detaillees!B:D,Classes_detaillees!C$1,TRUE))</f>
        <v>55</v>
      </c>
      <c r="H2529">
        <f>IF(C2529="","",VLOOKUP(C2529,Classes_finales!B:D,Classes_finales!C$1,TRUE))</f>
        <v>60</v>
      </c>
      <c r="I2529">
        <f t="shared" si="39"/>
        <v>20</v>
      </c>
      <c r="J2529" s="31">
        <f>Classes_finales!$W$30*C2529^3+Classes_finales!$W$31*C2529^2+Classes_finales!$W$32*C2529+Classes_finales!$W$33</f>
        <v>5.484483738957211</v>
      </c>
      <c r="K2529">
        <f>IF(OR(C2529&lt;10,C2529&gt;450),0,IF(H2529&gt;=MAX(Classes_finales!D:D),$M$1,Donnees_SIG!J2529))</f>
        <v>5.484483738957211</v>
      </c>
      <c r="P2529" t="s">
        <v>39</v>
      </c>
    </row>
    <row r="2530" spans="1:16">
      <c r="A2530" t="s">
        <v>5095</v>
      </c>
      <c r="B2530" t="s">
        <v>5096</v>
      </c>
      <c r="C2530">
        <v>57.715400696000003</v>
      </c>
      <c r="D2530" t="s">
        <v>37</v>
      </c>
      <c r="E2530">
        <v>786781.73764333199</v>
      </c>
      <c r="F2530">
        <v>9636395.8862235006</v>
      </c>
      <c r="G2530">
        <f>IF(C2530="","",VLOOKUP(C2530,Classes_detaillees!B:D,Classes_detaillees!C$1,TRUE))</f>
        <v>60</v>
      </c>
      <c r="H2530">
        <f>IF(C2530="","",VLOOKUP(C2530,Classes_finales!B:D,Classes_finales!C$1,TRUE))</f>
        <v>60</v>
      </c>
      <c r="I2530">
        <f t="shared" si="39"/>
        <v>20</v>
      </c>
      <c r="J2530" s="31">
        <f>Classes_finales!$W$30*C2530^3+Classes_finales!$W$31*C2530^2+Classes_finales!$W$32*C2530+Classes_finales!$W$33</f>
        <v>6.2895768659157021</v>
      </c>
      <c r="K2530">
        <f>IF(OR(C2530&lt;10,C2530&gt;450),0,IF(H2530&gt;=MAX(Classes_finales!D:D),$M$1,Donnees_SIG!J2530))</f>
        <v>6.2895768659157021</v>
      </c>
      <c r="P2530" t="s">
        <v>39</v>
      </c>
    </row>
    <row r="2531" spans="1:16">
      <c r="A2531" t="s">
        <v>5097</v>
      </c>
      <c r="B2531" s="31" t="s">
        <v>5098</v>
      </c>
      <c r="C2531">
        <v>94.432601929</v>
      </c>
      <c r="D2531" t="s">
        <v>37</v>
      </c>
      <c r="E2531">
        <v>790349.77411916002</v>
      </c>
      <c r="F2531">
        <v>9637396.4769355208</v>
      </c>
      <c r="G2531">
        <f>IF(C2531="","",VLOOKUP(C2531,Classes_detaillees!B:D,Classes_detaillees!C$1,TRUE))</f>
        <v>95</v>
      </c>
      <c r="H2531">
        <f>IF(C2531="","",VLOOKUP(C2531,Classes_finales!B:D,Classes_finales!C$1,TRUE))</f>
        <v>80</v>
      </c>
      <c r="I2531">
        <f t="shared" si="39"/>
        <v>20</v>
      </c>
      <c r="J2531" s="31">
        <f>Classes_finales!$W$30*C2531^3+Classes_finales!$W$31*C2531^2+Classes_finales!$W$32*C2531+Classes_finales!$W$33</f>
        <v>7.6719655728993672</v>
      </c>
      <c r="K2531">
        <f>IF(OR(C2531&lt;10,C2531&gt;450),0,IF(H2531&gt;=MAX(Classes_finales!D:D),$M$1,Donnees_SIG!J2531))</f>
        <v>7.914299999999999</v>
      </c>
      <c r="P2531" t="s">
        <v>39</v>
      </c>
    </row>
    <row r="2532" spans="1:16">
      <c r="A2532" t="s">
        <v>5099</v>
      </c>
      <c r="B2532" s="31" t="s">
        <v>5100</v>
      </c>
      <c r="C2532">
        <v>301.35559081999997</v>
      </c>
      <c r="D2532" t="s">
        <v>37</v>
      </c>
      <c r="E2532">
        <v>790470.80549619999</v>
      </c>
      <c r="F2532">
        <v>9637448.4850898404</v>
      </c>
      <c r="G2532">
        <f>IF(C2532="","",VLOOKUP(C2532,Classes_detaillees!B:D,Classes_detaillees!C$1,TRUE))</f>
        <v>305</v>
      </c>
      <c r="H2532">
        <f>IF(C2532="","",VLOOKUP(C2532,Classes_finales!B:D,Classes_finales!C$1,TRUE))</f>
        <v>80</v>
      </c>
      <c r="I2532">
        <f t="shared" si="39"/>
        <v>20</v>
      </c>
      <c r="J2532" s="31">
        <f>Classes_finales!$W$30*C2532^3+Classes_finales!$W$31*C2532^2+Classes_finales!$W$32*C2532+Classes_finales!$W$33</f>
        <v>-330.89046174757948</v>
      </c>
      <c r="K2532">
        <f>IF(OR(C2532&lt;10,C2532&gt;450),0,IF(H2532&gt;=MAX(Classes_finales!D:D),$M$1,Donnees_SIG!J2532))</f>
        <v>7.914299999999999</v>
      </c>
      <c r="P2532" t="s">
        <v>39</v>
      </c>
    </row>
    <row r="2533" spans="1:16">
      <c r="A2533" t="s">
        <v>5101</v>
      </c>
      <c r="B2533" t="s">
        <v>5102</v>
      </c>
      <c r="C2533">
        <v>368.59619141000002</v>
      </c>
      <c r="D2533" t="s">
        <v>37</v>
      </c>
      <c r="E2533">
        <v>790372.69084360998</v>
      </c>
      <c r="F2533">
        <v>9638618.4529090896</v>
      </c>
      <c r="G2533">
        <f>IF(C2533="","",VLOOKUP(C2533,Classes_detaillees!B:D,Classes_detaillees!C$1,TRUE))</f>
        <v>370</v>
      </c>
      <c r="H2533">
        <f>IF(C2533="","",VLOOKUP(C2533,Classes_finales!B:D,Classes_finales!C$1,TRUE))</f>
        <v>80</v>
      </c>
      <c r="I2533">
        <f t="shared" si="39"/>
        <v>20</v>
      </c>
      <c r="J2533" s="31">
        <f>Classes_finales!$W$30*C2533^3+Classes_finales!$W$31*C2533^2+Classes_finales!$W$32*C2533+Classes_finales!$W$33</f>
        <v>-682.17845157706859</v>
      </c>
      <c r="K2533">
        <f>IF(OR(C2533&lt;10,C2533&gt;450),0,IF(H2533&gt;=MAX(Classes_finales!D:D),$M$1,Donnees_SIG!J2533))</f>
        <v>7.914299999999999</v>
      </c>
      <c r="P2533" t="s">
        <v>39</v>
      </c>
    </row>
    <row r="2534" spans="1:16">
      <c r="A2534" t="s">
        <v>5103</v>
      </c>
      <c r="B2534" t="s">
        <v>5104</v>
      </c>
      <c r="C2534">
        <v>66.317298889</v>
      </c>
      <c r="D2534" t="s">
        <v>37</v>
      </c>
      <c r="E2534">
        <v>793431.70688582596</v>
      </c>
      <c r="F2534">
        <v>9639169.9978207406</v>
      </c>
      <c r="G2534">
        <f>IF(C2534="","",VLOOKUP(C2534,Classes_detaillees!B:D,Classes_detaillees!C$1,TRUE))</f>
        <v>70</v>
      </c>
      <c r="H2534">
        <f>IF(C2534="","",VLOOKUP(C2534,Classes_finales!B:D,Classes_finales!C$1,TRUE))</f>
        <v>70</v>
      </c>
      <c r="I2534">
        <f t="shared" si="39"/>
        <v>20</v>
      </c>
      <c r="J2534" s="31">
        <f>Classes_finales!$W$30*C2534^3+Classes_finales!$W$31*C2534^2+Classes_finales!$W$32*C2534+Classes_finales!$W$33</f>
        <v>7.138070833307065</v>
      </c>
      <c r="K2534">
        <f>IF(OR(C2534&lt;10,C2534&gt;450),0,IF(H2534&gt;=MAX(Classes_finales!D:D),$M$1,Donnees_SIG!J2534))</f>
        <v>7.138070833307065</v>
      </c>
      <c r="P2534" t="s">
        <v>39</v>
      </c>
    </row>
    <row r="2535" spans="1:16">
      <c r="A2535" t="s">
        <v>5105</v>
      </c>
      <c r="B2535" s="31" t="s">
        <v>5106</v>
      </c>
      <c r="C2535">
        <v>70.619400024000001</v>
      </c>
      <c r="D2535" t="s">
        <v>37</v>
      </c>
      <c r="E2535">
        <v>791685.46863873105</v>
      </c>
      <c r="F2535">
        <v>9638199.5155348796</v>
      </c>
      <c r="G2535">
        <f>IF(C2535="","",VLOOKUP(C2535,Classes_detaillees!B:D,Classes_detaillees!C$1,TRUE))</f>
        <v>75</v>
      </c>
      <c r="H2535">
        <f>IF(C2535="","",VLOOKUP(C2535,Classes_finales!B:D,Classes_finales!C$1,TRUE))</f>
        <v>80</v>
      </c>
      <c r="I2535">
        <f t="shared" si="39"/>
        <v>20</v>
      </c>
      <c r="J2535" s="31">
        <f>Classes_finales!$W$30*C2535^3+Classes_finales!$W$31*C2535^2+Classes_finales!$W$32*C2535+Classes_finales!$W$33</f>
        <v>7.468443396186597</v>
      </c>
      <c r="K2535">
        <f>IF(OR(C2535&lt;10,C2535&gt;450),0,IF(H2535&gt;=MAX(Classes_finales!D:D),$M$1,Donnees_SIG!J2535))</f>
        <v>7.914299999999999</v>
      </c>
      <c r="P2535" t="s">
        <v>39</v>
      </c>
    </row>
    <row r="2536" spans="1:16">
      <c r="A2536" t="s">
        <v>5107</v>
      </c>
      <c r="B2536" s="31" t="s">
        <v>5108</v>
      </c>
      <c r="C2536">
        <v>26.816400527999999</v>
      </c>
      <c r="D2536" t="s">
        <v>37</v>
      </c>
      <c r="E2536">
        <v>790469.63740325498</v>
      </c>
      <c r="F2536">
        <v>9639529.8265339006</v>
      </c>
      <c r="G2536">
        <f>IF(C2536="","",VLOOKUP(C2536,Classes_detaillees!B:D,Classes_detaillees!C$1,TRUE))</f>
        <v>30</v>
      </c>
      <c r="H2536">
        <f>IF(C2536="","",VLOOKUP(C2536,Classes_finales!B:D,Classes_finales!C$1,TRUE))</f>
        <v>30</v>
      </c>
      <c r="I2536">
        <f t="shared" si="39"/>
        <v>20</v>
      </c>
      <c r="J2536" s="31">
        <f>Classes_finales!$W$30*C2536^3+Classes_finales!$W$31*C2536^2+Classes_finales!$W$32*C2536+Classes_finales!$W$33</f>
        <v>2.2445318885374621</v>
      </c>
      <c r="K2536">
        <f>IF(OR(C2536&lt;10,C2536&gt;450),0,IF(H2536&gt;=MAX(Classes_finales!D:D),$M$1,Donnees_SIG!J2536))</f>
        <v>2.2445318885374621</v>
      </c>
      <c r="P2536" t="s">
        <v>39</v>
      </c>
    </row>
    <row r="2537" spans="1:16">
      <c r="A2537" t="s">
        <v>5109</v>
      </c>
      <c r="B2537" t="s">
        <v>5110</v>
      </c>
      <c r="C2537">
        <v>146.65629577999999</v>
      </c>
      <c r="D2537" t="s">
        <v>37</v>
      </c>
      <c r="E2537">
        <v>783389.02336364402</v>
      </c>
      <c r="F2537">
        <v>9637002.8787161708</v>
      </c>
      <c r="G2537">
        <f>IF(C2537="","",VLOOKUP(C2537,Classes_detaillees!B:D,Classes_detaillees!C$1,TRUE))</f>
        <v>150</v>
      </c>
      <c r="H2537">
        <f>IF(C2537="","",VLOOKUP(C2537,Classes_finales!B:D,Classes_finales!C$1,TRUE))</f>
        <v>80</v>
      </c>
      <c r="I2537">
        <f t="shared" si="39"/>
        <v>20</v>
      </c>
      <c r="J2537" s="31">
        <f>Classes_finales!$W$30*C2537^3+Classes_finales!$W$31*C2537^2+Classes_finales!$W$32*C2537+Classes_finales!$W$33</f>
        <v>-7.901079615913206</v>
      </c>
      <c r="K2537">
        <f>IF(OR(C2537&lt;10,C2537&gt;450),0,IF(H2537&gt;=MAX(Classes_finales!D:D),$M$1,Donnees_SIG!J2537))</f>
        <v>7.914299999999999</v>
      </c>
      <c r="P2537" t="s">
        <v>39</v>
      </c>
    </row>
    <row r="2538" spans="1:16">
      <c r="A2538" t="s">
        <v>5111</v>
      </c>
      <c r="B2538" s="31" t="s">
        <v>5112</v>
      </c>
      <c r="C2538">
        <v>115.81120300000001</v>
      </c>
      <c r="D2538" t="s">
        <v>37</v>
      </c>
      <c r="E2538">
        <v>790525.07359064603</v>
      </c>
      <c r="F2538">
        <v>9637791.5461873002</v>
      </c>
      <c r="G2538">
        <f>IF(C2538="","",VLOOKUP(C2538,Classes_detaillees!B:D,Classes_detaillees!C$1,TRUE))</f>
        <v>120</v>
      </c>
      <c r="H2538">
        <f>IF(C2538="","",VLOOKUP(C2538,Classes_finales!B:D,Classes_finales!C$1,TRUE))</f>
        <v>80</v>
      </c>
      <c r="I2538">
        <f t="shared" si="39"/>
        <v>20</v>
      </c>
      <c r="J2538" s="31">
        <f>Classes_finales!$W$30*C2538^3+Classes_finales!$W$31*C2538^2+Classes_finales!$W$32*C2538+Classes_finales!$W$33</f>
        <v>4.5531330755084483</v>
      </c>
      <c r="K2538">
        <f>IF(OR(C2538&lt;10,C2538&gt;450),0,IF(H2538&gt;=MAX(Classes_finales!D:D),$M$1,Donnees_SIG!J2538))</f>
        <v>7.914299999999999</v>
      </c>
      <c r="P2538" t="s">
        <v>39</v>
      </c>
    </row>
    <row r="2539" spans="1:16">
      <c r="A2539" t="s">
        <v>5113</v>
      </c>
      <c r="B2539" t="s">
        <v>5114</v>
      </c>
      <c r="C2539">
        <v>62.808200835999997</v>
      </c>
      <c r="D2539" t="s">
        <v>37</v>
      </c>
      <c r="E2539">
        <v>792265.86790532398</v>
      </c>
      <c r="F2539">
        <v>9638468.5145822596</v>
      </c>
      <c r="G2539">
        <f>IF(C2539="","",VLOOKUP(C2539,Classes_detaillees!B:D,Classes_detaillees!C$1,TRUE))</f>
        <v>65</v>
      </c>
      <c r="H2539">
        <f>IF(C2539="","",VLOOKUP(C2539,Classes_finales!B:D,Classes_finales!C$1,TRUE))</f>
        <v>70</v>
      </c>
      <c r="I2539">
        <f t="shared" si="39"/>
        <v>20</v>
      </c>
      <c r="J2539" s="31">
        <f>Classes_finales!$W$30*C2539^3+Classes_finales!$W$31*C2539^2+Classes_finales!$W$32*C2539+Classes_finales!$W$33</f>
        <v>6.8193969700040551</v>
      </c>
      <c r="K2539">
        <f>IF(OR(C2539&lt;10,C2539&gt;450),0,IF(H2539&gt;=MAX(Classes_finales!D:D),$M$1,Donnees_SIG!J2539))</f>
        <v>6.8193969700040551</v>
      </c>
      <c r="P2539" t="s">
        <v>39</v>
      </c>
    </row>
    <row r="2540" spans="1:16">
      <c r="A2540" t="s">
        <v>5115</v>
      </c>
      <c r="B2540" t="s">
        <v>5116</v>
      </c>
      <c r="C2540">
        <v>152.76919556000001</v>
      </c>
      <c r="D2540" t="s">
        <v>37</v>
      </c>
      <c r="E2540">
        <v>793394.86577388598</v>
      </c>
      <c r="F2540">
        <v>9638937.5275675301</v>
      </c>
      <c r="G2540">
        <f>IF(C2540="","",VLOOKUP(C2540,Classes_detaillees!B:D,Classes_detaillees!C$1,TRUE))</f>
        <v>155</v>
      </c>
      <c r="H2540">
        <f>IF(C2540="","",VLOOKUP(C2540,Classes_finales!B:D,Classes_finales!C$1,TRUE))</f>
        <v>80</v>
      </c>
      <c r="I2540">
        <f t="shared" si="39"/>
        <v>20</v>
      </c>
      <c r="J2540" s="31">
        <f>Classes_finales!$W$30*C2540^3+Classes_finales!$W$31*C2540^2+Classes_finales!$W$32*C2540+Classes_finales!$W$33</f>
        <v>-11.748447836997055</v>
      </c>
      <c r="K2540">
        <f>IF(OR(C2540&lt;10,C2540&gt;450),0,IF(H2540&gt;=MAX(Classes_finales!D:D),$M$1,Donnees_SIG!J2540))</f>
        <v>7.914299999999999</v>
      </c>
      <c r="P2540" t="s">
        <v>39</v>
      </c>
    </row>
    <row r="2541" spans="1:16">
      <c r="A2541" t="s">
        <v>5117</v>
      </c>
      <c r="B2541" s="31" t="s">
        <v>5118</v>
      </c>
      <c r="C2541">
        <v>121.82969666</v>
      </c>
      <c r="D2541" t="s">
        <v>37</v>
      </c>
      <c r="E2541">
        <v>789876.410802308</v>
      </c>
      <c r="F2541">
        <v>9637350.57813292</v>
      </c>
      <c r="G2541">
        <f>IF(C2541="","",VLOOKUP(C2541,Classes_detaillees!B:D,Classes_detaillees!C$1,TRUE))</f>
        <v>125</v>
      </c>
      <c r="H2541">
        <f>IF(C2541="","",VLOOKUP(C2541,Classes_finales!B:D,Classes_finales!C$1,TRUE))</f>
        <v>80</v>
      </c>
      <c r="I2541">
        <f t="shared" si="39"/>
        <v>20</v>
      </c>
      <c r="J2541" s="31">
        <f>Classes_finales!$W$30*C2541^3+Classes_finales!$W$31*C2541^2+Classes_finales!$W$32*C2541+Classes_finales!$W$33</f>
        <v>2.9427702040571453</v>
      </c>
      <c r="K2541">
        <f>IF(OR(C2541&lt;10,C2541&gt;450),0,IF(H2541&gt;=MAX(Classes_finales!D:D),$M$1,Donnees_SIG!J2541))</f>
        <v>7.914299999999999</v>
      </c>
      <c r="P2541" t="s">
        <v>39</v>
      </c>
    </row>
    <row r="2542" spans="1:16">
      <c r="A2542" t="s">
        <v>5119</v>
      </c>
      <c r="B2542" s="31" t="s">
        <v>5120</v>
      </c>
      <c r="C2542">
        <v>123.3404007</v>
      </c>
      <c r="D2542" t="s">
        <v>37</v>
      </c>
      <c r="E2542">
        <v>792613.20629001199</v>
      </c>
      <c r="F2542">
        <v>9638538.8474926092</v>
      </c>
      <c r="G2542">
        <f>IF(C2542="","",VLOOKUP(C2542,Classes_detaillees!B:D,Classes_detaillees!C$1,TRUE))</f>
        <v>125</v>
      </c>
      <c r="H2542">
        <f>IF(C2542="","",VLOOKUP(C2542,Classes_finales!B:D,Classes_finales!C$1,TRUE))</f>
        <v>80</v>
      </c>
      <c r="I2542">
        <f t="shared" si="39"/>
        <v>20</v>
      </c>
      <c r="J2542" s="31">
        <f>Classes_finales!$W$30*C2542^3+Classes_finales!$W$31*C2542^2+Classes_finales!$W$32*C2542+Classes_finales!$W$33</f>
        <v>2.4814573181320809</v>
      </c>
      <c r="K2542">
        <f>IF(OR(C2542&lt;10,C2542&gt;450),0,IF(H2542&gt;=MAX(Classes_finales!D:D),$M$1,Donnees_SIG!J2542))</f>
        <v>7.914299999999999</v>
      </c>
      <c r="P2542" t="s">
        <v>39</v>
      </c>
    </row>
    <row r="2543" spans="1:16">
      <c r="A2543" t="s">
        <v>5121</v>
      </c>
      <c r="B2543" t="s">
        <v>5122</v>
      </c>
      <c r="C2543">
        <v>75.511100768999995</v>
      </c>
      <c r="D2543" t="s">
        <v>37</v>
      </c>
      <c r="E2543">
        <v>785636.27938747301</v>
      </c>
      <c r="F2543">
        <v>9636056.1097050402</v>
      </c>
      <c r="G2543">
        <f>IF(C2543="","",VLOOKUP(C2543,Classes_detaillees!B:D,Classes_detaillees!C$1,TRUE))</f>
        <v>80</v>
      </c>
      <c r="H2543">
        <f>IF(C2543="","",VLOOKUP(C2543,Classes_finales!B:D,Classes_finales!C$1,TRUE))</f>
        <v>80</v>
      </c>
      <c r="I2543">
        <f t="shared" si="39"/>
        <v>20</v>
      </c>
      <c r="J2543" s="31">
        <f>Classes_finales!$W$30*C2543^3+Classes_finales!$W$31*C2543^2+Classes_finales!$W$32*C2543+Classes_finales!$W$33</f>
        <v>7.7519448925619265</v>
      </c>
      <c r="K2543">
        <f>IF(OR(C2543&lt;10,C2543&gt;450),0,IF(H2543&gt;=MAX(Classes_finales!D:D),$M$1,Donnees_SIG!J2543))</f>
        <v>7.914299999999999</v>
      </c>
      <c r="P2543" t="s">
        <v>39</v>
      </c>
    </row>
    <row r="2544" spans="1:16">
      <c r="A2544" t="s">
        <v>5123</v>
      </c>
      <c r="B2544" s="31" t="s">
        <v>5124</v>
      </c>
      <c r="C2544">
        <v>79.095001221000004</v>
      </c>
      <c r="D2544" t="s">
        <v>37</v>
      </c>
      <c r="E2544">
        <v>791480.95498027897</v>
      </c>
      <c r="F2544">
        <v>9637560.1358342692</v>
      </c>
      <c r="G2544">
        <f>IF(C2544="","",VLOOKUP(C2544,Classes_detaillees!B:D,Classes_detaillees!C$1,TRUE))</f>
        <v>80</v>
      </c>
      <c r="H2544">
        <f>IF(C2544="","",VLOOKUP(C2544,Classes_finales!B:D,Classes_finales!C$1,TRUE))</f>
        <v>80</v>
      </c>
      <c r="I2544">
        <f t="shared" si="39"/>
        <v>20</v>
      </c>
      <c r="J2544" s="31">
        <f>Classes_finales!$W$30*C2544^3+Classes_finales!$W$31*C2544^2+Classes_finales!$W$32*C2544+Classes_finales!$W$33</f>
        <v>7.889650895441422</v>
      </c>
      <c r="K2544">
        <f>IF(OR(C2544&lt;10,C2544&gt;450),0,IF(H2544&gt;=MAX(Classes_finales!D:D),$M$1,Donnees_SIG!J2544))</f>
        <v>7.914299999999999</v>
      </c>
      <c r="P2544" t="s">
        <v>39</v>
      </c>
    </row>
    <row r="2545" spans="1:16">
      <c r="A2545" t="s">
        <v>5125</v>
      </c>
      <c r="B2545" s="31" t="s">
        <v>5126</v>
      </c>
      <c r="C2545">
        <v>181.40890503</v>
      </c>
      <c r="D2545" t="s">
        <v>37</v>
      </c>
      <c r="E2545">
        <v>791659.50778338301</v>
      </c>
      <c r="F2545">
        <v>9638375.0997870509</v>
      </c>
      <c r="G2545">
        <f>IF(C2545="","",VLOOKUP(C2545,Classes_detaillees!B:D,Classes_detaillees!C$1,TRUE))</f>
        <v>185</v>
      </c>
      <c r="H2545">
        <f>IF(C2545="","",VLOOKUP(C2545,Classes_finales!B:D,Classes_finales!C$1,TRUE))</f>
        <v>80</v>
      </c>
      <c r="I2545">
        <f t="shared" si="39"/>
        <v>20</v>
      </c>
      <c r="J2545" s="31">
        <f>Classes_finales!$W$30*C2545^3+Classes_finales!$W$31*C2545^2+Classes_finales!$W$32*C2545+Classes_finales!$W$33</f>
        <v>-37.15571894735843</v>
      </c>
      <c r="K2545">
        <f>IF(OR(C2545&lt;10,C2545&gt;450),0,IF(H2545&gt;=MAX(Classes_finales!D:D),$M$1,Donnees_SIG!J2545))</f>
        <v>7.914299999999999</v>
      </c>
      <c r="P2545" t="s">
        <v>39</v>
      </c>
    </row>
    <row r="2546" spans="1:16">
      <c r="A2546" t="s">
        <v>5127</v>
      </c>
      <c r="B2546" t="s">
        <v>5128</v>
      </c>
      <c r="C2546">
        <v>109.90129852</v>
      </c>
      <c r="D2546" t="s">
        <v>37</v>
      </c>
      <c r="E2546">
        <v>793195.84402231302</v>
      </c>
      <c r="F2546">
        <v>9639324.0973097291</v>
      </c>
      <c r="G2546">
        <f>IF(C2546="","",VLOOKUP(C2546,Classes_detaillees!B:D,Classes_detaillees!C$1,TRUE))</f>
        <v>110</v>
      </c>
      <c r="H2546">
        <f>IF(C2546="","",VLOOKUP(C2546,Classes_finales!B:D,Classes_finales!C$1,TRUE))</f>
        <v>80</v>
      </c>
      <c r="I2546">
        <f t="shared" si="39"/>
        <v>20</v>
      </c>
      <c r="J2546" s="31">
        <f>Classes_finales!$W$30*C2546^3+Classes_finales!$W$31*C2546^2+Classes_finales!$W$32*C2546+Classes_finales!$W$33</f>
        <v>5.7995267984574834</v>
      </c>
      <c r="K2546">
        <f>IF(OR(C2546&lt;10,C2546&gt;450),0,IF(H2546&gt;=MAX(Classes_finales!D:D),$M$1,Donnees_SIG!J2546))</f>
        <v>7.914299999999999</v>
      </c>
      <c r="P2546" t="s">
        <v>39</v>
      </c>
    </row>
    <row r="2547" spans="1:16">
      <c r="A2547" t="s">
        <v>5129</v>
      </c>
      <c r="B2547" t="s">
        <v>5130</v>
      </c>
      <c r="C2547">
        <v>88.458900451999995</v>
      </c>
      <c r="D2547" t="s">
        <v>37</v>
      </c>
      <c r="E2547">
        <v>790579.33579036</v>
      </c>
      <c r="F2547">
        <v>9639442.4986830708</v>
      </c>
      <c r="G2547">
        <f>IF(C2547="","",VLOOKUP(C2547,Classes_detaillees!B:D,Classes_detaillees!C$1,TRUE))</f>
        <v>90</v>
      </c>
      <c r="H2547">
        <f>IF(C2547="","",VLOOKUP(C2547,Classes_finales!B:D,Classes_finales!C$1,TRUE))</f>
        <v>80</v>
      </c>
      <c r="I2547">
        <f t="shared" si="39"/>
        <v>20</v>
      </c>
      <c r="J2547" s="31">
        <f>Classes_finales!$W$30*C2547^3+Classes_finales!$W$31*C2547^2+Classes_finales!$W$32*C2547+Classes_finales!$W$33</f>
        <v>7.9267836358779125</v>
      </c>
      <c r="K2547">
        <f>IF(OR(C2547&lt;10,C2547&gt;450),0,IF(H2547&gt;=MAX(Classes_finales!D:D),$M$1,Donnees_SIG!J2547))</f>
        <v>7.914299999999999</v>
      </c>
      <c r="P2547" t="s">
        <v>39</v>
      </c>
    </row>
    <row r="2548" spans="1:16">
      <c r="A2548" t="s">
        <v>5131</v>
      </c>
      <c r="B2548" t="s">
        <v>5132</v>
      </c>
      <c r="C2548">
        <v>29.557600020999999</v>
      </c>
      <c r="D2548" t="s">
        <v>37</v>
      </c>
      <c r="E2548">
        <v>790771.96441308199</v>
      </c>
      <c r="F2548">
        <v>9638192.1122146491</v>
      </c>
      <c r="G2548">
        <f>IF(C2548="","",VLOOKUP(C2548,Classes_detaillees!B:D,Classes_detaillees!C$1,TRUE))</f>
        <v>30</v>
      </c>
      <c r="H2548">
        <f>IF(C2548="","",VLOOKUP(C2548,Classes_finales!B:D,Classes_finales!C$1,TRUE))</f>
        <v>30</v>
      </c>
      <c r="I2548">
        <f t="shared" si="39"/>
        <v>20</v>
      </c>
      <c r="J2548" s="31">
        <f>Classes_finales!$W$30*C2548^3+Classes_finales!$W$31*C2548^2+Classes_finales!$W$32*C2548+Classes_finales!$W$33</f>
        <v>2.6097002616399614</v>
      </c>
      <c r="K2548">
        <f>IF(OR(C2548&lt;10,C2548&gt;450),0,IF(H2548&gt;=MAX(Classes_finales!D:D),$M$1,Donnees_SIG!J2548))</f>
        <v>2.6097002616399614</v>
      </c>
      <c r="P2548" t="s">
        <v>39</v>
      </c>
    </row>
    <row r="2549" spans="1:16">
      <c r="A2549" t="s">
        <v>5133</v>
      </c>
      <c r="B2549" t="s">
        <v>5134</v>
      </c>
      <c r="C2549">
        <v>32.186000823999997</v>
      </c>
      <c r="D2549" t="s">
        <v>37</v>
      </c>
      <c r="E2549">
        <v>783211.38870179898</v>
      </c>
      <c r="F2549">
        <v>9635194.4229418598</v>
      </c>
      <c r="G2549">
        <f>IF(C2549="","",VLOOKUP(C2549,Classes_detaillees!B:D,Classes_detaillees!C$1,TRUE))</f>
        <v>35</v>
      </c>
      <c r="H2549">
        <f>IF(C2549="","",VLOOKUP(C2549,Classes_finales!B:D,Classes_finales!C$1,TRUE))</f>
        <v>35</v>
      </c>
      <c r="I2549">
        <f t="shared" si="39"/>
        <v>20</v>
      </c>
      <c r="J2549" s="31">
        <f>Classes_finales!$W$30*C2549^3+Classes_finales!$W$31*C2549^2+Classes_finales!$W$32*C2549+Classes_finales!$W$33</f>
        <v>2.9658940305452375</v>
      </c>
      <c r="K2549">
        <f>IF(OR(C2549&lt;10,C2549&gt;450),0,IF(H2549&gt;=MAX(Classes_finales!D:D),$M$1,Donnees_SIG!J2549))</f>
        <v>2.9658940305452375</v>
      </c>
      <c r="P2549" t="s">
        <v>39</v>
      </c>
    </row>
    <row r="2550" spans="1:16">
      <c r="A2550" t="s">
        <v>5135</v>
      </c>
      <c r="B2550" t="s">
        <v>5136</v>
      </c>
      <c r="C2550">
        <v>64.083000182999996</v>
      </c>
      <c r="D2550" t="s">
        <v>37</v>
      </c>
      <c r="E2550">
        <v>786524.96164158999</v>
      </c>
      <c r="F2550">
        <v>9636039.7675683703</v>
      </c>
      <c r="G2550">
        <f>IF(C2550="","",VLOOKUP(C2550,Classes_detaillees!B:D,Classes_detaillees!C$1,TRUE))</f>
        <v>65</v>
      </c>
      <c r="H2550">
        <f>IF(C2550="","",VLOOKUP(C2550,Classes_finales!B:D,Classes_finales!C$1,TRUE))</f>
        <v>70</v>
      </c>
      <c r="I2550">
        <f t="shared" si="39"/>
        <v>20</v>
      </c>
      <c r="J2550" s="31">
        <f>Classes_finales!$W$30*C2550^3+Classes_finales!$W$31*C2550^2+Classes_finales!$W$32*C2550+Classes_finales!$W$33</f>
        <v>6.9399061275257861</v>
      </c>
      <c r="K2550">
        <f>IF(OR(C2550&lt;10,C2550&gt;450),0,IF(H2550&gt;=MAX(Classes_finales!D:D),$M$1,Donnees_SIG!J2550))</f>
        <v>6.9399061275257861</v>
      </c>
      <c r="P2550" t="s">
        <v>39</v>
      </c>
    </row>
    <row r="2551" spans="1:16">
      <c r="A2551" t="s">
        <v>5137</v>
      </c>
      <c r="B2551" t="s">
        <v>5138</v>
      </c>
      <c r="C2551">
        <v>173.94900512999999</v>
      </c>
      <c r="D2551" t="s">
        <v>37</v>
      </c>
      <c r="E2551">
        <v>792481.88774919801</v>
      </c>
      <c r="F2551">
        <v>9638491.8336069994</v>
      </c>
      <c r="G2551">
        <f>IF(C2551="","",VLOOKUP(C2551,Classes_detaillees!B:D,Classes_detaillees!C$1,TRUE))</f>
        <v>175</v>
      </c>
      <c r="H2551">
        <f>IF(C2551="","",VLOOKUP(C2551,Classes_finales!B:D,Classes_finales!C$1,TRUE))</f>
        <v>80</v>
      </c>
      <c r="I2551">
        <f t="shared" si="39"/>
        <v>20</v>
      </c>
      <c r="J2551" s="31">
        <f>Classes_finales!$W$30*C2551^3+Classes_finales!$W$31*C2551^2+Classes_finales!$W$32*C2551+Classes_finales!$W$33</f>
        <v>-29.279709464804139</v>
      </c>
      <c r="K2551">
        <f>IF(OR(C2551&lt;10,C2551&gt;450),0,IF(H2551&gt;=MAX(Classes_finales!D:D),$M$1,Donnees_SIG!J2551))</f>
        <v>7.914299999999999</v>
      </c>
      <c r="P2551" t="s">
        <v>39</v>
      </c>
    </row>
    <row r="2552" spans="1:16">
      <c r="A2552" t="s">
        <v>5139</v>
      </c>
      <c r="B2552" s="31" t="s">
        <v>5140</v>
      </c>
      <c r="C2552">
        <v>112.51319884999999</v>
      </c>
      <c r="D2552" t="s">
        <v>37</v>
      </c>
      <c r="E2552">
        <v>790613.18032082799</v>
      </c>
      <c r="F2552">
        <v>9638336.9809353203</v>
      </c>
      <c r="G2552">
        <f>IF(C2552="","",VLOOKUP(C2552,Classes_detaillees!B:D,Classes_detaillees!C$1,TRUE))</f>
        <v>115</v>
      </c>
      <c r="H2552">
        <f>IF(C2552="","",VLOOKUP(C2552,Classes_finales!B:D,Classes_finales!C$1,TRUE))</f>
        <v>80</v>
      </c>
      <c r="I2552">
        <f t="shared" si="39"/>
        <v>20</v>
      </c>
      <c r="J2552" s="31">
        <f>Classes_finales!$W$30*C2552^3+Classes_finales!$W$31*C2552^2+Classes_finales!$W$32*C2552+Classes_finales!$W$33</f>
        <v>5.2879982758963919</v>
      </c>
      <c r="K2552">
        <f>IF(OR(C2552&lt;10,C2552&gt;450),0,IF(H2552&gt;=MAX(Classes_finales!D:D),$M$1,Donnees_SIG!J2552))</f>
        <v>7.914299999999999</v>
      </c>
      <c r="P2552" t="s">
        <v>39</v>
      </c>
    </row>
    <row r="2553" spans="1:16">
      <c r="A2553" t="s">
        <v>5141</v>
      </c>
      <c r="B2553" s="31" t="s">
        <v>5142</v>
      </c>
      <c r="C2553">
        <v>116.49320221000001</v>
      </c>
      <c r="D2553" t="s">
        <v>37</v>
      </c>
      <c r="E2553">
        <v>790852.59088342695</v>
      </c>
      <c r="F2553">
        <v>9638379.2745657004</v>
      </c>
      <c r="G2553">
        <f>IF(C2553="","",VLOOKUP(C2553,Classes_detaillees!B:D,Classes_detaillees!C$1,TRUE))</f>
        <v>120</v>
      </c>
      <c r="H2553">
        <f>IF(C2553="","",VLOOKUP(C2553,Classes_finales!B:D,Classes_finales!C$1,TRUE))</f>
        <v>80</v>
      </c>
      <c r="I2553">
        <f t="shared" si="39"/>
        <v>20</v>
      </c>
      <c r="J2553" s="31">
        <f>Classes_finales!$W$30*C2553^3+Classes_finales!$W$31*C2553^2+Classes_finales!$W$32*C2553+Classes_finales!$W$33</f>
        <v>4.3884216155752771</v>
      </c>
      <c r="K2553">
        <f>IF(OR(C2553&lt;10,C2553&gt;450),0,IF(H2553&gt;=MAX(Classes_finales!D:D),$M$1,Donnees_SIG!J2553))</f>
        <v>7.914299999999999</v>
      </c>
      <c r="P2553" t="s">
        <v>39</v>
      </c>
    </row>
    <row r="2554" spans="1:16">
      <c r="A2554" t="s">
        <v>5143</v>
      </c>
      <c r="B2554" t="s">
        <v>5144</v>
      </c>
      <c r="C2554">
        <v>116.63860321</v>
      </c>
      <c r="D2554" t="s">
        <v>37</v>
      </c>
      <c r="E2554">
        <v>793044.80008184304</v>
      </c>
      <c r="F2554">
        <v>9639526.4911025204</v>
      </c>
      <c r="G2554">
        <f>IF(C2554="","",VLOOKUP(C2554,Classes_detaillees!B:D,Classes_detaillees!C$1,TRUE))</f>
        <v>120</v>
      </c>
      <c r="H2554">
        <f>IF(C2554="","",VLOOKUP(C2554,Classes_finales!B:D,Classes_finales!C$1,TRUE))</f>
        <v>80</v>
      </c>
      <c r="I2554">
        <f t="shared" si="39"/>
        <v>20</v>
      </c>
      <c r="J2554" s="31">
        <f>Classes_finales!$W$30*C2554^3+Classes_finales!$W$31*C2554^2+Classes_finales!$W$32*C2554+Classes_finales!$W$33</f>
        <v>4.352730509855288</v>
      </c>
      <c r="K2554">
        <f>IF(OR(C2554&lt;10,C2554&gt;450),0,IF(H2554&gt;=MAX(Classes_finales!D:D),$M$1,Donnees_SIG!J2554))</f>
        <v>7.914299999999999</v>
      </c>
      <c r="P2554" t="s">
        <v>39</v>
      </c>
    </row>
    <row r="2555" spans="1:16">
      <c r="A2555" t="s">
        <v>5145</v>
      </c>
      <c r="B2555" t="s">
        <v>5146</v>
      </c>
      <c r="C2555">
        <v>27.919900894000001</v>
      </c>
      <c r="D2555" t="s">
        <v>37</v>
      </c>
      <c r="E2555">
        <v>790621.04474788206</v>
      </c>
      <c r="F2555">
        <v>9638874.0842292905</v>
      </c>
      <c r="G2555">
        <f>IF(C2555="","",VLOOKUP(C2555,Classes_detaillees!B:D,Classes_detaillees!C$1,TRUE))</f>
        <v>30</v>
      </c>
      <c r="H2555">
        <f>IF(C2555="","",VLOOKUP(C2555,Classes_finales!B:D,Classes_finales!C$1,TRUE))</f>
        <v>30</v>
      </c>
      <c r="I2555">
        <f t="shared" si="39"/>
        <v>20</v>
      </c>
      <c r="J2555" s="31">
        <f>Classes_finales!$W$30*C2555^3+Classes_finales!$W$31*C2555^2+Classes_finales!$W$32*C2555+Classes_finales!$W$33</f>
        <v>2.3906053594844709</v>
      </c>
      <c r="K2555">
        <f>IF(OR(C2555&lt;10,C2555&gt;450),0,IF(H2555&gt;=MAX(Classes_finales!D:D),$M$1,Donnees_SIG!J2555))</f>
        <v>2.3906053594844709</v>
      </c>
      <c r="P2555" t="s">
        <v>39</v>
      </c>
    </row>
    <row r="2556" spans="1:16">
      <c r="A2556" t="s">
        <v>5147</v>
      </c>
      <c r="B2556" t="s">
        <v>5148</v>
      </c>
      <c r="C2556">
        <v>11.540300369000001</v>
      </c>
      <c r="D2556" t="s">
        <v>37</v>
      </c>
      <c r="E2556">
        <v>783151.75022173906</v>
      </c>
      <c r="F2556">
        <v>9636271.2486809194</v>
      </c>
      <c r="G2556">
        <f>IF(C2556="","",VLOOKUP(C2556,Classes_detaillees!B:D,Classes_detaillees!C$1,TRUE))</f>
        <v>15</v>
      </c>
      <c r="H2556">
        <f>IF(C2556="","",VLOOKUP(C2556,Classes_finales!B:D,Classes_finales!C$1,TRUE))</f>
        <v>15</v>
      </c>
      <c r="I2556">
        <f t="shared" si="39"/>
        <v>20</v>
      </c>
      <c r="J2556" s="31">
        <f>Classes_finales!$W$30*C2556^3+Classes_finales!$W$31*C2556^2+Classes_finales!$W$32*C2556+Classes_finales!$W$33</f>
        <v>0.44119745735124227</v>
      </c>
      <c r="K2556">
        <f>IF(OR(C2556&lt;10,C2556&gt;450),0,IF(H2556&gt;=MAX(Classes_finales!D:D),$M$1,Donnees_SIG!J2556))</f>
        <v>0.44119745735124227</v>
      </c>
      <c r="P2556" t="s">
        <v>39</v>
      </c>
    </row>
    <row r="2557" spans="1:16">
      <c r="A2557" t="s">
        <v>5149</v>
      </c>
      <c r="B2557" t="s">
        <v>5150</v>
      </c>
      <c r="C2557">
        <v>23.592100143</v>
      </c>
      <c r="D2557" t="s">
        <v>37</v>
      </c>
      <c r="E2557">
        <v>783128.09780681005</v>
      </c>
      <c r="F2557">
        <v>9636424.7835353203</v>
      </c>
      <c r="G2557">
        <f>IF(C2557="","",VLOOKUP(C2557,Classes_detaillees!B:D,Classes_detaillees!C$1,TRUE))</f>
        <v>25</v>
      </c>
      <c r="H2557">
        <f>IF(C2557="","",VLOOKUP(C2557,Classes_finales!B:D,Classes_finales!C$1,TRUE))</f>
        <v>30</v>
      </c>
      <c r="I2557">
        <f t="shared" si="39"/>
        <v>20</v>
      </c>
      <c r="J2557" s="31">
        <f>Classes_finales!$W$30*C2557^3+Classes_finales!$W$31*C2557^2+Classes_finales!$W$32*C2557+Classes_finales!$W$33</f>
        <v>1.8265611001846316</v>
      </c>
      <c r="K2557">
        <f>IF(OR(C2557&lt;10,C2557&gt;450),0,IF(H2557&gt;=MAX(Classes_finales!D:D),$M$1,Donnees_SIG!J2557))</f>
        <v>1.8265611001846316</v>
      </c>
      <c r="P2557" t="s">
        <v>39</v>
      </c>
    </row>
    <row r="2558" spans="1:16">
      <c r="A2558" t="s">
        <v>5151</v>
      </c>
      <c r="B2558" t="s">
        <v>5152</v>
      </c>
      <c r="C2558">
        <v>41.015998840000002</v>
      </c>
      <c r="D2558" t="s">
        <v>37</v>
      </c>
      <c r="E2558">
        <v>790347.64345903404</v>
      </c>
      <c r="F2558">
        <v>9637387.0313886795</v>
      </c>
      <c r="G2558">
        <f>IF(C2558="","",VLOOKUP(C2558,Classes_detaillees!B:D,Classes_detaillees!C$1,TRUE))</f>
        <v>45</v>
      </c>
      <c r="H2558">
        <f>IF(C2558="","",VLOOKUP(C2558,Classes_finales!B:D,Classes_finales!C$1,TRUE))</f>
        <v>50</v>
      </c>
      <c r="I2558">
        <f t="shared" si="39"/>
        <v>20</v>
      </c>
      <c r="J2558" s="31">
        <f>Classes_finales!$W$30*C2558^3+Classes_finales!$W$31*C2558^2+Classes_finales!$W$32*C2558+Classes_finales!$W$33</f>
        <v>4.1771628150973488</v>
      </c>
      <c r="K2558">
        <f>IF(OR(C2558&lt;10,C2558&gt;450),0,IF(H2558&gt;=MAX(Classes_finales!D:D),$M$1,Donnees_SIG!J2558))</f>
        <v>4.1771628150973488</v>
      </c>
      <c r="P2558" t="s">
        <v>39</v>
      </c>
    </row>
    <row r="2559" spans="1:16">
      <c r="A2559" t="s">
        <v>5153</v>
      </c>
      <c r="B2559" t="s">
        <v>5154</v>
      </c>
      <c r="C2559">
        <v>60.805301665999998</v>
      </c>
      <c r="D2559" t="s">
        <v>37</v>
      </c>
      <c r="E2559">
        <v>792430.91907465004</v>
      </c>
      <c r="F2559">
        <v>9638629.0990804993</v>
      </c>
      <c r="G2559">
        <f>IF(C2559="","",VLOOKUP(C2559,Classes_detaillees!B:D,Classes_detaillees!C$1,TRUE))</f>
        <v>65</v>
      </c>
      <c r="H2559">
        <f>IF(C2559="","",VLOOKUP(C2559,Classes_finales!B:D,Classes_finales!C$1,TRUE))</f>
        <v>70</v>
      </c>
      <c r="I2559">
        <f t="shared" si="39"/>
        <v>20</v>
      </c>
      <c r="J2559" s="31">
        <f>Classes_finales!$W$30*C2559^3+Classes_finales!$W$31*C2559^2+Classes_finales!$W$32*C2559+Classes_finales!$W$33</f>
        <v>6.6198577847447098</v>
      </c>
      <c r="K2559">
        <f>IF(OR(C2559&lt;10,C2559&gt;450),0,IF(H2559&gt;=MAX(Classes_finales!D:D),$M$1,Donnees_SIG!J2559))</f>
        <v>6.6198577847447098</v>
      </c>
      <c r="P2559" t="s">
        <v>39</v>
      </c>
    </row>
    <row r="2560" spans="1:16">
      <c r="A2560" t="s">
        <v>5155</v>
      </c>
      <c r="B2560" s="31" t="s">
        <v>5156</v>
      </c>
      <c r="C2560">
        <v>94.647903442</v>
      </c>
      <c r="D2560" t="s">
        <v>37</v>
      </c>
      <c r="E2560">
        <v>793418.67053895094</v>
      </c>
      <c r="F2560">
        <v>9639207.2798164897</v>
      </c>
      <c r="G2560">
        <f>IF(C2560="","",VLOOKUP(C2560,Classes_detaillees!B:D,Classes_detaillees!C$1,TRUE))</f>
        <v>95</v>
      </c>
      <c r="H2560">
        <f>IF(C2560="","",VLOOKUP(C2560,Classes_finales!B:D,Classes_finales!C$1,TRUE))</f>
        <v>80</v>
      </c>
      <c r="I2560">
        <f t="shared" si="39"/>
        <v>20</v>
      </c>
      <c r="J2560" s="31">
        <f>Classes_finales!$W$30*C2560^3+Classes_finales!$W$31*C2560^2+Classes_finales!$W$32*C2560+Classes_finales!$W$33</f>
        <v>7.6583166018134481</v>
      </c>
      <c r="K2560">
        <f>IF(OR(C2560&lt;10,C2560&gt;450),0,IF(H2560&gt;=MAX(Classes_finales!D:D),$M$1,Donnees_SIG!J2560))</f>
        <v>7.914299999999999</v>
      </c>
      <c r="P2560" t="s">
        <v>39</v>
      </c>
    </row>
    <row r="2561" spans="1:16">
      <c r="A2561" t="s">
        <v>5157</v>
      </c>
      <c r="B2561" t="s">
        <v>5158</v>
      </c>
      <c r="C2561">
        <v>38.602001190000003</v>
      </c>
      <c r="D2561" t="s">
        <v>37</v>
      </c>
      <c r="E2561">
        <v>783675.32245026599</v>
      </c>
      <c r="F2561">
        <v>9637717.5331482701</v>
      </c>
      <c r="G2561">
        <f>IF(C2561="","",VLOOKUP(C2561,Classes_detaillees!B:D,Classes_detaillees!C$1,TRUE))</f>
        <v>40</v>
      </c>
      <c r="H2561">
        <f>IF(C2561="","",VLOOKUP(C2561,Classes_finales!B:D,Classes_finales!C$1,TRUE))</f>
        <v>40</v>
      </c>
      <c r="I2561">
        <f t="shared" si="39"/>
        <v>20</v>
      </c>
      <c r="J2561" s="31">
        <f>Classes_finales!$W$30*C2561^3+Classes_finales!$W$31*C2561^2+Classes_finales!$W$32*C2561+Classes_finales!$W$33</f>
        <v>3.8465777277727438</v>
      </c>
      <c r="K2561">
        <f>IF(OR(C2561&lt;10,C2561&gt;450),0,IF(H2561&gt;=MAX(Classes_finales!D:D),$M$1,Donnees_SIG!J2561))</f>
        <v>3.8465777277727438</v>
      </c>
      <c r="P2561" t="s">
        <v>39</v>
      </c>
    </row>
    <row r="2562" spans="1:16">
      <c r="A2562" t="s">
        <v>5159</v>
      </c>
      <c r="B2562" t="s">
        <v>5160</v>
      </c>
      <c r="C2562">
        <v>116.00469971</v>
      </c>
      <c r="D2562" t="s">
        <v>37</v>
      </c>
      <c r="E2562">
        <v>790108.87670672603</v>
      </c>
      <c r="F2562">
        <v>9637472.7811798807</v>
      </c>
      <c r="G2562">
        <f>IF(C2562="","",VLOOKUP(C2562,Classes_detaillees!B:D,Classes_detaillees!C$1,TRUE))</f>
        <v>120</v>
      </c>
      <c r="H2562">
        <f>IF(C2562="","",VLOOKUP(C2562,Classes_finales!B:D,Classes_finales!C$1,TRUE))</f>
        <v>80</v>
      </c>
      <c r="I2562">
        <f t="shared" si="39"/>
        <v>20</v>
      </c>
      <c r="J2562" s="31">
        <f>Classes_finales!$W$30*C2562^3+Classes_finales!$W$31*C2562^2+Classes_finales!$W$32*C2562+Classes_finales!$W$33</f>
        <v>4.506851682479903</v>
      </c>
      <c r="K2562">
        <f>IF(OR(C2562&lt;10,C2562&gt;450),0,IF(H2562&gt;=MAX(Classes_finales!D:D),$M$1,Donnees_SIG!J2562))</f>
        <v>7.914299999999999</v>
      </c>
      <c r="P2562" t="s">
        <v>39</v>
      </c>
    </row>
    <row r="2563" spans="1:16">
      <c r="A2563" t="s">
        <v>5161</v>
      </c>
      <c r="B2563" t="s">
        <v>5162</v>
      </c>
      <c r="C2563">
        <v>85.338996886999993</v>
      </c>
      <c r="D2563" t="s">
        <v>37</v>
      </c>
      <c r="E2563">
        <v>789702.71026341</v>
      </c>
      <c r="F2563">
        <v>9638835.5695655905</v>
      </c>
      <c r="G2563">
        <f>IF(C2563="","",VLOOKUP(C2563,Classes_detaillees!B:D,Classes_detaillees!C$1,TRUE))</f>
        <v>90</v>
      </c>
      <c r="H2563">
        <f>IF(C2563="","",VLOOKUP(C2563,Classes_finales!B:D,Classes_finales!C$1,TRUE))</f>
        <v>80</v>
      </c>
      <c r="I2563">
        <f t="shared" ref="I2563:I2626" si="40">IF(E2563="","",20)</f>
        <v>20</v>
      </c>
      <c r="J2563" s="31">
        <f>Classes_finales!$W$30*C2563^3+Classes_finales!$W$31*C2563^2+Classes_finales!$W$32*C2563+Classes_finales!$W$33</f>
        <v>7.9700845641716391</v>
      </c>
      <c r="K2563">
        <f>IF(OR(C2563&lt;10,C2563&gt;450),0,IF(H2563&gt;=MAX(Classes_finales!D:D),$M$1,Donnees_SIG!J2563))</f>
        <v>7.914299999999999</v>
      </c>
      <c r="P2563" t="s">
        <v>39</v>
      </c>
    </row>
    <row r="2564" spans="1:16">
      <c r="A2564" t="s">
        <v>5163</v>
      </c>
      <c r="B2564" t="s">
        <v>5164</v>
      </c>
      <c r="C2564">
        <v>127.76499939</v>
      </c>
      <c r="D2564" t="s">
        <v>37</v>
      </c>
      <c r="E2564">
        <v>789760.03386768198</v>
      </c>
      <c r="F2564">
        <v>9637620.2986903507</v>
      </c>
      <c r="G2564">
        <f>IF(C2564="","",VLOOKUP(C2564,Classes_detaillees!B:D,Classes_detaillees!C$1,TRUE))</f>
        <v>130</v>
      </c>
      <c r="H2564">
        <f>IF(C2564="","",VLOOKUP(C2564,Classes_finales!B:D,Classes_finales!C$1,TRUE))</f>
        <v>80</v>
      </c>
      <c r="I2564">
        <f t="shared" si="40"/>
        <v>20</v>
      </c>
      <c r="J2564" s="31">
        <f>Classes_finales!$W$30*C2564^3+Classes_finales!$W$31*C2564^2+Classes_finales!$W$32*C2564+Classes_finales!$W$33</f>
        <v>0.99224874638180394</v>
      </c>
      <c r="K2564">
        <f>IF(OR(C2564&lt;10,C2564&gt;450),0,IF(H2564&gt;=MAX(Classes_finales!D:D),$M$1,Donnees_SIG!J2564))</f>
        <v>7.914299999999999</v>
      </c>
      <c r="P2564" t="s">
        <v>39</v>
      </c>
    </row>
    <row r="2565" spans="1:16">
      <c r="A2565" t="s">
        <v>5165</v>
      </c>
      <c r="B2565" t="s">
        <v>5166</v>
      </c>
      <c r="C2565">
        <v>22.231800078999999</v>
      </c>
      <c r="D2565" t="s">
        <v>37</v>
      </c>
      <c r="E2565">
        <v>792112.43819177302</v>
      </c>
      <c r="F2565">
        <v>9639665.6792315692</v>
      </c>
      <c r="G2565">
        <f>IF(C2565="","",VLOOKUP(C2565,Classes_detaillees!B:D,Classes_detaillees!C$1,TRUE))</f>
        <v>25</v>
      </c>
      <c r="H2565">
        <f>IF(C2565="","",VLOOKUP(C2565,Classes_finales!B:D,Classes_finales!C$1,TRUE))</f>
        <v>30</v>
      </c>
      <c r="I2565">
        <f t="shared" si="40"/>
        <v>20</v>
      </c>
      <c r="J2565" s="31">
        <f>Classes_finales!$W$30*C2565^3+Classes_finales!$W$31*C2565^2+Classes_finales!$W$32*C2565+Classes_finales!$W$33</f>
        <v>1.6548832322732858</v>
      </c>
      <c r="K2565">
        <f>IF(OR(C2565&lt;10,C2565&gt;450),0,IF(H2565&gt;=MAX(Classes_finales!D:D),$M$1,Donnees_SIG!J2565))</f>
        <v>1.6548832322732858</v>
      </c>
      <c r="P2565" t="s">
        <v>39</v>
      </c>
    </row>
    <row r="2566" spans="1:16">
      <c r="A2566" t="s">
        <v>5167</v>
      </c>
      <c r="B2566" t="s">
        <v>5168</v>
      </c>
      <c r="C2566">
        <v>14.623600006</v>
      </c>
      <c r="D2566" t="s">
        <v>37</v>
      </c>
      <c r="E2566">
        <v>790492.96966771595</v>
      </c>
      <c r="F2566">
        <v>9637748.6544906795</v>
      </c>
      <c r="G2566">
        <f>IF(C2566="","",VLOOKUP(C2566,Classes_detaillees!B:D,Classes_detaillees!C$1,TRUE))</f>
        <v>15</v>
      </c>
      <c r="H2566">
        <f>IF(C2566="","",VLOOKUP(C2566,Classes_finales!B:D,Classes_finales!C$1,TRUE))</f>
        <v>15</v>
      </c>
      <c r="I2566">
        <f t="shared" si="40"/>
        <v>20</v>
      </c>
      <c r="J2566" s="31">
        <f>Classes_finales!$W$30*C2566^3+Classes_finales!$W$31*C2566^2+Classes_finales!$W$32*C2566+Classes_finales!$W$33</f>
        <v>0.76230708724263208</v>
      </c>
      <c r="K2566">
        <f>IF(OR(C2566&lt;10,C2566&gt;450),0,IF(H2566&gt;=MAX(Classes_finales!D:D),$M$1,Donnees_SIG!J2566))</f>
        <v>0.76230708724263208</v>
      </c>
      <c r="P2566" t="s">
        <v>39</v>
      </c>
    </row>
    <row r="2567" spans="1:16">
      <c r="A2567" t="s">
        <v>5169</v>
      </c>
      <c r="B2567" t="s">
        <v>5170</v>
      </c>
      <c r="C2567">
        <v>25.553300858</v>
      </c>
      <c r="D2567" t="s">
        <v>37</v>
      </c>
      <c r="E2567">
        <v>791631.83327590104</v>
      </c>
      <c r="F2567">
        <v>9638262.5232985299</v>
      </c>
      <c r="G2567">
        <f>IF(C2567="","",VLOOKUP(C2567,Classes_detaillees!B:D,Classes_detaillees!C$1,TRUE))</f>
        <v>30</v>
      </c>
      <c r="H2567">
        <f>IF(C2567="","",VLOOKUP(C2567,Classes_finales!B:D,Classes_finales!C$1,TRUE))</f>
        <v>30</v>
      </c>
      <c r="I2567">
        <f t="shared" si="40"/>
        <v>20</v>
      </c>
      <c r="J2567" s="31">
        <f>Classes_finales!$W$30*C2567^3+Classes_finales!$W$31*C2567^2+Classes_finales!$W$32*C2567+Classes_finales!$W$33</f>
        <v>2.0791080425419755</v>
      </c>
      <c r="K2567">
        <f>IF(OR(C2567&lt;10,C2567&gt;450),0,IF(H2567&gt;=MAX(Classes_finales!D:D),$M$1,Donnees_SIG!J2567))</f>
        <v>2.0791080425419755</v>
      </c>
      <c r="P2567" t="s">
        <v>39</v>
      </c>
    </row>
    <row r="2568" spans="1:16">
      <c r="A2568" t="s">
        <v>5171</v>
      </c>
      <c r="B2568" t="s">
        <v>5172</v>
      </c>
      <c r="C2568">
        <v>55.676700592000003</v>
      </c>
      <c r="D2568" t="s">
        <v>37</v>
      </c>
      <c r="E2568">
        <v>782746.99883616797</v>
      </c>
      <c r="F2568">
        <v>9635834.5321751405</v>
      </c>
      <c r="G2568">
        <f>IF(C2568="","",VLOOKUP(C2568,Classes_detaillees!B:D,Classes_detaillees!C$1,TRUE))</f>
        <v>60</v>
      </c>
      <c r="H2568">
        <f>IF(C2568="","",VLOOKUP(C2568,Classes_finales!B:D,Classes_finales!C$1,TRUE))</f>
        <v>60</v>
      </c>
      <c r="I2568">
        <f t="shared" si="40"/>
        <v>20</v>
      </c>
      <c r="J2568" s="31">
        <f>Classes_finales!$W$30*C2568^3+Classes_finales!$W$31*C2568^2+Classes_finales!$W$32*C2568+Classes_finales!$W$33</f>
        <v>6.0582347358958071</v>
      </c>
      <c r="K2568">
        <f>IF(OR(C2568&lt;10,C2568&gt;450),0,IF(H2568&gt;=MAX(Classes_finales!D:D),$M$1,Donnees_SIG!J2568))</f>
        <v>6.0582347358958071</v>
      </c>
      <c r="P2568" t="s">
        <v>39</v>
      </c>
    </row>
    <row r="2569" spans="1:16">
      <c r="A2569" t="s">
        <v>5173</v>
      </c>
      <c r="B2569" t="s">
        <v>5174</v>
      </c>
      <c r="C2569">
        <v>13.826800346000001</v>
      </c>
      <c r="D2569" t="s">
        <v>37</v>
      </c>
      <c r="E2569">
        <v>782877.99880955997</v>
      </c>
      <c r="F2569">
        <v>9635784.4933522101</v>
      </c>
      <c r="G2569">
        <f>IF(C2569="","",VLOOKUP(C2569,Classes_detaillees!B:D,Classes_detaillees!C$1,TRUE))</f>
        <v>15</v>
      </c>
      <c r="H2569">
        <f>IF(C2569="","",VLOOKUP(C2569,Classes_finales!B:D,Classes_finales!C$1,TRUE))</f>
        <v>15</v>
      </c>
      <c r="I2569">
        <f t="shared" si="40"/>
        <v>20</v>
      </c>
      <c r="J2569" s="31">
        <f>Classes_finales!$W$30*C2569^3+Classes_finales!$W$31*C2569^2+Classes_finales!$W$32*C2569+Classes_finales!$W$33</f>
        <v>0.67677357028871876</v>
      </c>
      <c r="K2569">
        <f>IF(OR(C2569&lt;10,C2569&gt;450),0,IF(H2569&gt;=MAX(Classes_finales!D:D),$M$1,Donnees_SIG!J2569))</f>
        <v>0.67677357028871876</v>
      </c>
      <c r="P2569" t="s">
        <v>39</v>
      </c>
    </row>
    <row r="2570" spans="1:16">
      <c r="A2570" t="s">
        <v>5175</v>
      </c>
      <c r="B2570" t="s">
        <v>5176</v>
      </c>
      <c r="C2570">
        <v>54.092899322999997</v>
      </c>
      <c r="D2570" t="s">
        <v>37</v>
      </c>
      <c r="E2570">
        <v>790522.03871750901</v>
      </c>
      <c r="F2570">
        <v>9638717.0408581793</v>
      </c>
      <c r="G2570">
        <f>IF(C2570="","",VLOOKUP(C2570,Classes_detaillees!B:D,Classes_detaillees!C$1,TRUE))</f>
        <v>55</v>
      </c>
      <c r="H2570">
        <f>IF(C2570="","",VLOOKUP(C2570,Classes_finales!B:D,Classes_finales!C$1,TRUE))</f>
        <v>60</v>
      </c>
      <c r="I2570">
        <f t="shared" si="40"/>
        <v>20</v>
      </c>
      <c r="J2570" s="31">
        <f>Classes_finales!$W$30*C2570^3+Classes_finales!$W$31*C2570^2+Classes_finales!$W$32*C2570+Classes_finales!$W$33</f>
        <v>5.871916193540887</v>
      </c>
      <c r="K2570">
        <f>IF(OR(C2570&lt;10,C2570&gt;450),0,IF(H2570&gt;=MAX(Classes_finales!D:D),$M$1,Donnees_SIG!J2570))</f>
        <v>5.871916193540887</v>
      </c>
      <c r="P2570" t="s">
        <v>39</v>
      </c>
    </row>
    <row r="2571" spans="1:16">
      <c r="A2571" t="s">
        <v>5177</v>
      </c>
      <c r="B2571" s="31" t="s">
        <v>5178</v>
      </c>
      <c r="C2571">
        <v>20.841999053999999</v>
      </c>
      <c r="D2571" t="s">
        <v>37</v>
      </c>
      <c r="E2571">
        <v>791375.12874551199</v>
      </c>
      <c r="F2571">
        <v>9638480.0127364304</v>
      </c>
      <c r="G2571">
        <f>IF(C2571="","",VLOOKUP(C2571,Classes_detaillees!B:D,Classes_detaillees!C$1,TRUE))</f>
        <v>25</v>
      </c>
      <c r="H2571">
        <f>IF(C2571="","",VLOOKUP(C2571,Classes_finales!B:D,Classes_finales!C$1,TRUE))</f>
        <v>30</v>
      </c>
      <c r="I2571">
        <f t="shared" si="40"/>
        <v>20</v>
      </c>
      <c r="J2571" s="31">
        <f>Classes_finales!$W$30*C2571^3+Classes_finales!$W$31*C2571^2+Classes_finales!$W$32*C2571+Classes_finales!$W$33</f>
        <v>1.4827947091220175</v>
      </c>
      <c r="K2571">
        <f>IF(OR(C2571&lt;10,C2571&gt;450),0,IF(H2571&gt;=MAX(Classes_finales!D:D),$M$1,Donnees_SIG!J2571))</f>
        <v>1.4827947091220175</v>
      </c>
      <c r="P2571" t="s">
        <v>39</v>
      </c>
    </row>
    <row r="2572" spans="1:16">
      <c r="A2572" t="s">
        <v>5179</v>
      </c>
      <c r="B2572" t="s">
        <v>5180</v>
      </c>
      <c r="C2572">
        <v>30.018800734999999</v>
      </c>
      <c r="D2572" t="s">
        <v>37</v>
      </c>
      <c r="E2572">
        <v>783013.45378617302</v>
      </c>
      <c r="F2572">
        <v>9635790.5794710591</v>
      </c>
      <c r="G2572">
        <f>IF(C2572="","",VLOOKUP(C2572,Classes_detaillees!B:D,Classes_detaillees!C$1,TRUE))</f>
        <v>35</v>
      </c>
      <c r="H2572">
        <f>IF(C2572="","",VLOOKUP(C2572,Classes_finales!B:D,Classes_finales!C$1,TRUE))</f>
        <v>35</v>
      </c>
      <c r="I2572">
        <f t="shared" si="40"/>
        <v>20</v>
      </c>
      <c r="J2572" s="31">
        <f>Classes_finales!$W$30*C2572^3+Classes_finales!$W$31*C2572^2+Classes_finales!$W$32*C2572+Classes_finales!$W$33</f>
        <v>2.6718363604056452</v>
      </c>
      <c r="K2572">
        <f>IF(OR(C2572&lt;10,C2572&gt;450),0,IF(H2572&gt;=MAX(Classes_finales!D:D),$M$1,Donnees_SIG!J2572))</f>
        <v>2.6718363604056452</v>
      </c>
      <c r="P2572" t="s">
        <v>39</v>
      </c>
    </row>
    <row r="2573" spans="1:16">
      <c r="A2573" t="s">
        <v>5181</v>
      </c>
      <c r="B2573" t="s">
        <v>5182</v>
      </c>
      <c r="C2573">
        <v>68.461502074999999</v>
      </c>
      <c r="D2573" t="s">
        <v>37</v>
      </c>
      <c r="E2573">
        <v>791265.77008323499</v>
      </c>
      <c r="F2573">
        <v>9637099.1331268102</v>
      </c>
      <c r="G2573">
        <f>IF(C2573="","",VLOOKUP(C2573,Classes_detaillees!B:D,Classes_detaillees!C$1,TRUE))</f>
        <v>70</v>
      </c>
      <c r="H2573">
        <f>IF(C2573="","",VLOOKUP(C2573,Classes_finales!B:D,Classes_finales!C$1,TRUE))</f>
        <v>70</v>
      </c>
      <c r="I2573">
        <f t="shared" si="40"/>
        <v>20</v>
      </c>
      <c r="J2573" s="31">
        <f>Classes_finales!$W$30*C2573^3+Classes_finales!$W$31*C2573^2+Classes_finales!$W$32*C2573+Classes_finales!$W$33</f>
        <v>7.3115593771361826</v>
      </c>
      <c r="K2573">
        <f>IF(OR(C2573&lt;10,C2573&gt;450),0,IF(H2573&gt;=MAX(Classes_finales!D:D),$M$1,Donnees_SIG!J2573))</f>
        <v>7.3115593771361826</v>
      </c>
      <c r="P2573" t="s">
        <v>39</v>
      </c>
    </row>
    <row r="2574" spans="1:16">
      <c r="A2574" t="s">
        <v>5183</v>
      </c>
      <c r="B2574" t="s">
        <v>5184</v>
      </c>
      <c r="C2574">
        <v>143.52589416999999</v>
      </c>
      <c r="D2574" t="s">
        <v>37</v>
      </c>
      <c r="E2574">
        <v>791816.56253979402</v>
      </c>
      <c r="F2574">
        <v>9638380.7343667205</v>
      </c>
      <c r="G2574">
        <f>IF(C2574="","",VLOOKUP(C2574,Classes_detaillees!B:D,Classes_detaillees!C$1,TRUE))</f>
        <v>145</v>
      </c>
      <c r="H2574">
        <f>IF(C2574="","",VLOOKUP(C2574,Classes_finales!B:D,Classes_finales!C$1,TRUE))</f>
        <v>80</v>
      </c>
      <c r="I2574">
        <f t="shared" si="40"/>
        <v>20</v>
      </c>
      <c r="J2574" s="31">
        <f>Classes_finales!$W$30*C2574^3+Classes_finales!$W$31*C2574^2+Classes_finales!$W$32*C2574+Classes_finales!$W$33</f>
        <v>-6.1235319944237254</v>
      </c>
      <c r="K2574">
        <f>IF(OR(C2574&lt;10,C2574&gt;450),0,IF(H2574&gt;=MAX(Classes_finales!D:D),$M$1,Donnees_SIG!J2574))</f>
        <v>7.914299999999999</v>
      </c>
      <c r="P2574" t="s">
        <v>39</v>
      </c>
    </row>
    <row r="2575" spans="1:16">
      <c r="A2575" t="s">
        <v>5185</v>
      </c>
      <c r="B2575" s="31" t="s">
        <v>5186</v>
      </c>
      <c r="C2575">
        <v>94.039001464999998</v>
      </c>
      <c r="D2575" t="s">
        <v>37</v>
      </c>
      <c r="E2575">
        <v>790894.46200941596</v>
      </c>
      <c r="F2575">
        <v>9638258.9980907794</v>
      </c>
      <c r="G2575">
        <f>IF(C2575="","",VLOOKUP(C2575,Classes_detaillees!B:D,Classes_detaillees!C$1,TRUE))</f>
        <v>95</v>
      </c>
      <c r="H2575">
        <f>IF(C2575="","",VLOOKUP(C2575,Classes_finales!B:D,Classes_finales!C$1,TRUE))</f>
        <v>80</v>
      </c>
      <c r="I2575">
        <f t="shared" si="40"/>
        <v>20</v>
      </c>
      <c r="J2575" s="31">
        <f>Classes_finales!$W$30*C2575^3+Classes_finales!$W$31*C2575^2+Classes_finales!$W$32*C2575+Classes_finales!$W$33</f>
        <v>7.6960879387784917</v>
      </c>
      <c r="K2575">
        <f>IF(OR(C2575&lt;10,C2575&gt;450),0,IF(H2575&gt;=MAX(Classes_finales!D:D),$M$1,Donnees_SIG!J2575))</f>
        <v>7.914299999999999</v>
      </c>
      <c r="P2575" t="s">
        <v>39</v>
      </c>
    </row>
    <row r="2576" spans="1:16">
      <c r="A2576" t="s">
        <v>5187</v>
      </c>
      <c r="B2576" t="s">
        <v>5188</v>
      </c>
      <c r="C2576">
        <v>22.054300307999998</v>
      </c>
      <c r="D2576" t="s">
        <v>37</v>
      </c>
      <c r="E2576">
        <v>790034.50548780698</v>
      </c>
      <c r="F2576">
        <v>9637442.0665317103</v>
      </c>
      <c r="G2576">
        <f>IF(C2576="","",VLOOKUP(C2576,Classes_detaillees!B:D,Classes_detaillees!C$1,TRUE))</f>
        <v>25</v>
      </c>
      <c r="H2576">
        <f>IF(C2576="","",VLOOKUP(C2576,Classes_finales!B:D,Classes_finales!C$1,TRUE))</f>
        <v>30</v>
      </c>
      <c r="I2576">
        <f t="shared" si="40"/>
        <v>20</v>
      </c>
      <c r="J2576" s="31">
        <f>Classes_finales!$W$30*C2576^3+Classes_finales!$W$31*C2576^2+Classes_finales!$W$32*C2576+Classes_finales!$W$33</f>
        <v>1.6327116678937998</v>
      </c>
      <c r="K2576">
        <f>IF(OR(C2576&lt;10,C2576&gt;450),0,IF(H2576&gt;=MAX(Classes_finales!D:D),$M$1,Donnees_SIG!J2576))</f>
        <v>1.6327116678937998</v>
      </c>
      <c r="P2576" t="s">
        <v>39</v>
      </c>
    </row>
    <row r="2577" spans="1:16">
      <c r="A2577" t="s">
        <v>5189</v>
      </c>
      <c r="B2577" t="s">
        <v>5190</v>
      </c>
      <c r="C2577">
        <v>67.450798035000005</v>
      </c>
      <c r="D2577" t="s">
        <v>37</v>
      </c>
      <c r="E2577">
        <v>791528.14956406795</v>
      </c>
      <c r="F2577">
        <v>9638329.4551486596</v>
      </c>
      <c r="G2577">
        <f>IF(C2577="","",VLOOKUP(C2577,Classes_detaillees!B:D,Classes_detaillees!C$1,TRUE))</f>
        <v>70</v>
      </c>
      <c r="H2577">
        <f>IF(C2577="","",VLOOKUP(C2577,Classes_finales!B:D,Classes_finales!C$1,TRUE))</f>
        <v>70</v>
      </c>
      <c r="I2577">
        <f t="shared" si="40"/>
        <v>20</v>
      </c>
      <c r="J2577" s="31">
        <f>Classes_finales!$W$30*C2577^3+Classes_finales!$W$31*C2577^2+Classes_finales!$W$32*C2577+Classes_finales!$W$33</f>
        <v>7.2318960356088553</v>
      </c>
      <c r="K2577">
        <f>IF(OR(C2577&lt;10,C2577&gt;450),0,IF(H2577&gt;=MAX(Classes_finales!D:D),$M$1,Donnees_SIG!J2577))</f>
        <v>7.2318960356088553</v>
      </c>
      <c r="P2577" t="s">
        <v>39</v>
      </c>
    </row>
    <row r="2578" spans="1:16">
      <c r="A2578" t="s">
        <v>5191</v>
      </c>
      <c r="B2578" t="s">
        <v>5192</v>
      </c>
      <c r="C2578">
        <v>158.15040587999999</v>
      </c>
      <c r="D2578" t="s">
        <v>37</v>
      </c>
      <c r="E2578">
        <v>782979.78334202606</v>
      </c>
      <c r="F2578">
        <v>9635760.82861894</v>
      </c>
      <c r="G2578">
        <f>IF(C2578="","",VLOOKUP(C2578,Classes_detaillees!B:D,Classes_detaillees!C$1,TRUE))</f>
        <v>160</v>
      </c>
      <c r="H2578">
        <f>IF(C2578="","",VLOOKUP(C2578,Classes_finales!B:D,Classes_finales!C$1,TRUE))</f>
        <v>80</v>
      </c>
      <c r="I2578">
        <f t="shared" si="40"/>
        <v>20</v>
      </c>
      <c r="J2578" s="31">
        <f>Classes_finales!$W$30*C2578^3+Classes_finales!$W$31*C2578^2+Classes_finales!$W$32*C2578+Classes_finales!$W$33</f>
        <v>-15.565268436641844</v>
      </c>
      <c r="K2578">
        <f>IF(OR(C2578&lt;10,C2578&gt;450),0,IF(H2578&gt;=MAX(Classes_finales!D:D),$M$1,Donnees_SIG!J2578))</f>
        <v>7.914299999999999</v>
      </c>
      <c r="P2578" t="s">
        <v>39</v>
      </c>
    </row>
    <row r="2579" spans="1:16">
      <c r="A2579" t="s">
        <v>5193</v>
      </c>
      <c r="B2579" t="s">
        <v>5194</v>
      </c>
      <c r="C2579">
        <v>339.57980347</v>
      </c>
      <c r="D2579" t="s">
        <v>37</v>
      </c>
      <c r="E2579">
        <v>791375.79460432904</v>
      </c>
      <c r="F2579">
        <v>9638491.8520876393</v>
      </c>
      <c r="G2579">
        <f>IF(C2579="","",VLOOKUP(C2579,Classes_detaillees!B:D,Classes_detaillees!C$1,TRUE))</f>
        <v>340</v>
      </c>
      <c r="H2579">
        <f>IF(C2579="","",VLOOKUP(C2579,Classes_finales!B:D,Classes_finales!C$1,TRUE))</f>
        <v>80</v>
      </c>
      <c r="I2579">
        <f t="shared" si="40"/>
        <v>20</v>
      </c>
      <c r="J2579" s="31">
        <f>Classes_finales!$W$30*C2579^3+Classes_finales!$W$31*C2579^2+Classes_finales!$W$32*C2579+Classes_finales!$W$33</f>
        <v>-510.63295206076958</v>
      </c>
      <c r="K2579">
        <f>IF(OR(C2579&lt;10,C2579&gt;450),0,IF(H2579&gt;=MAX(Classes_finales!D:D),$M$1,Donnees_SIG!J2579))</f>
        <v>7.914299999999999</v>
      </c>
      <c r="P2579" t="s">
        <v>39</v>
      </c>
    </row>
    <row r="2580" spans="1:16">
      <c r="A2580" t="s">
        <v>5195</v>
      </c>
      <c r="B2580" t="s">
        <v>5196</v>
      </c>
      <c r="C2580">
        <v>40.765800476000003</v>
      </c>
      <c r="D2580" t="s">
        <v>37</v>
      </c>
      <c r="E2580">
        <v>789823.47379860003</v>
      </c>
      <c r="F2580">
        <v>9637917.1588829309</v>
      </c>
      <c r="G2580">
        <f>IF(C2580="","",VLOOKUP(C2580,Classes_detaillees!B:D,Classes_detaillees!C$1,TRUE))</f>
        <v>45</v>
      </c>
      <c r="H2580">
        <f>IF(C2580="","",VLOOKUP(C2580,Classes_finales!B:D,Classes_finales!C$1,TRUE))</f>
        <v>50</v>
      </c>
      <c r="I2580">
        <f t="shared" si="40"/>
        <v>20</v>
      </c>
      <c r="J2580" s="31">
        <f>Classes_finales!$W$30*C2580^3+Classes_finales!$W$31*C2580^2+Classes_finales!$W$32*C2580+Classes_finales!$W$33</f>
        <v>4.1430118130111566</v>
      </c>
      <c r="K2580">
        <f>IF(OR(C2580&lt;10,C2580&gt;450),0,IF(H2580&gt;=MAX(Classes_finales!D:D),$M$1,Donnees_SIG!J2580))</f>
        <v>4.1430118130111566</v>
      </c>
      <c r="P2580" t="s">
        <v>39</v>
      </c>
    </row>
    <row r="2581" spans="1:16">
      <c r="A2581" t="s">
        <v>5197</v>
      </c>
      <c r="B2581" t="s">
        <v>5198</v>
      </c>
      <c r="C2581">
        <v>45.994400024000001</v>
      </c>
      <c r="D2581" t="s">
        <v>37</v>
      </c>
      <c r="E2581">
        <v>790771.52234483499</v>
      </c>
      <c r="F2581">
        <v>9638187.1606241409</v>
      </c>
      <c r="G2581">
        <f>IF(C2581="","",VLOOKUP(C2581,Classes_detaillees!B:D,Classes_detaillees!C$1,TRUE))</f>
        <v>50</v>
      </c>
      <c r="H2581">
        <f>IF(C2581="","",VLOOKUP(C2581,Classes_finales!B:D,Classes_finales!C$1,TRUE))</f>
        <v>50</v>
      </c>
      <c r="I2581">
        <f t="shared" si="40"/>
        <v>20</v>
      </c>
      <c r="J2581" s="31">
        <f>Classes_finales!$W$30*C2581^3+Classes_finales!$W$31*C2581^2+Classes_finales!$W$32*C2581+Classes_finales!$W$33</f>
        <v>4.8474388816182223</v>
      </c>
      <c r="K2581">
        <f>IF(OR(C2581&lt;10,C2581&gt;450),0,IF(H2581&gt;=MAX(Classes_finales!D:D),$M$1,Donnees_SIG!J2581))</f>
        <v>4.8474388816182223</v>
      </c>
      <c r="P2581" t="s">
        <v>39</v>
      </c>
    </row>
    <row r="2582" spans="1:16">
      <c r="A2582" t="s">
        <v>5199</v>
      </c>
      <c r="B2582" t="s">
        <v>5200</v>
      </c>
      <c r="C2582">
        <v>69.564399718999994</v>
      </c>
      <c r="D2582" t="s">
        <v>37</v>
      </c>
      <c r="E2582">
        <v>790278.40452991298</v>
      </c>
      <c r="F2582">
        <v>9639028.7611746602</v>
      </c>
      <c r="G2582">
        <f>IF(C2582="","",VLOOKUP(C2582,Classes_detaillees!B:D,Classes_detaillees!C$1,TRUE))</f>
        <v>70</v>
      </c>
      <c r="H2582">
        <f>IF(C2582="","",VLOOKUP(C2582,Classes_finales!B:D,Classes_finales!C$1,TRUE))</f>
        <v>70</v>
      </c>
      <c r="I2582">
        <f t="shared" si="40"/>
        <v>20</v>
      </c>
      <c r="J2582" s="31">
        <f>Classes_finales!$W$30*C2582^3+Classes_finales!$W$31*C2582^2+Classes_finales!$W$32*C2582+Classes_finales!$W$33</f>
        <v>7.394038097949684</v>
      </c>
      <c r="K2582">
        <f>IF(OR(C2582&lt;10,C2582&gt;450),0,IF(H2582&gt;=MAX(Classes_finales!D:D),$M$1,Donnees_SIG!J2582))</f>
        <v>7.394038097949684</v>
      </c>
      <c r="P2582" t="s">
        <v>39</v>
      </c>
    </row>
    <row r="2583" spans="1:16">
      <c r="A2583" t="s">
        <v>5201</v>
      </c>
      <c r="B2583" t="s">
        <v>5202</v>
      </c>
      <c r="C2583">
        <v>68.919898986999996</v>
      </c>
      <c r="D2583" t="s">
        <v>37</v>
      </c>
      <c r="E2583">
        <v>792625.03905783105</v>
      </c>
      <c r="F2583">
        <v>9638674.3079634998</v>
      </c>
      <c r="G2583">
        <f>IF(C2583="","",VLOOKUP(C2583,Classes_detaillees!B:D,Classes_detaillees!C$1,TRUE))</f>
        <v>70</v>
      </c>
      <c r="H2583">
        <f>IF(C2583="","",VLOOKUP(C2583,Classes_finales!B:D,Classes_finales!C$1,TRUE))</f>
        <v>70</v>
      </c>
      <c r="I2583">
        <f t="shared" si="40"/>
        <v>20</v>
      </c>
      <c r="J2583" s="31">
        <f>Classes_finales!$W$30*C2583^3+Classes_finales!$W$31*C2583^2+Classes_finales!$W$32*C2583+Classes_finales!$W$33</f>
        <v>7.3464128030916864</v>
      </c>
      <c r="K2583">
        <f>IF(OR(C2583&lt;10,C2583&gt;450),0,IF(H2583&gt;=MAX(Classes_finales!D:D),$M$1,Donnees_SIG!J2583))</f>
        <v>7.3464128030916864</v>
      </c>
      <c r="P2583" t="s">
        <v>39</v>
      </c>
    </row>
    <row r="2584" spans="1:16">
      <c r="A2584" t="s">
        <v>5203</v>
      </c>
      <c r="B2584" t="s">
        <v>5204</v>
      </c>
      <c r="C2584">
        <v>169.7743988</v>
      </c>
      <c r="D2584" t="s">
        <v>37</v>
      </c>
      <c r="E2584">
        <v>791575.55111382995</v>
      </c>
      <c r="F2584">
        <v>9638554.7487564106</v>
      </c>
      <c r="G2584">
        <f>IF(C2584="","",VLOOKUP(C2584,Classes_detaillees!B:D,Classes_detaillees!C$1,TRUE))</f>
        <v>170</v>
      </c>
      <c r="H2584">
        <f>IF(C2584="","",VLOOKUP(C2584,Classes_finales!B:D,Classes_finales!C$1,TRUE))</f>
        <v>80</v>
      </c>
      <c r="I2584">
        <f t="shared" si="40"/>
        <v>20</v>
      </c>
      <c r="J2584" s="31">
        <f>Classes_finales!$W$30*C2584^3+Classes_finales!$W$31*C2584^2+Classes_finales!$W$32*C2584+Classes_finales!$W$33</f>
        <v>-25.275500862648013</v>
      </c>
      <c r="K2584">
        <f>IF(OR(C2584&lt;10,C2584&gt;450),0,IF(H2584&gt;=MAX(Classes_finales!D:D),$M$1,Donnees_SIG!J2584))</f>
        <v>7.914299999999999</v>
      </c>
      <c r="P2584" t="s">
        <v>39</v>
      </c>
    </row>
    <row r="2585" spans="1:16">
      <c r="A2585" t="s">
        <v>5205</v>
      </c>
      <c r="B2585" t="s">
        <v>5206</v>
      </c>
      <c r="C2585">
        <v>342.36740112000001</v>
      </c>
      <c r="D2585" t="s">
        <v>37</v>
      </c>
      <c r="E2585">
        <v>791498.83686684002</v>
      </c>
      <c r="F2585">
        <v>9638500.4758451991</v>
      </c>
      <c r="G2585">
        <f>IF(C2585="","",VLOOKUP(C2585,Classes_detaillees!B:D,Classes_detaillees!C$1,TRUE))</f>
        <v>345</v>
      </c>
      <c r="H2585">
        <f>IF(C2585="","",VLOOKUP(C2585,Classes_finales!B:D,Classes_finales!C$1,TRUE))</f>
        <v>80</v>
      </c>
      <c r="I2585">
        <f t="shared" si="40"/>
        <v>20</v>
      </c>
      <c r="J2585" s="31">
        <f>Classes_finales!$W$30*C2585^3+Classes_finales!$W$31*C2585^2+Classes_finales!$W$32*C2585+Classes_finales!$W$33</f>
        <v>-525.73792583797956</v>
      </c>
      <c r="K2585">
        <f>IF(OR(C2585&lt;10,C2585&gt;450),0,IF(H2585&gt;=MAX(Classes_finales!D:D),$M$1,Donnees_SIG!J2585))</f>
        <v>7.914299999999999</v>
      </c>
      <c r="P2585" t="s">
        <v>39</v>
      </c>
    </row>
    <row r="2586" spans="1:16">
      <c r="A2586" t="s">
        <v>5207</v>
      </c>
      <c r="B2586" t="s">
        <v>5208</v>
      </c>
      <c r="C2586">
        <v>43.319099426000001</v>
      </c>
      <c r="D2586" t="s">
        <v>37</v>
      </c>
      <c r="E2586">
        <v>790768.36639063898</v>
      </c>
      <c r="F2586">
        <v>9639317.2564117908</v>
      </c>
      <c r="G2586">
        <f>IF(C2586="","",VLOOKUP(C2586,Classes_detaillees!B:D,Classes_detaillees!C$1,TRUE))</f>
        <v>45</v>
      </c>
      <c r="H2586">
        <f>IF(C2586="","",VLOOKUP(C2586,Classes_finales!B:D,Classes_finales!C$1,TRUE))</f>
        <v>50</v>
      </c>
      <c r="I2586">
        <f t="shared" si="40"/>
        <v>20</v>
      </c>
      <c r="J2586" s="31">
        <f>Classes_finales!$W$30*C2586^3+Classes_finales!$W$31*C2586^2+Classes_finales!$W$32*C2586+Classes_finales!$W$33</f>
        <v>4.4897501352871334</v>
      </c>
      <c r="K2586">
        <f>IF(OR(C2586&lt;10,C2586&gt;450),0,IF(H2586&gt;=MAX(Classes_finales!D:D),$M$1,Donnees_SIG!J2586))</f>
        <v>4.4897501352871334</v>
      </c>
      <c r="P2586" t="s">
        <v>39</v>
      </c>
    </row>
    <row r="2587" spans="1:16">
      <c r="A2587" t="s">
        <v>5209</v>
      </c>
      <c r="B2587" t="s">
        <v>5210</v>
      </c>
      <c r="C2587">
        <v>11.711099624999999</v>
      </c>
      <c r="D2587" t="s">
        <v>37</v>
      </c>
      <c r="E2587">
        <v>792950.17283966194</v>
      </c>
      <c r="F2587">
        <v>9639004.7677828595</v>
      </c>
      <c r="G2587">
        <f>IF(C2587="","",VLOOKUP(C2587,Classes_detaillees!B:D,Classes_detaillees!C$1,TRUE))</f>
        <v>15</v>
      </c>
      <c r="H2587">
        <f>IF(C2587="","",VLOOKUP(C2587,Classes_finales!B:D,Classes_finales!C$1,TRUE))</f>
        <v>15</v>
      </c>
      <c r="I2587">
        <f t="shared" si="40"/>
        <v>20</v>
      </c>
      <c r="J2587" s="31">
        <f>Classes_finales!$W$30*C2587^3+Classes_finales!$W$31*C2587^2+Classes_finales!$W$32*C2587+Classes_finales!$W$33</f>
        <v>0.45826773622628447</v>
      </c>
      <c r="K2587">
        <f>IF(OR(C2587&lt;10,C2587&gt;450),0,IF(H2587&gt;=MAX(Classes_finales!D:D),$M$1,Donnees_SIG!J2587))</f>
        <v>0.45826773622628447</v>
      </c>
      <c r="P2587" t="s">
        <v>39</v>
      </c>
    </row>
    <row r="2588" spans="1:16">
      <c r="A2588" t="s">
        <v>5211</v>
      </c>
      <c r="B2588" t="s">
        <v>5212</v>
      </c>
      <c r="C2588">
        <v>20.537599564000001</v>
      </c>
      <c r="D2588" t="s">
        <v>37</v>
      </c>
      <c r="E2588">
        <v>790734.717854221</v>
      </c>
      <c r="F2588">
        <v>9638643.10740529</v>
      </c>
      <c r="G2588">
        <f>IF(C2588="","",VLOOKUP(C2588,Classes_detaillees!B:D,Classes_detaillees!C$1,TRUE))</f>
        <v>25</v>
      </c>
      <c r="H2588">
        <f>IF(C2588="","",VLOOKUP(C2588,Classes_finales!B:D,Classes_finales!C$1,TRUE))</f>
        <v>30</v>
      </c>
      <c r="I2588">
        <f t="shared" si="40"/>
        <v>20</v>
      </c>
      <c r="J2588" s="31">
        <f>Classes_finales!$W$30*C2588^3+Classes_finales!$W$31*C2588^2+Classes_finales!$W$32*C2588+Classes_finales!$W$33</f>
        <v>1.4455816931104262</v>
      </c>
      <c r="K2588">
        <f>IF(OR(C2588&lt;10,C2588&gt;450),0,IF(H2588&gt;=MAX(Classes_finales!D:D),$M$1,Donnees_SIG!J2588))</f>
        <v>1.4455816931104262</v>
      </c>
      <c r="P2588" t="s">
        <v>39</v>
      </c>
    </row>
    <row r="2589" spans="1:16">
      <c r="A2589" t="s">
        <v>5213</v>
      </c>
      <c r="B2589" t="s">
        <v>5214</v>
      </c>
      <c r="C2589">
        <v>20.319499968999999</v>
      </c>
      <c r="D2589" t="s">
        <v>37</v>
      </c>
      <c r="E2589">
        <v>790896.20299627294</v>
      </c>
      <c r="F2589">
        <v>9638450.7832493503</v>
      </c>
      <c r="G2589">
        <f>IF(C2589="","",VLOOKUP(C2589,Classes_detaillees!B:D,Classes_detaillees!C$1,TRUE))</f>
        <v>25</v>
      </c>
      <c r="H2589">
        <f>IF(C2589="","",VLOOKUP(C2589,Classes_finales!B:D,Classes_finales!C$1,TRUE))</f>
        <v>30</v>
      </c>
      <c r="I2589">
        <f t="shared" si="40"/>
        <v>20</v>
      </c>
      <c r="J2589" s="31">
        <f>Classes_finales!$W$30*C2589^3+Classes_finales!$W$31*C2589^2+Classes_finales!$W$32*C2589+Classes_finales!$W$33</f>
        <v>1.4190289741896831</v>
      </c>
      <c r="K2589">
        <f>IF(OR(C2589&lt;10,C2589&gt;450),0,IF(H2589&gt;=MAX(Classes_finales!D:D),$M$1,Donnees_SIG!J2589))</f>
        <v>1.4190289741896831</v>
      </c>
      <c r="P2589" t="s">
        <v>39</v>
      </c>
    </row>
    <row r="2590" spans="1:16">
      <c r="A2590" t="s">
        <v>5215</v>
      </c>
      <c r="B2590" t="s">
        <v>5216</v>
      </c>
      <c r="C2590">
        <v>108.74259949</v>
      </c>
      <c r="D2590" t="s">
        <v>37</v>
      </c>
      <c r="E2590">
        <v>791945.01582051697</v>
      </c>
      <c r="F2590">
        <v>9638441.2098131999</v>
      </c>
      <c r="G2590">
        <f>IF(C2590="","",VLOOKUP(C2590,Classes_detaillees!B:D,Classes_detaillees!C$1,TRUE))</f>
        <v>110</v>
      </c>
      <c r="H2590">
        <f>IF(C2590="","",VLOOKUP(C2590,Classes_finales!B:D,Classes_finales!C$1,TRUE))</f>
        <v>80</v>
      </c>
      <c r="I2590">
        <f t="shared" si="40"/>
        <v>20</v>
      </c>
      <c r="J2590" s="31">
        <f>Classes_finales!$W$30*C2590^3+Classes_finales!$W$31*C2590^2+Classes_finales!$W$32*C2590+Classes_finales!$W$33</f>
        <v>6.0071279482272679</v>
      </c>
      <c r="K2590">
        <f>IF(OR(C2590&lt;10,C2590&gt;450),0,IF(H2590&gt;=MAX(Classes_finales!D:D),$M$1,Donnees_SIG!J2590))</f>
        <v>7.914299999999999</v>
      </c>
      <c r="P2590" t="s">
        <v>39</v>
      </c>
    </row>
    <row r="2591" spans="1:16">
      <c r="A2591" t="s">
        <v>5217</v>
      </c>
      <c r="B2591" t="s">
        <v>5218</v>
      </c>
      <c r="C2591">
        <v>69.225799561000002</v>
      </c>
      <c r="D2591" t="s">
        <v>37</v>
      </c>
      <c r="E2591">
        <v>784444.99201171705</v>
      </c>
      <c r="F2591">
        <v>9636413.4341929201</v>
      </c>
      <c r="G2591">
        <f>IF(C2591="","",VLOOKUP(C2591,Classes_detaillees!B:D,Classes_detaillees!C$1,TRUE))</f>
        <v>70</v>
      </c>
      <c r="H2591">
        <f>IF(C2591="","",VLOOKUP(C2591,Classes_finales!B:D,Classes_finales!C$1,TRUE))</f>
        <v>70</v>
      </c>
      <c r="I2591">
        <f t="shared" si="40"/>
        <v>20</v>
      </c>
      <c r="J2591" s="31">
        <f>Classes_finales!$W$30*C2591^3+Classes_finales!$W$31*C2591^2+Classes_finales!$W$32*C2591+Classes_finales!$W$33</f>
        <v>7.3692196971384423</v>
      </c>
      <c r="K2591">
        <f>IF(OR(C2591&lt;10,C2591&gt;450),0,IF(H2591&gt;=MAX(Classes_finales!D:D),$M$1,Donnees_SIG!J2591))</f>
        <v>7.3692196971384423</v>
      </c>
      <c r="P2591" t="s">
        <v>39</v>
      </c>
    </row>
    <row r="2592" spans="1:16">
      <c r="A2592" t="s">
        <v>5219</v>
      </c>
      <c r="B2592" t="s">
        <v>5220</v>
      </c>
      <c r="C2592">
        <v>64.020500182999996</v>
      </c>
      <c r="D2592" t="s">
        <v>37</v>
      </c>
      <c r="E2592">
        <v>791604.40850124904</v>
      </c>
      <c r="F2592">
        <v>9637535.0208012294</v>
      </c>
      <c r="G2592">
        <f>IF(C2592="","",VLOOKUP(C2592,Classes_detaillees!B:D,Classes_detaillees!C$1,TRUE))</f>
        <v>65</v>
      </c>
      <c r="H2592">
        <f>IF(C2592="","",VLOOKUP(C2592,Classes_finales!B:D,Classes_finales!C$1,TRUE))</f>
        <v>70</v>
      </c>
      <c r="I2592">
        <f t="shared" si="40"/>
        <v>20</v>
      </c>
      <c r="J2592" s="31">
        <f>Classes_finales!$W$30*C2592^3+Classes_finales!$W$31*C2592^2+Classes_finales!$W$32*C2592+Classes_finales!$W$33</f>
        <v>6.9341204975768083</v>
      </c>
      <c r="K2592">
        <f>IF(OR(C2592&lt;10,C2592&gt;450),0,IF(H2592&gt;=MAX(Classes_finales!D:D),$M$1,Donnees_SIG!J2592))</f>
        <v>6.9341204975768083</v>
      </c>
      <c r="P2592" t="s">
        <v>39</v>
      </c>
    </row>
    <row r="2593" spans="1:16">
      <c r="A2593" t="s">
        <v>5221</v>
      </c>
      <c r="B2593" t="s">
        <v>5222</v>
      </c>
      <c r="C2593">
        <v>64.377197265999996</v>
      </c>
      <c r="D2593" t="s">
        <v>37</v>
      </c>
      <c r="E2593">
        <v>783224.18520159298</v>
      </c>
      <c r="F2593">
        <v>9636099.92982715</v>
      </c>
      <c r="G2593">
        <f>IF(C2593="","",VLOOKUP(C2593,Classes_detaillees!B:D,Classes_detaillees!C$1,TRUE))</f>
        <v>65</v>
      </c>
      <c r="H2593">
        <f>IF(C2593="","",VLOOKUP(C2593,Classes_finales!B:D,Classes_finales!C$1,TRUE))</f>
        <v>70</v>
      </c>
      <c r="I2593">
        <f t="shared" si="40"/>
        <v>20</v>
      </c>
      <c r="J2593" s="31">
        <f>Classes_finales!$W$30*C2593^3+Classes_finales!$W$31*C2593^2+Classes_finales!$W$32*C2593+Classes_finales!$W$33</f>
        <v>6.9669668655580015</v>
      </c>
      <c r="K2593">
        <f>IF(OR(C2593&lt;10,C2593&gt;450),0,IF(H2593&gt;=MAX(Classes_finales!D:D),$M$1,Donnees_SIG!J2593))</f>
        <v>6.9669668655580015</v>
      </c>
      <c r="P2593" t="s">
        <v>39</v>
      </c>
    </row>
    <row r="2594" spans="1:16">
      <c r="A2594" t="s">
        <v>5223</v>
      </c>
      <c r="B2594" t="s">
        <v>5224</v>
      </c>
      <c r="C2594">
        <v>32.298400878999999</v>
      </c>
      <c r="D2594" t="s">
        <v>37</v>
      </c>
      <c r="E2594">
        <v>782862.93618076295</v>
      </c>
      <c r="F2594">
        <v>9636149.7685899008</v>
      </c>
      <c r="G2594">
        <f>IF(C2594="","",VLOOKUP(C2594,Classes_detaillees!B:D,Classes_detaillees!C$1,TRUE))</f>
        <v>35</v>
      </c>
      <c r="H2594">
        <f>IF(C2594="","",VLOOKUP(C2594,Classes_finales!B:D,Classes_finales!C$1,TRUE))</f>
        <v>35</v>
      </c>
      <c r="I2594">
        <f t="shared" si="40"/>
        <v>20</v>
      </c>
      <c r="J2594" s="31">
        <f>Classes_finales!$W$30*C2594^3+Classes_finales!$W$31*C2594^2+Classes_finales!$W$32*C2594+Classes_finales!$W$33</f>
        <v>2.9812245044255303</v>
      </c>
      <c r="K2594">
        <f>IF(OR(C2594&lt;10,C2594&gt;450),0,IF(H2594&gt;=MAX(Classes_finales!D:D),$M$1,Donnees_SIG!J2594))</f>
        <v>2.9812245044255303</v>
      </c>
      <c r="P2594" t="s">
        <v>39</v>
      </c>
    </row>
    <row r="2595" spans="1:16">
      <c r="A2595" t="s">
        <v>5225</v>
      </c>
      <c r="B2595" t="s">
        <v>5226</v>
      </c>
      <c r="C2595">
        <v>65.084503174000005</v>
      </c>
      <c r="D2595" t="s">
        <v>37</v>
      </c>
      <c r="E2595">
        <v>790669.67576549202</v>
      </c>
      <c r="F2595">
        <v>9638284.2440378796</v>
      </c>
      <c r="G2595">
        <f>IF(C2595="","",VLOOKUP(C2595,Classes_detaillees!B:D,Classes_detaillees!C$1,TRUE))</f>
        <v>70</v>
      </c>
      <c r="H2595">
        <f>IF(C2595="","",VLOOKUP(C2595,Classes_finales!B:D,Classes_finales!C$1,TRUE))</f>
        <v>70</v>
      </c>
      <c r="I2595">
        <f t="shared" si="40"/>
        <v>20</v>
      </c>
      <c r="J2595" s="31">
        <f>Classes_finales!$W$30*C2595^3+Classes_finales!$W$31*C2595^2+Classes_finales!$W$32*C2595+Classes_finales!$W$33</f>
        <v>7.03084243235031</v>
      </c>
      <c r="K2595">
        <f>IF(OR(C2595&lt;10,C2595&gt;450),0,IF(H2595&gt;=MAX(Classes_finales!D:D),$M$1,Donnees_SIG!J2595))</f>
        <v>7.03084243235031</v>
      </c>
      <c r="P2595" t="s">
        <v>39</v>
      </c>
    </row>
    <row r="2596" spans="1:16">
      <c r="A2596" t="s">
        <v>5227</v>
      </c>
      <c r="B2596" s="31" t="s">
        <v>5228</v>
      </c>
      <c r="C2596">
        <v>70.786903381000002</v>
      </c>
      <c r="D2596" t="s">
        <v>37</v>
      </c>
      <c r="E2596">
        <v>790996.142897691</v>
      </c>
      <c r="F2596">
        <v>9638400.6114618108</v>
      </c>
      <c r="G2596">
        <f>IF(C2596="","",VLOOKUP(C2596,Classes_detaillees!B:D,Classes_detaillees!C$1,TRUE))</f>
        <v>75</v>
      </c>
      <c r="H2596">
        <f>IF(C2596="","",VLOOKUP(C2596,Classes_finales!B:D,Classes_finales!C$1,TRUE))</f>
        <v>80</v>
      </c>
      <c r="I2596">
        <f t="shared" si="40"/>
        <v>20</v>
      </c>
      <c r="J2596" s="31">
        <f>Classes_finales!$W$30*C2596^3+Classes_finales!$W$31*C2596^2+Classes_finales!$W$32*C2596+Classes_finales!$W$33</f>
        <v>7.4798432705729105</v>
      </c>
      <c r="K2596">
        <f>IF(OR(C2596&lt;10,C2596&gt;450),0,IF(H2596&gt;=MAX(Classes_finales!D:D),$M$1,Donnees_SIG!J2596))</f>
        <v>7.914299999999999</v>
      </c>
      <c r="P2596" t="s">
        <v>39</v>
      </c>
    </row>
    <row r="2597" spans="1:16">
      <c r="A2597" t="s">
        <v>5229</v>
      </c>
      <c r="B2597" s="31" t="s">
        <v>5230</v>
      </c>
      <c r="C2597">
        <v>25.019199370999999</v>
      </c>
      <c r="D2597" t="s">
        <v>37</v>
      </c>
      <c r="E2597">
        <v>791320.68036886398</v>
      </c>
      <c r="F2597">
        <v>9638886.43712526</v>
      </c>
      <c r="G2597">
        <f>IF(C2597="","",VLOOKUP(C2597,Classes_detaillees!B:D,Classes_detaillees!C$1,TRUE))</f>
        <v>30</v>
      </c>
      <c r="H2597">
        <f>IF(C2597="","",VLOOKUP(C2597,Classes_finales!B:D,Classes_finales!C$1,TRUE))</f>
        <v>30</v>
      </c>
      <c r="I2597">
        <f t="shared" si="40"/>
        <v>20</v>
      </c>
      <c r="J2597" s="31">
        <f>Classes_finales!$W$30*C2597^3+Classes_finales!$W$31*C2597^2+Classes_finales!$W$32*C2597+Classes_finales!$W$33</f>
        <v>2.0097846564969486</v>
      </c>
      <c r="K2597">
        <f>IF(OR(C2597&lt;10,C2597&gt;450),0,IF(H2597&gt;=MAX(Classes_finales!D:D),$M$1,Donnees_SIG!J2597))</f>
        <v>2.0097846564969486</v>
      </c>
      <c r="P2597" t="s">
        <v>39</v>
      </c>
    </row>
    <row r="2598" spans="1:16">
      <c r="A2598" t="s">
        <v>5231</v>
      </c>
      <c r="B2598" s="31" t="s">
        <v>5232</v>
      </c>
      <c r="C2598">
        <v>180.46530150999999</v>
      </c>
      <c r="D2598" t="s">
        <v>37</v>
      </c>
      <c r="E2598">
        <v>783175.28678393003</v>
      </c>
      <c r="F2598">
        <v>9636484.8446711004</v>
      </c>
      <c r="G2598">
        <f>IF(C2598="","",VLOOKUP(C2598,Classes_detaillees!B:D,Classes_detaillees!C$1,TRUE))</f>
        <v>185</v>
      </c>
      <c r="H2598">
        <f>IF(C2598="","",VLOOKUP(C2598,Classes_finales!B:D,Classes_finales!C$1,TRUE))</f>
        <v>80</v>
      </c>
      <c r="I2598">
        <f t="shared" si="40"/>
        <v>20</v>
      </c>
      <c r="J2598" s="31">
        <f>Classes_finales!$W$30*C2598^3+Classes_finales!$W$31*C2598^2+Classes_finales!$W$32*C2598+Classes_finales!$W$33</f>
        <v>-36.107115645666461</v>
      </c>
      <c r="K2598">
        <f>IF(OR(C2598&lt;10,C2598&gt;450),0,IF(H2598&gt;=MAX(Classes_finales!D:D),$M$1,Donnees_SIG!J2598))</f>
        <v>7.914299999999999</v>
      </c>
      <c r="P2598" t="s">
        <v>39</v>
      </c>
    </row>
    <row r="2599" spans="1:16">
      <c r="A2599" t="s">
        <v>5233</v>
      </c>
      <c r="B2599" t="s">
        <v>5234</v>
      </c>
      <c r="C2599">
        <v>52.795700072999999</v>
      </c>
      <c r="D2599" t="s">
        <v>37</v>
      </c>
      <c r="E2599">
        <v>793459.12427721801</v>
      </c>
      <c r="F2599">
        <v>9639257.6578084491</v>
      </c>
      <c r="G2599">
        <f>IF(C2599="","",VLOOKUP(C2599,Classes_detaillees!B:D,Classes_detaillees!C$1,TRUE))</f>
        <v>55</v>
      </c>
      <c r="H2599">
        <f>IF(C2599="","",VLOOKUP(C2599,Classes_finales!B:D,Classes_finales!C$1,TRUE))</f>
        <v>60</v>
      </c>
      <c r="I2599">
        <f t="shared" si="40"/>
        <v>20</v>
      </c>
      <c r="J2599" s="31">
        <f>Classes_finales!$W$30*C2599^3+Classes_finales!$W$31*C2599^2+Classes_finales!$W$32*C2599+Classes_finales!$W$33</f>
        <v>5.7153845677261987</v>
      </c>
      <c r="K2599">
        <f>IF(OR(C2599&lt;10,C2599&gt;450),0,IF(H2599&gt;=MAX(Classes_finales!D:D),$M$1,Donnees_SIG!J2599))</f>
        <v>5.7153845677261987</v>
      </c>
      <c r="P2599" t="s">
        <v>39</v>
      </c>
    </row>
    <row r="2600" spans="1:16">
      <c r="A2600" t="s">
        <v>5235</v>
      </c>
      <c r="B2600" t="s">
        <v>5236</v>
      </c>
      <c r="C2600">
        <v>137.97579956000001</v>
      </c>
      <c r="D2600" t="s">
        <v>37</v>
      </c>
      <c r="E2600">
        <v>790952.283936069</v>
      </c>
      <c r="F2600">
        <v>9637226.8796034604</v>
      </c>
      <c r="G2600">
        <f>IF(C2600="","",VLOOKUP(C2600,Classes_detaillees!B:D,Classes_detaillees!C$1,TRUE))</f>
        <v>140</v>
      </c>
      <c r="H2600">
        <f>IF(C2600="","",VLOOKUP(C2600,Classes_finales!B:D,Classes_finales!C$1,TRUE))</f>
        <v>80</v>
      </c>
      <c r="I2600">
        <f t="shared" si="40"/>
        <v>20</v>
      </c>
      <c r="J2600" s="31">
        <f>Classes_finales!$W$30*C2600^3+Classes_finales!$W$31*C2600^2+Classes_finales!$W$32*C2600+Classes_finales!$W$33</f>
        <v>-3.2785626819796208</v>
      </c>
      <c r="K2600">
        <f>IF(OR(C2600&lt;10,C2600&gt;450),0,IF(H2600&gt;=MAX(Classes_finales!D:D),$M$1,Donnees_SIG!J2600))</f>
        <v>7.914299999999999</v>
      </c>
      <c r="P2600" t="s">
        <v>39</v>
      </c>
    </row>
    <row r="2601" spans="1:16">
      <c r="A2601" t="s">
        <v>5237</v>
      </c>
      <c r="B2601" s="31" t="s">
        <v>5238</v>
      </c>
      <c r="C2601">
        <v>249.18460082999999</v>
      </c>
      <c r="D2601" t="s">
        <v>37</v>
      </c>
      <c r="E2601">
        <v>790645.10280408105</v>
      </c>
      <c r="F2601">
        <v>9638072.6842847709</v>
      </c>
      <c r="G2601">
        <f>IF(C2601="","",VLOOKUP(C2601,Classes_detaillees!B:D,Classes_detaillees!C$1,TRUE))</f>
        <v>250</v>
      </c>
      <c r="H2601">
        <f>IF(C2601="","",VLOOKUP(C2601,Classes_finales!B:D,Classes_finales!C$1,TRUE))</f>
        <v>80</v>
      </c>
      <c r="I2601">
        <f t="shared" si="40"/>
        <v>20</v>
      </c>
      <c r="J2601" s="31">
        <f>Classes_finales!$W$30*C2601^3+Classes_finales!$W$31*C2601^2+Classes_finales!$W$32*C2601+Classes_finales!$W$33</f>
        <v>-159.14678797981176</v>
      </c>
      <c r="K2601">
        <f>IF(OR(C2601&lt;10,C2601&gt;450),0,IF(H2601&gt;=MAX(Classes_finales!D:D),$M$1,Donnees_SIG!J2601))</f>
        <v>7.914299999999999</v>
      </c>
      <c r="P2601" t="s">
        <v>39</v>
      </c>
    </row>
    <row r="2602" spans="1:16">
      <c r="A2602" t="s">
        <v>5239</v>
      </c>
      <c r="B2602" s="31" t="s">
        <v>5240</v>
      </c>
      <c r="C2602">
        <v>90.625503539999997</v>
      </c>
      <c r="D2602" t="s">
        <v>37</v>
      </c>
      <c r="E2602">
        <v>790411.68550678506</v>
      </c>
      <c r="F2602">
        <v>9637421.2669880502</v>
      </c>
      <c r="G2602">
        <f>IF(C2602="","",VLOOKUP(C2602,Classes_detaillees!B:D,Classes_detaillees!C$1,TRUE))</f>
        <v>95</v>
      </c>
      <c r="H2602">
        <f>IF(C2602="","",VLOOKUP(C2602,Classes_finales!B:D,Classes_finales!C$1,TRUE))</f>
        <v>80</v>
      </c>
      <c r="I2602">
        <f t="shared" si="40"/>
        <v>20</v>
      </c>
      <c r="J2602" s="31">
        <f>Classes_finales!$W$30*C2602^3+Classes_finales!$W$31*C2602^2+Classes_finales!$W$32*C2602+Classes_finales!$W$33</f>
        <v>7.8613389232309032</v>
      </c>
      <c r="K2602">
        <f>IF(OR(C2602&lt;10,C2602&gt;450),0,IF(H2602&gt;=MAX(Classes_finales!D:D),$M$1,Donnees_SIG!J2602))</f>
        <v>7.914299999999999</v>
      </c>
      <c r="P2602" t="s">
        <v>39</v>
      </c>
    </row>
    <row r="2603" spans="1:16">
      <c r="A2603" t="s">
        <v>5241</v>
      </c>
      <c r="B2603" s="31" t="s">
        <v>5242</v>
      </c>
      <c r="C2603">
        <v>184.81809998</v>
      </c>
      <c r="D2603" t="s">
        <v>37</v>
      </c>
      <c r="E2603">
        <v>791895.31176237401</v>
      </c>
      <c r="F2603">
        <v>9638465.1282295194</v>
      </c>
      <c r="G2603">
        <f>IF(C2603="","",VLOOKUP(C2603,Classes_detaillees!B:D,Classes_detaillees!C$1,TRUE))</f>
        <v>185</v>
      </c>
      <c r="H2603">
        <f>IF(C2603="","",VLOOKUP(C2603,Classes_finales!B:D,Classes_finales!C$1,TRUE))</f>
        <v>80</v>
      </c>
      <c r="I2603">
        <f t="shared" si="40"/>
        <v>20</v>
      </c>
      <c r="J2603" s="31">
        <f>Classes_finales!$W$30*C2603^3+Classes_finales!$W$31*C2603^2+Classes_finales!$W$32*C2603+Classes_finales!$W$33</f>
        <v>-41.073879395768998</v>
      </c>
      <c r="K2603">
        <f>IF(OR(C2603&lt;10,C2603&gt;450),0,IF(H2603&gt;=MAX(Classes_finales!D:D),$M$1,Donnees_SIG!J2603))</f>
        <v>7.914299999999999</v>
      </c>
      <c r="P2603" t="s">
        <v>39</v>
      </c>
    </row>
    <row r="2604" spans="1:16">
      <c r="A2604" t="s">
        <v>5243</v>
      </c>
      <c r="B2604" t="s">
        <v>5244</v>
      </c>
      <c r="C2604">
        <v>60.377899169999999</v>
      </c>
      <c r="D2604" t="s">
        <v>37</v>
      </c>
      <c r="E2604">
        <v>782965.61503560399</v>
      </c>
      <c r="F2604">
        <v>9635922.0069624707</v>
      </c>
      <c r="G2604">
        <f>IF(C2604="","",VLOOKUP(C2604,Classes_detaillees!B:D,Classes_detaillees!C$1,TRUE))</f>
        <v>65</v>
      </c>
      <c r="H2604">
        <f>IF(C2604="","",VLOOKUP(C2604,Classes_finales!B:D,Classes_finales!C$1,TRUE))</f>
        <v>70</v>
      </c>
      <c r="I2604">
        <f t="shared" si="40"/>
        <v>20</v>
      </c>
      <c r="J2604" s="31">
        <f>Classes_finales!$W$30*C2604^3+Classes_finales!$W$31*C2604^2+Classes_finales!$W$32*C2604+Classes_finales!$W$33</f>
        <v>6.5757406126983877</v>
      </c>
      <c r="K2604">
        <f>IF(OR(C2604&lt;10,C2604&gt;450),0,IF(H2604&gt;=MAX(Classes_finales!D:D),$M$1,Donnees_SIG!J2604))</f>
        <v>6.5757406126983877</v>
      </c>
      <c r="P2604" t="s">
        <v>39</v>
      </c>
    </row>
    <row r="2605" spans="1:16">
      <c r="A2605" t="s">
        <v>5245</v>
      </c>
      <c r="B2605" s="31" t="s">
        <v>5246</v>
      </c>
      <c r="C2605">
        <v>92.256301879999995</v>
      </c>
      <c r="D2605" t="s">
        <v>37</v>
      </c>
      <c r="E2605">
        <v>789570.584463762</v>
      </c>
      <c r="F2605">
        <v>9638880.4359009508</v>
      </c>
      <c r="G2605">
        <f>IF(C2605="","",VLOOKUP(C2605,Classes_detaillees!B:D,Classes_detaillees!C$1,TRUE))</f>
        <v>95</v>
      </c>
      <c r="H2605">
        <f>IF(C2605="","",VLOOKUP(C2605,Classes_finales!B:D,Classes_finales!C$1,TRUE))</f>
        <v>80</v>
      </c>
      <c r="I2605">
        <f t="shared" si="40"/>
        <v>20</v>
      </c>
      <c r="J2605" s="31">
        <f>Classes_finales!$W$30*C2605^3+Classes_finales!$W$31*C2605^2+Classes_finales!$W$32*C2605+Classes_finales!$W$33</f>
        <v>7.7920958015537831</v>
      </c>
      <c r="K2605">
        <f>IF(OR(C2605&lt;10,C2605&gt;450),0,IF(H2605&gt;=MAX(Classes_finales!D:D),$M$1,Donnees_SIG!J2605))</f>
        <v>7.914299999999999</v>
      </c>
      <c r="P2605" t="s">
        <v>39</v>
      </c>
    </row>
    <row r="2606" spans="1:16">
      <c r="A2606" t="s">
        <v>5247</v>
      </c>
      <c r="B2606" t="s">
        <v>5248</v>
      </c>
      <c r="C2606">
        <v>69.941802979000002</v>
      </c>
      <c r="D2606" t="s">
        <v>37</v>
      </c>
      <c r="E2606">
        <v>792642.28626504994</v>
      </c>
      <c r="F2606">
        <v>9638546.6212072205</v>
      </c>
      <c r="G2606">
        <f>IF(C2606="","",VLOOKUP(C2606,Classes_detaillees!B:D,Classes_detaillees!C$1,TRUE))</f>
        <v>70</v>
      </c>
      <c r="H2606">
        <f>IF(C2606="","",VLOOKUP(C2606,Classes_finales!B:D,Classes_finales!C$1,TRUE))</f>
        <v>70</v>
      </c>
      <c r="I2606">
        <f t="shared" si="40"/>
        <v>20</v>
      </c>
      <c r="J2606" s="31">
        <f>Classes_finales!$W$30*C2606^3+Classes_finales!$W$31*C2606^2+Classes_finales!$W$32*C2606+Classes_finales!$W$33</f>
        <v>7.4211670613667362</v>
      </c>
      <c r="K2606">
        <f>IF(OR(C2606&lt;10,C2606&gt;450),0,IF(H2606&gt;=MAX(Classes_finales!D:D),$M$1,Donnees_SIG!J2606))</f>
        <v>7.4211670613667362</v>
      </c>
      <c r="P2606" t="s">
        <v>39</v>
      </c>
    </row>
    <row r="2607" spans="1:16">
      <c r="A2607" t="s">
        <v>5249</v>
      </c>
      <c r="B2607" t="s">
        <v>5250</v>
      </c>
      <c r="C2607">
        <v>113.26300049</v>
      </c>
      <c r="D2607" t="s">
        <v>37</v>
      </c>
      <c r="E2607">
        <v>792175.74076161697</v>
      </c>
      <c r="F2607">
        <v>9638356.87794278</v>
      </c>
      <c r="G2607">
        <f>IF(C2607="","",VLOOKUP(C2607,Classes_detaillees!B:D,Classes_detaillees!C$1,TRUE))</f>
        <v>115</v>
      </c>
      <c r="H2607">
        <f>IF(C2607="","",VLOOKUP(C2607,Classes_finales!B:D,Classes_finales!C$1,TRUE))</f>
        <v>80</v>
      </c>
      <c r="I2607">
        <f t="shared" si="40"/>
        <v>20</v>
      </c>
      <c r="J2607" s="31">
        <f>Classes_finales!$W$30*C2607^3+Classes_finales!$W$31*C2607^2+Classes_finales!$W$32*C2607+Classes_finales!$W$33</f>
        <v>5.1297762170689758</v>
      </c>
      <c r="K2607">
        <f>IF(OR(C2607&lt;10,C2607&gt;450),0,IF(H2607&gt;=MAX(Classes_finales!D:D),$M$1,Donnees_SIG!J2607))</f>
        <v>7.914299999999999</v>
      </c>
      <c r="P2607" t="s">
        <v>39</v>
      </c>
    </row>
    <row r="2608" spans="1:16">
      <c r="A2608" t="s">
        <v>5251</v>
      </c>
      <c r="B2608" s="31" t="s">
        <v>5252</v>
      </c>
      <c r="C2608">
        <v>139.44740295</v>
      </c>
      <c r="D2608" t="s">
        <v>37</v>
      </c>
      <c r="E2608">
        <v>783514.97607422003</v>
      </c>
      <c r="F2608">
        <v>9635615.9951606896</v>
      </c>
      <c r="G2608">
        <f>IF(C2608="","",VLOOKUP(C2608,Classes_detaillees!B:D,Classes_detaillees!C$1,TRUE))</f>
        <v>140</v>
      </c>
      <c r="H2608">
        <f>IF(C2608="","",VLOOKUP(C2608,Classes_finales!B:D,Classes_finales!C$1,TRUE))</f>
        <v>80</v>
      </c>
      <c r="I2608">
        <f t="shared" si="40"/>
        <v>20</v>
      </c>
      <c r="J2608" s="31">
        <f>Classes_finales!$W$30*C2608^3+Classes_finales!$W$31*C2608^2+Classes_finales!$W$32*C2608+Classes_finales!$W$33</f>
        <v>-3.9955783029835641</v>
      </c>
      <c r="K2608">
        <f>IF(OR(C2608&lt;10,C2608&gt;450),0,IF(H2608&gt;=MAX(Classes_finales!D:D),$M$1,Donnees_SIG!J2608))</f>
        <v>7.914299999999999</v>
      </c>
      <c r="P2608" t="s">
        <v>39</v>
      </c>
    </row>
    <row r="2609" spans="1:16">
      <c r="A2609" t="s">
        <v>5253</v>
      </c>
      <c r="B2609" s="31" t="s">
        <v>5254</v>
      </c>
      <c r="C2609">
        <v>118.18450165</v>
      </c>
      <c r="D2609" t="s">
        <v>37</v>
      </c>
      <c r="E2609">
        <v>790672.97654188005</v>
      </c>
      <c r="F2609">
        <v>9638301.2525554001</v>
      </c>
      <c r="G2609">
        <f>IF(C2609="","",VLOOKUP(C2609,Classes_detaillees!B:D,Classes_detaillees!C$1,TRUE))</f>
        <v>120</v>
      </c>
      <c r="H2609">
        <f>IF(C2609="","",VLOOKUP(C2609,Classes_finales!B:D,Classes_finales!C$1,TRUE))</f>
        <v>80</v>
      </c>
      <c r="I2609">
        <f t="shared" si="40"/>
        <v>20</v>
      </c>
      <c r="J2609" s="31">
        <f>Classes_finales!$W$30*C2609^3+Classes_finales!$W$31*C2609^2+Classes_finales!$W$32*C2609+Classes_finales!$W$33</f>
        <v>3.9606450970859002</v>
      </c>
      <c r="K2609">
        <f>IF(OR(C2609&lt;10,C2609&gt;450),0,IF(H2609&gt;=MAX(Classes_finales!D:D),$M$1,Donnees_SIG!J2609))</f>
        <v>7.914299999999999</v>
      </c>
      <c r="P2609" t="s">
        <v>39</v>
      </c>
    </row>
    <row r="2610" spans="1:16">
      <c r="A2610" t="s">
        <v>5255</v>
      </c>
      <c r="B2610" t="s">
        <v>5256</v>
      </c>
      <c r="C2610">
        <v>235.99119568</v>
      </c>
      <c r="D2610" t="s">
        <v>37</v>
      </c>
      <c r="E2610">
        <v>789911.64210796799</v>
      </c>
      <c r="F2610">
        <v>9638998.1588271596</v>
      </c>
      <c r="G2610">
        <f>IF(C2610="","",VLOOKUP(C2610,Classes_detaillees!B:D,Classes_detaillees!C$1,TRUE))</f>
        <v>240</v>
      </c>
      <c r="H2610">
        <f>IF(C2610="","",VLOOKUP(C2610,Classes_finales!B:D,Classes_finales!C$1,TRUE))</f>
        <v>80</v>
      </c>
      <c r="I2610">
        <f t="shared" si="40"/>
        <v>20</v>
      </c>
      <c r="J2610" s="31">
        <f>Classes_finales!$W$30*C2610^3+Classes_finales!$W$31*C2610^2+Classes_finales!$W$32*C2610+Classes_finales!$W$33</f>
        <v>-127.38344237437119</v>
      </c>
      <c r="K2610">
        <f>IF(OR(C2610&lt;10,C2610&gt;450),0,IF(H2610&gt;=MAX(Classes_finales!D:D),$M$1,Donnees_SIG!J2610))</f>
        <v>7.914299999999999</v>
      </c>
      <c r="P2610" t="s">
        <v>39</v>
      </c>
    </row>
    <row r="2611" spans="1:16">
      <c r="A2611" t="s">
        <v>5257</v>
      </c>
      <c r="B2611" t="s">
        <v>5258</v>
      </c>
      <c r="C2611">
        <v>88.447303771999998</v>
      </c>
      <c r="D2611" t="s">
        <v>37</v>
      </c>
      <c r="E2611">
        <v>783691.295828345</v>
      </c>
      <c r="F2611">
        <v>9637304.7892482392</v>
      </c>
      <c r="G2611">
        <f>IF(C2611="","",VLOOKUP(C2611,Classes_detaillees!B:D,Classes_detaillees!C$1,TRUE))</f>
        <v>90</v>
      </c>
      <c r="H2611">
        <f>IF(C2611="","",VLOOKUP(C2611,Classes_finales!B:D,Classes_finales!C$1,TRUE))</f>
        <v>80</v>
      </c>
      <c r="I2611">
        <f t="shared" si="40"/>
        <v>20</v>
      </c>
      <c r="J2611" s="31">
        <f>Classes_finales!$W$30*C2611^3+Classes_finales!$W$31*C2611^2+Classes_finales!$W$32*C2611+Classes_finales!$W$33</f>
        <v>7.9270543421399076</v>
      </c>
      <c r="K2611">
        <f>IF(OR(C2611&lt;10,C2611&gt;450),0,IF(H2611&gt;=MAX(Classes_finales!D:D),$M$1,Donnees_SIG!J2611))</f>
        <v>7.914299999999999</v>
      </c>
      <c r="P2611" t="s">
        <v>39</v>
      </c>
    </row>
    <row r="2612" spans="1:16">
      <c r="A2612" t="s">
        <v>5259</v>
      </c>
      <c r="B2612" t="s">
        <v>5260</v>
      </c>
      <c r="C2612">
        <v>163.27859497</v>
      </c>
      <c r="D2612" t="s">
        <v>37</v>
      </c>
      <c r="E2612">
        <v>790530.11989437998</v>
      </c>
      <c r="F2612">
        <v>9638715.7673266307</v>
      </c>
      <c r="G2612">
        <f>IF(C2612="","",VLOOKUP(C2612,Classes_detaillees!B:D,Classes_detaillees!C$1,TRUE))</f>
        <v>165</v>
      </c>
      <c r="H2612">
        <f>IF(C2612="","",VLOOKUP(C2612,Classes_finales!B:D,Classes_finales!C$1,TRUE))</f>
        <v>80</v>
      </c>
      <c r="I2612">
        <f t="shared" si="40"/>
        <v>20</v>
      </c>
      <c r="J2612" s="31">
        <f>Classes_finales!$W$30*C2612^3+Classes_finales!$W$31*C2612^2+Classes_finales!$W$32*C2612+Classes_finales!$W$33</f>
        <v>-19.595187774555065</v>
      </c>
      <c r="K2612">
        <f>IF(OR(C2612&lt;10,C2612&gt;450),0,IF(H2612&gt;=MAX(Classes_finales!D:D),$M$1,Donnees_SIG!J2612))</f>
        <v>7.914299999999999</v>
      </c>
      <c r="P2612" t="s">
        <v>39</v>
      </c>
    </row>
    <row r="2613" spans="1:16">
      <c r="A2613" t="s">
        <v>5261</v>
      </c>
      <c r="B2613" t="s">
        <v>5262</v>
      </c>
      <c r="C2613">
        <v>75.068298339999998</v>
      </c>
      <c r="D2613" t="s">
        <v>37</v>
      </c>
      <c r="E2613">
        <v>786392.36988325196</v>
      </c>
      <c r="F2613">
        <v>9636295.3261110596</v>
      </c>
      <c r="G2613">
        <f>IF(C2613="","",VLOOKUP(C2613,Classes_detaillees!B:D,Classes_detaillees!C$1,TRUE))</f>
        <v>80</v>
      </c>
      <c r="H2613">
        <f>IF(C2613="","",VLOOKUP(C2613,Classes_finales!B:D,Classes_finales!C$1,TRUE))</f>
        <v>80</v>
      </c>
      <c r="I2613">
        <f t="shared" si="40"/>
        <v>20</v>
      </c>
      <c r="J2613" s="31">
        <f>Classes_finales!$W$30*C2613^3+Classes_finales!$W$31*C2613^2+Classes_finales!$W$32*C2613+Classes_finales!$W$33</f>
        <v>7.7306632028987554</v>
      </c>
      <c r="K2613">
        <f>IF(OR(C2613&lt;10,C2613&gt;450),0,IF(H2613&gt;=MAX(Classes_finales!D:D),$M$1,Donnees_SIG!J2613))</f>
        <v>7.914299999999999</v>
      </c>
      <c r="P2613" t="s">
        <v>39</v>
      </c>
    </row>
    <row r="2614" spans="1:16">
      <c r="A2614" t="s">
        <v>5263</v>
      </c>
      <c r="B2614" t="s">
        <v>5264</v>
      </c>
      <c r="C2614">
        <v>18.788299560999999</v>
      </c>
      <c r="D2614" t="s">
        <v>37</v>
      </c>
      <c r="E2614">
        <v>789917.47506361501</v>
      </c>
      <c r="F2614">
        <v>9639008.2641083896</v>
      </c>
      <c r="G2614">
        <f>IF(C2614="","",VLOOKUP(C2614,Classes_detaillees!B:D,Classes_detaillees!C$1,TRUE))</f>
        <v>20</v>
      </c>
      <c r="H2614">
        <f>IF(C2614="","",VLOOKUP(C2614,Classes_finales!B:D,Classes_finales!C$1,TRUE))</f>
        <v>30</v>
      </c>
      <c r="I2614">
        <f t="shared" si="40"/>
        <v>20</v>
      </c>
      <c r="J2614" s="31">
        <f>Classes_finales!$W$30*C2614^3+Classes_finales!$W$31*C2614^2+Classes_finales!$W$32*C2614+Classes_finales!$W$33</f>
        <v>1.2353092156855578</v>
      </c>
      <c r="K2614">
        <f>IF(OR(C2614&lt;10,C2614&gt;450),0,IF(H2614&gt;=MAX(Classes_finales!D:D),$M$1,Donnees_SIG!J2614))</f>
        <v>1.2353092156855578</v>
      </c>
      <c r="P2614" t="s">
        <v>39</v>
      </c>
    </row>
    <row r="2615" spans="1:16">
      <c r="A2615" t="s">
        <v>5265</v>
      </c>
      <c r="B2615" t="s">
        <v>5266</v>
      </c>
      <c r="C2615">
        <v>19.937200546</v>
      </c>
      <c r="D2615" t="s">
        <v>37</v>
      </c>
      <c r="E2615">
        <v>783003.86258881795</v>
      </c>
      <c r="F2615">
        <v>9635799.4015824907</v>
      </c>
      <c r="G2615">
        <f>IF(C2615="","",VLOOKUP(C2615,Classes_detaillees!B:D,Classes_detaillees!C$1,TRUE))</f>
        <v>20</v>
      </c>
      <c r="H2615">
        <f>IF(C2615="","",VLOOKUP(C2615,Classes_finales!B:D,Classes_finales!C$1,TRUE))</f>
        <v>30</v>
      </c>
      <c r="I2615">
        <f t="shared" si="40"/>
        <v>20</v>
      </c>
      <c r="J2615" s="31">
        <f>Classes_finales!$W$30*C2615^3+Classes_finales!$W$31*C2615^2+Classes_finales!$W$32*C2615+Classes_finales!$W$33</f>
        <v>1.3727114947361565</v>
      </c>
      <c r="K2615">
        <f>IF(OR(C2615&lt;10,C2615&gt;450),0,IF(H2615&gt;=MAX(Classes_finales!D:D),$M$1,Donnees_SIG!J2615))</f>
        <v>1.3727114947361565</v>
      </c>
      <c r="P2615" t="s">
        <v>39</v>
      </c>
    </row>
    <row r="2616" spans="1:16">
      <c r="A2616" t="s">
        <v>5267</v>
      </c>
      <c r="B2616" t="s">
        <v>5268</v>
      </c>
      <c r="C2616">
        <v>61.862499237000002</v>
      </c>
      <c r="D2616" t="s">
        <v>37</v>
      </c>
      <c r="E2616">
        <v>782900.41226927598</v>
      </c>
      <c r="F2616">
        <v>9635792.8942503892</v>
      </c>
      <c r="G2616">
        <f>IF(C2616="","",VLOOKUP(C2616,Classes_detaillees!B:D,Classes_detaillees!C$1,TRUE))</f>
        <v>65</v>
      </c>
      <c r="H2616">
        <f>IF(C2616="","",VLOOKUP(C2616,Classes_finales!B:D,Classes_finales!C$1,TRUE))</f>
        <v>70</v>
      </c>
      <c r="I2616">
        <f t="shared" si="40"/>
        <v>20</v>
      </c>
      <c r="J2616" s="31">
        <f>Classes_finales!$W$30*C2616^3+Classes_finales!$W$31*C2616^2+Classes_finales!$W$32*C2616+Classes_finales!$W$33</f>
        <v>6.7266904885913377</v>
      </c>
      <c r="K2616">
        <f>IF(OR(C2616&lt;10,C2616&gt;450),0,IF(H2616&gt;=MAX(Classes_finales!D:D),$M$1,Donnees_SIG!J2616))</f>
        <v>6.7266904885913377</v>
      </c>
      <c r="P2616" t="s">
        <v>39</v>
      </c>
    </row>
    <row r="2617" spans="1:16">
      <c r="A2617" t="s">
        <v>5269</v>
      </c>
      <c r="B2617" s="31" t="s">
        <v>5270</v>
      </c>
      <c r="C2617">
        <v>126.26339722</v>
      </c>
      <c r="D2617" t="s">
        <v>37</v>
      </c>
      <c r="E2617">
        <v>790501.66047913302</v>
      </c>
      <c r="F2617">
        <v>9637677.3547807094</v>
      </c>
      <c r="G2617">
        <f>IF(C2617="","",VLOOKUP(C2617,Classes_detaillees!B:D,Classes_detaillees!C$1,TRUE))</f>
        <v>130</v>
      </c>
      <c r="H2617">
        <f>IF(C2617="","",VLOOKUP(C2617,Classes_finales!B:D,Classes_finales!C$1,TRUE))</f>
        <v>80</v>
      </c>
      <c r="I2617">
        <f t="shared" si="40"/>
        <v>20</v>
      </c>
      <c r="J2617" s="31">
        <f>Classes_finales!$W$30*C2617^3+Classes_finales!$W$31*C2617^2+Classes_finales!$W$32*C2617+Classes_finales!$W$33</f>
        <v>1.5211208326309484</v>
      </c>
      <c r="K2617">
        <f>IF(OR(C2617&lt;10,C2617&gt;450),0,IF(H2617&gt;=MAX(Classes_finales!D:D),$M$1,Donnees_SIG!J2617))</f>
        <v>7.914299999999999</v>
      </c>
      <c r="P2617" t="s">
        <v>39</v>
      </c>
    </row>
    <row r="2618" spans="1:16">
      <c r="A2618" t="s">
        <v>5271</v>
      </c>
      <c r="B2618" s="31" t="s">
        <v>5272</v>
      </c>
      <c r="C2618">
        <v>87.061203003000003</v>
      </c>
      <c r="D2618" t="s">
        <v>37</v>
      </c>
      <c r="E2618">
        <v>791710.09172570996</v>
      </c>
      <c r="F2618">
        <v>9638270.8394196797</v>
      </c>
      <c r="G2618">
        <f>IF(C2618="","",VLOOKUP(C2618,Classes_detaillees!B:D,Classes_detaillees!C$1,TRUE))</f>
        <v>90</v>
      </c>
      <c r="H2618">
        <f>IF(C2618="","",VLOOKUP(C2618,Classes_finales!B:D,Classes_finales!C$1,TRUE))</f>
        <v>80</v>
      </c>
      <c r="I2618">
        <f t="shared" si="40"/>
        <v>20</v>
      </c>
      <c r="J2618" s="31">
        <f>Classes_finales!$W$30*C2618^3+Classes_finales!$W$31*C2618^2+Classes_finales!$W$32*C2618+Classes_finales!$W$33</f>
        <v>7.9534449117127064</v>
      </c>
      <c r="K2618">
        <f>IF(OR(C2618&lt;10,C2618&gt;450),0,IF(H2618&gt;=MAX(Classes_finales!D:D),$M$1,Donnees_SIG!J2618))</f>
        <v>7.914299999999999</v>
      </c>
      <c r="P2618" t="s">
        <v>39</v>
      </c>
    </row>
    <row r="2619" spans="1:16">
      <c r="A2619" t="s">
        <v>5273</v>
      </c>
      <c r="B2619" t="s">
        <v>5274</v>
      </c>
      <c r="C2619">
        <v>48.405998230000002</v>
      </c>
      <c r="D2619" t="s">
        <v>37</v>
      </c>
      <c r="E2619">
        <v>785515.88159920298</v>
      </c>
      <c r="F2619">
        <v>9636495.0330624096</v>
      </c>
      <c r="G2619">
        <f>IF(C2619="","",VLOOKUP(C2619,Classes_detaillees!B:D,Classes_detaillees!C$1,TRUE))</f>
        <v>50</v>
      </c>
      <c r="H2619">
        <f>IF(C2619="","",VLOOKUP(C2619,Classes_finales!B:D,Classes_finales!C$1,TRUE))</f>
        <v>50</v>
      </c>
      <c r="I2619">
        <f t="shared" si="40"/>
        <v>20</v>
      </c>
      <c r="J2619" s="31">
        <f>Classes_finales!$W$30*C2619^3+Classes_finales!$W$31*C2619^2+Classes_finales!$W$32*C2619+Classes_finales!$W$33</f>
        <v>5.163069504194306</v>
      </c>
      <c r="K2619">
        <f>IF(OR(C2619&lt;10,C2619&gt;450),0,IF(H2619&gt;=MAX(Classes_finales!D:D),$M$1,Donnees_SIG!J2619))</f>
        <v>5.163069504194306</v>
      </c>
      <c r="P2619" t="s">
        <v>39</v>
      </c>
    </row>
    <row r="2620" spans="1:16">
      <c r="A2620" t="s">
        <v>5275</v>
      </c>
      <c r="B2620" s="31" t="s">
        <v>5276</v>
      </c>
      <c r="C2620">
        <v>89.866302489999995</v>
      </c>
      <c r="D2620" t="s">
        <v>37</v>
      </c>
      <c r="E2620">
        <v>782978.69977529999</v>
      </c>
      <c r="F2620">
        <v>9635750.1827550009</v>
      </c>
      <c r="G2620">
        <f>IF(C2620="","",VLOOKUP(C2620,Classes_detaillees!B:D,Classes_detaillees!C$1,TRUE))</f>
        <v>90</v>
      </c>
      <c r="H2620">
        <f>IF(C2620="","",VLOOKUP(C2620,Classes_finales!B:D,Classes_finales!C$1,TRUE))</f>
        <v>80</v>
      </c>
      <c r="I2620">
        <f t="shared" si="40"/>
        <v>20</v>
      </c>
      <c r="J2620" s="31">
        <f>Classes_finales!$W$30*C2620^3+Classes_finales!$W$31*C2620^2+Classes_finales!$W$32*C2620+Classes_finales!$W$33</f>
        <v>7.8876682353005467</v>
      </c>
      <c r="K2620">
        <f>IF(OR(C2620&lt;10,C2620&gt;450),0,IF(H2620&gt;=MAX(Classes_finales!D:D),$M$1,Donnees_SIG!J2620))</f>
        <v>7.914299999999999</v>
      </c>
      <c r="P2620" t="s">
        <v>39</v>
      </c>
    </row>
    <row r="2621" spans="1:16">
      <c r="A2621" t="s">
        <v>5277</v>
      </c>
      <c r="B2621" t="s">
        <v>5278</v>
      </c>
      <c r="C2621">
        <v>88.321197510000005</v>
      </c>
      <c r="D2621" t="s">
        <v>37</v>
      </c>
      <c r="E2621">
        <v>790909.23258279404</v>
      </c>
      <c r="F2621">
        <v>9638363.5769415293</v>
      </c>
      <c r="G2621">
        <f>IF(C2621="","",VLOOKUP(C2621,Classes_detaillees!B:D,Classes_detaillees!C$1,TRUE))</f>
        <v>90</v>
      </c>
      <c r="H2621">
        <f>IF(C2621="","",VLOOKUP(C2621,Classes_finales!B:D,Classes_finales!C$1,TRUE))</f>
        <v>80</v>
      </c>
      <c r="I2621">
        <f t="shared" si="40"/>
        <v>20</v>
      </c>
      <c r="J2621" s="31">
        <f>Classes_finales!$W$30*C2621^3+Classes_finales!$W$31*C2621^2+Classes_finales!$W$32*C2621+Classes_finales!$W$33</f>
        <v>7.9299441834510063</v>
      </c>
      <c r="K2621">
        <f>IF(OR(C2621&lt;10,C2621&gt;450),0,IF(H2621&gt;=MAX(Classes_finales!D:D),$M$1,Donnees_SIG!J2621))</f>
        <v>7.914299999999999</v>
      </c>
      <c r="P2621" t="s">
        <v>39</v>
      </c>
    </row>
    <row r="2622" spans="1:16">
      <c r="A2622" t="s">
        <v>5279</v>
      </c>
      <c r="B2622" t="s">
        <v>5280</v>
      </c>
      <c r="C2622">
        <v>124.80860138</v>
      </c>
      <c r="D2622" t="s">
        <v>37</v>
      </c>
      <c r="E2622">
        <v>790686.05444563297</v>
      </c>
      <c r="F2622">
        <v>9638056.1942219995</v>
      </c>
      <c r="G2622">
        <f>IF(C2622="","",VLOOKUP(C2622,Classes_detaillees!B:D,Classes_detaillees!C$1,TRUE))</f>
        <v>125</v>
      </c>
      <c r="H2622">
        <f>IF(C2622="","",VLOOKUP(C2622,Classes_finales!B:D,Classes_finales!C$1,TRUE))</f>
        <v>80</v>
      </c>
      <c r="I2622">
        <f t="shared" si="40"/>
        <v>20</v>
      </c>
      <c r="J2622" s="31">
        <f>Classes_finales!$W$30*C2622^3+Classes_finales!$W$31*C2622^2+Classes_finales!$W$32*C2622+Classes_finales!$W$33</f>
        <v>2.0103823668155587</v>
      </c>
      <c r="K2622">
        <f>IF(OR(C2622&lt;10,C2622&gt;450),0,IF(H2622&gt;=MAX(Classes_finales!D:D),$M$1,Donnees_SIG!J2622))</f>
        <v>7.914299999999999</v>
      </c>
      <c r="P2622" t="s">
        <v>39</v>
      </c>
    </row>
    <row r="2623" spans="1:16">
      <c r="A2623" t="s">
        <v>5281</v>
      </c>
      <c r="B2623" s="31" t="s">
        <v>5282</v>
      </c>
      <c r="C2623">
        <v>22.989599227999999</v>
      </c>
      <c r="D2623" t="s">
        <v>37</v>
      </c>
      <c r="E2623">
        <v>790343.97090340697</v>
      </c>
      <c r="F2623">
        <v>9638663.1043007895</v>
      </c>
      <c r="G2623">
        <f>IF(C2623="","",VLOOKUP(C2623,Classes_detaillees!B:D,Classes_detaillees!C$1,TRUE))</f>
        <v>25</v>
      </c>
      <c r="H2623">
        <f>IF(C2623="","",VLOOKUP(C2623,Classes_finales!B:D,Classes_finales!C$1,TRUE))</f>
        <v>30</v>
      </c>
      <c r="I2623">
        <f t="shared" si="40"/>
        <v>20</v>
      </c>
      <c r="J2623" s="31">
        <f>Classes_finales!$W$30*C2623^3+Classes_finales!$W$31*C2623^2+Classes_finales!$W$32*C2623+Classes_finales!$W$33</f>
        <v>1.7501458471769502</v>
      </c>
      <c r="K2623">
        <f>IF(OR(C2623&lt;10,C2623&gt;450),0,IF(H2623&gt;=MAX(Classes_finales!D:D),$M$1,Donnees_SIG!J2623))</f>
        <v>1.7501458471769502</v>
      </c>
      <c r="P2623" t="s">
        <v>39</v>
      </c>
    </row>
    <row r="2624" spans="1:16">
      <c r="A2624" t="s">
        <v>5283</v>
      </c>
      <c r="B2624" t="s">
        <v>5284</v>
      </c>
      <c r="C2624">
        <v>66.898200989000003</v>
      </c>
      <c r="D2624" t="s">
        <v>37</v>
      </c>
      <c r="E2624">
        <v>791317.11319508497</v>
      </c>
      <c r="F2624">
        <v>9638878.9597200006</v>
      </c>
      <c r="G2624">
        <f>IF(C2624="","",VLOOKUP(C2624,Classes_detaillees!B:D,Classes_detaillees!C$1,TRUE))</f>
        <v>70</v>
      </c>
      <c r="H2624">
        <f>IF(C2624="","",VLOOKUP(C2624,Classes_finales!B:D,Classes_finales!C$1,TRUE))</f>
        <v>70</v>
      </c>
      <c r="I2624">
        <f t="shared" si="40"/>
        <v>20</v>
      </c>
      <c r="J2624" s="31">
        <f>Classes_finales!$W$30*C2624^3+Classes_finales!$W$31*C2624^2+Classes_finales!$W$32*C2624+Classes_finales!$W$33</f>
        <v>7.186736993822656</v>
      </c>
      <c r="K2624">
        <f>IF(OR(C2624&lt;10,C2624&gt;450),0,IF(H2624&gt;=MAX(Classes_finales!D:D),$M$1,Donnees_SIG!J2624))</f>
        <v>7.186736993822656</v>
      </c>
      <c r="P2624" t="s">
        <v>39</v>
      </c>
    </row>
    <row r="2625" spans="1:16">
      <c r="A2625" t="s">
        <v>5285</v>
      </c>
      <c r="B2625" s="31" t="s">
        <v>5286</v>
      </c>
      <c r="C2625">
        <v>182.09039307</v>
      </c>
      <c r="D2625" t="s">
        <v>37</v>
      </c>
      <c r="E2625">
        <v>791954.69490538596</v>
      </c>
      <c r="F2625">
        <v>9638564.6717726402</v>
      </c>
      <c r="G2625">
        <f>IF(C2625="","",VLOOKUP(C2625,Classes_detaillees!B:D,Classes_detaillees!C$1,TRUE))</f>
        <v>185</v>
      </c>
      <c r="H2625">
        <f>IF(C2625="","",VLOOKUP(C2625,Classes_finales!B:D,Classes_finales!C$1,TRUE))</f>
        <v>80</v>
      </c>
      <c r="I2625">
        <f t="shared" si="40"/>
        <v>20</v>
      </c>
      <c r="J2625" s="31">
        <f>Classes_finales!$W$30*C2625^3+Classes_finales!$W$31*C2625^2+Classes_finales!$W$32*C2625+Classes_finales!$W$33</f>
        <v>-37.922651931983637</v>
      </c>
      <c r="K2625">
        <f>IF(OR(C2625&lt;10,C2625&gt;450),0,IF(H2625&gt;=MAX(Classes_finales!D:D),$M$1,Donnees_SIG!J2625))</f>
        <v>7.914299999999999</v>
      </c>
      <c r="P2625" t="s">
        <v>39</v>
      </c>
    </row>
    <row r="2626" spans="1:16">
      <c r="A2626" t="s">
        <v>5287</v>
      </c>
      <c r="B2626" t="s">
        <v>5288</v>
      </c>
      <c r="C2626">
        <v>68.608001709000007</v>
      </c>
      <c r="D2626" t="s">
        <v>37</v>
      </c>
      <c r="E2626">
        <v>783405.348342326</v>
      </c>
      <c r="F2626">
        <v>9637093.0654662997</v>
      </c>
      <c r="G2626">
        <f>IF(C2626="","",VLOOKUP(C2626,Classes_detaillees!B:D,Classes_detaillees!C$1,TRUE))</f>
        <v>70</v>
      </c>
      <c r="H2626">
        <f>IF(C2626="","",VLOOKUP(C2626,Classes_finales!B:D,Classes_finales!C$1,TRUE))</f>
        <v>70</v>
      </c>
      <c r="I2626">
        <f t="shared" si="40"/>
        <v>20</v>
      </c>
      <c r="J2626" s="31">
        <f>Classes_finales!$W$30*C2626^3+Classes_finales!$W$31*C2626^2+Classes_finales!$W$32*C2626+Classes_finales!$W$33</f>
        <v>7.3227859470508765</v>
      </c>
      <c r="K2626">
        <f>IF(OR(C2626&lt;10,C2626&gt;450),0,IF(H2626&gt;=MAX(Classes_finales!D:D),$M$1,Donnees_SIG!J2626))</f>
        <v>7.3227859470508765</v>
      </c>
      <c r="P2626" t="s">
        <v>39</v>
      </c>
    </row>
    <row r="2627" spans="1:16">
      <c r="A2627" t="s">
        <v>5289</v>
      </c>
      <c r="B2627" t="s">
        <v>5290</v>
      </c>
      <c r="C2627">
        <v>40.139598845999998</v>
      </c>
      <c r="D2627" t="s">
        <v>37</v>
      </c>
      <c r="E2627">
        <v>793846.51839310001</v>
      </c>
      <c r="F2627">
        <v>9639317.3837301508</v>
      </c>
      <c r="G2627">
        <f>IF(C2627="","",VLOOKUP(C2627,Classes_detaillees!B:D,Classes_detaillees!C$1,TRUE))</f>
        <v>45</v>
      </c>
      <c r="H2627">
        <f>IF(C2627="","",VLOOKUP(C2627,Classes_finales!B:D,Classes_finales!C$1,TRUE))</f>
        <v>50</v>
      </c>
      <c r="I2627">
        <f t="shared" ref="I2627:I2690" si="41">IF(E2627="","",20)</f>
        <v>20</v>
      </c>
      <c r="J2627" s="31">
        <f>Classes_finales!$W$30*C2627^3+Classes_finales!$W$31*C2627^2+Classes_finales!$W$32*C2627+Classes_finales!$W$33</f>
        <v>4.0574071300402448</v>
      </c>
      <c r="K2627">
        <f>IF(OR(C2627&lt;10,C2627&gt;450),0,IF(H2627&gt;=MAX(Classes_finales!D:D),$M$1,Donnees_SIG!J2627))</f>
        <v>4.0574071300402448</v>
      </c>
      <c r="P2627" t="s">
        <v>39</v>
      </c>
    </row>
    <row r="2628" spans="1:16">
      <c r="A2628" t="s">
        <v>5291</v>
      </c>
      <c r="B2628" t="s">
        <v>5292</v>
      </c>
      <c r="C2628">
        <v>11.892299652</v>
      </c>
      <c r="D2628" t="s">
        <v>37</v>
      </c>
      <c r="E2628">
        <v>790120.72372122004</v>
      </c>
      <c r="F2628">
        <v>9637509.4610402007</v>
      </c>
      <c r="G2628">
        <f>IF(C2628="","",VLOOKUP(C2628,Classes_detaillees!B:D,Classes_detaillees!C$1,TRUE))</f>
        <v>15</v>
      </c>
      <c r="H2628">
        <f>IF(C2628="","",VLOOKUP(C2628,Classes_finales!B:D,Classes_finales!C$1,TRUE))</f>
        <v>15</v>
      </c>
      <c r="I2628">
        <f t="shared" si="41"/>
        <v>20</v>
      </c>
      <c r="J2628" s="31">
        <f>Classes_finales!$W$30*C2628^3+Classes_finales!$W$31*C2628^2+Classes_finales!$W$32*C2628+Classes_finales!$W$33</f>
        <v>0.47647299487637262</v>
      </c>
      <c r="K2628">
        <f>IF(OR(C2628&lt;10,C2628&gt;450),0,IF(H2628&gt;=MAX(Classes_finales!D:D),$M$1,Donnees_SIG!J2628))</f>
        <v>0.47647299487637262</v>
      </c>
      <c r="P2628" t="s">
        <v>39</v>
      </c>
    </row>
    <row r="2629" spans="1:16">
      <c r="A2629" t="s">
        <v>5293</v>
      </c>
      <c r="B2629" t="s">
        <v>5294</v>
      </c>
      <c r="C2629">
        <v>33.844600677000003</v>
      </c>
      <c r="D2629" t="s">
        <v>37</v>
      </c>
      <c r="E2629">
        <v>790480.46664494195</v>
      </c>
      <c r="F2629">
        <v>9639362.8473344296</v>
      </c>
      <c r="G2629">
        <f>IF(C2629="","",VLOOKUP(C2629,Classes_detaillees!B:D,Classes_detaillees!C$1,TRUE))</f>
        <v>35</v>
      </c>
      <c r="H2629">
        <f>IF(C2629="","",VLOOKUP(C2629,Classes_finales!B:D,Classes_finales!C$1,TRUE))</f>
        <v>35</v>
      </c>
      <c r="I2629">
        <f t="shared" si="41"/>
        <v>20</v>
      </c>
      <c r="J2629" s="31">
        <f>Classes_finales!$W$30*C2629^3+Classes_finales!$W$31*C2629^2+Classes_finales!$W$32*C2629+Classes_finales!$W$33</f>
        <v>3.1927124757303225</v>
      </c>
      <c r="K2629">
        <f>IF(OR(C2629&lt;10,C2629&gt;450),0,IF(H2629&gt;=MAX(Classes_finales!D:D),$M$1,Donnees_SIG!J2629))</f>
        <v>3.1927124757303225</v>
      </c>
      <c r="P2629" t="s">
        <v>39</v>
      </c>
    </row>
    <row r="2630" spans="1:16">
      <c r="A2630" t="s">
        <v>5295</v>
      </c>
      <c r="B2630" t="s">
        <v>5296</v>
      </c>
      <c r="C2630">
        <v>54.196300506999997</v>
      </c>
      <c r="D2630" t="s">
        <v>37</v>
      </c>
      <c r="E2630">
        <v>792449.45654806204</v>
      </c>
      <c r="F2630">
        <v>9638491.9906708002</v>
      </c>
      <c r="G2630">
        <f>IF(C2630="","",VLOOKUP(C2630,Classes_detaillees!B:D,Classes_detaillees!C$1,TRUE))</f>
        <v>55</v>
      </c>
      <c r="H2630">
        <f>IF(C2630="","",VLOOKUP(C2630,Classes_finales!B:D,Classes_finales!C$1,TRUE))</f>
        <v>60</v>
      </c>
      <c r="I2630">
        <f t="shared" si="41"/>
        <v>20</v>
      </c>
      <c r="J2630" s="31">
        <f>Classes_finales!$W$30*C2630^3+Classes_finales!$W$31*C2630^2+Classes_finales!$W$32*C2630+Classes_finales!$W$33</f>
        <v>5.8842455360777297</v>
      </c>
      <c r="K2630">
        <f>IF(OR(C2630&lt;10,C2630&gt;450),0,IF(H2630&gt;=MAX(Classes_finales!D:D),$M$1,Donnees_SIG!J2630))</f>
        <v>5.8842455360777297</v>
      </c>
      <c r="P2630" t="s">
        <v>39</v>
      </c>
    </row>
    <row r="2631" spans="1:16">
      <c r="A2631" t="s">
        <v>5297</v>
      </c>
      <c r="B2631" t="s">
        <v>5298</v>
      </c>
      <c r="C2631">
        <v>57.759300232000001</v>
      </c>
      <c r="D2631" t="s">
        <v>37</v>
      </c>
      <c r="E2631">
        <v>790478.522396449</v>
      </c>
      <c r="F2631">
        <v>9637708.0524712503</v>
      </c>
      <c r="G2631">
        <f>IF(C2631="","",VLOOKUP(C2631,Classes_detaillees!B:D,Classes_detaillees!C$1,TRUE))</f>
        <v>60</v>
      </c>
      <c r="H2631">
        <f>IF(C2631="","",VLOOKUP(C2631,Classes_finales!B:D,Classes_finales!C$1,TRUE))</f>
        <v>60</v>
      </c>
      <c r="I2631">
        <f t="shared" si="41"/>
        <v>20</v>
      </c>
      <c r="J2631" s="31">
        <f>Classes_finales!$W$30*C2631^3+Classes_finales!$W$31*C2631^2+Classes_finales!$W$32*C2631+Classes_finales!$W$33</f>
        <v>6.2944465639215323</v>
      </c>
      <c r="K2631">
        <f>IF(OR(C2631&lt;10,C2631&gt;450),0,IF(H2631&gt;=MAX(Classes_finales!D:D),$M$1,Donnees_SIG!J2631))</f>
        <v>6.2944465639215323</v>
      </c>
      <c r="P2631" t="s">
        <v>39</v>
      </c>
    </row>
    <row r="2632" spans="1:16">
      <c r="A2632" t="s">
        <v>5299</v>
      </c>
      <c r="B2632" t="s">
        <v>5300</v>
      </c>
      <c r="C2632">
        <v>63.613098145000002</v>
      </c>
      <c r="D2632" t="s">
        <v>37</v>
      </c>
      <c r="E2632">
        <v>790347.13269305904</v>
      </c>
      <c r="F2632">
        <v>9637136.4840996396</v>
      </c>
      <c r="G2632">
        <f>IF(C2632="","",VLOOKUP(C2632,Classes_detaillees!B:D,Classes_detaillees!C$1,TRUE))</f>
        <v>65</v>
      </c>
      <c r="H2632">
        <f>IF(C2632="","",VLOOKUP(C2632,Classes_finales!B:D,Classes_finales!C$1,TRUE))</f>
        <v>70</v>
      </c>
      <c r="I2632">
        <f t="shared" si="41"/>
        <v>20</v>
      </c>
      <c r="J2632" s="31">
        <f>Classes_finales!$W$30*C2632^3+Classes_finales!$W$31*C2632^2+Classes_finales!$W$32*C2632+Classes_finales!$W$33</f>
        <v>6.8960943837031774</v>
      </c>
      <c r="K2632">
        <f>IF(OR(C2632&lt;10,C2632&gt;450),0,IF(H2632&gt;=MAX(Classes_finales!D:D),$M$1,Donnees_SIG!J2632))</f>
        <v>6.8960943837031774</v>
      </c>
      <c r="P2632" t="s">
        <v>39</v>
      </c>
    </row>
    <row r="2633" spans="1:16">
      <c r="A2633" t="s">
        <v>5301</v>
      </c>
      <c r="B2633" s="31" t="s">
        <v>5302</v>
      </c>
      <c r="C2633">
        <v>72.791000366000006</v>
      </c>
      <c r="D2633" t="s">
        <v>37</v>
      </c>
      <c r="E2633">
        <v>783328.98484123696</v>
      </c>
      <c r="F2633">
        <v>9635312.8225408308</v>
      </c>
      <c r="G2633">
        <f>IF(C2633="","",VLOOKUP(C2633,Classes_detaillees!B:D,Classes_detaillees!C$1,TRUE))</f>
        <v>75</v>
      </c>
      <c r="H2633">
        <f>IF(C2633="","",VLOOKUP(C2633,Classes_finales!B:D,Classes_finales!C$1,TRUE))</f>
        <v>80</v>
      </c>
      <c r="I2633">
        <f t="shared" si="41"/>
        <v>20</v>
      </c>
      <c r="J2633" s="31">
        <f>Classes_finales!$W$30*C2633^3+Classes_finales!$W$31*C2633^2+Classes_finales!$W$32*C2633+Classes_finales!$W$33</f>
        <v>7.6071677396988928</v>
      </c>
      <c r="K2633">
        <f>IF(OR(C2633&lt;10,C2633&gt;450),0,IF(H2633&gt;=MAX(Classes_finales!D:D),$M$1,Donnees_SIG!J2633))</f>
        <v>7.914299999999999</v>
      </c>
      <c r="P2633" t="s">
        <v>39</v>
      </c>
    </row>
    <row r="2634" spans="1:16">
      <c r="A2634" t="s">
        <v>5303</v>
      </c>
      <c r="B2634" s="31" t="s">
        <v>5304</v>
      </c>
      <c r="C2634">
        <v>64.023803710999999</v>
      </c>
      <c r="D2634" t="s">
        <v>37</v>
      </c>
      <c r="E2634">
        <v>792966.57512468903</v>
      </c>
      <c r="F2634">
        <v>9639456.6790629905</v>
      </c>
      <c r="G2634">
        <f>IF(C2634="","",VLOOKUP(C2634,Classes_detaillees!B:D,Classes_detaillees!C$1,TRUE))</f>
        <v>65</v>
      </c>
      <c r="H2634">
        <f>IF(C2634="","",VLOOKUP(C2634,Classes_finales!B:D,Classes_finales!C$1,TRUE))</f>
        <v>70</v>
      </c>
      <c r="I2634">
        <f t="shared" si="41"/>
        <v>20</v>
      </c>
      <c r="J2634" s="31">
        <f>Classes_finales!$W$30*C2634^3+Classes_finales!$W$31*C2634^2+Classes_finales!$W$32*C2634+Classes_finales!$W$33</f>
        <v>6.9344266266370713</v>
      </c>
      <c r="K2634">
        <f>IF(OR(C2634&lt;10,C2634&gt;450),0,IF(H2634&gt;=MAX(Classes_finales!D:D),$M$1,Donnees_SIG!J2634))</f>
        <v>6.9344266266370713</v>
      </c>
      <c r="P2634" t="s">
        <v>39</v>
      </c>
    </row>
    <row r="2635" spans="1:16">
      <c r="A2635" t="s">
        <v>5305</v>
      </c>
      <c r="B2635" t="s">
        <v>5306</v>
      </c>
      <c r="C2635">
        <v>67.790199279999996</v>
      </c>
      <c r="D2635" t="s">
        <v>37</v>
      </c>
      <c r="E2635">
        <v>786210.41130750102</v>
      </c>
      <c r="F2635">
        <v>9636317.1345668603</v>
      </c>
      <c r="G2635">
        <f>IF(C2635="","",VLOOKUP(C2635,Classes_detaillees!B:D,Classes_detaillees!C$1,TRUE))</f>
        <v>70</v>
      </c>
      <c r="H2635">
        <f>IF(C2635="","",VLOOKUP(C2635,Classes_finales!B:D,Classes_finales!C$1,TRUE))</f>
        <v>70</v>
      </c>
      <c r="I2635">
        <f t="shared" si="41"/>
        <v>20</v>
      </c>
      <c r="J2635" s="31">
        <f>Classes_finales!$W$30*C2635^3+Classes_finales!$W$31*C2635^2+Classes_finales!$W$32*C2635+Classes_finales!$W$33</f>
        <v>7.2590745093348321</v>
      </c>
      <c r="K2635">
        <f>IF(OR(C2635&lt;10,C2635&gt;450),0,IF(H2635&gt;=MAX(Classes_finales!D:D),$M$1,Donnees_SIG!J2635))</f>
        <v>7.2590745093348321</v>
      </c>
      <c r="P2635" t="s">
        <v>39</v>
      </c>
    </row>
    <row r="2636" spans="1:16">
      <c r="A2636" t="s">
        <v>5307</v>
      </c>
      <c r="B2636" t="s">
        <v>5308</v>
      </c>
      <c r="C2636">
        <v>44.699501038000001</v>
      </c>
      <c r="D2636" t="s">
        <v>37</v>
      </c>
      <c r="E2636">
        <v>790404.41706396802</v>
      </c>
      <c r="F2636">
        <v>9637404.4759232104</v>
      </c>
      <c r="G2636">
        <f>IF(C2636="","",VLOOKUP(C2636,Classes_detaillees!B:D,Classes_detaillees!C$1,TRUE))</f>
        <v>45</v>
      </c>
      <c r="H2636">
        <f>IF(C2636="","",VLOOKUP(C2636,Classes_finales!B:D,Classes_finales!C$1,TRUE))</f>
        <v>50</v>
      </c>
      <c r="I2636">
        <f t="shared" si="41"/>
        <v>20</v>
      </c>
      <c r="J2636" s="31">
        <f>Classes_finales!$W$30*C2636^3+Classes_finales!$W$31*C2636^2+Classes_finales!$W$32*C2636+Classes_finales!$W$33</f>
        <v>4.6751688313549966</v>
      </c>
      <c r="K2636">
        <f>IF(OR(C2636&lt;10,C2636&gt;450),0,IF(H2636&gt;=MAX(Classes_finales!D:D),$M$1,Donnees_SIG!J2636))</f>
        <v>4.6751688313549966</v>
      </c>
      <c r="P2636" t="s">
        <v>39</v>
      </c>
    </row>
    <row r="2637" spans="1:16">
      <c r="A2637" t="s">
        <v>5309</v>
      </c>
      <c r="B2637" s="31" t="s">
        <v>5310</v>
      </c>
      <c r="C2637">
        <v>32.145401001000003</v>
      </c>
      <c r="D2637" t="s">
        <v>37</v>
      </c>
      <c r="E2637">
        <v>790863.27787571296</v>
      </c>
      <c r="F2637">
        <v>9638622.3070440106</v>
      </c>
      <c r="G2637">
        <f>IF(C2637="","",VLOOKUP(C2637,Classes_detaillees!B:D,Classes_detaillees!C$1,TRUE))</f>
        <v>35</v>
      </c>
      <c r="H2637">
        <f>IF(C2637="","",VLOOKUP(C2637,Classes_finales!B:D,Classes_finales!C$1,TRUE))</f>
        <v>35</v>
      </c>
      <c r="I2637">
        <f t="shared" si="41"/>
        <v>20</v>
      </c>
      <c r="J2637" s="31">
        <f>Classes_finales!$W$30*C2637^3+Classes_finales!$W$31*C2637^2+Classes_finales!$W$32*C2637+Classes_finales!$W$33</f>
        <v>2.9603581985228034</v>
      </c>
      <c r="K2637">
        <f>IF(OR(C2637&lt;10,C2637&gt;450),0,IF(H2637&gt;=MAX(Classes_finales!D:D),$M$1,Donnees_SIG!J2637))</f>
        <v>2.9603581985228034</v>
      </c>
      <c r="P2637" t="s">
        <v>39</v>
      </c>
    </row>
    <row r="2638" spans="1:16">
      <c r="A2638" t="s">
        <v>5311</v>
      </c>
      <c r="B2638" t="s">
        <v>5312</v>
      </c>
      <c r="C2638">
        <v>22.256299973000001</v>
      </c>
      <c r="D2638" t="s">
        <v>37</v>
      </c>
      <c r="E2638">
        <v>789830.804218087</v>
      </c>
      <c r="F2638">
        <v>9637412.0696416292</v>
      </c>
      <c r="G2638">
        <f>IF(C2638="","",VLOOKUP(C2638,Classes_detaillees!B:D,Classes_detaillees!C$1,TRUE))</f>
        <v>25</v>
      </c>
      <c r="H2638">
        <f>IF(C2638="","",VLOOKUP(C2638,Classes_finales!B:D,Classes_finales!C$1,TRUE))</f>
        <v>30</v>
      </c>
      <c r="I2638">
        <f t="shared" si="41"/>
        <v>20</v>
      </c>
      <c r="J2638" s="31">
        <f>Classes_finales!$W$30*C2638^3+Classes_finales!$W$31*C2638^2+Classes_finales!$W$32*C2638+Classes_finales!$W$33</f>
        <v>1.6579478248239563</v>
      </c>
      <c r="K2638">
        <f>IF(OR(C2638&lt;10,C2638&gt;450),0,IF(H2638&gt;=MAX(Classes_finales!D:D),$M$1,Donnees_SIG!J2638))</f>
        <v>1.6579478248239563</v>
      </c>
      <c r="P2638" t="s">
        <v>39</v>
      </c>
    </row>
    <row r="2639" spans="1:16">
      <c r="A2639" t="s">
        <v>5313</v>
      </c>
      <c r="B2639" s="31" t="s">
        <v>5314</v>
      </c>
      <c r="C2639">
        <v>38.119598388999997</v>
      </c>
      <c r="D2639" t="s">
        <v>37</v>
      </c>
      <c r="E2639">
        <v>790396.35858372995</v>
      </c>
      <c r="F2639">
        <v>9637974.3120125998</v>
      </c>
      <c r="G2639">
        <f>IF(C2639="","",VLOOKUP(C2639,Classes_detaillees!B:D,Classes_detaillees!C$1,TRUE))</f>
        <v>40</v>
      </c>
      <c r="H2639">
        <f>IF(C2639="","",VLOOKUP(C2639,Classes_finales!B:D,Classes_finales!C$1,TRUE))</f>
        <v>40</v>
      </c>
      <c r="I2639">
        <f t="shared" si="41"/>
        <v>20</v>
      </c>
      <c r="J2639" s="31">
        <f>Classes_finales!$W$30*C2639^3+Classes_finales!$W$31*C2639^2+Classes_finales!$W$32*C2639+Classes_finales!$W$33</f>
        <v>3.7802988160357995</v>
      </c>
      <c r="K2639">
        <f>IF(OR(C2639&lt;10,C2639&gt;450),0,IF(H2639&gt;=MAX(Classes_finales!D:D),$M$1,Donnees_SIG!J2639))</f>
        <v>3.7802988160357995</v>
      </c>
      <c r="P2639" t="s">
        <v>39</v>
      </c>
    </row>
    <row r="2640" spans="1:16">
      <c r="A2640" t="s">
        <v>5315</v>
      </c>
      <c r="B2640" s="31" t="s">
        <v>5316</v>
      </c>
      <c r="C2640">
        <v>53.464000702</v>
      </c>
      <c r="D2640" t="s">
        <v>37</v>
      </c>
      <c r="E2640">
        <v>783093.92146691796</v>
      </c>
      <c r="F2640">
        <v>9636393.8769952394</v>
      </c>
      <c r="G2640">
        <f>IF(C2640="","",VLOOKUP(C2640,Classes_detaillees!B:D,Classes_detaillees!C$1,TRUE))</f>
        <v>55</v>
      </c>
      <c r="H2640">
        <f>IF(C2640="","",VLOOKUP(C2640,Classes_finales!B:D,Classes_finales!C$1,TRUE))</f>
        <v>60</v>
      </c>
      <c r="I2640">
        <f t="shared" si="41"/>
        <v>20</v>
      </c>
      <c r="J2640" s="31">
        <f>Classes_finales!$W$30*C2640^3+Classes_finales!$W$31*C2640^2+Classes_finales!$W$32*C2640+Classes_finales!$W$33</f>
        <v>5.7964509366607437</v>
      </c>
      <c r="K2640">
        <f>IF(OR(C2640&lt;10,C2640&gt;450),0,IF(H2640&gt;=MAX(Classes_finales!D:D),$M$1,Donnees_SIG!J2640))</f>
        <v>5.7964509366607437</v>
      </c>
      <c r="P2640" t="s">
        <v>39</v>
      </c>
    </row>
    <row r="2641" spans="1:16">
      <c r="A2641" t="s">
        <v>5317</v>
      </c>
      <c r="B2641" s="31" t="s">
        <v>5318</v>
      </c>
      <c r="C2641">
        <v>43.406600951999998</v>
      </c>
      <c r="D2641" t="s">
        <v>37</v>
      </c>
      <c r="E2641">
        <v>786124.88866605796</v>
      </c>
      <c r="F2641">
        <v>9636381.6158882808</v>
      </c>
      <c r="G2641">
        <f>IF(C2641="","",VLOOKUP(C2641,Classes_detaillees!B:D,Classes_detaillees!C$1,TRUE))</f>
        <v>45</v>
      </c>
      <c r="H2641">
        <f>IF(C2641="","",VLOOKUP(C2641,Classes_finales!B:D,Classes_finales!C$1,TRUE))</f>
        <v>50</v>
      </c>
      <c r="I2641">
        <f t="shared" si="41"/>
        <v>20</v>
      </c>
      <c r="J2641" s="31">
        <f>Classes_finales!$W$30*C2641^3+Classes_finales!$W$31*C2641^2+Classes_finales!$W$32*C2641+Classes_finales!$W$33</f>
        <v>4.5015520170047019</v>
      </c>
      <c r="K2641">
        <f>IF(OR(C2641&lt;10,C2641&gt;450),0,IF(H2641&gt;=MAX(Classes_finales!D:D),$M$1,Donnees_SIG!J2641))</f>
        <v>4.5015520170047019</v>
      </c>
      <c r="P2641" t="s">
        <v>39</v>
      </c>
    </row>
    <row r="2642" spans="1:16">
      <c r="A2642" t="s">
        <v>5319</v>
      </c>
      <c r="B2642" t="s">
        <v>5320</v>
      </c>
      <c r="C2642">
        <v>95.326599121000001</v>
      </c>
      <c r="D2642" t="s">
        <v>37</v>
      </c>
      <c r="E2642">
        <v>790681.53091681097</v>
      </c>
      <c r="F2642">
        <v>9639367.8419651296</v>
      </c>
      <c r="G2642">
        <f>IF(C2642="","",VLOOKUP(C2642,Classes_detaillees!B:D,Classes_detaillees!C$1,TRUE))</f>
        <v>100</v>
      </c>
      <c r="H2642">
        <f>IF(C2642="","",VLOOKUP(C2642,Classes_finales!B:D,Classes_finales!C$1,TRUE))</f>
        <v>80</v>
      </c>
      <c r="I2642">
        <f t="shared" si="41"/>
        <v>20</v>
      </c>
      <c r="J2642" s="31">
        <f>Classes_finales!$W$30*C2642^3+Classes_finales!$W$31*C2642^2+Classes_finales!$W$32*C2642+Classes_finales!$W$33</f>
        <v>7.6131744673440913</v>
      </c>
      <c r="K2642">
        <f>IF(OR(C2642&lt;10,C2642&gt;450),0,IF(H2642&gt;=MAX(Classes_finales!D:D),$M$1,Donnees_SIG!J2642))</f>
        <v>7.914299999999999</v>
      </c>
      <c r="P2642" t="s">
        <v>39</v>
      </c>
    </row>
    <row r="2643" spans="1:16">
      <c r="A2643" t="s">
        <v>5321</v>
      </c>
      <c r="B2643" t="s">
        <v>5322</v>
      </c>
      <c r="C2643">
        <v>96.767898560000006</v>
      </c>
      <c r="D2643" t="s">
        <v>37</v>
      </c>
      <c r="E2643">
        <v>790818.00943915895</v>
      </c>
      <c r="F2643">
        <v>9638135.0638581403</v>
      </c>
      <c r="G2643">
        <f>IF(C2643="","",VLOOKUP(C2643,Classes_detaillees!B:D,Classes_detaillees!C$1,TRUE))</f>
        <v>100</v>
      </c>
      <c r="H2643">
        <f>IF(C2643="","",VLOOKUP(C2643,Classes_finales!B:D,Classes_finales!C$1,TRUE))</f>
        <v>80</v>
      </c>
      <c r="I2643">
        <f t="shared" si="41"/>
        <v>20</v>
      </c>
      <c r="J2643" s="31">
        <f>Classes_finales!$W$30*C2643^3+Classes_finales!$W$31*C2643^2+Classes_finales!$W$32*C2643+Classes_finales!$W$33</f>
        <v>7.50650831717671</v>
      </c>
      <c r="K2643">
        <f>IF(OR(C2643&lt;10,C2643&gt;450),0,IF(H2643&gt;=MAX(Classes_finales!D:D),$M$1,Donnees_SIG!J2643))</f>
        <v>7.914299999999999</v>
      </c>
      <c r="P2643" t="s">
        <v>39</v>
      </c>
    </row>
    <row r="2644" spans="1:16">
      <c r="A2644" t="s">
        <v>5323</v>
      </c>
      <c r="B2644" t="s">
        <v>5324</v>
      </c>
      <c r="C2644">
        <v>222.08369446</v>
      </c>
      <c r="D2644" t="s">
        <v>37</v>
      </c>
      <c r="E2644">
        <v>790332.71363451902</v>
      </c>
      <c r="F2644">
        <v>9638657.5414204895</v>
      </c>
      <c r="G2644">
        <f>IF(C2644="","",VLOOKUP(C2644,Classes_detaillees!B:D,Classes_detaillees!C$1,TRUE))</f>
        <v>225</v>
      </c>
      <c r="H2644">
        <f>IF(C2644="","",VLOOKUP(C2644,Classes_finales!B:D,Classes_finales!C$1,TRUE))</f>
        <v>80</v>
      </c>
      <c r="I2644">
        <f t="shared" si="41"/>
        <v>20</v>
      </c>
      <c r="J2644" s="31">
        <f>Classes_finales!$W$30*C2644^3+Classes_finales!$W$31*C2644^2+Classes_finales!$W$32*C2644+Classes_finales!$W$33</f>
        <v>-98.403110807382106</v>
      </c>
      <c r="K2644">
        <f>IF(OR(C2644&lt;10,C2644&gt;450),0,IF(H2644&gt;=MAX(Classes_finales!D:D),$M$1,Donnees_SIG!J2644))</f>
        <v>7.914299999999999</v>
      </c>
      <c r="P2644" t="s">
        <v>39</v>
      </c>
    </row>
    <row r="2645" spans="1:16">
      <c r="A2645" t="s">
        <v>5325</v>
      </c>
      <c r="B2645" t="s">
        <v>5326</v>
      </c>
      <c r="C2645">
        <v>115.15299988</v>
      </c>
      <c r="D2645" t="s">
        <v>37</v>
      </c>
      <c r="E2645">
        <v>790483.437073585</v>
      </c>
      <c r="F2645">
        <v>9637278.8617968205</v>
      </c>
      <c r="G2645">
        <f>IF(C2645="","",VLOOKUP(C2645,Classes_detaillees!B:D,Classes_detaillees!C$1,TRUE))</f>
        <v>120</v>
      </c>
      <c r="H2645">
        <f>IF(C2645="","",VLOOKUP(C2645,Classes_finales!B:D,Classes_finales!C$1,TRUE))</f>
        <v>80</v>
      </c>
      <c r="I2645">
        <f t="shared" si="41"/>
        <v>20</v>
      </c>
      <c r="J2645" s="31">
        <f>Classes_finales!$W$30*C2645^3+Classes_finales!$W$31*C2645^2+Classes_finales!$W$32*C2645+Classes_finales!$W$33</f>
        <v>4.7079081339132109</v>
      </c>
      <c r="K2645">
        <f>IF(OR(C2645&lt;10,C2645&gt;450),0,IF(H2645&gt;=MAX(Classes_finales!D:D),$M$1,Donnees_SIG!J2645))</f>
        <v>7.914299999999999</v>
      </c>
      <c r="P2645" t="s">
        <v>39</v>
      </c>
    </row>
    <row r="2646" spans="1:16">
      <c r="A2646" t="s">
        <v>5327</v>
      </c>
      <c r="B2646" s="31" t="s">
        <v>5328</v>
      </c>
      <c r="C2646">
        <v>73.013397217000005</v>
      </c>
      <c r="D2646" t="s">
        <v>37</v>
      </c>
      <c r="E2646">
        <v>792586.261678093</v>
      </c>
      <c r="F2646">
        <v>9639173.6030772794</v>
      </c>
      <c r="G2646">
        <f>IF(C2646="","",VLOOKUP(C2646,Classes_detaillees!B:D,Classes_detaillees!C$1,TRUE))</f>
        <v>75</v>
      </c>
      <c r="H2646">
        <f>IF(C2646="","",VLOOKUP(C2646,Classes_finales!B:D,Classes_finales!C$1,TRUE))</f>
        <v>80</v>
      </c>
      <c r="I2646">
        <f t="shared" si="41"/>
        <v>20</v>
      </c>
      <c r="J2646" s="31">
        <f>Classes_finales!$W$30*C2646^3+Classes_finales!$W$31*C2646^2+Classes_finales!$W$32*C2646+Classes_finales!$W$33</f>
        <v>7.6202414702578043</v>
      </c>
      <c r="K2646">
        <f>IF(OR(C2646&lt;10,C2646&gt;450),0,IF(H2646&gt;=MAX(Classes_finales!D:D),$M$1,Donnees_SIG!J2646))</f>
        <v>7.914299999999999</v>
      </c>
      <c r="P2646" t="s">
        <v>39</v>
      </c>
    </row>
    <row r="2647" spans="1:16">
      <c r="A2647" t="s">
        <v>5329</v>
      </c>
      <c r="B2647" t="s">
        <v>5330</v>
      </c>
      <c r="C2647">
        <v>67.252502441000004</v>
      </c>
      <c r="D2647" t="s">
        <v>37</v>
      </c>
      <c r="E2647">
        <v>791217.03220880695</v>
      </c>
      <c r="F2647">
        <v>9638572.6106357798</v>
      </c>
      <c r="G2647">
        <f>IF(C2647="","",VLOOKUP(C2647,Classes_detaillees!B:D,Classes_detaillees!C$1,TRUE))</f>
        <v>70</v>
      </c>
      <c r="H2647">
        <f>IF(C2647="","",VLOOKUP(C2647,Classes_finales!B:D,Classes_finales!C$1,TRUE))</f>
        <v>70</v>
      </c>
      <c r="I2647">
        <f t="shared" si="41"/>
        <v>20</v>
      </c>
      <c r="J2647" s="31">
        <f>Classes_finales!$W$30*C2647^3+Classes_finales!$W$31*C2647^2+Classes_finales!$W$32*C2647+Classes_finales!$W$33</f>
        <v>7.2158197404438251</v>
      </c>
      <c r="K2647">
        <f>IF(OR(C2647&lt;10,C2647&gt;450),0,IF(H2647&gt;=MAX(Classes_finales!D:D),$M$1,Donnees_SIG!J2647))</f>
        <v>7.2158197404438251</v>
      </c>
      <c r="P2647" t="s">
        <v>39</v>
      </c>
    </row>
    <row r="2648" spans="1:16">
      <c r="A2648" t="s">
        <v>5331</v>
      </c>
      <c r="B2648" t="s">
        <v>5332</v>
      </c>
      <c r="C2648">
        <v>245.23399352999999</v>
      </c>
      <c r="D2648" t="s">
        <v>37</v>
      </c>
      <c r="E2648">
        <v>792053.32525366195</v>
      </c>
      <c r="F2648">
        <v>9638492.6459233295</v>
      </c>
      <c r="G2648">
        <f>IF(C2648="","",VLOOKUP(C2648,Classes_detaillees!B:D,Classes_detaillees!C$1,TRUE))</f>
        <v>250</v>
      </c>
      <c r="H2648">
        <f>IF(C2648="","",VLOOKUP(C2648,Classes_finales!B:D,Classes_finales!C$1,TRUE))</f>
        <v>80</v>
      </c>
      <c r="I2648">
        <f t="shared" si="41"/>
        <v>20</v>
      </c>
      <c r="J2648" s="31">
        <f>Classes_finales!$W$30*C2648^3+Classes_finales!$W$31*C2648^2+Classes_finales!$W$32*C2648+Classes_finales!$W$33</f>
        <v>-149.18255310948581</v>
      </c>
      <c r="K2648">
        <f>IF(OR(C2648&lt;10,C2648&gt;450),0,IF(H2648&gt;=MAX(Classes_finales!D:D),$M$1,Donnees_SIG!J2648))</f>
        <v>7.914299999999999</v>
      </c>
      <c r="P2648" t="s">
        <v>39</v>
      </c>
    </row>
    <row r="2649" spans="1:16">
      <c r="A2649" t="s">
        <v>5333</v>
      </c>
      <c r="B2649" t="s">
        <v>5334</v>
      </c>
      <c r="C2649">
        <v>127.71199799</v>
      </c>
      <c r="D2649" t="s">
        <v>37</v>
      </c>
      <c r="E2649">
        <v>790864.86662042805</v>
      </c>
      <c r="F2649">
        <v>9638255.4320461508</v>
      </c>
      <c r="G2649">
        <f>IF(C2649="","",VLOOKUP(C2649,Classes_detaillees!B:D,Classes_detaillees!C$1,TRUE))</f>
        <v>130</v>
      </c>
      <c r="H2649">
        <f>IF(C2649="","",VLOOKUP(C2649,Classes_finales!B:D,Classes_finales!C$1,TRUE))</f>
        <v>80</v>
      </c>
      <c r="I2649">
        <f t="shared" si="41"/>
        <v>20</v>
      </c>
      <c r="J2649" s="31">
        <f>Classes_finales!$W$30*C2649^3+Classes_finales!$W$31*C2649^2+Classes_finales!$W$32*C2649+Classes_finales!$W$33</f>
        <v>1.0113333878122961</v>
      </c>
      <c r="K2649">
        <f>IF(OR(C2649&lt;10,C2649&gt;450),0,IF(H2649&gt;=MAX(Classes_finales!D:D),$M$1,Donnees_SIG!J2649))</f>
        <v>7.914299999999999</v>
      </c>
      <c r="P2649" t="s">
        <v>39</v>
      </c>
    </row>
    <row r="2650" spans="1:16">
      <c r="A2650" t="s">
        <v>5335</v>
      </c>
      <c r="B2650" t="s">
        <v>5336</v>
      </c>
      <c r="C2650">
        <v>58.309600830000001</v>
      </c>
      <c r="D2650" t="s">
        <v>37</v>
      </c>
      <c r="E2650">
        <v>790754.66929371702</v>
      </c>
      <c r="F2650">
        <v>9638965.2462865096</v>
      </c>
      <c r="G2650">
        <f>IF(C2650="","",VLOOKUP(C2650,Classes_detaillees!B:D,Classes_detaillees!C$1,TRUE))</f>
        <v>60</v>
      </c>
      <c r="H2650">
        <f>IF(C2650="","",VLOOKUP(C2650,Classes_finales!B:D,Classes_finales!C$1,TRUE))</f>
        <v>60</v>
      </c>
      <c r="I2650">
        <f t="shared" si="41"/>
        <v>20</v>
      </c>
      <c r="J2650" s="31">
        <f>Classes_finales!$W$30*C2650^3+Classes_finales!$W$31*C2650^2+Classes_finales!$W$32*C2650+Classes_finales!$W$33</f>
        <v>6.355073302571812</v>
      </c>
      <c r="K2650">
        <f>IF(OR(C2650&lt;10,C2650&gt;450),0,IF(H2650&gt;=MAX(Classes_finales!D:D),$M$1,Donnees_SIG!J2650))</f>
        <v>6.355073302571812</v>
      </c>
      <c r="P2650" t="s">
        <v>39</v>
      </c>
    </row>
    <row r="2651" spans="1:16">
      <c r="A2651" t="s">
        <v>5337</v>
      </c>
      <c r="B2651" t="s">
        <v>5338</v>
      </c>
      <c r="C2651">
        <v>81.668601989999999</v>
      </c>
      <c r="D2651" t="s">
        <v>37</v>
      </c>
      <c r="E2651">
        <v>782996.02030516102</v>
      </c>
      <c r="F2651">
        <v>9635844.9526362605</v>
      </c>
      <c r="G2651">
        <f>IF(C2651="","",VLOOKUP(C2651,Classes_detaillees!B:D,Classes_detaillees!C$1,TRUE))</f>
        <v>85</v>
      </c>
      <c r="H2651">
        <f>IF(C2651="","",VLOOKUP(C2651,Classes_finales!B:D,Classes_finales!C$1,TRUE))</f>
        <v>80</v>
      </c>
      <c r="I2651">
        <f t="shared" si="41"/>
        <v>20</v>
      </c>
      <c r="J2651" s="31">
        <f>Classes_finales!$W$30*C2651^3+Classes_finales!$W$31*C2651^2+Classes_finales!$W$32*C2651+Classes_finales!$W$33</f>
        <v>7.9485162692671416</v>
      </c>
      <c r="K2651">
        <f>IF(OR(C2651&lt;10,C2651&gt;450),0,IF(H2651&gt;=MAX(Classes_finales!D:D),$M$1,Donnees_SIG!J2651))</f>
        <v>7.914299999999999</v>
      </c>
      <c r="P2651" t="s">
        <v>39</v>
      </c>
    </row>
    <row r="2652" spans="1:16">
      <c r="A2652" t="s">
        <v>5339</v>
      </c>
      <c r="B2652" s="31" t="s">
        <v>5340</v>
      </c>
      <c r="C2652">
        <v>87.244796753000003</v>
      </c>
      <c r="D2652" t="s">
        <v>37</v>
      </c>
      <c r="E2652">
        <v>793084.22287810803</v>
      </c>
      <c r="F2652">
        <v>9639559.0745348893</v>
      </c>
      <c r="G2652">
        <f>IF(C2652="","",VLOOKUP(C2652,Classes_detaillees!B:D,Classes_detaillees!C$1,TRUE))</f>
        <v>90</v>
      </c>
      <c r="H2652">
        <f>IF(C2652="","",VLOOKUP(C2652,Classes_finales!B:D,Classes_finales!C$1,TRUE))</f>
        <v>80</v>
      </c>
      <c r="I2652">
        <f t="shared" si="41"/>
        <v>20</v>
      </c>
      <c r="J2652" s="31">
        <f>Classes_finales!$W$30*C2652^3+Classes_finales!$W$31*C2652^2+Classes_finales!$W$32*C2652+Classes_finales!$W$33</f>
        <v>7.9506238666357216</v>
      </c>
      <c r="K2652">
        <f>IF(OR(C2652&lt;10,C2652&gt;450),0,IF(H2652&gt;=MAX(Classes_finales!D:D),$M$1,Donnees_SIG!J2652))</f>
        <v>7.914299999999999</v>
      </c>
      <c r="P2652" t="s">
        <v>39</v>
      </c>
    </row>
    <row r="2653" spans="1:16">
      <c r="A2653" t="s">
        <v>5341</v>
      </c>
      <c r="B2653" s="31" t="s">
        <v>5342</v>
      </c>
      <c r="C2653">
        <v>24.298700332999999</v>
      </c>
      <c r="D2653" t="s">
        <v>37</v>
      </c>
      <c r="E2653">
        <v>789971.11327148601</v>
      </c>
      <c r="F2653">
        <v>9638975.7009728793</v>
      </c>
      <c r="G2653">
        <f>IF(C2653="","",VLOOKUP(C2653,Classes_detaillees!B:D,Classes_detaillees!C$1,TRUE))</f>
        <v>25</v>
      </c>
      <c r="H2653">
        <f>IF(C2653="","",VLOOKUP(C2653,Classes_finales!B:D,Classes_finales!C$1,TRUE))</f>
        <v>30</v>
      </c>
      <c r="I2653">
        <f t="shared" si="41"/>
        <v>20</v>
      </c>
      <c r="J2653" s="31">
        <f>Classes_finales!$W$30*C2653^3+Classes_finales!$W$31*C2653^2+Classes_finales!$W$32*C2653+Classes_finales!$W$33</f>
        <v>1.9169029962274515</v>
      </c>
      <c r="K2653">
        <f>IF(OR(C2653&lt;10,C2653&gt;450),0,IF(H2653&gt;=MAX(Classes_finales!D:D),$M$1,Donnees_SIG!J2653))</f>
        <v>1.9169029962274515</v>
      </c>
      <c r="P2653" t="s">
        <v>39</v>
      </c>
    </row>
    <row r="2654" spans="1:16">
      <c r="A2654" t="s">
        <v>5343</v>
      </c>
      <c r="B2654" t="s">
        <v>5344</v>
      </c>
      <c r="C2654">
        <v>87.834899902000004</v>
      </c>
      <c r="D2654" t="s">
        <v>37</v>
      </c>
      <c r="E2654">
        <v>790523.55396608496</v>
      </c>
      <c r="F2654">
        <v>9638215.2414624207</v>
      </c>
      <c r="G2654">
        <f>IF(C2654="","",VLOOKUP(C2654,Classes_detaillees!B:D,Classes_detaillees!C$1,TRUE))</f>
        <v>90</v>
      </c>
      <c r="H2654">
        <f>IF(C2654="","",VLOOKUP(C2654,Classes_finales!B:D,Classes_finales!C$1,TRUE))</f>
        <v>80</v>
      </c>
      <c r="I2654">
        <f t="shared" si="41"/>
        <v>20</v>
      </c>
      <c r="J2654" s="31">
        <f>Classes_finales!$W$30*C2654^3+Classes_finales!$W$31*C2654^2+Classes_finales!$W$32*C2654+Classes_finales!$W$33</f>
        <v>7.9401672912485637</v>
      </c>
      <c r="K2654">
        <f>IF(OR(C2654&lt;10,C2654&gt;450),0,IF(H2654&gt;=MAX(Classes_finales!D:D),$M$1,Donnees_SIG!J2654))</f>
        <v>7.914299999999999</v>
      </c>
      <c r="P2654" t="s">
        <v>39</v>
      </c>
    </row>
    <row r="2655" spans="1:16">
      <c r="A2655" t="s">
        <v>5345</v>
      </c>
      <c r="B2655" s="31" t="s">
        <v>5346</v>
      </c>
      <c r="C2655">
        <v>135.78030396</v>
      </c>
      <c r="D2655" t="s">
        <v>37</v>
      </c>
      <c r="E2655">
        <v>791840.77069440996</v>
      </c>
      <c r="F2655">
        <v>9638492.9229846708</v>
      </c>
      <c r="G2655">
        <f>IF(C2655="","",VLOOKUP(C2655,Classes_detaillees!B:D,Classes_detaillees!C$1,TRUE))</f>
        <v>140</v>
      </c>
      <c r="H2655">
        <f>IF(C2655="","",VLOOKUP(C2655,Classes_finales!B:D,Classes_finales!C$1,TRUE))</f>
        <v>80</v>
      </c>
      <c r="I2655">
        <f t="shared" si="41"/>
        <v>20</v>
      </c>
      <c r="J2655" s="31">
        <f>Classes_finales!$W$30*C2655^3+Classes_finales!$W$31*C2655^2+Classes_finales!$W$32*C2655+Classes_finales!$W$33</f>
        <v>-2.2576643930290383</v>
      </c>
      <c r="K2655">
        <f>IF(OR(C2655&lt;10,C2655&gt;450),0,IF(H2655&gt;=MAX(Classes_finales!D:D),$M$1,Donnees_SIG!J2655))</f>
        <v>7.914299999999999</v>
      </c>
      <c r="P2655" t="s">
        <v>39</v>
      </c>
    </row>
    <row r="2656" spans="1:16">
      <c r="A2656" t="s">
        <v>5347</v>
      </c>
      <c r="B2656" t="s">
        <v>5348</v>
      </c>
      <c r="C2656">
        <v>44.217601776000002</v>
      </c>
      <c r="D2656" t="s">
        <v>37</v>
      </c>
      <c r="E2656">
        <v>791933.48008305405</v>
      </c>
      <c r="F2656">
        <v>9638398.5847250093</v>
      </c>
      <c r="G2656">
        <f>IF(C2656="","",VLOOKUP(C2656,Classes_detaillees!B:D,Classes_detaillees!C$1,TRUE))</f>
        <v>45</v>
      </c>
      <c r="H2656">
        <f>IF(C2656="","",VLOOKUP(C2656,Classes_finales!B:D,Classes_finales!C$1,TRUE))</f>
        <v>50</v>
      </c>
      <c r="I2656">
        <f t="shared" si="41"/>
        <v>20</v>
      </c>
      <c r="J2656" s="31">
        <f>Classes_finales!$W$30*C2656^3+Classes_finales!$W$31*C2656^2+Classes_finales!$W$32*C2656+Classes_finales!$W$33</f>
        <v>4.6106315822821546</v>
      </c>
      <c r="K2656">
        <f>IF(OR(C2656&lt;10,C2656&gt;450),0,IF(H2656&gt;=MAX(Classes_finales!D:D),$M$1,Donnees_SIG!J2656))</f>
        <v>4.6106315822821546</v>
      </c>
      <c r="P2656" t="s">
        <v>39</v>
      </c>
    </row>
    <row r="2657" spans="1:16">
      <c r="A2657" t="s">
        <v>5349</v>
      </c>
      <c r="B2657" t="s">
        <v>5350</v>
      </c>
      <c r="C2657">
        <v>128.43859863</v>
      </c>
      <c r="D2657" t="s">
        <v>37</v>
      </c>
      <c r="E2657">
        <v>783063.31564282102</v>
      </c>
      <c r="F2657">
        <v>9636377.5185025707</v>
      </c>
      <c r="G2657">
        <f>IF(C2657="","",VLOOKUP(C2657,Classes_detaillees!B:D,Classes_detaillees!C$1,TRUE))</f>
        <v>130</v>
      </c>
      <c r="H2657">
        <f>IF(C2657="","",VLOOKUP(C2657,Classes_finales!B:D,Classes_finales!C$1,TRUE))</f>
        <v>80</v>
      </c>
      <c r="I2657">
        <f t="shared" si="41"/>
        <v>20</v>
      </c>
      <c r="J2657" s="31">
        <f>Classes_finales!$W$30*C2657^3+Classes_finales!$W$31*C2657^2+Classes_finales!$W$32*C2657+Classes_finales!$W$33</f>
        <v>0.74701914497917565</v>
      </c>
      <c r="K2657">
        <f>IF(OR(C2657&lt;10,C2657&gt;450),0,IF(H2657&gt;=MAX(Classes_finales!D:D),$M$1,Donnees_SIG!J2657))</f>
        <v>7.914299999999999</v>
      </c>
      <c r="P2657" t="s">
        <v>39</v>
      </c>
    </row>
    <row r="2658" spans="1:16">
      <c r="A2658" t="s">
        <v>5351</v>
      </c>
      <c r="B2658" t="s">
        <v>5352</v>
      </c>
      <c r="C2658">
        <v>83.250099182</v>
      </c>
      <c r="D2658" t="s">
        <v>37</v>
      </c>
      <c r="E2658">
        <v>783668.59960274503</v>
      </c>
      <c r="F2658">
        <v>9637289.9061805308</v>
      </c>
      <c r="G2658">
        <f>IF(C2658="","",VLOOKUP(C2658,Classes_detaillees!B:D,Classes_detaillees!C$1,TRUE))</f>
        <v>85</v>
      </c>
      <c r="H2658">
        <f>IF(C2658="","",VLOOKUP(C2658,Classes_finales!B:D,Classes_finales!C$1,TRUE))</f>
        <v>80</v>
      </c>
      <c r="I2658">
        <f t="shared" si="41"/>
        <v>20</v>
      </c>
      <c r="J2658" s="31">
        <f>Classes_finales!$W$30*C2658^3+Classes_finales!$W$31*C2658^2+Classes_finales!$W$32*C2658+Classes_finales!$W$33</f>
        <v>7.9670766680719112</v>
      </c>
      <c r="K2658">
        <f>IF(OR(C2658&lt;10,C2658&gt;450),0,IF(H2658&gt;=MAX(Classes_finales!D:D),$M$1,Donnees_SIG!J2658))</f>
        <v>7.914299999999999</v>
      </c>
      <c r="P2658" t="s">
        <v>39</v>
      </c>
    </row>
    <row r="2659" spans="1:16">
      <c r="A2659" t="s">
        <v>5353</v>
      </c>
      <c r="B2659" t="s">
        <v>5354</v>
      </c>
      <c r="C2659">
        <v>100.89510344999999</v>
      </c>
      <c r="D2659" t="s">
        <v>37</v>
      </c>
      <c r="E2659">
        <v>790813.34308458504</v>
      </c>
      <c r="F2659">
        <v>9639393.1589826401</v>
      </c>
      <c r="G2659">
        <f>IF(C2659="","",VLOOKUP(C2659,Classes_detaillees!B:D,Classes_detaillees!C$1,TRUE))</f>
        <v>105</v>
      </c>
      <c r="H2659">
        <f>IF(C2659="","",VLOOKUP(C2659,Classes_finales!B:D,Classes_finales!C$1,TRUE))</f>
        <v>80</v>
      </c>
      <c r="I2659">
        <f t="shared" si="41"/>
        <v>20</v>
      </c>
      <c r="J2659" s="31">
        <f>Classes_finales!$W$30*C2659^3+Classes_finales!$W$31*C2659^2+Classes_finales!$W$32*C2659+Classes_finales!$W$33</f>
        <v>7.1169558922773977</v>
      </c>
      <c r="K2659">
        <f>IF(OR(C2659&lt;10,C2659&gt;450),0,IF(H2659&gt;=MAX(Classes_finales!D:D),$M$1,Donnees_SIG!J2659))</f>
        <v>7.914299999999999</v>
      </c>
      <c r="P2659" t="s">
        <v>39</v>
      </c>
    </row>
    <row r="2660" spans="1:16">
      <c r="A2660" t="s">
        <v>5355</v>
      </c>
      <c r="B2660" t="s">
        <v>5356</v>
      </c>
      <c r="C2660">
        <v>191.96780396</v>
      </c>
      <c r="D2660" t="s">
        <v>37</v>
      </c>
      <c r="E2660">
        <v>790507.42598919803</v>
      </c>
      <c r="F2660">
        <v>9637835.5133385006</v>
      </c>
      <c r="G2660">
        <f>IF(C2660="","",VLOOKUP(C2660,Classes_detaillees!B:D,Classes_detaillees!C$1,TRUE))</f>
        <v>195</v>
      </c>
      <c r="H2660">
        <f>IF(C2660="","",VLOOKUP(C2660,Classes_finales!B:D,Classes_finales!C$1,TRUE))</f>
        <v>80</v>
      </c>
      <c r="I2660">
        <f t="shared" si="41"/>
        <v>20</v>
      </c>
      <c r="J2660" s="31">
        <f>Classes_finales!$W$30*C2660^3+Classes_finales!$W$31*C2660^2+Classes_finales!$W$32*C2660+Classes_finales!$W$33</f>
        <v>-49.967688340459048</v>
      </c>
      <c r="K2660">
        <f>IF(OR(C2660&lt;10,C2660&gt;450),0,IF(H2660&gt;=MAX(Classes_finales!D:D),$M$1,Donnees_SIG!J2660))</f>
        <v>7.914299999999999</v>
      </c>
      <c r="P2660" t="s">
        <v>39</v>
      </c>
    </row>
    <row r="2661" spans="1:16">
      <c r="A2661" t="s">
        <v>5357</v>
      </c>
      <c r="B2661" t="s">
        <v>5358</v>
      </c>
      <c r="C2661">
        <v>92.439498900999993</v>
      </c>
      <c r="D2661" t="s">
        <v>37</v>
      </c>
      <c r="E2661">
        <v>792134.61077673302</v>
      </c>
      <c r="F2661">
        <v>9638066.1898960099</v>
      </c>
      <c r="G2661">
        <f>IF(C2661="","",VLOOKUP(C2661,Classes_detaillees!B:D,Classes_detaillees!C$1,TRUE))</f>
        <v>95</v>
      </c>
      <c r="H2661">
        <f>IF(C2661="","",VLOOKUP(C2661,Classes_finales!B:D,Classes_finales!C$1,TRUE))</f>
        <v>80</v>
      </c>
      <c r="I2661">
        <f t="shared" si="41"/>
        <v>20</v>
      </c>
      <c r="J2661" s="31">
        <f>Classes_finales!$W$30*C2661^3+Classes_finales!$W$31*C2661^2+Classes_finales!$W$32*C2661+Classes_finales!$W$33</f>
        <v>7.783218534019186</v>
      </c>
      <c r="K2661">
        <f>IF(OR(C2661&lt;10,C2661&gt;450),0,IF(H2661&gt;=MAX(Classes_finales!D:D),$M$1,Donnees_SIG!J2661))</f>
        <v>7.914299999999999</v>
      </c>
      <c r="P2661" t="s">
        <v>39</v>
      </c>
    </row>
    <row r="2662" spans="1:16">
      <c r="A2662" t="s">
        <v>5359</v>
      </c>
      <c r="B2662" t="s">
        <v>5360</v>
      </c>
      <c r="C2662">
        <v>28.924699783000001</v>
      </c>
      <c r="D2662" t="s">
        <v>37</v>
      </c>
      <c r="E2662">
        <v>789670.37942350598</v>
      </c>
      <c r="F2662">
        <v>9638817.3266086094</v>
      </c>
      <c r="G2662">
        <f>IF(C2662="","",VLOOKUP(C2662,Classes_detaillees!B:D,Classes_detaillees!C$1,TRUE))</f>
        <v>30</v>
      </c>
      <c r="H2662">
        <f>IF(C2662="","",VLOOKUP(C2662,Classes_finales!B:D,Classes_finales!C$1,TRUE))</f>
        <v>30</v>
      </c>
      <c r="I2662">
        <f t="shared" si="41"/>
        <v>20</v>
      </c>
      <c r="J2662" s="31">
        <f>Classes_finales!$W$30*C2662^3+Classes_finales!$W$31*C2662^2+Classes_finales!$W$32*C2662+Classes_finales!$W$33</f>
        <v>2.5247293757089824</v>
      </c>
      <c r="K2662">
        <f>IF(OR(C2662&lt;10,C2662&gt;450),0,IF(H2662&gt;=MAX(Classes_finales!D:D),$M$1,Donnees_SIG!J2662))</f>
        <v>2.5247293757089824</v>
      </c>
      <c r="P2662" t="s">
        <v>39</v>
      </c>
    </row>
    <row r="2663" spans="1:16">
      <c r="A2663" t="s">
        <v>5361</v>
      </c>
      <c r="B2663" t="s">
        <v>5362</v>
      </c>
      <c r="C2663">
        <v>35.298900604000004</v>
      </c>
      <c r="D2663" t="s">
        <v>37</v>
      </c>
      <c r="E2663">
        <v>790521.94322639599</v>
      </c>
      <c r="F2663">
        <v>9637851.1574170906</v>
      </c>
      <c r="G2663">
        <f>IF(C2663="","",VLOOKUP(C2663,Classes_detaillees!B:D,Classes_detaillees!C$1,TRUE))</f>
        <v>40</v>
      </c>
      <c r="H2663">
        <f>IF(C2663="","",VLOOKUP(C2663,Classes_finales!B:D,Classes_finales!C$1,TRUE))</f>
        <v>40</v>
      </c>
      <c r="I2663">
        <f t="shared" si="41"/>
        <v>20</v>
      </c>
      <c r="J2663" s="31">
        <f>Classes_finales!$W$30*C2663^3+Classes_finales!$W$31*C2663^2+Classes_finales!$W$32*C2663+Classes_finales!$W$33</f>
        <v>3.3923773430617166</v>
      </c>
      <c r="K2663">
        <f>IF(OR(C2663&lt;10,C2663&gt;450),0,IF(H2663&gt;=MAX(Classes_finales!D:D),$M$1,Donnees_SIG!J2663))</f>
        <v>3.3923773430617166</v>
      </c>
      <c r="P2663" t="s">
        <v>39</v>
      </c>
    </row>
    <row r="2664" spans="1:16">
      <c r="A2664" t="s">
        <v>5363</v>
      </c>
      <c r="B2664" t="s">
        <v>5364</v>
      </c>
      <c r="C2664">
        <v>68.213996886999993</v>
      </c>
      <c r="D2664" t="s">
        <v>37</v>
      </c>
      <c r="E2664">
        <v>783622.06013655895</v>
      </c>
      <c r="F2664">
        <v>9635977.0626193602</v>
      </c>
      <c r="G2664">
        <f>IF(C2664="","",VLOOKUP(C2664,Classes_detaillees!B:D,Classes_detaillees!C$1,TRUE))</f>
        <v>70</v>
      </c>
      <c r="H2664">
        <f>IF(C2664="","",VLOOKUP(C2664,Classes_finales!B:D,Classes_finales!C$1,TRUE))</f>
        <v>70</v>
      </c>
      <c r="I2664">
        <f t="shared" si="41"/>
        <v>20</v>
      </c>
      <c r="J2664" s="31">
        <f>Classes_finales!$W$30*C2664^3+Classes_finales!$W$31*C2664^2+Classes_finales!$W$32*C2664+Classes_finales!$W$33</f>
        <v>7.2924067051579193</v>
      </c>
      <c r="K2664">
        <f>IF(OR(C2664&lt;10,C2664&gt;450),0,IF(H2664&gt;=MAX(Classes_finales!D:D),$M$1,Donnees_SIG!J2664))</f>
        <v>7.2924067051579193</v>
      </c>
      <c r="P2664" t="s">
        <v>39</v>
      </c>
    </row>
    <row r="2665" spans="1:16">
      <c r="A2665" t="s">
        <v>5365</v>
      </c>
      <c r="B2665" t="s">
        <v>5366</v>
      </c>
      <c r="C2665">
        <v>111.37709808</v>
      </c>
      <c r="D2665" t="s">
        <v>37</v>
      </c>
      <c r="E2665">
        <v>783478.22098254901</v>
      </c>
      <c r="F2665">
        <v>9637012.5320916995</v>
      </c>
      <c r="G2665">
        <f>IF(C2665="","",VLOOKUP(C2665,Classes_detaillees!B:D,Classes_detaillees!C$1,TRUE))</f>
        <v>115</v>
      </c>
      <c r="H2665">
        <f>IF(C2665="","",VLOOKUP(C2665,Classes_finales!B:D,Classes_finales!C$1,TRUE))</f>
        <v>80</v>
      </c>
      <c r="I2665">
        <f t="shared" si="41"/>
        <v>20</v>
      </c>
      <c r="J2665" s="31">
        <f>Classes_finales!$W$30*C2665^3+Classes_finales!$W$31*C2665^2+Classes_finales!$W$32*C2665+Classes_finales!$W$33</f>
        <v>5.5180027587036715</v>
      </c>
      <c r="K2665">
        <f>IF(OR(C2665&lt;10,C2665&gt;450),0,IF(H2665&gt;=MAX(Classes_finales!D:D),$M$1,Donnees_SIG!J2665))</f>
        <v>7.914299999999999</v>
      </c>
      <c r="P2665" t="s">
        <v>39</v>
      </c>
    </row>
    <row r="2666" spans="1:16">
      <c r="A2666" t="s">
        <v>5367</v>
      </c>
      <c r="B2666" s="31" t="s">
        <v>5368</v>
      </c>
      <c r="C2666">
        <v>67.074203491000006</v>
      </c>
      <c r="D2666" t="s">
        <v>37</v>
      </c>
      <c r="E2666">
        <v>791337.79410983704</v>
      </c>
      <c r="F2666">
        <v>9637326.2235511206</v>
      </c>
      <c r="G2666">
        <f>IF(C2666="","",VLOOKUP(C2666,Classes_detaillees!B:D,Classes_detaillees!C$1,TRUE))</f>
        <v>70</v>
      </c>
      <c r="H2666">
        <f>IF(C2666="","",VLOOKUP(C2666,Classes_finales!B:D,Classes_finales!C$1,TRUE))</f>
        <v>70</v>
      </c>
      <c r="I2666">
        <f t="shared" si="41"/>
        <v>20</v>
      </c>
      <c r="J2666" s="31">
        <f>Classes_finales!$W$30*C2666^3+Classes_finales!$W$31*C2666^2+Classes_finales!$W$32*C2666+Classes_finales!$W$33</f>
        <v>7.2012413701395381</v>
      </c>
      <c r="K2666">
        <f>IF(OR(C2666&lt;10,C2666&gt;450),0,IF(H2666&gt;=MAX(Classes_finales!D:D),$M$1,Donnees_SIG!J2666))</f>
        <v>7.2012413701395381</v>
      </c>
      <c r="P2666" t="s">
        <v>39</v>
      </c>
    </row>
    <row r="2667" spans="1:16">
      <c r="A2667" t="s">
        <v>5369</v>
      </c>
      <c r="B2667" t="s">
        <v>5370</v>
      </c>
      <c r="C2667">
        <v>194.69549560999999</v>
      </c>
      <c r="D2667" t="s">
        <v>37</v>
      </c>
      <c r="E2667">
        <v>791705.625746937</v>
      </c>
      <c r="F2667">
        <v>9638493.5763489194</v>
      </c>
      <c r="G2667">
        <f>IF(C2667="","",VLOOKUP(C2667,Classes_detaillees!B:D,Classes_detaillees!C$1,TRUE))</f>
        <v>195</v>
      </c>
      <c r="H2667">
        <f>IF(C2667="","",VLOOKUP(C2667,Classes_finales!B:D,Classes_finales!C$1,TRUE))</f>
        <v>80</v>
      </c>
      <c r="I2667">
        <f t="shared" si="41"/>
        <v>20</v>
      </c>
      <c r="J2667" s="31">
        <f>Classes_finales!$W$30*C2667^3+Classes_finales!$W$31*C2667^2+Classes_finales!$W$32*C2667+Classes_finales!$W$33</f>
        <v>-53.609444603708788</v>
      </c>
      <c r="K2667">
        <f>IF(OR(C2667&lt;10,C2667&gt;450),0,IF(H2667&gt;=MAX(Classes_finales!D:D),$M$1,Donnees_SIG!J2667))</f>
        <v>7.914299999999999</v>
      </c>
      <c r="P2667" t="s">
        <v>39</v>
      </c>
    </row>
    <row r="2668" spans="1:16">
      <c r="A2668" t="s">
        <v>5371</v>
      </c>
      <c r="B2668" s="31" t="s">
        <v>5372</v>
      </c>
      <c r="C2668">
        <v>205.02799988000001</v>
      </c>
      <c r="D2668" t="s">
        <v>37</v>
      </c>
      <c r="E2668">
        <v>793380.86724706704</v>
      </c>
      <c r="F2668">
        <v>9639408.4010844491</v>
      </c>
      <c r="G2668">
        <f>IF(C2668="","",VLOOKUP(C2668,Classes_detaillees!B:D,Classes_detaillees!C$1,TRUE))</f>
        <v>210</v>
      </c>
      <c r="H2668">
        <f>IF(C2668="","",VLOOKUP(C2668,Classes_finales!B:D,Classes_finales!C$1,TRUE))</f>
        <v>80</v>
      </c>
      <c r="I2668">
        <f t="shared" si="41"/>
        <v>20</v>
      </c>
      <c r="J2668" s="31">
        <f>Classes_finales!$W$30*C2668^3+Classes_finales!$W$31*C2668^2+Classes_finales!$W$32*C2668+Classes_finales!$W$33</f>
        <v>-68.704460531259201</v>
      </c>
      <c r="K2668">
        <f>IF(OR(C2668&lt;10,C2668&gt;450),0,IF(H2668&gt;=MAX(Classes_finales!D:D),$M$1,Donnees_SIG!J2668))</f>
        <v>7.914299999999999</v>
      </c>
      <c r="P2668" t="s">
        <v>39</v>
      </c>
    </row>
    <row r="2669" spans="1:16">
      <c r="A2669" t="s">
        <v>5373</v>
      </c>
      <c r="B2669" s="31" t="s">
        <v>5374</v>
      </c>
      <c r="C2669">
        <v>59.868000031000001</v>
      </c>
      <c r="D2669" t="s">
        <v>37</v>
      </c>
      <c r="E2669">
        <v>792588.20078695798</v>
      </c>
      <c r="F2669">
        <v>9638768.2940723505</v>
      </c>
      <c r="G2669">
        <f>IF(C2669="","",VLOOKUP(C2669,Classes_detaillees!B:D,Classes_detaillees!C$1,TRUE))</f>
        <v>60</v>
      </c>
      <c r="H2669">
        <f>IF(C2669="","",VLOOKUP(C2669,Classes_finales!B:D,Classes_finales!C$1,TRUE))</f>
        <v>60</v>
      </c>
      <c r="I2669">
        <f t="shared" si="41"/>
        <v>20</v>
      </c>
      <c r="J2669" s="31">
        <f>Classes_finales!$W$30*C2669^3+Classes_finales!$W$31*C2669^2+Classes_finales!$W$32*C2669+Classes_finales!$W$33</f>
        <v>6.5224288556626853</v>
      </c>
      <c r="K2669">
        <f>IF(OR(C2669&lt;10,C2669&gt;450),0,IF(H2669&gt;=MAX(Classes_finales!D:D),$M$1,Donnees_SIG!J2669))</f>
        <v>6.5224288556626853</v>
      </c>
      <c r="P2669" t="s">
        <v>39</v>
      </c>
    </row>
    <row r="2670" spans="1:16">
      <c r="A2670" t="s">
        <v>5375</v>
      </c>
      <c r="B2670" t="s">
        <v>5376</v>
      </c>
      <c r="C2670">
        <v>41.689998627000001</v>
      </c>
      <c r="D2670" t="s">
        <v>37</v>
      </c>
      <c r="E2670">
        <v>783606.73807160906</v>
      </c>
      <c r="F2670">
        <v>9636958.6500670593</v>
      </c>
      <c r="G2670">
        <f>IF(C2670="","",VLOOKUP(C2670,Classes_detaillees!B:D,Classes_detaillees!C$1,TRUE))</f>
        <v>45</v>
      </c>
      <c r="H2670">
        <f>IF(C2670="","",VLOOKUP(C2670,Classes_finales!B:D,Classes_finales!C$1,TRUE))</f>
        <v>50</v>
      </c>
      <c r="I2670">
        <f t="shared" si="41"/>
        <v>20</v>
      </c>
      <c r="J2670" s="31">
        <f>Classes_finales!$W$30*C2670^3+Classes_finales!$W$31*C2670^2+Classes_finales!$W$32*C2670+Classes_finales!$W$33</f>
        <v>4.268993057019733</v>
      </c>
      <c r="K2670">
        <f>IF(OR(C2670&lt;10,C2670&gt;450),0,IF(H2670&gt;=MAX(Classes_finales!D:D),$M$1,Donnees_SIG!J2670))</f>
        <v>4.268993057019733</v>
      </c>
      <c r="P2670" t="s">
        <v>39</v>
      </c>
    </row>
    <row r="2671" spans="1:16">
      <c r="A2671" t="s">
        <v>5377</v>
      </c>
      <c r="B2671" t="s">
        <v>5378</v>
      </c>
      <c r="C2671">
        <v>241.20350647000001</v>
      </c>
      <c r="D2671" t="s">
        <v>37</v>
      </c>
      <c r="E2671">
        <v>790373.79636165302</v>
      </c>
      <c r="F2671">
        <v>9638737.8278649207</v>
      </c>
      <c r="G2671">
        <f>IF(C2671="","",VLOOKUP(C2671,Classes_detaillees!B:D,Classes_detaillees!C$1,TRUE))</f>
        <v>245</v>
      </c>
      <c r="H2671">
        <f>IF(C2671="","",VLOOKUP(C2671,Classes_finales!B:D,Classes_finales!C$1,TRUE))</f>
        <v>80</v>
      </c>
      <c r="I2671">
        <f t="shared" si="41"/>
        <v>20</v>
      </c>
      <c r="J2671" s="31">
        <f>Classes_finales!$W$30*C2671^3+Classes_finales!$W$31*C2671^2+Classes_finales!$W$32*C2671+Classes_finales!$W$33</f>
        <v>-139.41934169314683</v>
      </c>
      <c r="K2671">
        <f>IF(OR(C2671&lt;10,C2671&gt;450),0,IF(H2671&gt;=MAX(Classes_finales!D:D),$M$1,Donnees_SIG!J2671))</f>
        <v>7.914299999999999</v>
      </c>
      <c r="P2671" t="s">
        <v>39</v>
      </c>
    </row>
    <row r="2672" spans="1:16">
      <c r="A2672" t="s">
        <v>5379</v>
      </c>
      <c r="B2672" t="s">
        <v>5380</v>
      </c>
      <c r="C2672">
        <v>157.04760741999999</v>
      </c>
      <c r="D2672" t="s">
        <v>37</v>
      </c>
      <c r="E2672">
        <v>790349.71963735798</v>
      </c>
      <c r="F2672">
        <v>9637153.5891107209</v>
      </c>
      <c r="G2672">
        <f>IF(C2672="","",VLOOKUP(C2672,Classes_detaillees!B:D,Classes_detaillees!C$1,TRUE))</f>
        <v>160</v>
      </c>
      <c r="H2672">
        <f>IF(C2672="","",VLOOKUP(C2672,Classes_finales!B:D,Classes_finales!C$1,TRUE))</f>
        <v>80</v>
      </c>
      <c r="I2672">
        <f t="shared" si="41"/>
        <v>20</v>
      </c>
      <c r="J2672" s="31">
        <f>Classes_finales!$W$30*C2672^3+Classes_finales!$W$31*C2672^2+Classes_finales!$W$32*C2672+Classes_finales!$W$33</f>
        <v>-14.749288815846494</v>
      </c>
      <c r="K2672">
        <f>IF(OR(C2672&lt;10,C2672&gt;450),0,IF(H2672&gt;=MAX(Classes_finales!D:D),$M$1,Donnees_SIG!J2672))</f>
        <v>7.914299999999999</v>
      </c>
      <c r="P2672" t="s">
        <v>39</v>
      </c>
    </row>
    <row r="2673" spans="1:16">
      <c r="A2673" t="s">
        <v>5381</v>
      </c>
      <c r="B2673" t="s">
        <v>5382</v>
      </c>
      <c r="C2673">
        <v>15.164799690000001</v>
      </c>
      <c r="D2673" t="s">
        <v>37</v>
      </c>
      <c r="E2673">
        <v>783049.07384803204</v>
      </c>
      <c r="F2673">
        <v>9635809.5004936904</v>
      </c>
      <c r="G2673">
        <f>IF(C2673="","",VLOOKUP(C2673,Classes_detaillees!B:D,Classes_detaillees!C$1,TRUE))</f>
        <v>20</v>
      </c>
      <c r="H2673">
        <f>IF(C2673="","",VLOOKUP(C2673,Classes_finales!B:D,Classes_finales!C$1,TRUE))</f>
        <v>30</v>
      </c>
      <c r="I2673">
        <f t="shared" si="41"/>
        <v>20</v>
      </c>
      <c r="J2673" s="31">
        <f>Classes_finales!$W$30*C2673^3+Classes_finales!$W$31*C2673^2+Classes_finales!$W$32*C2673+Classes_finales!$W$33</f>
        <v>0.82136430318948062</v>
      </c>
      <c r="K2673">
        <f>IF(OR(C2673&lt;10,C2673&gt;450),0,IF(H2673&gt;=MAX(Classes_finales!D:D),$M$1,Donnees_SIG!J2673))</f>
        <v>0.82136430318948062</v>
      </c>
      <c r="P2673" t="s">
        <v>39</v>
      </c>
    </row>
    <row r="2674" spans="1:16">
      <c r="A2674" t="s">
        <v>5383</v>
      </c>
      <c r="B2674" t="s">
        <v>5384</v>
      </c>
      <c r="C2674">
        <v>35.259700774999999</v>
      </c>
      <c r="D2674" t="s">
        <v>37</v>
      </c>
      <c r="E2674">
        <v>790978.34114607505</v>
      </c>
      <c r="F2674">
        <v>9638479.6166505795</v>
      </c>
      <c r="G2674">
        <f>IF(C2674="","",VLOOKUP(C2674,Classes_detaillees!B:D,Classes_detaillees!C$1,TRUE))</f>
        <v>40</v>
      </c>
      <c r="H2674">
        <f>IF(C2674="","",VLOOKUP(C2674,Classes_finales!B:D,Classes_finales!C$1,TRUE))</f>
        <v>40</v>
      </c>
      <c r="I2674">
        <f t="shared" si="41"/>
        <v>20</v>
      </c>
      <c r="J2674" s="31">
        <f>Classes_finales!$W$30*C2674^3+Classes_finales!$W$31*C2674^2+Classes_finales!$W$32*C2674+Classes_finales!$W$33</f>
        <v>3.3869892806265138</v>
      </c>
      <c r="K2674">
        <f>IF(OR(C2674&lt;10,C2674&gt;450),0,IF(H2674&gt;=MAX(Classes_finales!D:D),$M$1,Donnees_SIG!J2674))</f>
        <v>3.3869892806265138</v>
      </c>
      <c r="P2674" t="s">
        <v>39</v>
      </c>
    </row>
    <row r="2675" spans="1:16">
      <c r="A2675" t="s">
        <v>5385</v>
      </c>
      <c r="B2675" s="31" t="s">
        <v>5386</v>
      </c>
      <c r="C2675">
        <v>30.363599777000001</v>
      </c>
      <c r="D2675" t="s">
        <v>37</v>
      </c>
      <c r="E2675">
        <v>793048.56655920402</v>
      </c>
      <c r="F2675">
        <v>9638821.8882532101</v>
      </c>
      <c r="G2675">
        <f>IF(C2675="","",VLOOKUP(C2675,Classes_detaillees!B:D,Classes_detaillees!C$1,TRUE))</f>
        <v>35</v>
      </c>
      <c r="H2675">
        <f>IF(C2675="","",VLOOKUP(C2675,Classes_finales!B:D,Classes_finales!C$1,TRUE))</f>
        <v>35</v>
      </c>
      <c r="I2675">
        <f t="shared" si="41"/>
        <v>20</v>
      </c>
      <c r="J2675" s="31">
        <f>Classes_finales!$W$30*C2675^3+Classes_finales!$W$31*C2675^2+Classes_finales!$W$32*C2675+Classes_finales!$W$33</f>
        <v>2.7184015304437339</v>
      </c>
      <c r="K2675">
        <f>IF(OR(C2675&lt;10,C2675&gt;450),0,IF(H2675&gt;=MAX(Classes_finales!D:D),$M$1,Donnees_SIG!J2675))</f>
        <v>2.7184015304437339</v>
      </c>
      <c r="P2675" t="s">
        <v>39</v>
      </c>
    </row>
    <row r="2676" spans="1:16">
      <c r="A2676" t="s">
        <v>5387</v>
      </c>
      <c r="B2676" s="31" t="s">
        <v>5388</v>
      </c>
      <c r="C2676">
        <v>36.880798339999998</v>
      </c>
      <c r="D2676" t="s">
        <v>37</v>
      </c>
      <c r="E2676">
        <v>786006.94872729003</v>
      </c>
      <c r="F2676">
        <v>9636473.2088686693</v>
      </c>
      <c r="G2676">
        <f>IF(C2676="","",VLOOKUP(C2676,Classes_detaillees!B:D,Classes_detaillees!C$1,TRUE))</f>
        <v>40</v>
      </c>
      <c r="H2676">
        <f>IF(C2676="","",VLOOKUP(C2676,Classes_finales!B:D,Classes_finales!C$1,TRUE))</f>
        <v>40</v>
      </c>
      <c r="I2676">
        <f t="shared" si="41"/>
        <v>20</v>
      </c>
      <c r="J2676" s="31">
        <f>Classes_finales!$W$30*C2676^3+Classes_finales!$W$31*C2676^2+Classes_finales!$W$32*C2676+Classes_finales!$W$33</f>
        <v>3.6099423693444979</v>
      </c>
      <c r="K2676">
        <f>IF(OR(C2676&lt;10,C2676&gt;450),0,IF(H2676&gt;=MAX(Classes_finales!D:D),$M$1,Donnees_SIG!J2676))</f>
        <v>3.6099423693444979</v>
      </c>
      <c r="P2676" t="s">
        <v>39</v>
      </c>
    </row>
    <row r="2677" spans="1:16">
      <c r="A2677" t="s">
        <v>5389</v>
      </c>
      <c r="B2677" t="s">
        <v>5390</v>
      </c>
      <c r="C2677">
        <v>25.686700820999999</v>
      </c>
      <c r="D2677" t="s">
        <v>37</v>
      </c>
      <c r="E2677">
        <v>791444.62205688003</v>
      </c>
      <c r="F2677">
        <v>9638322.8512744196</v>
      </c>
      <c r="G2677">
        <f>IF(C2677="","",VLOOKUP(C2677,Classes_detaillees!B:D,Classes_detaillees!C$1,TRUE))</f>
        <v>30</v>
      </c>
      <c r="H2677">
        <f>IF(C2677="","",VLOOKUP(C2677,Classes_finales!B:D,Classes_finales!C$1,TRUE))</f>
        <v>30</v>
      </c>
      <c r="I2677">
        <f t="shared" si="41"/>
        <v>20</v>
      </c>
      <c r="J2677" s="31">
        <f>Classes_finales!$W$30*C2677^3+Classes_finales!$W$31*C2677^2+Classes_finales!$W$32*C2677+Classes_finales!$W$33</f>
        <v>2.0964827004641369</v>
      </c>
      <c r="K2677">
        <f>IF(OR(C2677&lt;10,C2677&gt;450),0,IF(H2677&gt;=MAX(Classes_finales!D:D),$M$1,Donnees_SIG!J2677))</f>
        <v>2.0964827004641369</v>
      </c>
      <c r="P2677" t="s">
        <v>39</v>
      </c>
    </row>
    <row r="2678" spans="1:16">
      <c r="A2678" t="s">
        <v>5391</v>
      </c>
      <c r="B2678" s="31" t="s">
        <v>5392</v>
      </c>
      <c r="C2678">
        <v>89.175598144999995</v>
      </c>
      <c r="D2678" t="s">
        <v>37</v>
      </c>
      <c r="E2678">
        <v>793014.37543034903</v>
      </c>
      <c r="F2678">
        <v>9639022.0917620696</v>
      </c>
      <c r="G2678">
        <f>IF(C2678="","",VLOOKUP(C2678,Classes_detaillees!B:D,Classes_detaillees!C$1,TRUE))</f>
        <v>90</v>
      </c>
      <c r="H2678">
        <f>IF(C2678="","",VLOOKUP(C2678,Classes_finales!B:D,Classes_finales!C$1,TRUE))</f>
        <v>80</v>
      </c>
      <c r="I2678">
        <f t="shared" si="41"/>
        <v>20</v>
      </c>
      <c r="J2678" s="31">
        <f>Classes_finales!$W$30*C2678^3+Classes_finales!$W$31*C2678^2+Classes_finales!$W$32*C2678+Classes_finales!$W$33</f>
        <v>7.9084240643646684</v>
      </c>
      <c r="K2678">
        <f>IF(OR(C2678&lt;10,C2678&gt;450),0,IF(H2678&gt;=MAX(Classes_finales!D:D),$M$1,Donnees_SIG!J2678))</f>
        <v>7.914299999999999</v>
      </c>
      <c r="P2678" t="s">
        <v>39</v>
      </c>
    </row>
    <row r="2679" spans="1:16">
      <c r="A2679" t="s">
        <v>5393</v>
      </c>
      <c r="B2679" s="31" t="s">
        <v>5394</v>
      </c>
      <c r="C2679">
        <v>14.980299949999999</v>
      </c>
      <c r="D2679" t="s">
        <v>37</v>
      </c>
      <c r="E2679">
        <v>790107.26470797998</v>
      </c>
      <c r="F2679">
        <v>9637522.1340018902</v>
      </c>
      <c r="G2679">
        <f>IF(C2679="","",VLOOKUP(C2679,Classes_detaillees!B:D,Classes_detaillees!C$1,TRUE))</f>
        <v>15</v>
      </c>
      <c r="H2679">
        <f>IF(C2679="","",VLOOKUP(C2679,Classes_finales!B:D,Classes_finales!C$1,TRUE))</f>
        <v>15</v>
      </c>
      <c r="I2679">
        <f t="shared" si="41"/>
        <v>20</v>
      </c>
      <c r="J2679" s="31">
        <f>Classes_finales!$W$30*C2679^3+Classes_finales!$W$31*C2679^2+Classes_finales!$W$32*C2679+Classes_finales!$W$33</f>
        <v>0.80114531920246956</v>
      </c>
      <c r="K2679">
        <f>IF(OR(C2679&lt;10,C2679&gt;450),0,IF(H2679&gt;=MAX(Classes_finales!D:D),$M$1,Donnees_SIG!J2679))</f>
        <v>0.80114531920246956</v>
      </c>
      <c r="P2679" t="s">
        <v>39</v>
      </c>
    </row>
    <row r="2680" spans="1:16">
      <c r="A2680" t="s">
        <v>5395</v>
      </c>
      <c r="B2680" t="s">
        <v>5396</v>
      </c>
      <c r="C2680">
        <v>33.277999878000003</v>
      </c>
      <c r="D2680" t="s">
        <v>37</v>
      </c>
      <c r="E2680">
        <v>790384.25808777695</v>
      </c>
      <c r="F2680">
        <v>9639400.8317515198</v>
      </c>
      <c r="G2680">
        <f>IF(C2680="","",VLOOKUP(C2680,Classes_detaillees!B:D,Classes_detaillees!C$1,TRUE))</f>
        <v>35</v>
      </c>
      <c r="H2680">
        <f>IF(C2680="","",VLOOKUP(C2680,Classes_finales!B:D,Classes_finales!C$1,TRUE))</f>
        <v>35</v>
      </c>
      <c r="I2680">
        <f t="shared" si="41"/>
        <v>20</v>
      </c>
      <c r="J2680" s="31">
        <f>Classes_finales!$W$30*C2680^3+Classes_finales!$W$31*C2680^2+Classes_finales!$W$32*C2680+Classes_finales!$W$33</f>
        <v>3.1150958360818835</v>
      </c>
      <c r="K2680">
        <f>IF(OR(C2680&lt;10,C2680&gt;450),0,IF(H2680&gt;=MAX(Classes_finales!D:D),$M$1,Donnees_SIG!J2680))</f>
        <v>3.1150958360818835</v>
      </c>
      <c r="P2680" t="s">
        <v>39</v>
      </c>
    </row>
    <row r="2681" spans="1:16">
      <c r="A2681" t="s">
        <v>5397</v>
      </c>
      <c r="B2681" t="s">
        <v>5398</v>
      </c>
      <c r="C2681">
        <v>84.758003235000004</v>
      </c>
      <c r="D2681" t="s">
        <v>37</v>
      </c>
      <c r="E2681">
        <v>792586.84457994998</v>
      </c>
      <c r="F2681">
        <v>9638922.1217644401</v>
      </c>
      <c r="G2681">
        <f>IF(C2681="","",VLOOKUP(C2681,Classes_detaillees!B:D,Classes_detaillees!C$1,TRUE))</f>
        <v>85</v>
      </c>
      <c r="H2681">
        <f>IF(C2681="","",VLOOKUP(C2681,Classes_finales!B:D,Classes_finales!C$1,TRUE))</f>
        <v>80</v>
      </c>
      <c r="I2681">
        <f t="shared" si="41"/>
        <v>20</v>
      </c>
      <c r="J2681" s="31">
        <f>Classes_finales!$W$30*C2681^3+Classes_finales!$W$31*C2681^2+Classes_finales!$W$32*C2681+Classes_finales!$W$33</f>
        <v>7.9717596439680065</v>
      </c>
      <c r="K2681">
        <f>IF(OR(C2681&lt;10,C2681&gt;450),0,IF(H2681&gt;=MAX(Classes_finales!D:D),$M$1,Donnees_SIG!J2681))</f>
        <v>7.914299999999999</v>
      </c>
      <c r="P2681" t="s">
        <v>39</v>
      </c>
    </row>
    <row r="2682" spans="1:16">
      <c r="A2682" t="s">
        <v>5399</v>
      </c>
      <c r="B2682" t="s">
        <v>5400</v>
      </c>
      <c r="C2682">
        <v>14.607799529999999</v>
      </c>
      <c r="D2682" t="s">
        <v>37</v>
      </c>
      <c r="E2682">
        <v>790075.13175607403</v>
      </c>
      <c r="F2682">
        <v>9637454.2522925101</v>
      </c>
      <c r="G2682">
        <f>IF(C2682="","",VLOOKUP(C2682,Classes_detaillees!B:D,Classes_detaillees!C$1,TRUE))</f>
        <v>15</v>
      </c>
      <c r="H2682">
        <f>IF(C2682="","",VLOOKUP(C2682,Classes_finales!B:D,Classes_finales!C$1,TRUE))</f>
        <v>15</v>
      </c>
      <c r="I2682">
        <f t="shared" si="41"/>
        <v>20</v>
      </c>
      <c r="J2682" s="31">
        <f>Classes_finales!$W$30*C2682^3+Classes_finales!$W$31*C2682^2+Classes_finales!$W$32*C2682+Classes_finales!$W$33</f>
        <v>0.76059444272827537</v>
      </c>
      <c r="K2682">
        <f>IF(OR(C2682&lt;10,C2682&gt;450),0,IF(H2682&gt;=MAX(Classes_finales!D:D),$M$1,Donnees_SIG!J2682))</f>
        <v>0.76059444272827537</v>
      </c>
      <c r="P2682" t="s">
        <v>39</v>
      </c>
    </row>
    <row r="2683" spans="1:16">
      <c r="A2683" t="s">
        <v>5401</v>
      </c>
      <c r="B2683" s="31" t="s">
        <v>5402</v>
      </c>
      <c r="C2683">
        <v>18.467899323000001</v>
      </c>
      <c r="D2683" t="s">
        <v>37</v>
      </c>
      <c r="E2683">
        <v>786822.12698781898</v>
      </c>
      <c r="F2683">
        <v>9636458.4580450896</v>
      </c>
      <c r="G2683">
        <f>IF(C2683="","",VLOOKUP(C2683,Classes_detaillees!B:D,Classes_detaillees!C$1,TRUE))</f>
        <v>20</v>
      </c>
      <c r="H2683">
        <f>IF(C2683="","",VLOOKUP(C2683,Classes_finales!B:D,Classes_finales!C$1,TRUE))</f>
        <v>30</v>
      </c>
      <c r="I2683">
        <f t="shared" si="41"/>
        <v>20</v>
      </c>
      <c r="J2683" s="31">
        <f>Classes_finales!$W$30*C2683^3+Classes_finales!$W$31*C2683^2+Classes_finales!$W$32*C2683+Classes_finales!$W$33</f>
        <v>1.1974882876289359</v>
      </c>
      <c r="K2683">
        <f>IF(OR(C2683&lt;10,C2683&gt;450),0,IF(H2683&gt;=MAX(Classes_finales!D:D),$M$1,Donnees_SIG!J2683))</f>
        <v>1.1974882876289359</v>
      </c>
      <c r="P2683" t="s">
        <v>39</v>
      </c>
    </row>
    <row r="2684" spans="1:16">
      <c r="A2684" t="s">
        <v>5403</v>
      </c>
      <c r="B2684" t="s">
        <v>5404</v>
      </c>
      <c r="C2684">
        <v>20.519699097</v>
      </c>
      <c r="D2684" t="s">
        <v>37</v>
      </c>
      <c r="E2684">
        <v>790520.88145351503</v>
      </c>
      <c r="F2684">
        <v>9638289.2440628204</v>
      </c>
      <c r="G2684">
        <f>IF(C2684="","",VLOOKUP(C2684,Classes_detaillees!B:D,Classes_detaillees!C$1,TRUE))</f>
        <v>25</v>
      </c>
      <c r="H2684">
        <f>IF(C2684="","",VLOOKUP(C2684,Classes_finales!B:D,Classes_finales!C$1,TRUE))</f>
        <v>30</v>
      </c>
      <c r="I2684">
        <f t="shared" si="41"/>
        <v>20</v>
      </c>
      <c r="J2684" s="31">
        <f>Classes_finales!$W$30*C2684^3+Classes_finales!$W$31*C2684^2+Classes_finales!$W$32*C2684+Classes_finales!$W$33</f>
        <v>1.4433989006977486</v>
      </c>
      <c r="K2684">
        <f>IF(OR(C2684&lt;10,C2684&gt;450),0,IF(H2684&gt;=MAX(Classes_finales!D:D),$M$1,Donnees_SIG!J2684))</f>
        <v>1.4433989006977486</v>
      </c>
      <c r="P2684" t="s">
        <v>39</v>
      </c>
    </row>
    <row r="2685" spans="1:16">
      <c r="A2685" t="s">
        <v>5405</v>
      </c>
      <c r="B2685" t="s">
        <v>5406</v>
      </c>
      <c r="C2685">
        <v>83.806198120000005</v>
      </c>
      <c r="D2685" t="s">
        <v>37</v>
      </c>
      <c r="E2685">
        <v>790977.44857232796</v>
      </c>
      <c r="F2685">
        <v>9638511.4704705607</v>
      </c>
      <c r="G2685">
        <f>IF(C2685="","",VLOOKUP(C2685,Classes_detaillees!B:D,Classes_detaillees!C$1,TRUE))</f>
        <v>85</v>
      </c>
      <c r="H2685">
        <f>IF(C2685="","",VLOOKUP(C2685,Classes_finales!B:D,Classes_finales!C$1,TRUE))</f>
        <v>80</v>
      </c>
      <c r="I2685">
        <f t="shared" si="41"/>
        <v>20</v>
      </c>
      <c r="J2685" s="31">
        <f>Classes_finales!$W$30*C2685^3+Classes_finales!$W$31*C2685^2+Classes_finales!$W$32*C2685+Classes_finales!$W$33</f>
        <v>7.9703049396384653</v>
      </c>
      <c r="K2685">
        <f>IF(OR(C2685&lt;10,C2685&gt;450),0,IF(H2685&gt;=MAX(Classes_finales!D:D),$M$1,Donnees_SIG!J2685))</f>
        <v>7.914299999999999</v>
      </c>
      <c r="P2685" t="s">
        <v>39</v>
      </c>
    </row>
    <row r="2686" spans="1:16">
      <c r="A2686" t="s">
        <v>5407</v>
      </c>
      <c r="B2686" t="s">
        <v>5408</v>
      </c>
      <c r="C2686">
        <v>38.973899840999998</v>
      </c>
      <c r="D2686" t="s">
        <v>37</v>
      </c>
      <c r="E2686">
        <v>790488.09733445302</v>
      </c>
      <c r="F2686">
        <v>9637709.8464446999</v>
      </c>
      <c r="G2686">
        <f>IF(C2686="","",VLOOKUP(C2686,Classes_detaillees!B:D,Classes_detaillees!C$1,TRUE))</f>
        <v>40</v>
      </c>
      <c r="H2686">
        <f>IF(C2686="","",VLOOKUP(C2686,Classes_finales!B:D,Classes_finales!C$1,TRUE))</f>
        <v>40</v>
      </c>
      <c r="I2686">
        <f t="shared" si="41"/>
        <v>20</v>
      </c>
      <c r="J2686" s="31">
        <f>Classes_finales!$W$30*C2686^3+Classes_finales!$W$31*C2686^2+Classes_finales!$W$32*C2686+Classes_finales!$W$33</f>
        <v>3.8976379191638757</v>
      </c>
      <c r="K2686">
        <f>IF(OR(C2686&lt;10,C2686&gt;450),0,IF(H2686&gt;=MAX(Classes_finales!D:D),$M$1,Donnees_SIG!J2686))</f>
        <v>3.8976379191638757</v>
      </c>
      <c r="P2686" t="s">
        <v>39</v>
      </c>
    </row>
    <row r="2687" spans="1:16">
      <c r="A2687" t="s">
        <v>5409</v>
      </c>
      <c r="B2687" t="s">
        <v>5410</v>
      </c>
      <c r="C2687">
        <v>187.34890747</v>
      </c>
      <c r="D2687" t="s">
        <v>37</v>
      </c>
      <c r="E2687">
        <v>783226.58241222799</v>
      </c>
      <c r="F2687">
        <v>9636684.1392498408</v>
      </c>
      <c r="G2687">
        <f>IF(C2687="","",VLOOKUP(C2687,Classes_detaillees!B:D,Classes_detaillees!C$1,TRUE))</f>
        <v>190</v>
      </c>
      <c r="H2687">
        <f>IF(C2687="","",VLOOKUP(C2687,Classes_finales!B:D,Classes_finales!C$1,TRUE))</f>
        <v>80</v>
      </c>
      <c r="I2687">
        <f t="shared" si="41"/>
        <v>20</v>
      </c>
      <c r="J2687" s="31">
        <f>Classes_finales!$W$30*C2687^3+Classes_finales!$W$31*C2687^2+Classes_finales!$W$32*C2687+Classes_finales!$W$33</f>
        <v>-44.115881729773797</v>
      </c>
      <c r="K2687">
        <f>IF(OR(C2687&lt;10,C2687&gt;450),0,IF(H2687&gt;=MAX(Classes_finales!D:D),$M$1,Donnees_SIG!J2687))</f>
        <v>7.914299999999999</v>
      </c>
      <c r="P2687" t="s">
        <v>39</v>
      </c>
    </row>
    <row r="2688" spans="1:16">
      <c r="A2688" t="s">
        <v>5411</v>
      </c>
      <c r="B2688" s="31" t="s">
        <v>5412</v>
      </c>
      <c r="C2688">
        <v>144.23150634999999</v>
      </c>
      <c r="D2688" t="s">
        <v>37</v>
      </c>
      <c r="E2688">
        <v>790221.34705185203</v>
      </c>
      <c r="F2688">
        <v>9638706.2022732906</v>
      </c>
      <c r="G2688">
        <f>IF(C2688="","",VLOOKUP(C2688,Classes_detaillees!B:D,Classes_detaillees!C$1,TRUE))</f>
        <v>145</v>
      </c>
      <c r="H2688">
        <f>IF(C2688="","",VLOOKUP(C2688,Classes_finales!B:D,Classes_finales!C$1,TRUE))</f>
        <v>80</v>
      </c>
      <c r="I2688">
        <f t="shared" si="41"/>
        <v>20</v>
      </c>
      <c r="J2688" s="31">
        <f>Classes_finales!$W$30*C2688^3+Classes_finales!$W$31*C2688^2+Classes_finales!$W$32*C2688+Classes_finales!$W$33</f>
        <v>-6.5131012069177103</v>
      </c>
      <c r="K2688">
        <f>IF(OR(C2688&lt;10,C2688&gt;450),0,IF(H2688&gt;=MAX(Classes_finales!D:D),$M$1,Donnees_SIG!J2688))</f>
        <v>7.914299999999999</v>
      </c>
      <c r="P2688" t="s">
        <v>39</v>
      </c>
    </row>
    <row r="2689" spans="1:16">
      <c r="A2689" t="s">
        <v>5413</v>
      </c>
      <c r="B2689" s="31" t="s">
        <v>5414</v>
      </c>
      <c r="C2689">
        <v>57.603801726999997</v>
      </c>
      <c r="D2689" t="s">
        <v>37</v>
      </c>
      <c r="E2689">
        <v>791973.35496791801</v>
      </c>
      <c r="F2689">
        <v>9639569.4590281695</v>
      </c>
      <c r="G2689">
        <f>IF(C2689="","",VLOOKUP(C2689,Classes_detaillees!B:D,Classes_detaillees!C$1,TRUE))</f>
        <v>60</v>
      </c>
      <c r="H2689">
        <f>IF(C2689="","",VLOOKUP(C2689,Classes_finales!B:D,Classes_finales!C$1,TRUE))</f>
        <v>60</v>
      </c>
      <c r="I2689">
        <f t="shared" si="41"/>
        <v>20</v>
      </c>
      <c r="J2689" s="31">
        <f>Classes_finales!$W$30*C2689^3+Classes_finales!$W$31*C2689^2+Classes_finales!$W$32*C2689+Classes_finales!$W$33</f>
        <v>6.2771754967366604</v>
      </c>
      <c r="K2689">
        <f>IF(OR(C2689&lt;10,C2689&gt;450),0,IF(H2689&gt;=MAX(Classes_finales!D:D),$M$1,Donnees_SIG!J2689))</f>
        <v>6.2771754967366604</v>
      </c>
      <c r="P2689" t="s">
        <v>39</v>
      </c>
    </row>
    <row r="2690" spans="1:16">
      <c r="A2690" t="s">
        <v>5415</v>
      </c>
      <c r="B2690" t="s">
        <v>5416</v>
      </c>
      <c r="C2690">
        <v>39.488998412999997</v>
      </c>
      <c r="D2690" t="s">
        <v>37</v>
      </c>
      <c r="E2690">
        <v>783618.60515521397</v>
      </c>
      <c r="F2690">
        <v>9635774.6981032491</v>
      </c>
      <c r="G2690">
        <f>IF(C2690="","",VLOOKUP(C2690,Classes_detaillees!B:D,Classes_detaillees!C$1,TRUE))</f>
        <v>40</v>
      </c>
      <c r="H2690">
        <f>IF(C2690="","",VLOOKUP(C2690,Classes_finales!B:D,Classes_finales!C$1,TRUE))</f>
        <v>40</v>
      </c>
      <c r="I2690">
        <f t="shared" si="41"/>
        <v>20</v>
      </c>
      <c r="J2690" s="31">
        <f>Classes_finales!$W$30*C2690^3+Classes_finales!$W$31*C2690^2+Classes_finales!$W$32*C2690+Classes_finales!$W$33</f>
        <v>3.9682943268968001</v>
      </c>
      <c r="K2690">
        <f>IF(OR(C2690&lt;10,C2690&gt;450),0,IF(H2690&gt;=MAX(Classes_finales!D:D),$M$1,Donnees_SIG!J2690))</f>
        <v>3.9682943268968001</v>
      </c>
      <c r="P2690" t="s">
        <v>39</v>
      </c>
    </row>
    <row r="2691" spans="1:16">
      <c r="A2691" t="s">
        <v>5417</v>
      </c>
      <c r="B2691" t="s">
        <v>5418</v>
      </c>
      <c r="C2691">
        <v>19.758300780999999</v>
      </c>
      <c r="D2691" t="s">
        <v>37</v>
      </c>
      <c r="E2691">
        <v>790231.83524497203</v>
      </c>
      <c r="F2691">
        <v>9638652.9610373992</v>
      </c>
      <c r="G2691">
        <f>IF(C2691="","",VLOOKUP(C2691,Classes_detaillees!B:D,Classes_detaillees!C$1,TRUE))</f>
        <v>20</v>
      </c>
      <c r="H2691">
        <f>IF(C2691="","",VLOOKUP(C2691,Classes_finales!B:D,Classes_finales!C$1,TRUE))</f>
        <v>30</v>
      </c>
      <c r="I2691">
        <f t="shared" ref="I2691:I2754" si="42">IF(E2691="","",20)</f>
        <v>20</v>
      </c>
      <c r="J2691" s="31">
        <f>Classes_finales!$W$30*C2691^3+Classes_finales!$W$31*C2691^2+Classes_finales!$W$32*C2691+Classes_finales!$W$33</f>
        <v>1.3511372653295419</v>
      </c>
      <c r="K2691">
        <f>IF(OR(C2691&lt;10,C2691&gt;450),0,IF(H2691&gt;=MAX(Classes_finales!D:D),$M$1,Donnees_SIG!J2691))</f>
        <v>1.3511372653295419</v>
      </c>
      <c r="P2691" t="s">
        <v>39</v>
      </c>
    </row>
    <row r="2692" spans="1:16">
      <c r="A2692" t="s">
        <v>5419</v>
      </c>
      <c r="B2692" s="31" t="s">
        <v>5420</v>
      </c>
      <c r="C2692">
        <v>23.72590065</v>
      </c>
      <c r="D2692" t="s">
        <v>37</v>
      </c>
      <c r="E2692">
        <v>790327.79951419204</v>
      </c>
      <c r="F2692">
        <v>9638569.7601526603</v>
      </c>
      <c r="G2692">
        <f>IF(C2692="","",VLOOKUP(C2692,Classes_detaillees!B:D,Classes_detaillees!C$1,TRUE))</f>
        <v>25</v>
      </c>
      <c r="H2692">
        <f>IF(C2692="","",VLOOKUP(C2692,Classes_finales!B:D,Classes_finales!C$1,TRUE))</f>
        <v>30</v>
      </c>
      <c r="I2692">
        <f t="shared" si="42"/>
        <v>20</v>
      </c>
      <c r="J2692" s="31">
        <f>Classes_finales!$W$30*C2692^3+Classes_finales!$W$31*C2692^2+Classes_finales!$W$32*C2692+Classes_finales!$W$33</f>
        <v>1.8436092401699598</v>
      </c>
      <c r="K2692">
        <f>IF(OR(C2692&lt;10,C2692&gt;450),0,IF(H2692&gt;=MAX(Classes_finales!D:D),$M$1,Donnees_SIG!J2692))</f>
        <v>1.8436092401699598</v>
      </c>
      <c r="P2692" t="s">
        <v>39</v>
      </c>
    </row>
    <row r="2693" spans="1:16">
      <c r="A2693" t="s">
        <v>5421</v>
      </c>
      <c r="B2693" t="s">
        <v>5422</v>
      </c>
      <c r="C2693">
        <v>11.875100136</v>
      </c>
      <c r="D2693" t="s">
        <v>37</v>
      </c>
      <c r="E2693">
        <v>790764.11368277599</v>
      </c>
      <c r="F2693">
        <v>9637993.4370538201</v>
      </c>
      <c r="G2693">
        <f>IF(C2693="","",VLOOKUP(C2693,Classes_detaillees!B:D,Classes_detaillees!C$1,TRUE))</f>
        <v>15</v>
      </c>
      <c r="H2693">
        <f>IF(C2693="","",VLOOKUP(C2693,Classes_finales!B:D,Classes_finales!C$1,TRUE))</f>
        <v>15</v>
      </c>
      <c r="I2693">
        <f t="shared" si="42"/>
        <v>20</v>
      </c>
      <c r="J2693" s="31">
        <f>Classes_finales!$W$30*C2693^3+Classes_finales!$W$31*C2693^2+Classes_finales!$W$32*C2693+Classes_finales!$W$33</f>
        <v>0.47474074667737798</v>
      </c>
      <c r="K2693">
        <f>IF(OR(C2693&lt;10,C2693&gt;450),0,IF(H2693&gt;=MAX(Classes_finales!D:D),$M$1,Donnees_SIG!J2693))</f>
        <v>0.47474074667737798</v>
      </c>
      <c r="P2693" t="s">
        <v>39</v>
      </c>
    </row>
    <row r="2694" spans="1:16">
      <c r="A2694" t="s">
        <v>5423</v>
      </c>
      <c r="B2694" s="31" t="s">
        <v>5424</v>
      </c>
      <c r="C2694">
        <v>74.174301146999994</v>
      </c>
      <c r="D2694" t="s">
        <v>37</v>
      </c>
      <c r="E2694">
        <v>784803.66922241903</v>
      </c>
      <c r="F2694">
        <v>9635142.9567984603</v>
      </c>
      <c r="G2694">
        <f>IF(C2694="","",VLOOKUP(C2694,Classes_detaillees!B:D,Classes_detaillees!C$1,TRUE))</f>
        <v>75</v>
      </c>
      <c r="H2694">
        <f>IF(C2694="","",VLOOKUP(C2694,Classes_finales!B:D,Classes_finales!C$1,TRUE))</f>
        <v>80</v>
      </c>
      <c r="I2694">
        <f t="shared" si="42"/>
        <v>20</v>
      </c>
      <c r="J2694" s="31">
        <f>Classes_finales!$W$30*C2694^3+Classes_finales!$W$31*C2694^2+Classes_finales!$W$32*C2694+Classes_finales!$W$33</f>
        <v>7.6849536447674449</v>
      </c>
      <c r="K2694">
        <f>IF(OR(C2694&lt;10,C2694&gt;450),0,IF(H2694&gt;=MAX(Classes_finales!D:D),$M$1,Donnees_SIG!J2694))</f>
        <v>7.914299999999999</v>
      </c>
      <c r="P2694" t="s">
        <v>39</v>
      </c>
    </row>
    <row r="2695" spans="1:16">
      <c r="A2695" t="s">
        <v>5425</v>
      </c>
      <c r="B2695" t="s">
        <v>5426</v>
      </c>
      <c r="C2695">
        <v>82.614097595000004</v>
      </c>
      <c r="D2695" t="s">
        <v>37</v>
      </c>
      <c r="E2695">
        <v>793173.70191287703</v>
      </c>
      <c r="F2695">
        <v>9638786.1460414194</v>
      </c>
      <c r="G2695">
        <f>IF(C2695="","",VLOOKUP(C2695,Classes_detaillees!B:D,Classes_detaillees!C$1,TRUE))</f>
        <v>85</v>
      </c>
      <c r="H2695">
        <f>IF(C2695="","",VLOOKUP(C2695,Classes_finales!B:D,Classes_finales!C$1,TRUE))</f>
        <v>80</v>
      </c>
      <c r="I2695">
        <f t="shared" si="42"/>
        <v>20</v>
      </c>
      <c r="J2695" s="31">
        <f>Classes_finales!$W$30*C2695^3+Classes_finales!$W$31*C2695^2+Classes_finales!$W$32*C2695+Classes_finales!$W$33</f>
        <v>7.961266644857071</v>
      </c>
      <c r="K2695">
        <f>IF(OR(C2695&lt;10,C2695&gt;450),0,IF(H2695&gt;=MAX(Classes_finales!D:D),$M$1,Donnees_SIG!J2695))</f>
        <v>7.914299999999999</v>
      </c>
      <c r="P2695" t="s">
        <v>39</v>
      </c>
    </row>
    <row r="2696" spans="1:16">
      <c r="A2696" t="s">
        <v>5427</v>
      </c>
      <c r="B2696" t="s">
        <v>5428</v>
      </c>
      <c r="C2696">
        <v>171.8881073</v>
      </c>
      <c r="D2696" t="s">
        <v>37</v>
      </c>
      <c r="E2696">
        <v>790231.79030234797</v>
      </c>
      <c r="F2696">
        <v>9638668.2544031497</v>
      </c>
      <c r="G2696">
        <f>IF(C2696="","",VLOOKUP(C2696,Classes_detaillees!B:D,Classes_detaillees!C$1,TRUE))</f>
        <v>175</v>
      </c>
      <c r="H2696">
        <f>IF(C2696="","",VLOOKUP(C2696,Classes_finales!B:D,Classes_finales!C$1,TRUE))</f>
        <v>80</v>
      </c>
      <c r="I2696">
        <f t="shared" si="42"/>
        <v>20</v>
      </c>
      <c r="J2696" s="31">
        <f>Classes_finales!$W$30*C2696^3+Classes_finales!$W$31*C2696^2+Classes_finales!$W$32*C2696+Classes_finales!$W$33</f>
        <v>-27.267594705971799</v>
      </c>
      <c r="K2696">
        <f>IF(OR(C2696&lt;10,C2696&gt;450),0,IF(H2696&gt;=MAX(Classes_finales!D:D),$M$1,Donnees_SIG!J2696))</f>
        <v>7.914299999999999</v>
      </c>
      <c r="P2696" t="s">
        <v>39</v>
      </c>
    </row>
    <row r="2697" spans="1:16">
      <c r="A2697" t="s">
        <v>5429</v>
      </c>
      <c r="B2697" t="s">
        <v>5430</v>
      </c>
      <c r="C2697">
        <v>319.17849731000001</v>
      </c>
      <c r="D2697" t="s">
        <v>37</v>
      </c>
      <c r="E2697">
        <v>791549.34453863802</v>
      </c>
      <c r="F2697">
        <v>9639006.0010302309</v>
      </c>
      <c r="G2697">
        <f>IF(C2697="","",VLOOKUP(C2697,Classes_detaillees!B:D,Classes_detaillees!C$1,TRUE))</f>
        <v>320</v>
      </c>
      <c r="H2697">
        <f>IF(C2697="","",VLOOKUP(C2697,Classes_finales!B:D,Classes_finales!C$1,TRUE))</f>
        <v>80</v>
      </c>
      <c r="I2697">
        <f t="shared" si="42"/>
        <v>20</v>
      </c>
      <c r="J2697" s="31">
        <f>Classes_finales!$W$30*C2697^3+Classes_finales!$W$31*C2697^2+Classes_finales!$W$32*C2697+Classes_finales!$W$33</f>
        <v>-408.51726840850995</v>
      </c>
      <c r="K2697">
        <f>IF(OR(C2697&lt;10,C2697&gt;450),0,IF(H2697&gt;=MAX(Classes_finales!D:D),$M$1,Donnees_SIG!J2697))</f>
        <v>7.914299999999999</v>
      </c>
      <c r="P2697" t="s">
        <v>39</v>
      </c>
    </row>
    <row r="2698" spans="1:16">
      <c r="A2698" t="s">
        <v>5431</v>
      </c>
      <c r="B2698" t="s">
        <v>5432</v>
      </c>
      <c r="C2698">
        <v>95.209396362000007</v>
      </c>
      <c r="D2698" t="s">
        <v>37</v>
      </c>
      <c r="E2698">
        <v>783814.16833220597</v>
      </c>
      <c r="F2698">
        <v>9636084.05556578</v>
      </c>
      <c r="G2698">
        <f>IF(C2698="","",VLOOKUP(C2698,Classes_detaillees!B:D,Classes_detaillees!C$1,TRUE))</f>
        <v>100</v>
      </c>
      <c r="H2698">
        <f>IF(C2698="","",VLOOKUP(C2698,Classes_finales!B:D,Classes_finales!C$1,TRUE))</f>
        <v>80</v>
      </c>
      <c r="I2698">
        <f t="shared" si="42"/>
        <v>20</v>
      </c>
      <c r="J2698" s="31">
        <f>Classes_finales!$W$30*C2698^3+Classes_finales!$W$31*C2698^2+Classes_finales!$W$32*C2698+Classes_finales!$W$33</f>
        <v>7.6212005547359745</v>
      </c>
      <c r="K2698">
        <f>IF(OR(C2698&lt;10,C2698&gt;450),0,IF(H2698&gt;=MAX(Classes_finales!D:D),$M$1,Donnees_SIG!J2698))</f>
        <v>7.914299999999999</v>
      </c>
      <c r="P2698" t="s">
        <v>39</v>
      </c>
    </row>
    <row r="2699" spans="1:16">
      <c r="A2699" t="s">
        <v>5433</v>
      </c>
      <c r="B2699" t="s">
        <v>5434</v>
      </c>
      <c r="C2699">
        <v>254.83299255</v>
      </c>
      <c r="D2699" t="s">
        <v>37</v>
      </c>
      <c r="E2699">
        <v>791547.15186099301</v>
      </c>
      <c r="F2699">
        <v>9638496.7335486598</v>
      </c>
      <c r="G2699">
        <f>IF(C2699="","",VLOOKUP(C2699,Classes_detaillees!B:D,Classes_detaillees!C$1,TRUE))</f>
        <v>255</v>
      </c>
      <c r="H2699">
        <f>IF(C2699="","",VLOOKUP(C2699,Classes_finales!B:D,Classes_finales!C$1,TRUE))</f>
        <v>80</v>
      </c>
      <c r="I2699">
        <f t="shared" si="42"/>
        <v>20</v>
      </c>
      <c r="J2699" s="31">
        <f>Classes_finales!$W$30*C2699^3+Classes_finales!$W$31*C2699^2+Classes_finales!$W$32*C2699+Classes_finales!$W$33</f>
        <v>-174.08637080196573</v>
      </c>
      <c r="K2699">
        <f>IF(OR(C2699&lt;10,C2699&gt;450),0,IF(H2699&gt;=MAX(Classes_finales!D:D),$M$1,Donnees_SIG!J2699))</f>
        <v>7.914299999999999</v>
      </c>
      <c r="P2699" t="s">
        <v>39</v>
      </c>
    </row>
    <row r="2700" spans="1:16">
      <c r="A2700" t="s">
        <v>5435</v>
      </c>
      <c r="B2700" t="s">
        <v>5436</v>
      </c>
      <c r="C2700">
        <v>264.02191162000003</v>
      </c>
      <c r="D2700" t="s">
        <v>37</v>
      </c>
      <c r="E2700">
        <v>792088.47692559799</v>
      </c>
      <c r="F2700">
        <v>9638420.7587019298</v>
      </c>
      <c r="G2700">
        <f>IF(C2700="","",VLOOKUP(C2700,Classes_detaillees!B:D,Classes_detaillees!C$1,TRUE))</f>
        <v>265</v>
      </c>
      <c r="H2700">
        <f>IF(C2700="","",VLOOKUP(C2700,Classes_finales!B:D,Classes_finales!C$1,TRUE))</f>
        <v>80</v>
      </c>
      <c r="I2700">
        <f t="shared" si="42"/>
        <v>20</v>
      </c>
      <c r="J2700" s="31">
        <f>Classes_finales!$W$30*C2700^3+Classes_finales!$W$31*C2700^2+Classes_finales!$W$32*C2700+Classes_finales!$W$33</f>
        <v>-200.18471637611611</v>
      </c>
      <c r="K2700">
        <f>IF(OR(C2700&lt;10,C2700&gt;450),0,IF(H2700&gt;=MAX(Classes_finales!D:D),$M$1,Donnees_SIG!J2700))</f>
        <v>7.914299999999999</v>
      </c>
      <c r="P2700" t="s">
        <v>39</v>
      </c>
    </row>
    <row r="2701" spans="1:16">
      <c r="A2701" t="s">
        <v>5437</v>
      </c>
      <c r="B2701" t="s">
        <v>5438</v>
      </c>
      <c r="C2701">
        <v>14.252200127</v>
      </c>
      <c r="D2701" t="s">
        <v>37</v>
      </c>
      <c r="E2701">
        <v>784175.01078504603</v>
      </c>
      <c r="F2701">
        <v>9635551.2977325004</v>
      </c>
      <c r="G2701">
        <f>IF(C2701="","",VLOOKUP(C2701,Classes_detaillees!B:D,Classes_detaillees!C$1,TRUE))</f>
        <v>15</v>
      </c>
      <c r="H2701">
        <f>IF(C2701="","",VLOOKUP(C2701,Classes_finales!B:D,Classes_finales!C$1,TRUE))</f>
        <v>15</v>
      </c>
      <c r="I2701">
        <f t="shared" si="42"/>
        <v>20</v>
      </c>
      <c r="J2701" s="31">
        <f>Classes_finales!$W$30*C2701^3+Classes_finales!$W$31*C2701^2+Classes_finales!$W$32*C2701+Classes_finales!$W$33</f>
        <v>0.72222602340220243</v>
      </c>
      <c r="K2701">
        <f>IF(OR(C2701&lt;10,C2701&gt;450),0,IF(H2701&gt;=MAX(Classes_finales!D:D),$M$1,Donnees_SIG!J2701))</f>
        <v>0.72222602340220243</v>
      </c>
      <c r="P2701" t="s">
        <v>39</v>
      </c>
    </row>
    <row r="2702" spans="1:16">
      <c r="A2702" t="s">
        <v>5439</v>
      </c>
      <c r="B2702" s="31" t="s">
        <v>5440</v>
      </c>
      <c r="C2702">
        <v>80.504501343000001</v>
      </c>
      <c r="D2702" t="s">
        <v>37</v>
      </c>
      <c r="E2702">
        <v>792838.55196267297</v>
      </c>
      <c r="F2702">
        <v>9639137.9714516196</v>
      </c>
      <c r="G2702">
        <f>IF(C2702="","",VLOOKUP(C2702,Classes_detaillees!B:D,Classes_detaillees!C$1,TRUE))</f>
        <v>85</v>
      </c>
      <c r="H2702">
        <f>IF(C2702="","",VLOOKUP(C2702,Classes_finales!B:D,Classes_finales!C$1,TRUE))</f>
        <v>80</v>
      </c>
      <c r="I2702">
        <f t="shared" si="42"/>
        <v>20</v>
      </c>
      <c r="J2702" s="31">
        <f>Classes_finales!$W$30*C2702^3+Classes_finales!$W$31*C2702^2+Classes_finales!$W$32*C2702+Classes_finales!$W$33</f>
        <v>7.9261977591376382</v>
      </c>
      <c r="K2702">
        <f>IF(OR(C2702&lt;10,C2702&gt;450),0,IF(H2702&gt;=MAX(Classes_finales!D:D),$M$1,Donnees_SIG!J2702))</f>
        <v>7.914299999999999</v>
      </c>
      <c r="P2702" t="s">
        <v>39</v>
      </c>
    </row>
    <row r="2703" spans="1:16">
      <c r="A2703" t="s">
        <v>5441</v>
      </c>
      <c r="B2703" t="s">
        <v>5442</v>
      </c>
      <c r="C2703">
        <v>102.53050232</v>
      </c>
      <c r="D2703" t="s">
        <v>37</v>
      </c>
      <c r="E2703">
        <v>790871.18084107595</v>
      </c>
      <c r="F2703">
        <v>9638035.7164631896</v>
      </c>
      <c r="G2703">
        <f>IF(C2703="","",VLOOKUP(C2703,Classes_detaillees!B:D,Classes_detaillees!C$1,TRUE))</f>
        <v>105</v>
      </c>
      <c r="H2703">
        <f>IF(C2703="","",VLOOKUP(C2703,Classes_finales!B:D,Classes_finales!C$1,TRUE))</f>
        <v>80</v>
      </c>
      <c r="I2703">
        <f t="shared" si="42"/>
        <v>20</v>
      </c>
      <c r="J2703" s="31">
        <f>Classes_finales!$W$30*C2703^3+Classes_finales!$W$31*C2703^2+Classes_finales!$W$32*C2703+Classes_finales!$W$33</f>
        <v>6.9267480527438892</v>
      </c>
      <c r="K2703">
        <f>IF(OR(C2703&lt;10,C2703&gt;450),0,IF(H2703&gt;=MAX(Classes_finales!D:D),$M$1,Donnees_SIG!J2703))</f>
        <v>7.914299999999999</v>
      </c>
      <c r="P2703" t="s">
        <v>39</v>
      </c>
    </row>
    <row r="2704" spans="1:16">
      <c r="A2704" t="s">
        <v>5443</v>
      </c>
      <c r="B2704" t="s">
        <v>5444</v>
      </c>
      <c r="C2704">
        <v>51.591499329000001</v>
      </c>
      <c r="D2704" t="s">
        <v>37</v>
      </c>
      <c r="E2704">
        <v>790351.918227416</v>
      </c>
      <c r="F2704">
        <v>9637572.9225506093</v>
      </c>
      <c r="G2704">
        <f>IF(C2704="","",VLOOKUP(C2704,Classes_detaillees!B:D,Classes_detaillees!C$1,TRUE))</f>
        <v>55</v>
      </c>
      <c r="H2704">
        <f>IF(C2704="","",VLOOKUP(C2704,Classes_finales!B:D,Classes_finales!C$1,TRUE))</f>
        <v>60</v>
      </c>
      <c r="I2704">
        <f t="shared" si="42"/>
        <v>20</v>
      </c>
      <c r="J2704" s="31">
        <f>Classes_finales!$W$30*C2704^3+Classes_finales!$W$31*C2704^2+Classes_finales!$W$32*C2704+Classes_finales!$W$33</f>
        <v>5.5671543475369898</v>
      </c>
      <c r="K2704">
        <f>IF(OR(C2704&lt;10,C2704&gt;450),0,IF(H2704&gt;=MAX(Classes_finales!D:D),$M$1,Donnees_SIG!J2704))</f>
        <v>5.5671543475369898</v>
      </c>
      <c r="P2704" t="s">
        <v>39</v>
      </c>
    </row>
    <row r="2705" spans="1:16">
      <c r="A2705" t="s">
        <v>5445</v>
      </c>
      <c r="B2705" t="s">
        <v>5446</v>
      </c>
      <c r="C2705">
        <v>48.465099334999998</v>
      </c>
      <c r="D2705" t="s">
        <v>37</v>
      </c>
      <c r="E2705">
        <v>783079.95251600898</v>
      </c>
      <c r="F2705">
        <v>9636384.1837053094</v>
      </c>
      <c r="G2705">
        <f>IF(C2705="","",VLOOKUP(C2705,Classes_detaillees!B:D,Classes_detaillees!C$1,TRUE))</f>
        <v>50</v>
      </c>
      <c r="H2705">
        <f>IF(C2705="","",VLOOKUP(C2705,Classes_finales!B:D,Classes_finales!C$1,TRUE))</f>
        <v>50</v>
      </c>
      <c r="I2705">
        <f t="shared" si="42"/>
        <v>20</v>
      </c>
      <c r="J2705" s="31">
        <f>Classes_finales!$W$30*C2705^3+Classes_finales!$W$31*C2705^2+Classes_finales!$W$32*C2705+Classes_finales!$W$33</f>
        <v>5.1707086916354381</v>
      </c>
      <c r="K2705">
        <f>IF(OR(C2705&lt;10,C2705&gt;450),0,IF(H2705&gt;=MAX(Classes_finales!D:D),$M$1,Donnees_SIG!J2705))</f>
        <v>5.1707086916354381</v>
      </c>
      <c r="P2705" t="s">
        <v>39</v>
      </c>
    </row>
    <row r="2706" spans="1:16">
      <c r="A2706" t="s">
        <v>5447</v>
      </c>
      <c r="B2706" s="31" t="s">
        <v>5448</v>
      </c>
      <c r="C2706">
        <v>39.957599639999998</v>
      </c>
      <c r="D2706" t="s">
        <v>37</v>
      </c>
      <c r="E2706">
        <v>782800.80438069301</v>
      </c>
      <c r="F2706">
        <v>9635893.0045405198</v>
      </c>
      <c r="G2706">
        <f>IF(C2706="","",VLOOKUP(C2706,Classes_detaillees!B:D,Classes_detaillees!C$1,TRUE))</f>
        <v>40</v>
      </c>
      <c r="H2706">
        <f>IF(C2706="","",VLOOKUP(C2706,Classes_finales!B:D,Classes_finales!C$1,TRUE))</f>
        <v>40</v>
      </c>
      <c r="I2706">
        <f t="shared" si="42"/>
        <v>20</v>
      </c>
      <c r="J2706" s="31">
        <f>Classes_finales!$W$30*C2706^3+Classes_finales!$W$31*C2706^2+Classes_finales!$W$32*C2706+Classes_finales!$W$33</f>
        <v>4.0324950326824336</v>
      </c>
      <c r="K2706">
        <f>IF(OR(C2706&lt;10,C2706&gt;450),0,IF(H2706&gt;=MAX(Classes_finales!D:D),$M$1,Donnees_SIG!J2706))</f>
        <v>4.0324950326824336</v>
      </c>
      <c r="P2706" t="s">
        <v>39</v>
      </c>
    </row>
    <row r="2707" spans="1:16">
      <c r="A2707" t="s">
        <v>5449</v>
      </c>
      <c r="B2707" t="s">
        <v>5450</v>
      </c>
      <c r="C2707">
        <v>94.385498046999999</v>
      </c>
      <c r="D2707" t="s">
        <v>37</v>
      </c>
      <c r="E2707">
        <v>783002.82942874404</v>
      </c>
      <c r="F2707">
        <v>9636205.0599591807</v>
      </c>
      <c r="G2707">
        <f>IF(C2707="","",VLOOKUP(C2707,Classes_detaillees!B:D,Classes_detaillees!C$1,TRUE))</f>
        <v>95</v>
      </c>
      <c r="H2707">
        <f>IF(C2707="","",VLOOKUP(C2707,Classes_finales!B:D,Classes_finales!C$1,TRUE))</f>
        <v>80</v>
      </c>
      <c r="I2707">
        <f t="shared" si="42"/>
        <v>20</v>
      </c>
      <c r="J2707" s="31">
        <f>Classes_finales!$W$30*C2707^3+Classes_finales!$W$31*C2707^2+Classes_finales!$W$32*C2707+Classes_finales!$W$33</f>
        <v>7.6749088266681778</v>
      </c>
      <c r="K2707">
        <f>IF(OR(C2707&lt;10,C2707&gt;450),0,IF(H2707&gt;=MAX(Classes_finales!D:D),$M$1,Donnees_SIG!J2707))</f>
        <v>7.914299999999999</v>
      </c>
      <c r="P2707" t="s">
        <v>39</v>
      </c>
    </row>
    <row r="2708" spans="1:16">
      <c r="A2708" t="s">
        <v>5451</v>
      </c>
      <c r="B2708" t="s">
        <v>5452</v>
      </c>
      <c r="C2708">
        <v>261.21630858999998</v>
      </c>
      <c r="D2708" t="s">
        <v>37</v>
      </c>
      <c r="E2708">
        <v>791969.304110836</v>
      </c>
      <c r="F2708">
        <v>9638498.6463022903</v>
      </c>
      <c r="G2708">
        <f>IF(C2708="","",VLOOKUP(C2708,Classes_detaillees!B:D,Classes_detaillees!C$1,TRUE))</f>
        <v>265</v>
      </c>
      <c r="H2708">
        <f>IF(C2708="","",VLOOKUP(C2708,Classes_finales!B:D,Classes_finales!C$1,TRUE))</f>
        <v>80</v>
      </c>
      <c r="I2708">
        <f t="shared" si="42"/>
        <v>20</v>
      </c>
      <c r="J2708" s="31">
        <f>Classes_finales!$W$30*C2708^3+Classes_finales!$W$31*C2708^2+Classes_finales!$W$32*C2708+Classes_finales!$W$33</f>
        <v>-191.97624269186159</v>
      </c>
      <c r="K2708">
        <f>IF(OR(C2708&lt;10,C2708&gt;450),0,IF(H2708&gt;=MAX(Classes_finales!D:D),$M$1,Donnees_SIG!J2708))</f>
        <v>7.914299999999999</v>
      </c>
      <c r="P2708" t="s">
        <v>39</v>
      </c>
    </row>
    <row r="2709" spans="1:16">
      <c r="A2709" t="s">
        <v>5453</v>
      </c>
      <c r="B2709" t="s">
        <v>5454</v>
      </c>
      <c r="C2709">
        <v>261.99551392000001</v>
      </c>
      <c r="D2709" t="s">
        <v>37</v>
      </c>
      <c r="E2709">
        <v>783314.236968896</v>
      </c>
      <c r="F2709">
        <v>9635340.2532933205</v>
      </c>
      <c r="G2709">
        <f>IF(C2709="","",VLOOKUP(C2709,Classes_detaillees!B:D,Classes_detaillees!C$1,TRUE))</f>
        <v>265</v>
      </c>
      <c r="H2709">
        <f>IF(C2709="","",VLOOKUP(C2709,Classes_finales!B:D,Classes_finales!C$1,TRUE))</f>
        <v>80</v>
      </c>
      <c r="I2709">
        <f t="shared" si="42"/>
        <v>20</v>
      </c>
      <c r="J2709" s="31">
        <f>Classes_finales!$W$30*C2709^3+Classes_finales!$W$31*C2709^2+Classes_finales!$W$32*C2709+Classes_finales!$W$33</f>
        <v>-194.23461053453184</v>
      </c>
      <c r="K2709">
        <f>IF(OR(C2709&lt;10,C2709&gt;450),0,IF(H2709&gt;=MAX(Classes_finales!D:D),$M$1,Donnees_SIG!J2709))</f>
        <v>7.914299999999999</v>
      </c>
      <c r="P2709" t="s">
        <v>39</v>
      </c>
    </row>
    <row r="2710" spans="1:16">
      <c r="A2710" t="s">
        <v>5455</v>
      </c>
      <c r="B2710" t="s">
        <v>5456</v>
      </c>
      <c r="C2710">
        <v>837.37298583999996</v>
      </c>
      <c r="D2710" t="s">
        <v>37</v>
      </c>
      <c r="E2710">
        <v>783109.75687759102</v>
      </c>
      <c r="F2710">
        <v>9635309.0959800296</v>
      </c>
      <c r="G2710">
        <f>IF(C2710="","",VLOOKUP(C2710,Classes_detaillees!B:D,Classes_detaillees!C$1,TRUE))</f>
        <v>840</v>
      </c>
      <c r="H2710">
        <f>IF(C2710="","",VLOOKUP(C2710,Classes_finales!B:D,Classes_finales!C$1,TRUE))</f>
        <v>80</v>
      </c>
      <c r="I2710">
        <f t="shared" si="42"/>
        <v>20</v>
      </c>
      <c r="J2710" s="31">
        <f>Classes_finales!$W$30*C2710^3+Classes_finales!$W$31*C2710^2+Classes_finales!$W$32*C2710+Classes_finales!$W$33</f>
        <v>-10153.41562537585</v>
      </c>
      <c r="K2710">
        <f>IF(OR(C2710&lt;10,C2710&gt;450),0,IF(H2710&gt;=MAX(Classes_finales!D:D),$M$1,Donnees_SIG!J2710))</f>
        <v>0</v>
      </c>
      <c r="P2710" t="s">
        <v>39</v>
      </c>
    </row>
    <row r="2711" spans="1:16">
      <c r="A2711" t="s">
        <v>5457</v>
      </c>
      <c r="B2711" t="s">
        <v>5458</v>
      </c>
      <c r="C2711">
        <v>14.737700461999999</v>
      </c>
      <c r="D2711" t="s">
        <v>37</v>
      </c>
      <c r="E2711">
        <v>792142.99045204103</v>
      </c>
      <c r="F2711">
        <v>9638342.2531546</v>
      </c>
      <c r="G2711">
        <f>IF(C2711="","",VLOOKUP(C2711,Classes_detaillees!B:D,Classes_detaillees!C$1,TRUE))</f>
        <v>15</v>
      </c>
      <c r="H2711">
        <f>IF(C2711="","",VLOOKUP(C2711,Classes_finales!B:D,Classes_finales!C$1,TRUE))</f>
        <v>15</v>
      </c>
      <c r="I2711">
        <f t="shared" si="42"/>
        <v>20</v>
      </c>
      <c r="J2711" s="31">
        <f>Classes_finales!$W$30*C2711^3+Classes_finales!$W$31*C2711^2+Classes_finales!$W$32*C2711+Classes_finales!$W$33</f>
        <v>0.77469423283438577</v>
      </c>
      <c r="K2711">
        <f>IF(OR(C2711&lt;10,C2711&gt;450),0,IF(H2711&gt;=MAX(Classes_finales!D:D),$M$1,Donnees_SIG!J2711))</f>
        <v>0.77469423283438577</v>
      </c>
      <c r="P2711" t="s">
        <v>39</v>
      </c>
    </row>
    <row r="2712" spans="1:16">
      <c r="A2712" t="s">
        <v>5459</v>
      </c>
      <c r="B2712" t="s">
        <v>5460</v>
      </c>
      <c r="C2712">
        <v>10.115300179</v>
      </c>
      <c r="D2712" t="s">
        <v>37</v>
      </c>
      <c r="E2712">
        <v>790690.24261235201</v>
      </c>
      <c r="F2712">
        <v>9637949.2039643396</v>
      </c>
      <c r="G2712">
        <f>IF(C2712="","",VLOOKUP(C2712,Classes_detaillees!B:D,Classes_detaillees!C$1,TRUE))</f>
        <v>15</v>
      </c>
      <c r="H2712">
        <f>IF(C2712="","",VLOOKUP(C2712,Classes_finales!B:D,Classes_finales!C$1,TRUE))</f>
        <v>15</v>
      </c>
      <c r="I2712">
        <f t="shared" si="42"/>
        <v>20</v>
      </c>
      <c r="J2712" s="31">
        <f>Classes_finales!$W$30*C2712^3+Classes_finales!$W$31*C2712^2+Classes_finales!$W$32*C2712+Classes_finales!$W$33</f>
        <v>0.30226322694082963</v>
      </c>
      <c r="K2712">
        <f>IF(OR(C2712&lt;10,C2712&gt;450),0,IF(H2712&gt;=MAX(Classes_finales!D:D),$M$1,Donnees_SIG!J2712))</f>
        <v>0.30226322694082963</v>
      </c>
      <c r="P2712" t="s">
        <v>39</v>
      </c>
    </row>
    <row r="2713" spans="1:16">
      <c r="A2713" t="s">
        <v>5461</v>
      </c>
      <c r="B2713" s="31" t="s">
        <v>5462</v>
      </c>
      <c r="C2713">
        <v>11.614299773999999</v>
      </c>
      <c r="D2713" t="s">
        <v>37</v>
      </c>
      <c r="E2713">
        <v>783311.34297008102</v>
      </c>
      <c r="F2713">
        <v>9636980.7752080802</v>
      </c>
      <c r="G2713">
        <f>IF(C2713="","",VLOOKUP(C2713,Classes_detaillees!B:D,Classes_detaillees!C$1,TRUE))</f>
        <v>15</v>
      </c>
      <c r="H2713">
        <f>IF(C2713="","",VLOOKUP(C2713,Classes_finales!B:D,Classes_finales!C$1,TRUE))</f>
        <v>15</v>
      </c>
      <c r="I2713">
        <f t="shared" si="42"/>
        <v>20</v>
      </c>
      <c r="J2713" s="31">
        <f>Classes_finales!$W$30*C2713^3+Classes_finales!$W$31*C2713^2+Classes_finales!$W$32*C2713+Classes_finales!$W$33</f>
        <v>0.44858245443495104</v>
      </c>
      <c r="K2713">
        <f>IF(OR(C2713&lt;10,C2713&gt;450),0,IF(H2713&gt;=MAX(Classes_finales!D:D),$M$1,Donnees_SIG!J2713))</f>
        <v>0.44858245443495104</v>
      </c>
      <c r="P2713" t="s">
        <v>39</v>
      </c>
    </row>
    <row r="2714" spans="1:16">
      <c r="A2714" t="s">
        <v>5463</v>
      </c>
      <c r="B2714" t="s">
        <v>5464</v>
      </c>
      <c r="C2714">
        <v>66.641502380000006</v>
      </c>
      <c r="D2714" t="s">
        <v>37</v>
      </c>
      <c r="E2714">
        <v>783778.15296392306</v>
      </c>
      <c r="F2714">
        <v>9636073.0150754601</v>
      </c>
      <c r="G2714">
        <f>IF(C2714="","",VLOOKUP(C2714,Classes_detaillees!B:D,Classes_detaillees!C$1,TRUE))</f>
        <v>70</v>
      </c>
      <c r="H2714">
        <f>IF(C2714="","",VLOOKUP(C2714,Classes_finales!B:D,Classes_finales!C$1,TRUE))</f>
        <v>70</v>
      </c>
      <c r="I2714">
        <f t="shared" si="42"/>
        <v>20</v>
      </c>
      <c r="J2714" s="31">
        <f>Classes_finales!$W$30*C2714^3+Classes_finales!$W$31*C2714^2+Classes_finales!$W$32*C2714+Classes_finales!$W$33</f>
        <v>7.1653811501137259</v>
      </c>
      <c r="K2714">
        <f>IF(OR(C2714&lt;10,C2714&gt;450),0,IF(H2714&gt;=MAX(Classes_finales!D:D),$M$1,Donnees_SIG!J2714))</f>
        <v>7.1653811501137259</v>
      </c>
      <c r="P2714" t="s">
        <v>39</v>
      </c>
    </row>
    <row r="2715" spans="1:16">
      <c r="A2715" t="s">
        <v>5465</v>
      </c>
      <c r="B2715" t="s">
        <v>5466</v>
      </c>
      <c r="C2715">
        <v>111.50170135</v>
      </c>
      <c r="D2715" t="s">
        <v>37</v>
      </c>
      <c r="E2715">
        <v>783277.46586193296</v>
      </c>
      <c r="F2715">
        <v>9635651.57447231</v>
      </c>
      <c r="G2715">
        <f>IF(C2715="","",VLOOKUP(C2715,Classes_detaillees!B:D,Classes_detaillees!C$1,TRUE))</f>
        <v>115</v>
      </c>
      <c r="H2715">
        <f>IF(C2715="","",VLOOKUP(C2715,Classes_finales!B:D,Classes_finales!C$1,TRUE))</f>
        <v>80</v>
      </c>
      <c r="I2715">
        <f t="shared" si="42"/>
        <v>20</v>
      </c>
      <c r="J2715" s="31">
        <f>Classes_finales!$W$30*C2715^3+Classes_finales!$W$31*C2715^2+Classes_finales!$W$32*C2715+Classes_finales!$W$33</f>
        <v>5.4933448796159308</v>
      </c>
      <c r="K2715">
        <f>IF(OR(C2715&lt;10,C2715&gt;450),0,IF(H2715&gt;=MAX(Classes_finales!D:D),$M$1,Donnees_SIG!J2715))</f>
        <v>7.914299999999999</v>
      </c>
      <c r="P2715" t="s">
        <v>39</v>
      </c>
    </row>
    <row r="2716" spans="1:16">
      <c r="A2716" t="s">
        <v>5467</v>
      </c>
      <c r="B2716" t="s">
        <v>5468</v>
      </c>
      <c r="C2716">
        <v>84.541297912999994</v>
      </c>
      <c r="D2716" t="s">
        <v>37</v>
      </c>
      <c r="E2716">
        <v>790234.04329504794</v>
      </c>
      <c r="F2716">
        <v>9637440.4962584302</v>
      </c>
      <c r="G2716">
        <f>IF(C2716="","",VLOOKUP(C2716,Classes_detaillees!B:D,Classes_detaillees!C$1,TRUE))</f>
        <v>85</v>
      </c>
      <c r="H2716">
        <f>IF(C2716="","",VLOOKUP(C2716,Classes_finales!B:D,Classes_finales!C$1,TRUE))</f>
        <v>80</v>
      </c>
      <c r="I2716">
        <f t="shared" si="42"/>
        <v>20</v>
      </c>
      <c r="J2716" s="31">
        <f>Classes_finales!$W$30*C2716^3+Classes_finales!$W$31*C2716^2+Classes_finales!$W$32*C2716+Classes_finales!$W$33</f>
        <v>7.9718843736609539</v>
      </c>
      <c r="K2716">
        <f>IF(OR(C2716&lt;10,C2716&gt;450),0,IF(H2716&gt;=MAX(Classes_finales!D:D),$M$1,Donnees_SIG!J2716))</f>
        <v>7.914299999999999</v>
      </c>
      <c r="P2716" t="s">
        <v>39</v>
      </c>
    </row>
    <row r="2717" spans="1:16">
      <c r="A2717" t="s">
        <v>5469</v>
      </c>
      <c r="B2717" t="s">
        <v>5470</v>
      </c>
      <c r="C2717">
        <v>32.806301116999997</v>
      </c>
      <c r="D2717" t="s">
        <v>37</v>
      </c>
      <c r="E2717">
        <v>791573.49754431006</v>
      </c>
      <c r="F2717">
        <v>9638423.0452784896</v>
      </c>
      <c r="G2717">
        <f>IF(C2717="","",VLOOKUP(C2717,Classes_detaillees!B:D,Classes_detaillees!C$1,TRUE))</f>
        <v>35</v>
      </c>
      <c r="H2717">
        <f>IF(C2717="","",VLOOKUP(C2717,Classes_finales!B:D,Classes_finales!C$1,TRUE))</f>
        <v>35</v>
      </c>
      <c r="I2717">
        <f t="shared" si="42"/>
        <v>20</v>
      </c>
      <c r="J2717" s="31">
        <f>Classes_finales!$W$30*C2717^3+Classes_finales!$W$31*C2717^2+Classes_finales!$W$32*C2717+Classes_finales!$W$33</f>
        <v>3.0505781403462846</v>
      </c>
      <c r="K2717">
        <f>IF(OR(C2717&lt;10,C2717&gt;450),0,IF(H2717&gt;=MAX(Classes_finales!D:D),$M$1,Donnees_SIG!J2717))</f>
        <v>3.0505781403462846</v>
      </c>
      <c r="P2717" t="s">
        <v>39</v>
      </c>
    </row>
    <row r="2718" spans="1:16">
      <c r="A2718" t="s">
        <v>5471</v>
      </c>
      <c r="B2718" s="31" t="s">
        <v>5472</v>
      </c>
      <c r="C2718">
        <v>63.401599883999999</v>
      </c>
      <c r="D2718" t="s">
        <v>37</v>
      </c>
      <c r="E2718">
        <v>791654.68730802904</v>
      </c>
      <c r="F2718">
        <v>9638351.5038660299</v>
      </c>
      <c r="G2718">
        <f>IF(C2718="","",VLOOKUP(C2718,Classes_detaillees!B:D,Classes_detaillees!C$1,TRUE))</f>
        <v>65</v>
      </c>
      <c r="H2718">
        <f>IF(C2718="","",VLOOKUP(C2718,Classes_finales!B:D,Classes_finales!C$1,TRUE))</f>
        <v>70</v>
      </c>
      <c r="I2718">
        <f t="shared" si="42"/>
        <v>20</v>
      </c>
      <c r="J2718" s="31">
        <f>Classes_finales!$W$30*C2718^3+Classes_finales!$W$31*C2718^2+Classes_finales!$W$32*C2718+Classes_finales!$W$33</f>
        <v>6.8761414031506511</v>
      </c>
      <c r="K2718">
        <f>IF(OR(C2718&lt;10,C2718&gt;450),0,IF(H2718&gt;=MAX(Classes_finales!D:D),$M$1,Donnees_SIG!J2718))</f>
        <v>6.8761414031506511</v>
      </c>
      <c r="P2718" t="s">
        <v>39</v>
      </c>
    </row>
    <row r="2719" spans="1:16">
      <c r="A2719" t="s">
        <v>5473</v>
      </c>
      <c r="B2719" t="s">
        <v>5474</v>
      </c>
      <c r="C2719">
        <v>143.93049622000001</v>
      </c>
      <c r="D2719" t="s">
        <v>37</v>
      </c>
      <c r="E2719">
        <v>790606.52059582702</v>
      </c>
      <c r="F2719">
        <v>9638224.5978024192</v>
      </c>
      <c r="G2719">
        <f>IF(C2719="","",VLOOKUP(C2719,Classes_detaillees!B:D,Classes_detaillees!C$1,TRUE))</f>
        <v>145</v>
      </c>
      <c r="H2719">
        <f>IF(C2719="","",VLOOKUP(C2719,Classes_finales!B:D,Classes_finales!C$1,TRUE))</f>
        <v>80</v>
      </c>
      <c r="I2719">
        <f t="shared" si="42"/>
        <v>20</v>
      </c>
      <c r="J2719" s="31">
        <f>Classes_finales!$W$30*C2719^3+Classes_finales!$W$31*C2719^2+Classes_finales!$W$32*C2719+Classes_finales!$W$33</f>
        <v>-6.3461296406438574</v>
      </c>
      <c r="K2719">
        <f>IF(OR(C2719&lt;10,C2719&gt;450),0,IF(H2719&gt;=MAX(Classes_finales!D:D),$M$1,Donnees_SIG!J2719))</f>
        <v>7.914299999999999</v>
      </c>
      <c r="P2719" t="s">
        <v>39</v>
      </c>
    </row>
    <row r="2720" spans="1:16">
      <c r="A2720" t="s">
        <v>5475</v>
      </c>
      <c r="B2720" t="s">
        <v>5476</v>
      </c>
      <c r="C2720">
        <v>90.766098021999994</v>
      </c>
      <c r="D2720" t="s">
        <v>37</v>
      </c>
      <c r="E2720">
        <v>791627.99982461799</v>
      </c>
      <c r="F2720">
        <v>9637560.0572304707</v>
      </c>
      <c r="G2720">
        <f>IF(C2720="","",VLOOKUP(C2720,Classes_detaillees!B:D,Classes_detaillees!C$1,TRUE))</f>
        <v>95</v>
      </c>
      <c r="H2720">
        <f>IF(C2720="","",VLOOKUP(C2720,Classes_finales!B:D,Classes_finales!C$1,TRUE))</f>
        <v>80</v>
      </c>
      <c r="I2720">
        <f t="shared" si="42"/>
        <v>20</v>
      </c>
      <c r="J2720" s="31">
        <f>Classes_finales!$W$30*C2720^3+Classes_finales!$W$31*C2720^2+Classes_finales!$W$32*C2720+Classes_finales!$W$33</f>
        <v>7.8560550631447388</v>
      </c>
      <c r="K2720">
        <f>IF(OR(C2720&lt;10,C2720&gt;450),0,IF(H2720&gt;=MAX(Classes_finales!D:D),$M$1,Donnees_SIG!J2720))</f>
        <v>7.914299999999999</v>
      </c>
      <c r="P2720" t="s">
        <v>39</v>
      </c>
    </row>
    <row r="2721" spans="1:16">
      <c r="A2721" t="s">
        <v>5477</v>
      </c>
      <c r="B2721" t="s">
        <v>5478</v>
      </c>
      <c r="C2721">
        <v>134.92449951</v>
      </c>
      <c r="D2721" t="s">
        <v>37</v>
      </c>
      <c r="E2721">
        <v>783216.79812409997</v>
      </c>
      <c r="F2721">
        <v>9636580.3902934305</v>
      </c>
      <c r="G2721">
        <f>IF(C2721="","",VLOOKUP(C2721,Classes_detaillees!B:D,Classes_detaillees!C$1,TRUE))</f>
        <v>135</v>
      </c>
      <c r="H2721">
        <f>IF(C2721="","",VLOOKUP(C2721,Classes_finales!B:D,Classes_finales!C$1,TRUE))</f>
        <v>80</v>
      </c>
      <c r="I2721">
        <f t="shared" si="42"/>
        <v>20</v>
      </c>
      <c r="J2721" s="31">
        <f>Classes_finales!$W$30*C2721^3+Classes_finales!$W$31*C2721^2+Classes_finales!$W$32*C2721+Classes_finales!$W$33</f>
        <v>-1.8753171064299967</v>
      </c>
      <c r="K2721">
        <f>IF(OR(C2721&lt;10,C2721&gt;450),0,IF(H2721&gt;=MAX(Classes_finales!D:D),$M$1,Donnees_SIG!J2721))</f>
        <v>7.914299999999999</v>
      </c>
      <c r="P2721" t="s">
        <v>39</v>
      </c>
    </row>
    <row r="2722" spans="1:16">
      <c r="A2722" t="s">
        <v>5479</v>
      </c>
      <c r="B2722" t="s">
        <v>5480</v>
      </c>
      <c r="C2722">
        <v>128.39739990000001</v>
      </c>
      <c r="D2722" t="s">
        <v>37</v>
      </c>
      <c r="E2722">
        <v>783397.83070915996</v>
      </c>
      <c r="F2722">
        <v>9635733.3665329497</v>
      </c>
      <c r="G2722">
        <f>IF(C2722="","",VLOOKUP(C2722,Classes_detaillees!B:D,Classes_detaillees!C$1,TRUE))</f>
        <v>130</v>
      </c>
      <c r="H2722">
        <f>IF(C2722="","",VLOOKUP(C2722,Classes_finales!B:D,Classes_finales!C$1,TRUE))</f>
        <v>80</v>
      </c>
      <c r="I2722">
        <f t="shared" si="42"/>
        <v>20</v>
      </c>
      <c r="J2722" s="31">
        <f>Classes_finales!$W$30*C2722^3+Classes_finales!$W$31*C2722^2+Classes_finales!$W$32*C2722+Classes_finales!$W$33</f>
        <v>0.7621609868838024</v>
      </c>
      <c r="K2722">
        <f>IF(OR(C2722&lt;10,C2722&gt;450),0,IF(H2722&gt;=MAX(Classes_finales!D:D),$M$1,Donnees_SIG!J2722))</f>
        <v>7.914299999999999</v>
      </c>
      <c r="P2722" t="s">
        <v>39</v>
      </c>
    </row>
    <row r="2723" spans="1:16">
      <c r="A2723" t="s">
        <v>5481</v>
      </c>
      <c r="B2723" t="s">
        <v>5482</v>
      </c>
      <c r="C2723">
        <v>88.494796753000003</v>
      </c>
      <c r="D2723" t="s">
        <v>37</v>
      </c>
      <c r="E2723">
        <v>792567.32063400897</v>
      </c>
      <c r="F2723">
        <v>9638676.1478534099</v>
      </c>
      <c r="G2723">
        <f>IF(C2723="","",VLOOKUP(C2723,Classes_detaillees!B:D,Classes_detaillees!C$1,TRUE))</f>
        <v>90</v>
      </c>
      <c r="H2723">
        <f>IF(C2723="","",VLOOKUP(C2723,Classes_finales!B:D,Classes_finales!C$1,TRUE))</f>
        <v>80</v>
      </c>
      <c r="I2723">
        <f t="shared" si="42"/>
        <v>20</v>
      </c>
      <c r="J2723" s="31">
        <f>Classes_finales!$W$30*C2723^3+Classes_finales!$W$31*C2723^2+Classes_finales!$W$32*C2723+Classes_finales!$W$33</f>
        <v>7.9259403945462061</v>
      </c>
      <c r="K2723">
        <f>IF(OR(C2723&lt;10,C2723&gt;450),0,IF(H2723&gt;=MAX(Classes_finales!D:D),$M$1,Donnees_SIG!J2723))</f>
        <v>7.914299999999999</v>
      </c>
      <c r="P2723" t="s">
        <v>39</v>
      </c>
    </row>
    <row r="2724" spans="1:16">
      <c r="A2724" t="s">
        <v>5483</v>
      </c>
      <c r="B2724" t="s">
        <v>5484</v>
      </c>
      <c r="C2724">
        <v>47.044399261000002</v>
      </c>
      <c r="D2724" t="s">
        <v>37</v>
      </c>
      <c r="E2724">
        <v>793660.96743489103</v>
      </c>
      <c r="F2724">
        <v>9639303.9012831207</v>
      </c>
      <c r="G2724">
        <f>IF(C2724="","",VLOOKUP(C2724,Classes_detaillees!B:D,Classes_detaillees!C$1,TRUE))</f>
        <v>50</v>
      </c>
      <c r="H2724">
        <f>IF(C2724="","",VLOOKUP(C2724,Classes_finales!B:D,Classes_finales!C$1,TRUE))</f>
        <v>50</v>
      </c>
      <c r="I2724">
        <f t="shared" si="42"/>
        <v>20</v>
      </c>
      <c r="J2724" s="31">
        <f>Classes_finales!$W$30*C2724^3+Classes_finales!$W$31*C2724^2+Classes_finales!$W$32*C2724+Classes_finales!$W$33</f>
        <v>4.9857621831197658</v>
      </c>
      <c r="K2724">
        <f>IF(OR(C2724&lt;10,C2724&gt;450),0,IF(H2724&gt;=MAX(Classes_finales!D:D),$M$1,Donnees_SIG!J2724))</f>
        <v>4.9857621831197658</v>
      </c>
      <c r="P2724" t="s">
        <v>39</v>
      </c>
    </row>
    <row r="2725" spans="1:16">
      <c r="A2725" t="s">
        <v>5485</v>
      </c>
      <c r="B2725" t="s">
        <v>5486</v>
      </c>
      <c r="C2725">
        <v>12.896400452</v>
      </c>
      <c r="D2725" t="s">
        <v>37</v>
      </c>
      <c r="E2725">
        <v>790824.54821171297</v>
      </c>
      <c r="F2725">
        <v>9639385.0697631091</v>
      </c>
      <c r="G2725">
        <f>IF(C2725="","",VLOOKUP(C2725,Classes_detaillees!B:D,Classes_detaillees!C$1,TRUE))</f>
        <v>15</v>
      </c>
      <c r="H2725">
        <f>IF(C2725="","",VLOOKUP(C2725,Classes_finales!B:D,Classes_finales!C$1,TRUE))</f>
        <v>15</v>
      </c>
      <c r="I2725">
        <f t="shared" si="42"/>
        <v>20</v>
      </c>
      <c r="J2725" s="31">
        <f>Classes_finales!$W$30*C2725^3+Classes_finales!$W$31*C2725^2+Classes_finales!$W$32*C2725+Classes_finales!$W$33</f>
        <v>0.57910505389853295</v>
      </c>
      <c r="K2725">
        <f>IF(OR(C2725&lt;10,C2725&gt;450),0,IF(H2725&gt;=MAX(Classes_finales!D:D),$M$1,Donnees_SIG!J2725))</f>
        <v>0.57910505389853295</v>
      </c>
      <c r="P2725" t="s">
        <v>39</v>
      </c>
    </row>
    <row r="2726" spans="1:16">
      <c r="A2726" t="s">
        <v>5487</v>
      </c>
      <c r="B2726" t="s">
        <v>5488</v>
      </c>
      <c r="C2726">
        <v>99.682998656999999</v>
      </c>
      <c r="D2726" t="s">
        <v>37</v>
      </c>
      <c r="E2726">
        <v>790386.27153145603</v>
      </c>
      <c r="F2726">
        <v>9637965.6286986507</v>
      </c>
      <c r="G2726">
        <f>IF(C2726="","",VLOOKUP(C2726,Classes_detaillees!B:D,Classes_detaillees!C$1,TRUE))</f>
        <v>100</v>
      </c>
      <c r="H2726">
        <f>IF(C2726="","",VLOOKUP(C2726,Classes_finales!B:D,Classes_finales!C$1,TRUE))</f>
        <v>80</v>
      </c>
      <c r="I2726">
        <f t="shared" si="42"/>
        <v>20</v>
      </c>
      <c r="J2726" s="31">
        <f>Classes_finales!$W$30*C2726^3+Classes_finales!$W$31*C2726^2+Classes_finales!$W$32*C2726+Classes_finales!$W$33</f>
        <v>7.244601614136096</v>
      </c>
      <c r="K2726">
        <f>IF(OR(C2726&lt;10,C2726&gt;450),0,IF(H2726&gt;=MAX(Classes_finales!D:D),$M$1,Donnees_SIG!J2726))</f>
        <v>7.914299999999999</v>
      </c>
      <c r="P2726" t="s">
        <v>39</v>
      </c>
    </row>
    <row r="2727" spans="1:16">
      <c r="A2727" t="s">
        <v>5489</v>
      </c>
      <c r="B2727" s="31" t="s">
        <v>5490</v>
      </c>
      <c r="C2727">
        <v>79.982299804999997</v>
      </c>
      <c r="D2727" t="s">
        <v>37</v>
      </c>
      <c r="E2727">
        <v>790227.58232074801</v>
      </c>
      <c r="F2727">
        <v>9637756.6227422692</v>
      </c>
      <c r="G2727">
        <f>IF(C2727="","",VLOOKUP(C2727,Classes_detaillees!B:D,Classes_detaillees!C$1,TRUE))</f>
        <v>80</v>
      </c>
      <c r="H2727">
        <f>IF(C2727="","",VLOOKUP(C2727,Classes_finales!B:D,Classes_finales!C$1,TRUE))</f>
        <v>80</v>
      </c>
      <c r="I2727">
        <f t="shared" si="42"/>
        <v>20</v>
      </c>
      <c r="J2727" s="31">
        <f>Classes_finales!$W$30*C2727^3+Classes_finales!$W$31*C2727^2+Classes_finales!$W$32*C2727+Classes_finales!$W$33</f>
        <v>7.9138584506834579</v>
      </c>
      <c r="K2727">
        <f>IF(OR(C2727&lt;10,C2727&gt;450),0,IF(H2727&gt;=MAX(Classes_finales!D:D),$M$1,Donnees_SIG!J2727))</f>
        <v>7.914299999999999</v>
      </c>
      <c r="P2727" t="s">
        <v>39</v>
      </c>
    </row>
    <row r="2728" spans="1:16">
      <c r="A2728" t="s">
        <v>5491</v>
      </c>
      <c r="B2728" t="s">
        <v>5492</v>
      </c>
      <c r="C2728">
        <v>156.6000061</v>
      </c>
      <c r="D2728" t="s">
        <v>37</v>
      </c>
      <c r="E2728">
        <v>790108.07343213295</v>
      </c>
      <c r="F2728">
        <v>9637421.8647252508</v>
      </c>
      <c r="G2728">
        <f>IF(C2728="","",VLOOKUP(C2728,Classes_detaillees!B:D,Classes_detaillees!C$1,TRUE))</f>
        <v>160</v>
      </c>
      <c r="H2728">
        <f>IF(C2728="","",VLOOKUP(C2728,Classes_finales!B:D,Classes_finales!C$1,TRUE))</f>
        <v>80</v>
      </c>
      <c r="I2728">
        <f t="shared" si="42"/>
        <v>20</v>
      </c>
      <c r="J2728" s="31">
        <f>Classes_finales!$W$30*C2728^3+Classes_finales!$W$31*C2728^2+Classes_finales!$W$32*C2728+Classes_finales!$W$33</f>
        <v>-14.423122345389231</v>
      </c>
      <c r="K2728">
        <f>IF(OR(C2728&lt;10,C2728&gt;450),0,IF(H2728&gt;=MAX(Classes_finales!D:D),$M$1,Donnees_SIG!J2728))</f>
        <v>7.914299999999999</v>
      </c>
      <c r="P2728" t="s">
        <v>39</v>
      </c>
    </row>
    <row r="2729" spans="1:16">
      <c r="A2729" t="s">
        <v>5493</v>
      </c>
      <c r="B2729" s="31" t="s">
        <v>5494</v>
      </c>
      <c r="C2729">
        <v>52.374599457000002</v>
      </c>
      <c r="D2729" t="s">
        <v>37</v>
      </c>
      <c r="E2729">
        <v>790709.83872404799</v>
      </c>
      <c r="F2729">
        <v>9639344.3887008298</v>
      </c>
      <c r="G2729">
        <f>IF(C2729="","",VLOOKUP(C2729,Classes_detaillees!B:D,Classes_detaillees!C$1,TRUE))</f>
        <v>55</v>
      </c>
      <c r="H2729">
        <f>IF(C2729="","",VLOOKUP(C2729,Classes_finales!B:D,Classes_finales!C$1,TRUE))</f>
        <v>60</v>
      </c>
      <c r="I2729">
        <f t="shared" si="42"/>
        <v>20</v>
      </c>
      <c r="J2729" s="31">
        <f>Classes_finales!$W$30*C2729^3+Classes_finales!$W$31*C2729^2+Classes_finales!$W$32*C2729+Classes_finales!$W$33</f>
        <v>5.6638578988767634</v>
      </c>
      <c r="K2729">
        <f>IF(OR(C2729&lt;10,C2729&gt;450),0,IF(H2729&gt;=MAX(Classes_finales!D:D),$M$1,Donnees_SIG!J2729))</f>
        <v>5.6638578988767634</v>
      </c>
      <c r="P2729" t="s">
        <v>39</v>
      </c>
    </row>
    <row r="2730" spans="1:16">
      <c r="A2730" t="s">
        <v>5495</v>
      </c>
      <c r="B2730" s="31" t="s">
        <v>5496</v>
      </c>
      <c r="C2730">
        <v>55.643199920999997</v>
      </c>
      <c r="D2730" t="s">
        <v>37</v>
      </c>
      <c r="E2730">
        <v>783815.44494979398</v>
      </c>
      <c r="F2730">
        <v>9636054.2299828492</v>
      </c>
      <c r="G2730">
        <f>IF(C2730="","",VLOOKUP(C2730,Classes_detaillees!B:D,Classes_detaillees!C$1,TRUE))</f>
        <v>60</v>
      </c>
      <c r="H2730">
        <f>IF(C2730="","",VLOOKUP(C2730,Classes_finales!B:D,Classes_finales!C$1,TRUE))</f>
        <v>60</v>
      </c>
      <c r="I2730">
        <f t="shared" si="42"/>
        <v>20</v>
      </c>
      <c r="J2730" s="31">
        <f>Classes_finales!$W$30*C2730^3+Classes_finales!$W$31*C2730^2+Classes_finales!$W$32*C2730+Classes_finales!$W$33</f>
        <v>6.0543512720580779</v>
      </c>
      <c r="K2730">
        <f>IF(OR(C2730&lt;10,C2730&gt;450),0,IF(H2730&gt;=MAX(Classes_finales!D:D),$M$1,Donnees_SIG!J2730))</f>
        <v>6.0543512720580779</v>
      </c>
      <c r="P2730" t="s">
        <v>39</v>
      </c>
    </row>
    <row r="2731" spans="1:16">
      <c r="A2731" t="s">
        <v>5497</v>
      </c>
      <c r="B2731" t="s">
        <v>5498</v>
      </c>
      <c r="C2731">
        <v>41.585800171000002</v>
      </c>
      <c r="D2731" t="s">
        <v>37</v>
      </c>
      <c r="E2731">
        <v>790196.198880399</v>
      </c>
      <c r="F2731">
        <v>9637598.4999427199</v>
      </c>
      <c r="G2731">
        <f>IF(C2731="","",VLOOKUP(C2731,Classes_detaillees!B:D,Classes_detaillees!C$1,TRUE))</f>
        <v>45</v>
      </c>
      <c r="H2731">
        <f>IF(C2731="","",VLOOKUP(C2731,Classes_finales!B:D,Classes_finales!C$1,TRUE))</f>
        <v>50</v>
      </c>
      <c r="I2731">
        <f t="shared" si="42"/>
        <v>20</v>
      </c>
      <c r="J2731" s="31">
        <f>Classes_finales!$W$30*C2731^3+Classes_finales!$W$31*C2731^2+Classes_finales!$W$32*C2731+Classes_finales!$W$33</f>
        <v>4.2548133327674549</v>
      </c>
      <c r="K2731">
        <f>IF(OR(C2731&lt;10,C2731&gt;450),0,IF(H2731&gt;=MAX(Classes_finales!D:D),$M$1,Donnees_SIG!J2731))</f>
        <v>4.2548133327674549</v>
      </c>
      <c r="P2731" t="s">
        <v>39</v>
      </c>
    </row>
    <row r="2732" spans="1:16">
      <c r="A2732" t="s">
        <v>5499</v>
      </c>
      <c r="B2732" t="s">
        <v>5500</v>
      </c>
      <c r="C2732">
        <v>74.289001464999998</v>
      </c>
      <c r="D2732" t="s">
        <v>37</v>
      </c>
      <c r="E2732">
        <v>792545.086553787</v>
      </c>
      <c r="F2732">
        <v>9638685.8742315099</v>
      </c>
      <c r="G2732">
        <f>IF(C2732="","",VLOOKUP(C2732,Classes_detaillees!B:D,Classes_detaillees!C$1,TRUE))</f>
        <v>75</v>
      </c>
      <c r="H2732">
        <f>IF(C2732="","",VLOOKUP(C2732,Classes_finales!B:D,Classes_finales!C$1,TRUE))</f>
        <v>80</v>
      </c>
      <c r="I2732">
        <f t="shared" si="42"/>
        <v>20</v>
      </c>
      <c r="J2732" s="31">
        <f>Classes_finales!$W$30*C2732^3+Classes_finales!$W$31*C2732^2+Classes_finales!$W$32*C2732+Classes_finales!$W$33</f>
        <v>7.6910211673266087</v>
      </c>
      <c r="K2732">
        <f>IF(OR(C2732&lt;10,C2732&gt;450),0,IF(H2732&gt;=MAX(Classes_finales!D:D),$M$1,Donnees_SIG!J2732))</f>
        <v>7.914299999999999</v>
      </c>
      <c r="P2732" t="s">
        <v>39</v>
      </c>
    </row>
    <row r="2733" spans="1:16">
      <c r="A2733" t="s">
        <v>5501</v>
      </c>
      <c r="B2733" t="s">
        <v>5502</v>
      </c>
      <c r="C2733">
        <v>198.40739440999999</v>
      </c>
      <c r="D2733" t="s">
        <v>37</v>
      </c>
      <c r="E2733">
        <v>791705.63416885806</v>
      </c>
      <c r="F2733">
        <v>9638433.7793017104</v>
      </c>
      <c r="G2733">
        <f>IF(C2733="","",VLOOKUP(C2733,Classes_detaillees!B:D,Classes_detaillees!C$1,TRUE))</f>
        <v>200</v>
      </c>
      <c r="H2733">
        <f>IF(C2733="","",VLOOKUP(C2733,Classes_finales!B:D,Classes_finales!C$1,TRUE))</f>
        <v>80</v>
      </c>
      <c r="I2733">
        <f t="shared" si="42"/>
        <v>20</v>
      </c>
      <c r="J2733" s="31">
        <f>Classes_finales!$W$30*C2733^3+Classes_finales!$W$31*C2733^2+Classes_finales!$W$32*C2733+Classes_finales!$W$33</f>
        <v>-58.792334618951365</v>
      </c>
      <c r="K2733">
        <f>IF(OR(C2733&lt;10,C2733&gt;450),0,IF(H2733&gt;=MAX(Classes_finales!D:D),$M$1,Donnees_SIG!J2733))</f>
        <v>7.914299999999999</v>
      </c>
      <c r="P2733" t="s">
        <v>39</v>
      </c>
    </row>
    <row r="2734" spans="1:16">
      <c r="A2734" t="s">
        <v>5503</v>
      </c>
      <c r="B2734" s="31" t="s">
        <v>5504</v>
      </c>
      <c r="C2734">
        <v>221.44270324999999</v>
      </c>
      <c r="D2734" t="s">
        <v>37</v>
      </c>
      <c r="E2734">
        <v>792162.21530476899</v>
      </c>
      <c r="F2734">
        <v>9638617.4894981701</v>
      </c>
      <c r="G2734">
        <f>IF(C2734="","",VLOOKUP(C2734,Classes_detaillees!B:D,Classes_detaillees!C$1,TRUE))</f>
        <v>225</v>
      </c>
      <c r="H2734">
        <f>IF(C2734="","",VLOOKUP(C2734,Classes_finales!B:D,Classes_finales!C$1,TRUE))</f>
        <v>80</v>
      </c>
      <c r="I2734">
        <f t="shared" si="42"/>
        <v>20</v>
      </c>
      <c r="J2734" s="31">
        <f>Classes_finales!$W$30*C2734^3+Classes_finales!$W$31*C2734^2+Classes_finales!$W$32*C2734+Classes_finales!$W$33</f>
        <v>-97.173639053057485</v>
      </c>
      <c r="K2734">
        <f>IF(OR(C2734&lt;10,C2734&gt;450),0,IF(H2734&gt;=MAX(Classes_finales!D:D),$M$1,Donnees_SIG!J2734))</f>
        <v>7.914299999999999</v>
      </c>
      <c r="P2734" t="s">
        <v>39</v>
      </c>
    </row>
    <row r="2735" spans="1:16">
      <c r="A2735" t="s">
        <v>5505</v>
      </c>
      <c r="B2735" s="31" t="s">
        <v>5506</v>
      </c>
      <c r="C2735">
        <v>161.68949889999999</v>
      </c>
      <c r="D2735" t="s">
        <v>37</v>
      </c>
      <c r="E2735">
        <v>790800.208603009</v>
      </c>
      <c r="F2735">
        <v>9638277.9495190494</v>
      </c>
      <c r="G2735">
        <f>IF(C2735="","",VLOOKUP(C2735,Classes_detaillees!B:D,Classes_detaillees!C$1,TRUE))</f>
        <v>165</v>
      </c>
      <c r="H2735">
        <f>IF(C2735="","",VLOOKUP(C2735,Classes_finales!B:D,Classes_finales!C$1,TRUE))</f>
        <v>80</v>
      </c>
      <c r="I2735">
        <f t="shared" si="42"/>
        <v>20</v>
      </c>
      <c r="J2735" s="31">
        <f>Classes_finales!$W$30*C2735^3+Classes_finales!$W$31*C2735^2+Classes_finales!$W$32*C2735+Classes_finales!$W$33</f>
        <v>-18.304449656068908</v>
      </c>
      <c r="K2735">
        <f>IF(OR(C2735&lt;10,C2735&gt;450),0,IF(H2735&gt;=MAX(Classes_finales!D:D),$M$1,Donnees_SIG!J2735))</f>
        <v>7.914299999999999</v>
      </c>
      <c r="P2735" t="s">
        <v>39</v>
      </c>
    </row>
    <row r="2736" spans="1:16">
      <c r="A2736" t="s">
        <v>5507</v>
      </c>
      <c r="B2736" s="31" t="s">
        <v>5508</v>
      </c>
      <c r="C2736">
        <v>230.88540649000001</v>
      </c>
      <c r="D2736" t="s">
        <v>37</v>
      </c>
      <c r="E2736">
        <v>792022.41817219299</v>
      </c>
      <c r="F2736">
        <v>9638573.8435085509</v>
      </c>
      <c r="G2736">
        <f>IF(C2736="","",VLOOKUP(C2736,Classes_detaillees!B:D,Classes_detaillees!C$1,TRUE))</f>
        <v>235</v>
      </c>
      <c r="H2736">
        <f>IF(C2736="","",VLOOKUP(C2736,Classes_finales!B:D,Classes_finales!C$1,TRUE))</f>
        <v>80</v>
      </c>
      <c r="I2736">
        <f t="shared" si="42"/>
        <v>20</v>
      </c>
      <c r="J2736" s="31">
        <f>Classes_finales!$W$30*C2736^3+Classes_finales!$W$31*C2736^2+Classes_finales!$W$32*C2736+Classes_finales!$W$33</f>
        <v>-116.22367684226207</v>
      </c>
      <c r="K2736">
        <f>IF(OR(C2736&lt;10,C2736&gt;450),0,IF(H2736&gt;=MAX(Classes_finales!D:D),$M$1,Donnees_SIG!J2736))</f>
        <v>7.914299999999999</v>
      </c>
      <c r="P2736" t="s">
        <v>39</v>
      </c>
    </row>
    <row r="2737" spans="1:16">
      <c r="A2737" t="s">
        <v>5509</v>
      </c>
      <c r="B2737" t="s">
        <v>5510</v>
      </c>
      <c r="C2737">
        <v>13.570300101999999</v>
      </c>
      <c r="D2737" t="s">
        <v>37</v>
      </c>
      <c r="E2737">
        <v>792526.47590656602</v>
      </c>
      <c r="F2737">
        <v>9638509.2198688295</v>
      </c>
      <c r="G2737">
        <f>IF(C2737="","",VLOOKUP(C2737,Classes_detaillees!B:D,Classes_detaillees!C$1,TRUE))</f>
        <v>15</v>
      </c>
      <c r="H2737">
        <f>IF(C2737="","",VLOOKUP(C2737,Classes_finales!B:D,Classes_finales!C$1,TRUE))</f>
        <v>15</v>
      </c>
      <c r="I2737">
        <f t="shared" si="42"/>
        <v>20</v>
      </c>
      <c r="J2737" s="31">
        <f>Classes_finales!$W$30*C2737^3+Classes_finales!$W$31*C2737^2+Classes_finales!$W$32*C2737+Classes_finales!$W$33</f>
        <v>0.64960653282365532</v>
      </c>
      <c r="K2737">
        <f>IF(OR(C2737&lt;10,C2737&gt;450),0,IF(H2737&gt;=MAX(Classes_finales!D:D),$M$1,Donnees_SIG!J2737))</f>
        <v>0.64960653282365532</v>
      </c>
      <c r="P2737" t="s">
        <v>39</v>
      </c>
    </row>
    <row r="2738" spans="1:16">
      <c r="A2738" t="s">
        <v>5511</v>
      </c>
      <c r="B2738" t="s">
        <v>5512</v>
      </c>
      <c r="C2738">
        <v>10.003899574</v>
      </c>
      <c r="D2738" t="s">
        <v>37</v>
      </c>
      <c r="E2738">
        <v>791230.75057714398</v>
      </c>
      <c r="F2738">
        <v>9638877.2513726298</v>
      </c>
      <c r="G2738">
        <f>IF(C2738="","",VLOOKUP(C2738,Classes_detaillees!B:D,Classes_detaillees!C$1,TRUE))</f>
        <v>15</v>
      </c>
      <c r="H2738">
        <f>IF(C2738="","",VLOOKUP(C2738,Classes_finales!B:D,Classes_finales!C$1,TRUE))</f>
        <v>15</v>
      </c>
      <c r="I2738">
        <f t="shared" si="42"/>
        <v>20</v>
      </c>
      <c r="J2738" s="31">
        <f>Classes_finales!$W$30*C2738^3+Classes_finales!$W$31*C2738^2+Classes_finales!$W$32*C2738+Classes_finales!$W$33</f>
        <v>0.29167009390209775</v>
      </c>
      <c r="K2738">
        <f>IF(OR(C2738&lt;10,C2738&gt;450),0,IF(H2738&gt;=MAX(Classes_finales!D:D),$M$1,Donnees_SIG!J2738))</f>
        <v>0.29167009390209775</v>
      </c>
      <c r="P2738" t="s">
        <v>39</v>
      </c>
    </row>
    <row r="2739" spans="1:16">
      <c r="A2739" t="s">
        <v>5513</v>
      </c>
      <c r="B2739" t="s">
        <v>5514</v>
      </c>
      <c r="C2739">
        <v>50.639598845999998</v>
      </c>
      <c r="D2739" t="s">
        <v>37</v>
      </c>
      <c r="E2739">
        <v>784684.65118361905</v>
      </c>
      <c r="F2739">
        <v>9636350.8105232008</v>
      </c>
      <c r="G2739">
        <f>IF(C2739="","",VLOOKUP(C2739,Classes_detaillees!B:D,Classes_detaillees!C$1,TRUE))</f>
        <v>55</v>
      </c>
      <c r="H2739">
        <f>IF(C2739="","",VLOOKUP(C2739,Classes_finales!B:D,Classes_finales!C$1,TRUE))</f>
        <v>60</v>
      </c>
      <c r="I2739">
        <f t="shared" si="42"/>
        <v>20</v>
      </c>
      <c r="J2739" s="31">
        <f>Classes_finales!$W$30*C2739^3+Classes_finales!$W$31*C2739^2+Classes_finales!$W$32*C2739+Classes_finales!$W$33</f>
        <v>5.4481325911829384</v>
      </c>
      <c r="K2739">
        <f>IF(OR(C2739&lt;10,C2739&gt;450),0,IF(H2739&gt;=MAX(Classes_finales!D:D),$M$1,Donnees_SIG!J2739))</f>
        <v>5.4481325911829384</v>
      </c>
      <c r="P2739" t="s">
        <v>39</v>
      </c>
    </row>
    <row r="2740" spans="1:16">
      <c r="A2740" t="s">
        <v>5515</v>
      </c>
      <c r="B2740" t="s">
        <v>5516</v>
      </c>
      <c r="C2740">
        <v>90.403099060000002</v>
      </c>
      <c r="D2740" t="s">
        <v>37</v>
      </c>
      <c r="E2740">
        <v>784749.300033206</v>
      </c>
      <c r="F2740">
        <v>9635188.4172060508</v>
      </c>
      <c r="G2740">
        <f>IF(C2740="","",VLOOKUP(C2740,Classes_detaillees!B:D,Classes_detaillees!C$1,TRUE))</f>
        <v>95</v>
      </c>
      <c r="H2740">
        <f>IF(C2740="","",VLOOKUP(C2740,Classes_finales!B:D,Classes_finales!C$1,TRUE))</f>
        <v>80</v>
      </c>
      <c r="I2740">
        <f t="shared" si="42"/>
        <v>20</v>
      </c>
      <c r="J2740" s="31">
        <f>Classes_finales!$W$30*C2740^3+Classes_finales!$W$31*C2740^2+Classes_finales!$W$32*C2740+Classes_finales!$W$33</f>
        <v>7.8694361468049738</v>
      </c>
      <c r="K2740">
        <f>IF(OR(C2740&lt;10,C2740&gt;450),0,IF(H2740&gt;=MAX(Classes_finales!D:D),$M$1,Donnees_SIG!J2740))</f>
        <v>7.914299999999999</v>
      </c>
      <c r="P2740" t="s">
        <v>39</v>
      </c>
    </row>
    <row r="2741" spans="1:16">
      <c r="A2741" t="s">
        <v>5517</v>
      </c>
      <c r="B2741" t="s">
        <v>5518</v>
      </c>
      <c r="C2741">
        <v>122.32009888</v>
      </c>
      <c r="D2741" t="s">
        <v>37</v>
      </c>
      <c r="E2741">
        <v>790849.21892926702</v>
      </c>
      <c r="F2741">
        <v>9638612.1635300908</v>
      </c>
      <c r="G2741">
        <f>IF(C2741="","",VLOOKUP(C2741,Classes_detaillees!B:D,Classes_detaillees!C$1,TRUE))</f>
        <v>125</v>
      </c>
      <c r="H2741">
        <f>IF(C2741="","",VLOOKUP(C2741,Classes_finales!B:D,Classes_finales!C$1,TRUE))</f>
        <v>80</v>
      </c>
      <c r="I2741">
        <f t="shared" si="42"/>
        <v>20</v>
      </c>
      <c r="J2741" s="31">
        <f>Classes_finales!$W$30*C2741^3+Classes_finales!$W$31*C2741^2+Classes_finales!$W$32*C2741+Classes_finales!$W$33</f>
        <v>2.7955963332330476</v>
      </c>
      <c r="K2741">
        <f>IF(OR(C2741&lt;10,C2741&gt;450),0,IF(H2741&gt;=MAX(Classes_finales!D:D),$M$1,Donnees_SIG!J2741))</f>
        <v>7.914299999999999</v>
      </c>
      <c r="P2741" t="s">
        <v>39</v>
      </c>
    </row>
    <row r="2742" spans="1:16">
      <c r="A2742" t="s">
        <v>5519</v>
      </c>
      <c r="B2742" t="s">
        <v>5520</v>
      </c>
      <c r="C2742">
        <v>109.03610229</v>
      </c>
      <c r="D2742" t="s">
        <v>37</v>
      </c>
      <c r="E2742">
        <v>792114.81789333699</v>
      </c>
      <c r="F2742">
        <v>9638403.5098001603</v>
      </c>
      <c r="G2742">
        <f>IF(C2742="","",VLOOKUP(C2742,Classes_detaillees!B:D,Classes_detaillees!C$1,TRUE))</f>
        <v>110</v>
      </c>
      <c r="H2742">
        <f>IF(C2742="","",VLOOKUP(C2742,Classes_finales!B:D,Classes_finales!C$1,TRUE))</f>
        <v>80</v>
      </c>
      <c r="I2742">
        <f t="shared" si="42"/>
        <v>20</v>
      </c>
      <c r="J2742" s="31">
        <f>Classes_finales!$W$30*C2742^3+Classes_finales!$W$31*C2742^2+Classes_finales!$W$32*C2742+Classes_finales!$W$33</f>
        <v>5.9556473425455128</v>
      </c>
      <c r="K2742">
        <f>IF(OR(C2742&lt;10,C2742&gt;450),0,IF(H2742&gt;=MAX(Classes_finales!D:D),$M$1,Donnees_SIG!J2742))</f>
        <v>7.914299999999999</v>
      </c>
      <c r="P2742" t="s">
        <v>39</v>
      </c>
    </row>
    <row r="2743" spans="1:16">
      <c r="A2743" t="s">
        <v>5521</v>
      </c>
      <c r="B2743" t="s">
        <v>5522</v>
      </c>
      <c r="C2743">
        <v>55.322799683</v>
      </c>
      <c r="D2743" t="s">
        <v>37</v>
      </c>
      <c r="E2743">
        <v>791473.71435116499</v>
      </c>
      <c r="F2743">
        <v>9637573.56430359</v>
      </c>
      <c r="G2743">
        <f>IF(C2743="","",VLOOKUP(C2743,Classes_detaillees!B:D,Classes_detaillees!C$1,TRUE))</f>
        <v>60</v>
      </c>
      <c r="H2743">
        <f>IF(C2743="","",VLOOKUP(C2743,Classes_finales!B:D,Classes_finales!C$1,TRUE))</f>
        <v>60</v>
      </c>
      <c r="I2743">
        <f t="shared" si="42"/>
        <v>20</v>
      </c>
      <c r="J2743" s="31">
        <f>Classes_finales!$W$30*C2743^3+Classes_finales!$W$31*C2743^2+Classes_finales!$W$32*C2743+Classes_finales!$W$33</f>
        <v>6.017081390473134</v>
      </c>
      <c r="K2743">
        <f>IF(OR(C2743&lt;10,C2743&gt;450),0,IF(H2743&gt;=MAX(Classes_finales!D:D),$M$1,Donnees_SIG!J2743))</f>
        <v>6.017081390473134</v>
      </c>
      <c r="P2743" t="s">
        <v>39</v>
      </c>
    </row>
    <row r="2744" spans="1:16">
      <c r="A2744" t="s">
        <v>5523</v>
      </c>
      <c r="B2744" t="s">
        <v>5524</v>
      </c>
      <c r="C2744">
        <v>125.38700104</v>
      </c>
      <c r="D2744" t="s">
        <v>37</v>
      </c>
      <c r="E2744">
        <v>791210.79419956997</v>
      </c>
      <c r="F2744">
        <v>9638529.8359171897</v>
      </c>
      <c r="G2744">
        <f>IF(C2744="","",VLOOKUP(C2744,Classes_detaillees!B:D,Classes_detaillees!C$1,TRUE))</f>
        <v>130</v>
      </c>
      <c r="H2744">
        <f>IF(C2744="","",VLOOKUP(C2744,Classes_finales!B:D,Classes_finales!C$1,TRUE))</f>
        <v>80</v>
      </c>
      <c r="I2744">
        <f t="shared" si="42"/>
        <v>20</v>
      </c>
      <c r="J2744" s="31">
        <f>Classes_finales!$W$30*C2744^3+Classes_finales!$W$31*C2744^2+Classes_finales!$W$32*C2744+Classes_finales!$W$33</f>
        <v>1.8185625169882988</v>
      </c>
      <c r="K2744">
        <f>IF(OR(C2744&lt;10,C2744&gt;450),0,IF(H2744&gt;=MAX(Classes_finales!D:D),$M$1,Donnees_SIG!J2744))</f>
        <v>7.914299999999999</v>
      </c>
      <c r="P2744" t="s">
        <v>39</v>
      </c>
    </row>
    <row r="2745" spans="1:16">
      <c r="A2745" t="s">
        <v>5525</v>
      </c>
      <c r="B2745" t="s">
        <v>5526</v>
      </c>
      <c r="C2745">
        <v>46.398101807000003</v>
      </c>
      <c r="D2745" t="s">
        <v>37</v>
      </c>
      <c r="E2745">
        <v>791079.207514112</v>
      </c>
      <c r="F2745">
        <v>9638241.6352391709</v>
      </c>
      <c r="G2745">
        <f>IF(C2745="","",VLOOKUP(C2745,Classes_detaillees!B:D,Classes_detaillees!C$1,TRUE))</f>
        <v>50</v>
      </c>
      <c r="H2745">
        <f>IF(C2745="","",VLOOKUP(C2745,Classes_finales!B:D,Classes_finales!C$1,TRUE))</f>
        <v>50</v>
      </c>
      <c r="I2745">
        <f t="shared" si="42"/>
        <v>20</v>
      </c>
      <c r="J2745" s="31">
        <f>Classes_finales!$W$30*C2745^3+Classes_finales!$W$31*C2745^2+Classes_finales!$W$32*C2745+Classes_finales!$W$33</f>
        <v>4.9007747796474028</v>
      </c>
      <c r="K2745">
        <f>IF(OR(C2745&lt;10,C2745&gt;450),0,IF(H2745&gt;=MAX(Classes_finales!D:D),$M$1,Donnees_SIG!J2745))</f>
        <v>4.9007747796474028</v>
      </c>
      <c r="P2745" t="s">
        <v>39</v>
      </c>
    </row>
    <row r="2746" spans="1:16">
      <c r="A2746" t="s">
        <v>5527</v>
      </c>
      <c r="B2746" s="31" t="s">
        <v>5528</v>
      </c>
      <c r="C2746">
        <v>63.841800689999999</v>
      </c>
      <c r="D2746" t="s">
        <v>37</v>
      </c>
      <c r="E2746">
        <v>786426.97756698797</v>
      </c>
      <c r="F2746">
        <v>9635970.2519145608</v>
      </c>
      <c r="G2746">
        <f>IF(C2746="","",VLOOKUP(C2746,Classes_detaillees!B:D,Classes_detaillees!C$1,TRUE))</f>
        <v>65</v>
      </c>
      <c r="H2746">
        <f>IF(C2746="","",VLOOKUP(C2746,Classes_finales!B:D,Classes_finales!C$1,TRUE))</f>
        <v>70</v>
      </c>
      <c r="I2746">
        <f t="shared" si="42"/>
        <v>20</v>
      </c>
      <c r="J2746" s="31">
        <f>Classes_finales!$W$30*C2746^3+Classes_finales!$W$31*C2746^2+Classes_finales!$W$32*C2746+Classes_finales!$W$33</f>
        <v>6.9175076308601877</v>
      </c>
      <c r="K2746">
        <f>IF(OR(C2746&lt;10,C2746&gt;450),0,IF(H2746&gt;=MAX(Classes_finales!D:D),$M$1,Donnees_SIG!J2746))</f>
        <v>6.9175076308601877</v>
      </c>
      <c r="P2746" t="s">
        <v>39</v>
      </c>
    </row>
    <row r="2747" spans="1:16">
      <c r="A2747" t="s">
        <v>5529</v>
      </c>
      <c r="B2747" t="s">
        <v>5530</v>
      </c>
      <c r="C2747">
        <v>77.715499878000003</v>
      </c>
      <c r="D2747" t="s">
        <v>37</v>
      </c>
      <c r="E2747">
        <v>793297.91165937204</v>
      </c>
      <c r="F2747">
        <v>9639370.8414111007</v>
      </c>
      <c r="G2747">
        <f>IF(C2747="","",VLOOKUP(C2747,Classes_detaillees!B:D,Classes_detaillees!C$1,TRUE))</f>
        <v>80</v>
      </c>
      <c r="H2747">
        <f>IF(C2747="","",VLOOKUP(C2747,Classes_finales!B:D,Classes_finales!C$1,TRUE))</f>
        <v>80</v>
      </c>
      <c r="I2747">
        <f t="shared" si="42"/>
        <v>20</v>
      </c>
      <c r="J2747" s="31">
        <f>Classes_finales!$W$30*C2747^3+Classes_finales!$W$31*C2747^2+Classes_finales!$W$32*C2747+Classes_finales!$W$33</f>
        <v>7.8440851542811387</v>
      </c>
      <c r="K2747">
        <f>IF(OR(C2747&lt;10,C2747&gt;450),0,IF(H2747&gt;=MAX(Classes_finales!D:D),$M$1,Donnees_SIG!J2747))</f>
        <v>7.914299999999999</v>
      </c>
      <c r="P2747" t="s">
        <v>39</v>
      </c>
    </row>
    <row r="2748" spans="1:16">
      <c r="A2748" t="s">
        <v>5531</v>
      </c>
      <c r="B2748" t="s">
        <v>5532</v>
      </c>
      <c r="C2748">
        <v>53.950801849000001</v>
      </c>
      <c r="D2748" t="s">
        <v>37</v>
      </c>
      <c r="E2748">
        <v>783368.53109118005</v>
      </c>
      <c r="F2748">
        <v>9636954.3021828793</v>
      </c>
      <c r="G2748">
        <f>IF(C2748="","",VLOOKUP(C2748,Classes_detaillees!B:D,Classes_detaillees!C$1,TRUE))</f>
        <v>55</v>
      </c>
      <c r="H2748">
        <f>IF(C2748="","",VLOOKUP(C2748,Classes_finales!B:D,Classes_finales!C$1,TRUE))</f>
        <v>60</v>
      </c>
      <c r="I2748">
        <f t="shared" si="42"/>
        <v>20</v>
      </c>
      <c r="J2748" s="31">
        <f>Classes_finales!$W$30*C2748^3+Classes_finales!$W$31*C2748^2+Classes_finales!$W$32*C2748+Classes_finales!$W$33</f>
        <v>5.854936338134717</v>
      </c>
      <c r="K2748">
        <f>IF(OR(C2748&lt;10,C2748&gt;450),0,IF(H2748&gt;=MAX(Classes_finales!D:D),$M$1,Donnees_SIG!J2748))</f>
        <v>5.854936338134717</v>
      </c>
      <c r="P2748" t="s">
        <v>39</v>
      </c>
    </row>
    <row r="2749" spans="1:16">
      <c r="A2749" t="s">
        <v>5533</v>
      </c>
      <c r="B2749" t="s">
        <v>5534</v>
      </c>
      <c r="C2749">
        <v>48.259998322000001</v>
      </c>
      <c r="D2749" t="s">
        <v>37</v>
      </c>
      <c r="E2749">
        <v>792590.59118794603</v>
      </c>
      <c r="F2749">
        <v>9639260.2057950608</v>
      </c>
      <c r="G2749">
        <f>IF(C2749="","",VLOOKUP(C2749,Classes_detaillees!B:D,Classes_detaillees!C$1,TRUE))</f>
        <v>50</v>
      </c>
      <c r="H2749">
        <f>IF(C2749="","",VLOOKUP(C2749,Classes_finales!B:D,Classes_finales!C$1,TRUE))</f>
        <v>50</v>
      </c>
      <c r="I2749">
        <f t="shared" si="42"/>
        <v>20</v>
      </c>
      <c r="J2749" s="31">
        <f>Classes_finales!$W$30*C2749^3+Classes_finales!$W$31*C2749^2+Classes_finales!$W$32*C2749+Classes_finales!$W$33</f>
        <v>5.1441770631750643</v>
      </c>
      <c r="K2749">
        <f>IF(OR(C2749&lt;10,C2749&gt;450),0,IF(H2749&gt;=MAX(Classes_finales!D:D),$M$1,Donnees_SIG!J2749))</f>
        <v>5.1441770631750643</v>
      </c>
      <c r="P2749" t="s">
        <v>39</v>
      </c>
    </row>
    <row r="2750" spans="1:16">
      <c r="A2750" t="s">
        <v>5535</v>
      </c>
      <c r="B2750" t="s">
        <v>5536</v>
      </c>
      <c r="C2750">
        <v>23.670000076000001</v>
      </c>
      <c r="D2750" t="s">
        <v>37</v>
      </c>
      <c r="E2750">
        <v>783069.36062121706</v>
      </c>
      <c r="F2750">
        <v>9636292.9068011008</v>
      </c>
      <c r="G2750">
        <f>IF(C2750="","",VLOOKUP(C2750,Classes_detaillees!B:D,Classes_detaillees!C$1,TRUE))</f>
        <v>25</v>
      </c>
      <c r="H2750">
        <f>IF(C2750="","",VLOOKUP(C2750,Classes_finales!B:D,Classes_finales!C$1,TRUE))</f>
        <v>30</v>
      </c>
      <c r="I2750">
        <f t="shared" si="42"/>
        <v>20</v>
      </c>
      <c r="J2750" s="31">
        <f>Classes_finales!$W$30*C2750^3+Classes_finales!$W$31*C2750^2+Classes_finales!$W$32*C2750+Classes_finales!$W$33</f>
        <v>1.836483292424822</v>
      </c>
      <c r="K2750">
        <f>IF(OR(C2750&lt;10,C2750&gt;450),0,IF(H2750&gt;=MAX(Classes_finales!D:D),$M$1,Donnees_SIG!J2750))</f>
        <v>1.836483292424822</v>
      </c>
      <c r="P2750" t="s">
        <v>39</v>
      </c>
    </row>
    <row r="2751" spans="1:16">
      <c r="A2751" t="s">
        <v>5537</v>
      </c>
      <c r="B2751" t="s">
        <v>5538</v>
      </c>
      <c r="C2751">
        <v>124.96520233</v>
      </c>
      <c r="D2751" t="s">
        <v>37</v>
      </c>
      <c r="E2751">
        <v>792072.83338957501</v>
      </c>
      <c r="F2751">
        <v>9638722.1674691699</v>
      </c>
      <c r="G2751">
        <f>IF(C2751="","",VLOOKUP(C2751,Classes_detaillees!B:D,Classes_detaillees!C$1,TRUE))</f>
        <v>125</v>
      </c>
      <c r="H2751">
        <f>IF(C2751="","",VLOOKUP(C2751,Classes_finales!B:D,Classes_finales!C$1,TRUE))</f>
        <v>80</v>
      </c>
      <c r="I2751">
        <f t="shared" si="42"/>
        <v>20</v>
      </c>
      <c r="J2751" s="31">
        <f>Classes_finales!$W$30*C2751^3+Classes_finales!$W$31*C2751^2+Classes_finales!$W$32*C2751+Classes_finales!$W$33</f>
        <v>1.9587976928921766</v>
      </c>
      <c r="K2751">
        <f>IF(OR(C2751&lt;10,C2751&gt;450),0,IF(H2751&gt;=MAX(Classes_finales!D:D),$M$1,Donnees_SIG!J2751))</f>
        <v>7.914299999999999</v>
      </c>
      <c r="P2751" t="s">
        <v>39</v>
      </c>
    </row>
    <row r="2752" spans="1:16">
      <c r="A2752" t="s">
        <v>5539</v>
      </c>
      <c r="B2752" t="s">
        <v>5540</v>
      </c>
      <c r="C2752">
        <v>73.654296875</v>
      </c>
      <c r="D2752" t="s">
        <v>37</v>
      </c>
      <c r="E2752">
        <v>783285.28217623802</v>
      </c>
      <c r="F2752">
        <v>9636912.0599131193</v>
      </c>
      <c r="G2752">
        <f>IF(C2752="","",VLOOKUP(C2752,Classes_detaillees!B:D,Classes_detaillees!C$1,TRUE))</f>
        <v>75</v>
      </c>
      <c r="H2752">
        <f>IF(C2752="","",VLOOKUP(C2752,Classes_finales!B:D,Classes_finales!C$1,TRUE))</f>
        <v>80</v>
      </c>
      <c r="I2752">
        <f t="shared" si="42"/>
        <v>20</v>
      </c>
      <c r="J2752" s="31">
        <f>Classes_finales!$W$30*C2752^3+Classes_finales!$W$31*C2752^2+Classes_finales!$W$32*C2752+Classes_finales!$W$33</f>
        <v>7.6567058958841852</v>
      </c>
      <c r="K2752">
        <f>IF(OR(C2752&lt;10,C2752&gt;450),0,IF(H2752&gt;=MAX(Classes_finales!D:D),$M$1,Donnees_SIG!J2752))</f>
        <v>7.914299999999999</v>
      </c>
      <c r="P2752" t="s">
        <v>39</v>
      </c>
    </row>
    <row r="2753" spans="1:16">
      <c r="A2753" t="s">
        <v>5541</v>
      </c>
      <c r="B2753" s="31" t="s">
        <v>5542</v>
      </c>
      <c r="C2753">
        <v>99.902702332000004</v>
      </c>
      <c r="D2753" t="s">
        <v>37</v>
      </c>
      <c r="E2753">
        <v>793316.205729982</v>
      </c>
      <c r="F2753">
        <v>9639173.9267316293</v>
      </c>
      <c r="G2753">
        <f>IF(C2753="","",VLOOKUP(C2753,Classes_detaillees!B:D,Classes_detaillees!C$1,TRUE))</f>
        <v>100</v>
      </c>
      <c r="H2753">
        <f>IF(C2753="","",VLOOKUP(C2753,Classes_finales!B:D,Classes_finales!C$1,TRUE))</f>
        <v>80</v>
      </c>
      <c r="I2753">
        <f t="shared" si="42"/>
        <v>20</v>
      </c>
      <c r="J2753" s="31">
        <f>Classes_finales!$W$30*C2753^3+Classes_finales!$W$31*C2753^2+Classes_finales!$W$32*C2753+Classes_finales!$W$33</f>
        <v>7.2222954340152672</v>
      </c>
      <c r="K2753">
        <f>IF(OR(C2753&lt;10,C2753&gt;450),0,IF(H2753&gt;=MAX(Classes_finales!D:D),$M$1,Donnees_SIG!J2753))</f>
        <v>7.914299999999999</v>
      </c>
      <c r="P2753" t="s">
        <v>39</v>
      </c>
    </row>
    <row r="2754" spans="1:16">
      <c r="A2754" t="s">
        <v>5543</v>
      </c>
      <c r="B2754" t="s">
        <v>5544</v>
      </c>
      <c r="C2754">
        <v>139.73779296999999</v>
      </c>
      <c r="D2754" t="s">
        <v>37</v>
      </c>
      <c r="E2754">
        <v>791018.69366906397</v>
      </c>
      <c r="F2754">
        <v>9638664.0895422604</v>
      </c>
      <c r="G2754">
        <f>IF(C2754="","",VLOOKUP(C2754,Classes_detaillees!B:D,Classes_detaillees!C$1,TRUE))</f>
        <v>140</v>
      </c>
      <c r="H2754">
        <f>IF(C2754="","",VLOOKUP(C2754,Classes_finales!B:D,Classes_finales!C$1,TRUE))</f>
        <v>80</v>
      </c>
      <c r="I2754">
        <f t="shared" si="42"/>
        <v>20</v>
      </c>
      <c r="J2754" s="31">
        <f>Classes_finales!$W$30*C2754^3+Classes_finales!$W$31*C2754^2+Classes_finales!$W$32*C2754+Classes_finales!$W$33</f>
        <v>-4.140209548323881</v>
      </c>
      <c r="K2754">
        <f>IF(OR(C2754&lt;10,C2754&gt;450),0,IF(H2754&gt;=MAX(Classes_finales!D:D),$M$1,Donnees_SIG!J2754))</f>
        <v>7.914299999999999</v>
      </c>
      <c r="P2754" t="s">
        <v>39</v>
      </c>
    </row>
    <row r="2755" spans="1:16">
      <c r="A2755" t="s">
        <v>5545</v>
      </c>
      <c r="B2755" s="31" t="s">
        <v>5546</v>
      </c>
      <c r="C2755">
        <v>54.676601410000004</v>
      </c>
      <c r="D2755" t="s">
        <v>37</v>
      </c>
      <c r="E2755">
        <v>792036.836422786</v>
      </c>
      <c r="F2755">
        <v>9638547.5241682995</v>
      </c>
      <c r="G2755">
        <f>IF(C2755="","",VLOOKUP(C2755,Classes_detaillees!B:D,Classes_detaillees!C$1,TRUE))</f>
        <v>55</v>
      </c>
      <c r="H2755">
        <f>IF(C2755="","",VLOOKUP(C2755,Classes_finales!B:D,Classes_finales!C$1,TRUE))</f>
        <v>60</v>
      </c>
      <c r="I2755">
        <f t="shared" ref="I2755:I2818" si="43">IF(E2755="","",20)</f>
        <v>20</v>
      </c>
      <c r="J2755" s="31">
        <f>Classes_finales!$W$30*C2755^3+Classes_finales!$W$31*C2755^2+Classes_finales!$W$32*C2755+Classes_finales!$W$33</f>
        <v>5.9412186366846758</v>
      </c>
      <c r="K2755">
        <f>IF(OR(C2755&lt;10,C2755&gt;450),0,IF(H2755&gt;=MAX(Classes_finales!D:D),$M$1,Donnees_SIG!J2755))</f>
        <v>5.9412186366846758</v>
      </c>
      <c r="P2755" t="s">
        <v>39</v>
      </c>
    </row>
    <row r="2756" spans="1:16">
      <c r="A2756" t="s">
        <v>5547</v>
      </c>
      <c r="B2756" s="31" t="s">
        <v>5548</v>
      </c>
      <c r="C2756">
        <v>14.786899567000001</v>
      </c>
      <c r="D2756" t="s">
        <v>37</v>
      </c>
      <c r="E2756">
        <v>783599.71394422802</v>
      </c>
      <c r="F2756">
        <v>9636452.3813878391</v>
      </c>
      <c r="G2756">
        <f>IF(C2756="","",VLOOKUP(C2756,Classes_detaillees!B:D,Classes_detaillees!C$1,TRUE))</f>
        <v>15</v>
      </c>
      <c r="H2756">
        <f>IF(C2756="","",VLOOKUP(C2756,Classes_finales!B:D,Classes_finales!C$1,TRUE))</f>
        <v>15</v>
      </c>
      <c r="I2756">
        <f t="shared" si="43"/>
        <v>20</v>
      </c>
      <c r="J2756" s="31">
        <f>Classes_finales!$W$30*C2756^3+Classes_finales!$W$31*C2756^2+Classes_finales!$W$32*C2756+Classes_finales!$W$33</f>
        <v>0.78004604150816981</v>
      </c>
      <c r="K2756">
        <f>IF(OR(C2756&lt;10,C2756&gt;450),0,IF(H2756&gt;=MAX(Classes_finales!D:D),$M$1,Donnees_SIG!J2756))</f>
        <v>0.78004604150816981</v>
      </c>
      <c r="P2756" t="s">
        <v>39</v>
      </c>
    </row>
    <row r="2757" spans="1:16">
      <c r="A2757" t="s">
        <v>5549</v>
      </c>
      <c r="B2757" s="31" t="s">
        <v>5550</v>
      </c>
      <c r="C2757">
        <v>58.772899627999998</v>
      </c>
      <c r="D2757" t="s">
        <v>37</v>
      </c>
      <c r="E2757">
        <v>793034.94824428903</v>
      </c>
      <c r="F2757">
        <v>9638828.0832231902</v>
      </c>
      <c r="G2757">
        <f>IF(C2757="","",VLOOKUP(C2757,Classes_detaillees!B:D,Classes_detaillees!C$1,TRUE))</f>
        <v>60</v>
      </c>
      <c r="H2757">
        <f>IF(C2757="","",VLOOKUP(C2757,Classes_finales!B:D,Classes_finales!C$1,TRUE))</f>
        <v>60</v>
      </c>
      <c r="I2757">
        <f t="shared" si="43"/>
        <v>20</v>
      </c>
      <c r="J2757" s="31">
        <f>Classes_finales!$W$30*C2757^3+Classes_finales!$W$31*C2757^2+Classes_finales!$W$32*C2757+Classes_finales!$W$33</f>
        <v>6.405506040274231</v>
      </c>
      <c r="K2757">
        <f>IF(OR(C2757&lt;10,C2757&gt;450),0,IF(H2757&gt;=MAX(Classes_finales!D:D),$M$1,Donnees_SIG!J2757))</f>
        <v>6.405506040274231</v>
      </c>
      <c r="P2757" t="s">
        <v>39</v>
      </c>
    </row>
    <row r="2758" spans="1:16">
      <c r="A2758" t="s">
        <v>5551</v>
      </c>
      <c r="B2758" t="s">
        <v>5552</v>
      </c>
      <c r="C2758">
        <v>124.77629852</v>
      </c>
      <c r="D2758" t="s">
        <v>37</v>
      </c>
      <c r="E2758">
        <v>790691.07149553997</v>
      </c>
      <c r="F2758">
        <v>9637551.6578731705</v>
      </c>
      <c r="G2758">
        <f>IF(C2758="","",VLOOKUP(C2758,Classes_detaillees!B:D,Classes_detaillees!C$1,TRUE))</f>
        <v>125</v>
      </c>
      <c r="H2758">
        <f>IF(C2758="","",VLOOKUP(C2758,Classes_finales!B:D,Classes_finales!C$1,TRUE))</f>
        <v>80</v>
      </c>
      <c r="I2758">
        <f t="shared" si="43"/>
        <v>20</v>
      </c>
      <c r="J2758" s="31">
        <f>Classes_finales!$W$30*C2758^3+Classes_finales!$W$31*C2758^2+Classes_finales!$W$32*C2758+Classes_finales!$W$33</f>
        <v>2.020990708712548</v>
      </c>
      <c r="K2758">
        <f>IF(OR(C2758&lt;10,C2758&gt;450),0,IF(H2758&gt;=MAX(Classes_finales!D:D),$M$1,Donnees_SIG!J2758))</f>
        <v>7.914299999999999</v>
      </c>
      <c r="P2758" t="s">
        <v>39</v>
      </c>
    </row>
    <row r="2759" spans="1:16">
      <c r="A2759" t="s">
        <v>5553</v>
      </c>
      <c r="B2759" t="s">
        <v>5554</v>
      </c>
      <c r="C2759">
        <v>116.06500244</v>
      </c>
      <c r="D2759" t="s">
        <v>37</v>
      </c>
      <c r="E2759">
        <v>790588.29845872603</v>
      </c>
      <c r="F2759">
        <v>9639438.1396058109</v>
      </c>
      <c r="G2759">
        <f>IF(C2759="","",VLOOKUP(C2759,Classes_detaillees!B:D,Classes_detaillees!C$1,TRUE))</f>
        <v>120</v>
      </c>
      <c r="H2759">
        <f>IF(C2759="","",VLOOKUP(C2759,Classes_finales!B:D,Classes_finales!C$1,TRUE))</f>
        <v>80</v>
      </c>
      <c r="I2759">
        <f t="shared" si="43"/>
        <v>20</v>
      </c>
      <c r="J2759" s="31">
        <f>Classes_finales!$W$30*C2759^3+Classes_finales!$W$31*C2759^2+Classes_finales!$W$32*C2759+Classes_finales!$W$33</f>
        <v>4.4923553962505789</v>
      </c>
      <c r="K2759">
        <f>IF(OR(C2759&lt;10,C2759&gt;450),0,IF(H2759&gt;=MAX(Classes_finales!D:D),$M$1,Donnees_SIG!J2759))</f>
        <v>7.914299999999999</v>
      </c>
      <c r="P2759" t="s">
        <v>39</v>
      </c>
    </row>
    <row r="2760" spans="1:16">
      <c r="A2760" t="s">
        <v>5555</v>
      </c>
      <c r="B2760" t="s">
        <v>5556</v>
      </c>
      <c r="C2760">
        <v>56.967700958000002</v>
      </c>
      <c r="D2760" t="s">
        <v>37</v>
      </c>
      <c r="E2760">
        <v>783547.93864807696</v>
      </c>
      <c r="F2760">
        <v>9636990.4922610801</v>
      </c>
      <c r="G2760">
        <f>IF(C2760="","",VLOOKUP(C2760,Classes_detaillees!B:D,Classes_detaillees!C$1,TRUE))</f>
        <v>60</v>
      </c>
      <c r="H2760">
        <f>IF(C2760="","",VLOOKUP(C2760,Classes_finales!B:D,Classes_finales!C$1,TRUE))</f>
        <v>60</v>
      </c>
      <c r="I2760">
        <f t="shared" si="43"/>
        <v>20</v>
      </c>
      <c r="J2760" s="31">
        <f>Classes_finales!$W$30*C2760^3+Classes_finales!$W$31*C2760^2+Classes_finales!$W$32*C2760+Classes_finales!$W$33</f>
        <v>6.2058966879596849</v>
      </c>
      <c r="K2760">
        <f>IF(OR(C2760&lt;10,C2760&gt;450),0,IF(H2760&gt;=MAX(Classes_finales!D:D),$M$1,Donnees_SIG!J2760))</f>
        <v>6.2058966879596849</v>
      </c>
      <c r="P2760" t="s">
        <v>39</v>
      </c>
    </row>
    <row r="2761" spans="1:16">
      <c r="A2761" t="s">
        <v>5557</v>
      </c>
      <c r="B2761" t="s">
        <v>5558</v>
      </c>
      <c r="C2761">
        <v>36.523300171000002</v>
      </c>
      <c r="D2761" t="s">
        <v>37</v>
      </c>
      <c r="E2761">
        <v>783241.82466820895</v>
      </c>
      <c r="F2761">
        <v>9636414.1917975899</v>
      </c>
      <c r="G2761">
        <f>IF(C2761="","",VLOOKUP(C2761,Classes_detaillees!B:D,Classes_detaillees!C$1,TRUE))</f>
        <v>40</v>
      </c>
      <c r="H2761">
        <f>IF(C2761="","",VLOOKUP(C2761,Classes_finales!B:D,Classes_finales!C$1,TRUE))</f>
        <v>40</v>
      </c>
      <c r="I2761">
        <f t="shared" si="43"/>
        <v>20</v>
      </c>
      <c r="J2761" s="31">
        <f>Classes_finales!$W$30*C2761^3+Classes_finales!$W$31*C2761^2+Classes_finales!$W$32*C2761+Classes_finales!$W$33</f>
        <v>3.5607627931996029</v>
      </c>
      <c r="K2761">
        <f>IF(OR(C2761&lt;10,C2761&gt;450),0,IF(H2761&gt;=MAX(Classes_finales!D:D),$M$1,Donnees_SIG!J2761))</f>
        <v>3.5607627931996029</v>
      </c>
      <c r="P2761" t="s">
        <v>39</v>
      </c>
    </row>
    <row r="2762" spans="1:16">
      <c r="A2762" t="s">
        <v>5559</v>
      </c>
      <c r="B2762" t="s">
        <v>5560</v>
      </c>
      <c r="C2762">
        <v>54.757598877</v>
      </c>
      <c r="D2762" t="s">
        <v>37</v>
      </c>
      <c r="E2762">
        <v>782999.78470451303</v>
      </c>
      <c r="F2762">
        <v>9636237.3107820805</v>
      </c>
      <c r="G2762">
        <f>IF(C2762="","",VLOOKUP(C2762,Classes_detaillees!B:D,Classes_detaillees!C$1,TRUE))</f>
        <v>55</v>
      </c>
      <c r="H2762">
        <f>IF(C2762="","",VLOOKUP(C2762,Classes_finales!B:D,Classes_finales!C$1,TRUE))</f>
        <v>60</v>
      </c>
      <c r="I2762">
        <f t="shared" si="43"/>
        <v>20</v>
      </c>
      <c r="J2762" s="31">
        <f>Classes_finales!$W$30*C2762^3+Classes_finales!$W$31*C2762^2+Classes_finales!$W$32*C2762+Classes_finales!$W$33</f>
        <v>5.9507777588865043</v>
      </c>
      <c r="K2762">
        <f>IF(OR(C2762&lt;10,C2762&gt;450),0,IF(H2762&gt;=MAX(Classes_finales!D:D),$M$1,Donnees_SIG!J2762))</f>
        <v>5.9507777588865043</v>
      </c>
      <c r="P2762" t="s">
        <v>39</v>
      </c>
    </row>
    <row r="2763" spans="1:16">
      <c r="A2763" t="s">
        <v>5561</v>
      </c>
      <c r="B2763" t="s">
        <v>5562</v>
      </c>
      <c r="C2763">
        <v>60.816898346000002</v>
      </c>
      <c r="D2763" t="s">
        <v>37</v>
      </c>
      <c r="E2763">
        <v>791896.40862448199</v>
      </c>
      <c r="F2763">
        <v>9638427.9958479796</v>
      </c>
      <c r="G2763">
        <f>IF(C2763="","",VLOOKUP(C2763,Classes_detaillees!B:D,Classes_detaillees!C$1,TRUE))</f>
        <v>65</v>
      </c>
      <c r="H2763">
        <f>IF(C2763="","",VLOOKUP(C2763,Classes_finales!B:D,Classes_finales!C$1,TRUE))</f>
        <v>70</v>
      </c>
      <c r="I2763">
        <f t="shared" si="43"/>
        <v>20</v>
      </c>
      <c r="J2763" s="31">
        <f>Classes_finales!$W$30*C2763^3+Classes_finales!$W$31*C2763^2+Classes_finales!$W$32*C2763+Classes_finales!$W$33</f>
        <v>6.6210474817250322</v>
      </c>
      <c r="K2763">
        <f>IF(OR(C2763&lt;10,C2763&gt;450),0,IF(H2763&gt;=MAX(Classes_finales!D:D),$M$1,Donnees_SIG!J2763))</f>
        <v>6.6210474817250322</v>
      </c>
      <c r="P2763" t="s">
        <v>39</v>
      </c>
    </row>
    <row r="2764" spans="1:16">
      <c r="A2764" t="s">
        <v>5563</v>
      </c>
      <c r="B2764" s="31" t="s">
        <v>5564</v>
      </c>
      <c r="C2764">
        <v>77.810096740999995</v>
      </c>
      <c r="D2764" t="s">
        <v>37</v>
      </c>
      <c r="E2764">
        <v>791602.38645620504</v>
      </c>
      <c r="F2764">
        <v>9639260.0976426397</v>
      </c>
      <c r="G2764">
        <f>IF(C2764="","",VLOOKUP(C2764,Classes_detaillees!B:D,Classes_detaillees!C$1,TRUE))</f>
        <v>80</v>
      </c>
      <c r="H2764">
        <f>IF(C2764="","",VLOOKUP(C2764,Classes_finales!B:D,Classes_finales!C$1,TRUE))</f>
        <v>80</v>
      </c>
      <c r="I2764">
        <f t="shared" si="43"/>
        <v>20</v>
      </c>
      <c r="J2764" s="31">
        <f>Classes_finales!$W$30*C2764^3+Classes_finales!$W$31*C2764^2+Classes_finales!$W$32*C2764+Classes_finales!$W$33</f>
        <v>7.8475126918555347</v>
      </c>
      <c r="K2764">
        <f>IF(OR(C2764&lt;10,C2764&gt;450),0,IF(H2764&gt;=MAX(Classes_finales!D:D),$M$1,Donnees_SIG!J2764))</f>
        <v>7.914299999999999</v>
      </c>
      <c r="P2764" t="s">
        <v>39</v>
      </c>
    </row>
    <row r="2765" spans="1:16">
      <c r="A2765" t="s">
        <v>5565</v>
      </c>
      <c r="B2765" t="s">
        <v>5566</v>
      </c>
      <c r="C2765">
        <v>43.833698273000003</v>
      </c>
      <c r="D2765" t="s">
        <v>37</v>
      </c>
      <c r="E2765">
        <v>790845.81223778403</v>
      </c>
      <c r="F2765">
        <v>9637086.5318711903</v>
      </c>
      <c r="G2765">
        <f>IF(C2765="","",VLOOKUP(C2765,Classes_detaillees!B:D,Classes_detaillees!C$1,TRUE))</f>
        <v>45</v>
      </c>
      <c r="H2765">
        <f>IF(C2765="","",VLOOKUP(C2765,Classes_finales!B:D,Classes_finales!C$1,TRUE))</f>
        <v>50</v>
      </c>
      <c r="I2765">
        <f t="shared" si="43"/>
        <v>20</v>
      </c>
      <c r="J2765" s="31">
        <f>Classes_finales!$W$30*C2765^3+Classes_finales!$W$31*C2765^2+Classes_finales!$W$32*C2765+Classes_finales!$W$33</f>
        <v>4.5590669492241727</v>
      </c>
      <c r="K2765">
        <f>IF(OR(C2765&lt;10,C2765&gt;450),0,IF(H2765&gt;=MAX(Classes_finales!D:D),$M$1,Donnees_SIG!J2765))</f>
        <v>4.5590669492241727</v>
      </c>
      <c r="P2765" t="s">
        <v>39</v>
      </c>
    </row>
    <row r="2766" spans="1:16">
      <c r="A2766" t="s">
        <v>5567</v>
      </c>
      <c r="B2766" t="s">
        <v>5568</v>
      </c>
      <c r="C2766">
        <v>109.72889709</v>
      </c>
      <c r="D2766" t="s">
        <v>37</v>
      </c>
      <c r="E2766">
        <v>791618.97250932804</v>
      </c>
      <c r="F2766">
        <v>9639245.4460249804</v>
      </c>
      <c r="G2766">
        <f>IF(C2766="","",VLOOKUP(C2766,Classes_detaillees!B:D,Classes_detaillees!C$1,TRUE))</f>
        <v>110</v>
      </c>
      <c r="H2766">
        <f>IF(C2766="","",VLOOKUP(C2766,Classes_finales!B:D,Classes_finales!C$1,TRUE))</f>
        <v>80</v>
      </c>
      <c r="I2766">
        <f t="shared" si="43"/>
        <v>20</v>
      </c>
      <c r="J2766" s="31">
        <f>Classes_finales!$W$30*C2766^3+Classes_finales!$W$31*C2766^2+Classes_finales!$W$32*C2766+Classes_finales!$W$33</f>
        <v>5.8311581612784931</v>
      </c>
      <c r="K2766">
        <f>IF(OR(C2766&lt;10,C2766&gt;450),0,IF(H2766&gt;=MAX(Classes_finales!D:D),$M$1,Donnees_SIG!J2766))</f>
        <v>7.914299999999999</v>
      </c>
      <c r="P2766" t="s">
        <v>39</v>
      </c>
    </row>
    <row r="2767" spans="1:16">
      <c r="A2767" t="s">
        <v>5569</v>
      </c>
      <c r="B2767" s="31" t="s">
        <v>5570</v>
      </c>
      <c r="C2767">
        <v>90.620002747000001</v>
      </c>
      <c r="D2767" t="s">
        <v>37</v>
      </c>
      <c r="E2767">
        <v>792556.30333359702</v>
      </c>
      <c r="F2767">
        <v>9638532.1219158005</v>
      </c>
      <c r="G2767">
        <f>IF(C2767="","",VLOOKUP(C2767,Classes_detaillees!B:D,Classes_detaillees!C$1,TRUE))</f>
        <v>95</v>
      </c>
      <c r="H2767">
        <f>IF(C2767="","",VLOOKUP(C2767,Classes_finales!B:D,Classes_finales!C$1,TRUE))</f>
        <v>80</v>
      </c>
      <c r="I2767">
        <f t="shared" si="43"/>
        <v>20</v>
      </c>
      <c r="J2767" s="31">
        <f>Classes_finales!$W$30*C2767^3+Classes_finales!$W$31*C2767^2+Classes_finales!$W$32*C2767+Classes_finales!$W$33</f>
        <v>7.8615430515508198</v>
      </c>
      <c r="K2767">
        <f>IF(OR(C2767&lt;10,C2767&gt;450),0,IF(H2767&gt;=MAX(Classes_finales!D:D),$M$1,Donnees_SIG!J2767))</f>
        <v>7.914299999999999</v>
      </c>
      <c r="P2767" t="s">
        <v>39</v>
      </c>
    </row>
    <row r="2768" spans="1:16">
      <c r="A2768" t="s">
        <v>5571</v>
      </c>
      <c r="B2768" t="s">
        <v>5572</v>
      </c>
      <c r="C2768">
        <v>73.979301453000005</v>
      </c>
      <c r="D2768" t="s">
        <v>37</v>
      </c>
      <c r="E2768">
        <v>783100.45219763403</v>
      </c>
      <c r="F2768">
        <v>9635787.8129074499</v>
      </c>
      <c r="G2768">
        <f>IF(C2768="","",VLOOKUP(C2768,Classes_detaillees!B:D,Classes_detaillees!C$1,TRUE))</f>
        <v>75</v>
      </c>
      <c r="H2768">
        <f>IF(C2768="","",VLOOKUP(C2768,Classes_finales!B:D,Classes_finales!C$1,TRUE))</f>
        <v>80</v>
      </c>
      <c r="I2768">
        <f t="shared" si="43"/>
        <v>20</v>
      </c>
      <c r="J2768" s="31">
        <f>Classes_finales!$W$30*C2768^3+Classes_finales!$W$31*C2768^2+Classes_finales!$W$32*C2768+Classes_finales!$W$33</f>
        <v>7.6745025608693194</v>
      </c>
      <c r="K2768">
        <f>IF(OR(C2768&lt;10,C2768&gt;450),0,IF(H2768&gt;=MAX(Classes_finales!D:D),$M$1,Donnees_SIG!J2768))</f>
        <v>7.914299999999999</v>
      </c>
      <c r="P2768" t="s">
        <v>39</v>
      </c>
    </row>
    <row r="2769" spans="1:16">
      <c r="A2769" t="s">
        <v>5573</v>
      </c>
      <c r="B2769" s="31" t="s">
        <v>5574</v>
      </c>
      <c r="C2769">
        <v>62.034698486000003</v>
      </c>
      <c r="D2769" t="s">
        <v>37</v>
      </c>
      <c r="E2769">
        <v>790825.44416902703</v>
      </c>
      <c r="F2769">
        <v>9638629.0880784802</v>
      </c>
      <c r="G2769">
        <f>IF(C2769="","",VLOOKUP(C2769,Classes_detaillees!B:D,Classes_detaillees!C$1,TRUE))</f>
        <v>65</v>
      </c>
      <c r="H2769">
        <f>IF(C2769="","",VLOOKUP(C2769,Classes_finales!B:D,Classes_finales!C$1,TRUE))</f>
        <v>70</v>
      </c>
      <c r="I2769">
        <f t="shared" si="43"/>
        <v>20</v>
      </c>
      <c r="J2769" s="31">
        <f>Classes_finales!$W$30*C2769^3+Classes_finales!$W$31*C2769^2+Classes_finales!$W$32*C2769+Classes_finales!$W$33</f>
        <v>6.7437754011305362</v>
      </c>
      <c r="K2769">
        <f>IF(OR(C2769&lt;10,C2769&gt;450),0,IF(H2769&gt;=MAX(Classes_finales!D:D),$M$1,Donnees_SIG!J2769))</f>
        <v>6.7437754011305362</v>
      </c>
      <c r="P2769" t="s">
        <v>39</v>
      </c>
    </row>
    <row r="2770" spans="1:16">
      <c r="A2770" t="s">
        <v>5575</v>
      </c>
      <c r="B2770" s="31" t="s">
        <v>5576</v>
      </c>
      <c r="C2770">
        <v>47.971298218000001</v>
      </c>
      <c r="D2770" t="s">
        <v>37</v>
      </c>
      <c r="E2770">
        <v>790444.05347564898</v>
      </c>
      <c r="F2770">
        <v>9637826.3581713401</v>
      </c>
      <c r="G2770">
        <f>IF(C2770="","",VLOOKUP(C2770,Classes_detaillees!B:D,Classes_detaillees!C$1,TRUE))</f>
        <v>50</v>
      </c>
      <c r="H2770">
        <f>IF(C2770="","",VLOOKUP(C2770,Classes_finales!B:D,Classes_finales!C$1,TRUE))</f>
        <v>50</v>
      </c>
      <c r="I2770">
        <f t="shared" si="43"/>
        <v>20</v>
      </c>
      <c r="J2770" s="31">
        <f>Classes_finales!$W$30*C2770^3+Classes_finales!$W$31*C2770^2+Classes_finales!$W$32*C2770+Classes_finales!$W$33</f>
        <v>5.106732226883608</v>
      </c>
      <c r="K2770">
        <f>IF(OR(C2770&lt;10,C2770&gt;450),0,IF(H2770&gt;=MAX(Classes_finales!D:D),$M$1,Donnees_SIG!J2770))</f>
        <v>5.106732226883608</v>
      </c>
      <c r="P2770" t="s">
        <v>39</v>
      </c>
    </row>
    <row r="2771" spans="1:16">
      <c r="A2771" t="s">
        <v>5577</v>
      </c>
      <c r="B2771" t="s">
        <v>5578</v>
      </c>
      <c r="C2771">
        <v>38.610401154000002</v>
      </c>
      <c r="D2771" t="s">
        <v>37</v>
      </c>
      <c r="E2771">
        <v>790686.78404405306</v>
      </c>
      <c r="F2771">
        <v>9637593.3690511901</v>
      </c>
      <c r="G2771">
        <f>IF(C2771="","",VLOOKUP(C2771,Classes_detaillees!B:D,Classes_detaillees!C$1,TRUE))</f>
        <v>40</v>
      </c>
      <c r="H2771">
        <f>IF(C2771="","",VLOOKUP(C2771,Classes_finales!B:D,Classes_finales!C$1,TRUE))</f>
        <v>40</v>
      </c>
      <c r="I2771">
        <f t="shared" si="43"/>
        <v>20</v>
      </c>
      <c r="J2771" s="31">
        <f>Classes_finales!$W$30*C2771^3+Classes_finales!$W$31*C2771^2+Classes_finales!$W$32*C2771+Classes_finales!$W$33</f>
        <v>3.8477313868812808</v>
      </c>
      <c r="K2771">
        <f>IF(OR(C2771&lt;10,C2771&gt;450),0,IF(H2771&gt;=MAX(Classes_finales!D:D),$M$1,Donnees_SIG!J2771))</f>
        <v>3.8477313868812808</v>
      </c>
      <c r="P2771" t="s">
        <v>39</v>
      </c>
    </row>
    <row r="2772" spans="1:16">
      <c r="A2772" t="s">
        <v>5579</v>
      </c>
      <c r="B2772" t="s">
        <v>5580</v>
      </c>
      <c r="C2772">
        <v>112.01789856000001</v>
      </c>
      <c r="D2772" t="s">
        <v>37</v>
      </c>
      <c r="E2772">
        <v>783051.402844953</v>
      </c>
      <c r="F2772">
        <v>9635972.1583539695</v>
      </c>
      <c r="G2772">
        <f>IF(C2772="","",VLOOKUP(C2772,Classes_detaillees!B:D,Classes_detaillees!C$1,TRUE))</f>
        <v>115</v>
      </c>
      <c r="H2772">
        <f>IF(C2772="","",VLOOKUP(C2772,Classes_finales!B:D,Classes_finales!C$1,TRUE))</f>
        <v>80</v>
      </c>
      <c r="I2772">
        <f t="shared" si="43"/>
        <v>20</v>
      </c>
      <c r="J2772" s="31">
        <f>Classes_finales!$W$30*C2772^3+Classes_finales!$W$31*C2772^2+Classes_finales!$W$32*C2772+Classes_finales!$W$33</f>
        <v>5.3897062180987234</v>
      </c>
      <c r="K2772">
        <f>IF(OR(C2772&lt;10,C2772&gt;450),0,IF(H2772&gt;=MAX(Classes_finales!D:D),$M$1,Donnees_SIG!J2772))</f>
        <v>7.914299999999999</v>
      </c>
      <c r="P2772" t="s">
        <v>39</v>
      </c>
    </row>
    <row r="2773" spans="1:16">
      <c r="A2773" t="s">
        <v>5581</v>
      </c>
      <c r="B2773" t="s">
        <v>5582</v>
      </c>
      <c r="C2773">
        <v>23.406400681000001</v>
      </c>
      <c r="D2773" t="s">
        <v>37</v>
      </c>
      <c r="E2773">
        <v>790251.33260120999</v>
      </c>
      <c r="F2773">
        <v>9637384.0348423608</v>
      </c>
      <c r="G2773">
        <f>IF(C2773="","",VLOOKUP(C2773,Classes_detaillees!B:D,Classes_detaillees!C$1,TRUE))</f>
        <v>25</v>
      </c>
      <c r="H2773">
        <f>IF(C2773="","",VLOOKUP(C2773,Classes_finales!B:D,Classes_finales!C$1,TRUE))</f>
        <v>30</v>
      </c>
      <c r="I2773">
        <f t="shared" si="43"/>
        <v>20</v>
      </c>
      <c r="J2773" s="31">
        <f>Classes_finales!$W$30*C2773^3+Classes_finales!$W$31*C2773^2+Classes_finales!$W$32*C2773+Classes_finales!$W$33</f>
        <v>1.8029468800572128</v>
      </c>
      <c r="K2773">
        <f>IF(OR(C2773&lt;10,C2773&gt;450),0,IF(H2773&gt;=MAX(Classes_finales!D:D),$M$1,Donnees_SIG!J2773))</f>
        <v>1.8029468800572128</v>
      </c>
      <c r="P2773" t="s">
        <v>39</v>
      </c>
    </row>
    <row r="2774" spans="1:16">
      <c r="A2774" t="s">
        <v>5583</v>
      </c>
      <c r="B2774" s="31" t="s">
        <v>5584</v>
      </c>
      <c r="C2774">
        <v>82.599899292000003</v>
      </c>
      <c r="D2774" t="s">
        <v>37</v>
      </c>
      <c r="E2774">
        <v>783015.56867419695</v>
      </c>
      <c r="F2774">
        <v>9636347.4495148696</v>
      </c>
      <c r="G2774">
        <f>IF(C2774="","",VLOOKUP(C2774,Classes_detaillees!B:D,Classes_detaillees!C$1,TRUE))</f>
        <v>85</v>
      </c>
      <c r="H2774">
        <f>IF(C2774="","",VLOOKUP(C2774,Classes_finales!B:D,Classes_finales!C$1,TRUE))</f>
        <v>80</v>
      </c>
      <c r="I2774">
        <f t="shared" si="43"/>
        <v>20</v>
      </c>
      <c r="J2774" s="31">
        <f>Classes_finales!$W$30*C2774^3+Classes_finales!$W$31*C2774^2+Classes_finales!$W$32*C2774+Classes_finales!$W$33</f>
        <v>7.961111374762174</v>
      </c>
      <c r="K2774">
        <f>IF(OR(C2774&lt;10,C2774&gt;450),0,IF(H2774&gt;=MAX(Classes_finales!D:D),$M$1,Donnees_SIG!J2774))</f>
        <v>7.914299999999999</v>
      </c>
      <c r="P2774" t="s">
        <v>39</v>
      </c>
    </row>
    <row r="2775" spans="1:16">
      <c r="A2775" t="s">
        <v>5585</v>
      </c>
      <c r="B2775" t="s">
        <v>5586</v>
      </c>
      <c r="C2775">
        <v>82.944396972999996</v>
      </c>
      <c r="D2775" t="s">
        <v>37</v>
      </c>
      <c r="E2775">
        <v>791011.23665483098</v>
      </c>
      <c r="F2775">
        <v>9637571.8285917807</v>
      </c>
      <c r="G2775">
        <f>IF(C2775="","",VLOOKUP(C2775,Classes_detaillees!B:D,Classes_detaillees!C$1,TRUE))</f>
        <v>85</v>
      </c>
      <c r="H2775">
        <f>IF(C2775="","",VLOOKUP(C2775,Classes_finales!B:D,Classes_finales!C$1,TRUE))</f>
        <v>80</v>
      </c>
      <c r="I2775">
        <f t="shared" si="43"/>
        <v>20</v>
      </c>
      <c r="J2775" s="31">
        <f>Classes_finales!$W$30*C2775^3+Classes_finales!$W$31*C2775^2+Classes_finales!$W$32*C2775+Classes_finales!$W$33</f>
        <v>7.9645643260050534</v>
      </c>
      <c r="K2775">
        <f>IF(OR(C2775&lt;10,C2775&gt;450),0,IF(H2775&gt;=MAX(Classes_finales!D:D),$M$1,Donnees_SIG!J2775))</f>
        <v>7.914299999999999</v>
      </c>
      <c r="P2775" t="s">
        <v>39</v>
      </c>
    </row>
    <row r="2776" spans="1:16">
      <c r="A2776" t="s">
        <v>5587</v>
      </c>
      <c r="B2776" t="s">
        <v>5588</v>
      </c>
      <c r="C2776">
        <v>58.818698883000003</v>
      </c>
      <c r="D2776" t="s">
        <v>37</v>
      </c>
      <c r="E2776">
        <v>783201.01725812198</v>
      </c>
      <c r="F2776">
        <v>9636037.5112743303</v>
      </c>
      <c r="G2776">
        <f>IF(C2776="","",VLOOKUP(C2776,Classes_detaillees!B:D,Classes_detaillees!C$1,TRUE))</f>
        <v>60</v>
      </c>
      <c r="H2776">
        <f>IF(C2776="","",VLOOKUP(C2776,Classes_finales!B:D,Classes_finales!C$1,TRUE))</f>
        <v>60</v>
      </c>
      <c r="I2776">
        <f t="shared" si="43"/>
        <v>20</v>
      </c>
      <c r="J2776" s="31">
        <f>Classes_finales!$W$30*C2776^3+Classes_finales!$W$31*C2776^2+Classes_finales!$W$32*C2776+Classes_finales!$W$33</f>
        <v>6.4104608210264846</v>
      </c>
      <c r="K2776">
        <f>IF(OR(C2776&lt;10,C2776&gt;450),0,IF(H2776&gt;=MAX(Classes_finales!D:D),$M$1,Donnees_SIG!J2776))</f>
        <v>6.4104608210264846</v>
      </c>
      <c r="P2776" t="s">
        <v>39</v>
      </c>
    </row>
    <row r="2777" spans="1:16">
      <c r="A2777" t="s">
        <v>5589</v>
      </c>
      <c r="B2777" t="s">
        <v>5590</v>
      </c>
      <c r="C2777">
        <v>50.495399474999999</v>
      </c>
      <c r="D2777" t="s">
        <v>37</v>
      </c>
      <c r="E2777">
        <v>790704.119111754</v>
      </c>
      <c r="F2777">
        <v>9637554.2726985998</v>
      </c>
      <c r="G2777">
        <f>IF(C2777="","",VLOOKUP(C2777,Classes_detaillees!B:D,Classes_detaillees!C$1,TRUE))</f>
        <v>55</v>
      </c>
      <c r="H2777">
        <f>IF(C2777="","",VLOOKUP(C2777,Classes_finales!B:D,Classes_finales!C$1,TRUE))</f>
        <v>60</v>
      </c>
      <c r="I2777">
        <f t="shared" si="43"/>
        <v>20</v>
      </c>
      <c r="J2777" s="31">
        <f>Classes_finales!$W$30*C2777^3+Classes_finales!$W$31*C2777^2+Classes_finales!$W$32*C2777+Classes_finales!$W$33</f>
        <v>5.4299674252405126</v>
      </c>
      <c r="K2777">
        <f>IF(OR(C2777&lt;10,C2777&gt;450),0,IF(H2777&gt;=MAX(Classes_finales!D:D),$M$1,Donnees_SIG!J2777))</f>
        <v>5.4299674252405126</v>
      </c>
      <c r="P2777" t="s">
        <v>39</v>
      </c>
    </row>
    <row r="2778" spans="1:16">
      <c r="A2778" t="s">
        <v>5591</v>
      </c>
      <c r="B2778" t="s">
        <v>5592</v>
      </c>
      <c r="C2778">
        <v>86.658996582</v>
      </c>
      <c r="D2778" t="s">
        <v>37</v>
      </c>
      <c r="E2778">
        <v>790236.51675638196</v>
      </c>
      <c r="F2778">
        <v>9638638.0235929303</v>
      </c>
      <c r="G2778">
        <f>IF(C2778="","",VLOOKUP(C2778,Classes_detaillees!B:D,Classes_detaillees!C$1,TRUE))</f>
        <v>90</v>
      </c>
      <c r="H2778">
        <f>IF(C2778="","",VLOOKUP(C2778,Classes_finales!B:D,Classes_finales!C$1,TRUE))</f>
        <v>80</v>
      </c>
      <c r="I2778">
        <f t="shared" si="43"/>
        <v>20</v>
      </c>
      <c r="J2778" s="31">
        <f>Classes_finales!$W$30*C2778^3+Classes_finales!$W$31*C2778^2+Classes_finales!$W$32*C2778+Classes_finales!$W$33</f>
        <v>7.9589137067563005</v>
      </c>
      <c r="K2778">
        <f>IF(OR(C2778&lt;10,C2778&gt;450),0,IF(H2778&gt;=MAX(Classes_finales!D:D),$M$1,Donnees_SIG!J2778))</f>
        <v>7.914299999999999</v>
      </c>
      <c r="P2778" t="s">
        <v>39</v>
      </c>
    </row>
    <row r="2779" spans="1:16">
      <c r="A2779" t="s">
        <v>5593</v>
      </c>
      <c r="B2779" t="s">
        <v>5594</v>
      </c>
      <c r="C2779">
        <v>114.81950378000001</v>
      </c>
      <c r="D2779" t="s">
        <v>37</v>
      </c>
      <c r="E2779">
        <v>790326.39589148702</v>
      </c>
      <c r="F2779">
        <v>9637542.5391950998</v>
      </c>
      <c r="G2779">
        <f>IF(C2779="","",VLOOKUP(C2779,Classes_detaillees!B:D,Classes_detaillees!C$1,TRUE))</f>
        <v>115</v>
      </c>
      <c r="H2779">
        <f>IF(C2779="","",VLOOKUP(C2779,Classes_finales!B:D,Classes_finales!C$1,TRUE))</f>
        <v>80</v>
      </c>
      <c r="I2779">
        <f t="shared" si="43"/>
        <v>20</v>
      </c>
      <c r="J2779" s="31">
        <f>Classes_finales!$W$30*C2779^3+Classes_finales!$W$31*C2779^2+Classes_finales!$W$32*C2779+Classes_finales!$W$33</f>
        <v>4.784769425177771</v>
      </c>
      <c r="K2779">
        <f>IF(OR(C2779&lt;10,C2779&gt;450),0,IF(H2779&gt;=MAX(Classes_finales!D:D),$M$1,Donnees_SIG!J2779))</f>
        <v>7.914299999999999</v>
      </c>
      <c r="P2779" t="s">
        <v>39</v>
      </c>
    </row>
    <row r="2780" spans="1:16">
      <c r="A2780" t="s">
        <v>5595</v>
      </c>
      <c r="B2780" t="s">
        <v>5596</v>
      </c>
      <c r="C2780">
        <v>138.57859801999999</v>
      </c>
      <c r="D2780" t="s">
        <v>37</v>
      </c>
      <c r="E2780">
        <v>790829.24159496895</v>
      </c>
      <c r="F2780">
        <v>9638133.4594688993</v>
      </c>
      <c r="G2780">
        <f>IF(C2780="","",VLOOKUP(C2780,Classes_detaillees!B:D,Classes_detaillees!C$1,TRUE))</f>
        <v>140</v>
      </c>
      <c r="H2780">
        <f>IF(C2780="","",VLOOKUP(C2780,Classes_finales!B:D,Classes_finales!C$1,TRUE))</f>
        <v>80</v>
      </c>
      <c r="I2780">
        <f t="shared" si="43"/>
        <v>20</v>
      </c>
      <c r="J2780" s="31">
        <f>Classes_finales!$W$30*C2780^3+Classes_finales!$W$31*C2780^2+Classes_finales!$W$32*C2780+Classes_finales!$W$33</f>
        <v>-3.5690616065675624</v>
      </c>
      <c r="K2780">
        <f>IF(OR(C2780&lt;10,C2780&gt;450),0,IF(H2780&gt;=MAX(Classes_finales!D:D),$M$1,Donnees_SIG!J2780))</f>
        <v>7.914299999999999</v>
      </c>
      <c r="P2780" t="s">
        <v>39</v>
      </c>
    </row>
    <row r="2781" spans="1:16">
      <c r="A2781" t="s">
        <v>5597</v>
      </c>
      <c r="B2781" t="s">
        <v>5598</v>
      </c>
      <c r="C2781">
        <v>12.040100098</v>
      </c>
      <c r="D2781" t="s">
        <v>37</v>
      </c>
      <c r="E2781">
        <v>791956.29465684399</v>
      </c>
      <c r="F2781">
        <v>9638530.2731626499</v>
      </c>
      <c r="G2781">
        <f>IF(C2781="","",VLOOKUP(C2781,Classes_detaillees!B:D,Classes_detaillees!C$1,TRUE))</f>
        <v>15</v>
      </c>
      <c r="H2781">
        <f>IF(C2781="","",VLOOKUP(C2781,Classes_finales!B:D,Classes_finales!C$1,TRUE))</f>
        <v>15</v>
      </c>
      <c r="I2781">
        <f t="shared" si="43"/>
        <v>20</v>
      </c>
      <c r="J2781" s="31">
        <f>Classes_finales!$W$30*C2781^3+Classes_finales!$W$31*C2781^2+Classes_finales!$W$32*C2781+Classes_finales!$W$33</f>
        <v>0.49139489448067875</v>
      </c>
      <c r="K2781">
        <f>IF(OR(C2781&lt;10,C2781&gt;450),0,IF(H2781&gt;=MAX(Classes_finales!D:D),$M$1,Donnees_SIG!J2781))</f>
        <v>0.49139489448067875</v>
      </c>
      <c r="P2781" t="s">
        <v>39</v>
      </c>
    </row>
    <row r="2782" spans="1:16">
      <c r="A2782" t="s">
        <v>5599</v>
      </c>
      <c r="B2782" s="31" t="s">
        <v>5600</v>
      </c>
      <c r="C2782">
        <v>11.102499962</v>
      </c>
      <c r="D2782" t="s">
        <v>37</v>
      </c>
      <c r="E2782">
        <v>791937.80204497196</v>
      </c>
      <c r="F2782">
        <v>9639506.3850477394</v>
      </c>
      <c r="G2782">
        <f>IF(C2782="","",VLOOKUP(C2782,Classes_detaillees!B:D,Classes_detaillees!C$1,TRUE))</f>
        <v>15</v>
      </c>
      <c r="H2782">
        <f>IF(C2782="","",VLOOKUP(C2782,Classes_finales!B:D,Classes_finales!C$1,TRUE))</f>
        <v>15</v>
      </c>
      <c r="I2782">
        <f t="shared" si="43"/>
        <v>20</v>
      </c>
      <c r="J2782" s="31">
        <f>Classes_finales!$W$30*C2782^3+Classes_finales!$W$31*C2782^2+Classes_finales!$W$32*C2782+Classes_finales!$W$33</f>
        <v>0.39784525434969487</v>
      </c>
      <c r="K2782">
        <f>IF(OR(C2782&lt;10,C2782&gt;450),0,IF(H2782&gt;=MAX(Classes_finales!D:D),$M$1,Donnees_SIG!J2782))</f>
        <v>0.39784525434969487</v>
      </c>
      <c r="P2782" t="s">
        <v>39</v>
      </c>
    </row>
    <row r="2783" spans="1:16">
      <c r="A2783" t="s">
        <v>5601</v>
      </c>
      <c r="B2783" t="s">
        <v>5602</v>
      </c>
      <c r="C2783">
        <v>79.443496703999998</v>
      </c>
      <c r="D2783" t="s">
        <v>37</v>
      </c>
      <c r="E2783">
        <v>793215.90714546398</v>
      </c>
      <c r="F2783">
        <v>9638903.4158793092</v>
      </c>
      <c r="G2783">
        <f>IF(C2783="","",VLOOKUP(C2783,Classes_detaillees!B:D,Classes_detaillees!C$1,TRUE))</f>
        <v>80</v>
      </c>
      <c r="H2783">
        <f>IF(C2783="","",VLOOKUP(C2783,Classes_finales!B:D,Classes_finales!C$1,TRUE))</f>
        <v>80</v>
      </c>
      <c r="I2783">
        <f t="shared" si="43"/>
        <v>20</v>
      </c>
      <c r="J2783" s="31">
        <f>Classes_finales!$W$30*C2783^3+Classes_finales!$W$31*C2783^2+Classes_finales!$W$32*C2783+Classes_finales!$W$33</f>
        <v>7.8996413054775942</v>
      </c>
      <c r="K2783">
        <f>IF(OR(C2783&lt;10,C2783&gt;450),0,IF(H2783&gt;=MAX(Classes_finales!D:D),$M$1,Donnees_SIG!J2783))</f>
        <v>7.914299999999999</v>
      </c>
      <c r="P2783" t="s">
        <v>39</v>
      </c>
    </row>
    <row r="2784" spans="1:16">
      <c r="A2784" t="s">
        <v>5603</v>
      </c>
      <c r="B2784" t="s">
        <v>5604</v>
      </c>
      <c r="C2784">
        <v>34.873600005999997</v>
      </c>
      <c r="D2784" t="s">
        <v>37</v>
      </c>
      <c r="E2784">
        <v>784795.86469228496</v>
      </c>
      <c r="F2784">
        <v>9635138.2821831107</v>
      </c>
      <c r="G2784">
        <f>IF(C2784="","",VLOOKUP(C2784,Classes_detaillees!B:D,Classes_detaillees!C$1,TRUE))</f>
        <v>35</v>
      </c>
      <c r="H2784">
        <f>IF(C2784="","",VLOOKUP(C2784,Classes_finales!B:D,Classes_finales!C$1,TRUE))</f>
        <v>35</v>
      </c>
      <c r="I2784">
        <f t="shared" si="43"/>
        <v>20</v>
      </c>
      <c r="J2784" s="31">
        <f>Classes_finales!$W$30*C2784^3+Classes_finales!$W$31*C2784^2+Classes_finales!$W$32*C2784+Classes_finales!$W$33</f>
        <v>3.3339342789099971</v>
      </c>
      <c r="K2784">
        <f>IF(OR(C2784&lt;10,C2784&gt;450),0,IF(H2784&gt;=MAX(Classes_finales!D:D),$M$1,Donnees_SIG!J2784))</f>
        <v>3.3339342789099971</v>
      </c>
      <c r="P2784" t="s">
        <v>39</v>
      </c>
    </row>
    <row r="2785" spans="1:16">
      <c r="A2785" t="s">
        <v>5605</v>
      </c>
      <c r="B2785" t="s">
        <v>5606</v>
      </c>
      <c r="C2785">
        <v>34.081699370999999</v>
      </c>
      <c r="D2785" t="s">
        <v>37</v>
      </c>
      <c r="E2785">
        <v>784921.06268550502</v>
      </c>
      <c r="F2785">
        <v>9637249.1309363004</v>
      </c>
      <c r="G2785">
        <f>IF(C2785="","",VLOOKUP(C2785,Classes_detaillees!B:D,Classes_detaillees!C$1,TRUE))</f>
        <v>35</v>
      </c>
      <c r="H2785">
        <f>IF(C2785="","",VLOOKUP(C2785,Classes_finales!B:D,Classes_finales!C$1,TRUE))</f>
        <v>35</v>
      </c>
      <c r="I2785">
        <f t="shared" si="43"/>
        <v>20</v>
      </c>
      <c r="J2785" s="31">
        <f>Classes_finales!$W$30*C2785^3+Classes_finales!$W$31*C2785^2+Classes_finales!$W$32*C2785+Classes_finales!$W$33</f>
        <v>3.2252253087983771</v>
      </c>
      <c r="K2785">
        <f>IF(OR(C2785&lt;10,C2785&gt;450),0,IF(H2785&gt;=MAX(Classes_finales!D:D),$M$1,Donnees_SIG!J2785))</f>
        <v>3.2252253087983771</v>
      </c>
      <c r="P2785" t="s">
        <v>39</v>
      </c>
    </row>
    <row r="2786" spans="1:16">
      <c r="A2786" t="s">
        <v>5607</v>
      </c>
      <c r="B2786" t="s">
        <v>5608</v>
      </c>
      <c r="C2786">
        <v>79.611297606999997</v>
      </c>
      <c r="D2786" t="s">
        <v>37</v>
      </c>
      <c r="E2786">
        <v>792434.08385403606</v>
      </c>
      <c r="F2786">
        <v>9638548.2184936404</v>
      </c>
      <c r="G2786">
        <f>IF(C2786="","",VLOOKUP(C2786,Classes_detaillees!B:D,Classes_detaillees!C$1,TRUE))</f>
        <v>80</v>
      </c>
      <c r="H2786">
        <f>IF(C2786="","",VLOOKUP(C2786,Classes_finales!B:D,Classes_finales!C$1,TRUE))</f>
        <v>80</v>
      </c>
      <c r="I2786">
        <f t="shared" si="43"/>
        <v>20</v>
      </c>
      <c r="J2786" s="31">
        <f>Classes_finales!$W$30*C2786^3+Classes_finales!$W$31*C2786^2+Classes_finales!$W$32*C2786+Classes_finales!$W$33</f>
        <v>7.9042296521608524</v>
      </c>
      <c r="K2786">
        <f>IF(OR(C2786&lt;10,C2786&gt;450),0,IF(H2786&gt;=MAX(Classes_finales!D:D),$M$1,Donnees_SIG!J2786))</f>
        <v>7.914299999999999</v>
      </c>
      <c r="P2786" t="s">
        <v>39</v>
      </c>
    </row>
    <row r="2787" spans="1:16">
      <c r="A2787" t="s">
        <v>5609</v>
      </c>
      <c r="B2787" t="s">
        <v>5610</v>
      </c>
      <c r="C2787">
        <v>75.444801330999994</v>
      </c>
      <c r="D2787" t="s">
        <v>37</v>
      </c>
      <c r="E2787">
        <v>791895.54489935399</v>
      </c>
      <c r="F2787">
        <v>9638356.4284352697</v>
      </c>
      <c r="G2787">
        <f>IF(C2787="","",VLOOKUP(C2787,Classes_detaillees!B:D,Classes_detaillees!C$1,TRUE))</f>
        <v>80</v>
      </c>
      <c r="H2787">
        <f>IF(C2787="","",VLOOKUP(C2787,Classes_finales!B:D,Classes_finales!C$1,TRUE))</f>
        <v>80</v>
      </c>
      <c r="I2787">
        <f t="shared" si="43"/>
        <v>20</v>
      </c>
      <c r="J2787" s="31">
        <f>Classes_finales!$W$30*C2787^3+Classes_finales!$W$31*C2787^2+Classes_finales!$W$32*C2787+Classes_finales!$W$33</f>
        <v>7.7488163747729946</v>
      </c>
      <c r="K2787">
        <f>IF(OR(C2787&lt;10,C2787&gt;450),0,IF(H2787&gt;=MAX(Classes_finales!D:D),$M$1,Donnees_SIG!J2787))</f>
        <v>7.914299999999999</v>
      </c>
      <c r="P2787" t="s">
        <v>39</v>
      </c>
    </row>
    <row r="2788" spans="1:16">
      <c r="A2788" t="s">
        <v>5611</v>
      </c>
      <c r="B2788" s="31" t="s">
        <v>5612</v>
      </c>
      <c r="C2788">
        <v>58.078998566000003</v>
      </c>
      <c r="D2788" t="s">
        <v>37</v>
      </c>
      <c r="E2788">
        <v>790473.022322056</v>
      </c>
      <c r="F2788">
        <v>9638705.8508480396</v>
      </c>
      <c r="G2788">
        <f>IF(C2788="","",VLOOKUP(C2788,Classes_detaillees!B:D,Classes_detaillees!C$1,TRUE))</f>
        <v>60</v>
      </c>
      <c r="H2788">
        <f>IF(C2788="","",VLOOKUP(C2788,Classes_finales!B:D,Classes_finales!C$1,TRUE))</f>
        <v>60</v>
      </c>
      <c r="I2788">
        <f t="shared" si="43"/>
        <v>20</v>
      </c>
      <c r="J2788" s="31">
        <f>Classes_finales!$W$30*C2788^3+Classes_finales!$W$31*C2788^2+Classes_finales!$W$32*C2788+Classes_finales!$W$33</f>
        <v>6.3297623838369272</v>
      </c>
      <c r="K2788">
        <f>IF(OR(C2788&lt;10,C2788&gt;450),0,IF(H2788&gt;=MAX(Classes_finales!D:D),$M$1,Donnees_SIG!J2788))</f>
        <v>6.3297623838369272</v>
      </c>
      <c r="P2788" t="s">
        <v>39</v>
      </c>
    </row>
    <row r="2789" spans="1:16">
      <c r="A2789" t="s">
        <v>5613</v>
      </c>
      <c r="B2789" t="s">
        <v>5614</v>
      </c>
      <c r="C2789">
        <v>46.975700377999999</v>
      </c>
      <c r="D2789" t="s">
        <v>37</v>
      </c>
      <c r="E2789">
        <v>783381.01465074101</v>
      </c>
      <c r="F2789">
        <v>9635665.9280804899</v>
      </c>
      <c r="G2789">
        <f>IF(C2789="","",VLOOKUP(C2789,Classes_detaillees!B:D,Classes_detaillees!C$1,TRUE))</f>
        <v>50</v>
      </c>
      <c r="H2789">
        <f>IF(C2789="","",VLOOKUP(C2789,Classes_finales!B:D,Classes_finales!C$1,TRUE))</f>
        <v>50</v>
      </c>
      <c r="I2789">
        <f t="shared" si="43"/>
        <v>20</v>
      </c>
      <c r="J2789" s="31">
        <f>Classes_finales!$W$30*C2789^3+Classes_finales!$W$31*C2789^2+Classes_finales!$W$32*C2789+Classes_finales!$W$33</f>
        <v>4.9767524957730345</v>
      </c>
      <c r="K2789">
        <f>IF(OR(C2789&lt;10,C2789&gt;450),0,IF(H2789&gt;=MAX(Classes_finales!D:D),$M$1,Donnees_SIG!J2789))</f>
        <v>4.9767524957730345</v>
      </c>
      <c r="P2789" t="s">
        <v>39</v>
      </c>
    </row>
    <row r="2790" spans="1:16">
      <c r="A2790" t="s">
        <v>5615</v>
      </c>
      <c r="B2790" t="s">
        <v>5616</v>
      </c>
      <c r="C2790">
        <v>55.201599121000001</v>
      </c>
      <c r="D2790" t="s">
        <v>37</v>
      </c>
      <c r="E2790">
        <v>790134.77006779099</v>
      </c>
      <c r="F2790">
        <v>9637934.2128870506</v>
      </c>
      <c r="G2790">
        <f>IF(C2790="","",VLOOKUP(C2790,Classes_detaillees!B:D,Classes_detaillees!C$1,TRUE))</f>
        <v>60</v>
      </c>
      <c r="H2790">
        <f>IF(C2790="","",VLOOKUP(C2790,Classes_finales!B:D,Classes_finales!C$1,TRUE))</f>
        <v>60</v>
      </c>
      <c r="I2790">
        <f t="shared" si="43"/>
        <v>20</v>
      </c>
      <c r="J2790" s="31">
        <f>Classes_finales!$W$30*C2790^3+Classes_finales!$W$31*C2790^2+Classes_finales!$W$32*C2790+Classes_finales!$W$33</f>
        <v>6.0029228665105947</v>
      </c>
      <c r="K2790">
        <f>IF(OR(C2790&lt;10,C2790&gt;450),0,IF(H2790&gt;=MAX(Classes_finales!D:D),$M$1,Donnees_SIG!J2790))</f>
        <v>6.0029228665105947</v>
      </c>
      <c r="P2790" t="s">
        <v>39</v>
      </c>
    </row>
    <row r="2791" spans="1:16">
      <c r="A2791" t="s">
        <v>5617</v>
      </c>
      <c r="B2791" t="s">
        <v>5618</v>
      </c>
      <c r="C2791">
        <v>130.99389647999999</v>
      </c>
      <c r="D2791" t="s">
        <v>37</v>
      </c>
      <c r="E2791">
        <v>784255.02239626297</v>
      </c>
      <c r="F2791">
        <v>9635475.7829160895</v>
      </c>
      <c r="G2791">
        <f>IF(C2791="","",VLOOKUP(C2791,Classes_detaillees!B:D,Classes_detaillees!C$1,TRUE))</f>
        <v>135</v>
      </c>
      <c r="H2791">
        <f>IF(C2791="","",VLOOKUP(C2791,Classes_finales!B:D,Classes_finales!C$1,TRUE))</f>
        <v>80</v>
      </c>
      <c r="I2791">
        <f t="shared" si="43"/>
        <v>20</v>
      </c>
      <c r="J2791" s="31">
        <f>Classes_finales!$W$30*C2791^3+Classes_finales!$W$31*C2791^2+Classes_finales!$W$32*C2791+Classes_finales!$W$33</f>
        <v>-0.22900101965997655</v>
      </c>
      <c r="K2791">
        <f>IF(OR(C2791&lt;10,C2791&gt;450),0,IF(H2791&gt;=MAX(Classes_finales!D:D),$M$1,Donnees_SIG!J2791))</f>
        <v>7.914299999999999</v>
      </c>
      <c r="P2791" t="s">
        <v>39</v>
      </c>
    </row>
    <row r="2792" spans="1:16">
      <c r="A2792" t="s">
        <v>5619</v>
      </c>
      <c r="B2792" s="31" t="s">
        <v>5620</v>
      </c>
      <c r="C2792">
        <v>23.681299209999999</v>
      </c>
      <c r="D2792" t="s">
        <v>37</v>
      </c>
      <c r="E2792">
        <v>791968.35441732395</v>
      </c>
      <c r="F2792">
        <v>9639607.3315766007</v>
      </c>
      <c r="G2792">
        <f>IF(C2792="","",VLOOKUP(C2792,Classes_detaillees!B:D,Classes_detaillees!C$1,TRUE))</f>
        <v>25</v>
      </c>
      <c r="H2792">
        <f>IF(C2792="","",VLOOKUP(C2792,Classes_finales!B:D,Classes_finales!C$1,TRUE))</f>
        <v>30</v>
      </c>
      <c r="I2792">
        <f t="shared" si="43"/>
        <v>20</v>
      </c>
      <c r="J2792" s="31">
        <f>Classes_finales!$W$30*C2792^3+Classes_finales!$W$31*C2792^2+Classes_finales!$W$32*C2792+Classes_finales!$W$33</f>
        <v>1.837923261684514</v>
      </c>
      <c r="K2792">
        <f>IF(OR(C2792&lt;10,C2792&gt;450),0,IF(H2792&gt;=MAX(Classes_finales!D:D),$M$1,Donnees_SIG!J2792))</f>
        <v>1.837923261684514</v>
      </c>
      <c r="P2792" t="s">
        <v>39</v>
      </c>
    </row>
    <row r="2793" spans="1:16">
      <c r="A2793" t="s">
        <v>5621</v>
      </c>
      <c r="B2793" s="31" t="s">
        <v>5622</v>
      </c>
      <c r="C2793">
        <v>55.346199036000002</v>
      </c>
      <c r="D2793" t="s">
        <v>37</v>
      </c>
      <c r="E2793">
        <v>783507.74864488898</v>
      </c>
      <c r="F2793">
        <v>9636930.2491293494</v>
      </c>
      <c r="G2793">
        <f>IF(C2793="","",VLOOKUP(C2793,Classes_detaillees!B:D,Classes_detaillees!C$1,TRUE))</f>
        <v>60</v>
      </c>
      <c r="H2793">
        <f>IF(C2793="","",VLOOKUP(C2793,Classes_finales!B:D,Classes_finales!C$1,TRUE))</f>
        <v>60</v>
      </c>
      <c r="I2793">
        <f t="shared" si="43"/>
        <v>20</v>
      </c>
      <c r="J2793" s="31">
        <f>Classes_finales!$W$30*C2793^3+Classes_finales!$W$31*C2793^2+Classes_finales!$W$32*C2793+Classes_finales!$W$33</f>
        <v>6.0198110978114094</v>
      </c>
      <c r="K2793">
        <f>IF(OR(C2793&lt;10,C2793&gt;450),0,IF(H2793&gt;=MAX(Classes_finales!D:D),$M$1,Donnees_SIG!J2793))</f>
        <v>6.0198110978114094</v>
      </c>
      <c r="P2793" t="s">
        <v>39</v>
      </c>
    </row>
    <row r="2794" spans="1:16">
      <c r="A2794" t="s">
        <v>5623</v>
      </c>
      <c r="B2794" s="31" t="s">
        <v>5624</v>
      </c>
      <c r="C2794">
        <v>31.127899169999999</v>
      </c>
      <c r="D2794" t="s">
        <v>37</v>
      </c>
      <c r="E2794">
        <v>790687.71892843104</v>
      </c>
      <c r="F2794">
        <v>9637511.4483308196</v>
      </c>
      <c r="G2794">
        <f>IF(C2794="","",VLOOKUP(C2794,Classes_detaillees!B:D,Classes_detaillees!C$1,TRUE))</f>
        <v>35</v>
      </c>
      <c r="H2794">
        <f>IF(C2794="","",VLOOKUP(C2794,Classes_finales!B:D,Classes_finales!C$1,TRUE))</f>
        <v>35</v>
      </c>
      <c r="I2794">
        <f t="shared" si="43"/>
        <v>20</v>
      </c>
      <c r="J2794" s="31">
        <f>Classes_finales!$W$30*C2794^3+Classes_finales!$W$31*C2794^2+Classes_finales!$W$32*C2794+Classes_finales!$W$33</f>
        <v>2.8219337633620154</v>
      </c>
      <c r="K2794">
        <f>IF(OR(C2794&lt;10,C2794&gt;450),0,IF(H2794&gt;=MAX(Classes_finales!D:D),$M$1,Donnees_SIG!J2794))</f>
        <v>2.8219337633620154</v>
      </c>
      <c r="P2794" t="s">
        <v>39</v>
      </c>
    </row>
    <row r="2795" spans="1:16">
      <c r="A2795" t="s">
        <v>5625</v>
      </c>
      <c r="B2795" s="31" t="s">
        <v>5626</v>
      </c>
      <c r="C2795">
        <v>51.527698516999997</v>
      </c>
      <c r="D2795" t="s">
        <v>37</v>
      </c>
      <c r="E2795">
        <v>791943.55404454004</v>
      </c>
      <c r="F2795">
        <v>9638394.5434204899</v>
      </c>
      <c r="G2795">
        <f>IF(C2795="","",VLOOKUP(C2795,Classes_detaillees!B:D,Classes_detaillees!C$1,TRUE))</f>
        <v>55</v>
      </c>
      <c r="H2795">
        <f>IF(C2795="","",VLOOKUP(C2795,Classes_finales!B:D,Classes_finales!C$1,TRUE))</f>
        <v>60</v>
      </c>
      <c r="I2795">
        <f t="shared" si="43"/>
        <v>20</v>
      </c>
      <c r="J2795" s="31">
        <f>Classes_finales!$W$30*C2795^3+Classes_finales!$W$31*C2795^2+Classes_finales!$W$32*C2795+Classes_finales!$W$33</f>
        <v>5.559226542826714</v>
      </c>
      <c r="K2795">
        <f>IF(OR(C2795&lt;10,C2795&gt;450),0,IF(H2795&gt;=MAX(Classes_finales!D:D),$M$1,Donnees_SIG!J2795))</f>
        <v>5.559226542826714</v>
      </c>
      <c r="P2795" t="s">
        <v>39</v>
      </c>
    </row>
    <row r="2796" spans="1:16">
      <c r="A2796" t="s">
        <v>5627</v>
      </c>
      <c r="B2796" t="s">
        <v>5628</v>
      </c>
      <c r="C2796">
        <v>93.624801636000001</v>
      </c>
      <c r="D2796" t="s">
        <v>37</v>
      </c>
      <c r="E2796">
        <v>791977.38688481494</v>
      </c>
      <c r="F2796">
        <v>9639524.4831938595</v>
      </c>
      <c r="G2796">
        <f>IF(C2796="","",VLOOKUP(C2796,Classes_detaillees!B:D,Classes_detaillees!C$1,TRUE))</f>
        <v>95</v>
      </c>
      <c r="H2796">
        <f>IF(C2796="","",VLOOKUP(C2796,Classes_finales!B:D,Classes_finales!C$1,TRUE))</f>
        <v>80</v>
      </c>
      <c r="I2796">
        <f t="shared" si="43"/>
        <v>20</v>
      </c>
      <c r="J2796" s="31">
        <f>Classes_finales!$W$30*C2796^3+Classes_finales!$W$31*C2796^2+Classes_finales!$W$32*C2796+Classes_finales!$W$33</f>
        <v>7.7203211288438442</v>
      </c>
      <c r="K2796">
        <f>IF(OR(C2796&lt;10,C2796&gt;450),0,IF(H2796&gt;=MAX(Classes_finales!D:D),$M$1,Donnees_SIG!J2796))</f>
        <v>7.914299999999999</v>
      </c>
      <c r="P2796" t="s">
        <v>39</v>
      </c>
    </row>
    <row r="2797" spans="1:16">
      <c r="A2797" t="s">
        <v>5629</v>
      </c>
      <c r="B2797" s="31" t="s">
        <v>5630</v>
      </c>
      <c r="C2797">
        <v>42.185199738000001</v>
      </c>
      <c r="D2797" t="s">
        <v>37</v>
      </c>
      <c r="E2797">
        <v>790929.78330594895</v>
      </c>
      <c r="F2797">
        <v>9637259.4622696098</v>
      </c>
      <c r="G2797">
        <f>IF(C2797="","",VLOOKUP(C2797,Classes_detaillees!B:D,Classes_detaillees!C$1,TRUE))</f>
        <v>45</v>
      </c>
      <c r="H2797">
        <f>IF(C2797="","",VLOOKUP(C2797,Classes_finales!B:D,Classes_finales!C$1,TRUE))</f>
        <v>50</v>
      </c>
      <c r="I2797">
        <f t="shared" si="43"/>
        <v>20</v>
      </c>
      <c r="J2797" s="31">
        <f>Classes_finales!$W$30*C2797^3+Classes_finales!$W$31*C2797^2+Classes_finales!$W$32*C2797+Classes_finales!$W$33</f>
        <v>4.3362901336998299</v>
      </c>
      <c r="K2797">
        <f>IF(OR(C2797&lt;10,C2797&gt;450),0,IF(H2797&gt;=MAX(Classes_finales!D:D),$M$1,Donnees_SIG!J2797))</f>
        <v>4.3362901336998299</v>
      </c>
      <c r="P2797" t="s">
        <v>39</v>
      </c>
    </row>
    <row r="2798" spans="1:16">
      <c r="A2798" t="s">
        <v>5631</v>
      </c>
      <c r="B2798" s="31" t="s">
        <v>5632</v>
      </c>
      <c r="C2798">
        <v>201.22669983</v>
      </c>
      <c r="D2798" t="s">
        <v>37</v>
      </c>
      <c r="E2798">
        <v>792216.50047941902</v>
      </c>
      <c r="F2798">
        <v>9638434.8590142895</v>
      </c>
      <c r="G2798">
        <f>IF(C2798="","",VLOOKUP(C2798,Classes_detaillees!B:D,Classes_detaillees!C$1,TRUE))</f>
        <v>205</v>
      </c>
      <c r="H2798">
        <f>IF(C2798="","",VLOOKUP(C2798,Classes_finales!B:D,Classes_finales!C$1,TRUE))</f>
        <v>80</v>
      </c>
      <c r="I2798">
        <f t="shared" si="43"/>
        <v>20</v>
      </c>
      <c r="J2798" s="31">
        <f>Classes_finales!$W$30*C2798^3+Classes_finales!$W$31*C2798^2+Classes_finales!$W$32*C2798+Classes_finales!$W$33</f>
        <v>-62.90726840608108</v>
      </c>
      <c r="K2798">
        <f>IF(OR(C2798&lt;10,C2798&gt;450),0,IF(H2798&gt;=MAX(Classes_finales!D:D),$M$1,Donnees_SIG!J2798))</f>
        <v>7.914299999999999</v>
      </c>
      <c r="P2798" t="s">
        <v>39</v>
      </c>
    </row>
    <row r="2799" spans="1:16">
      <c r="A2799" t="s">
        <v>5633</v>
      </c>
      <c r="B2799" s="31" t="s">
        <v>5634</v>
      </c>
      <c r="C2799">
        <v>173.18850707999999</v>
      </c>
      <c r="D2799" t="s">
        <v>37</v>
      </c>
      <c r="E2799">
        <v>792144.50677990203</v>
      </c>
      <c r="F2799">
        <v>9638602.2368907109</v>
      </c>
      <c r="G2799">
        <f>IF(C2799="","",VLOOKUP(C2799,Classes_detaillees!B:D,Classes_detaillees!C$1,TRUE))</f>
        <v>175</v>
      </c>
      <c r="H2799">
        <f>IF(C2799="","",VLOOKUP(C2799,Classes_finales!B:D,Classes_finales!C$1,TRUE))</f>
        <v>80</v>
      </c>
      <c r="I2799">
        <f t="shared" si="43"/>
        <v>20</v>
      </c>
      <c r="J2799" s="31">
        <f>Classes_finales!$W$30*C2799^3+Classes_finales!$W$31*C2799^2+Classes_finales!$W$32*C2799+Classes_finales!$W$33</f>
        <v>-28.529122871302015</v>
      </c>
      <c r="K2799">
        <f>IF(OR(C2799&lt;10,C2799&gt;450),0,IF(H2799&gt;=MAX(Classes_finales!D:D),$M$1,Donnees_SIG!J2799))</f>
        <v>7.914299999999999</v>
      </c>
      <c r="P2799" t="s">
        <v>39</v>
      </c>
    </row>
    <row r="2800" spans="1:16">
      <c r="A2800" t="s">
        <v>5635</v>
      </c>
      <c r="B2800" t="s">
        <v>5636</v>
      </c>
      <c r="C2800">
        <v>169.13909912</v>
      </c>
      <c r="D2800" t="s">
        <v>37</v>
      </c>
      <c r="E2800">
        <v>792440.51792442997</v>
      </c>
      <c r="F2800">
        <v>9638461.6699057203</v>
      </c>
      <c r="G2800">
        <f>IF(C2800="","",VLOOKUP(C2800,Classes_detaillees!B:D,Classes_detaillees!C$1,TRUE))</f>
        <v>170</v>
      </c>
      <c r="H2800">
        <f>IF(C2800="","",VLOOKUP(C2800,Classes_finales!B:D,Classes_finales!C$1,TRUE))</f>
        <v>80</v>
      </c>
      <c r="I2800">
        <f t="shared" si="43"/>
        <v>20</v>
      </c>
      <c r="J2800" s="31">
        <f>Classes_finales!$W$30*C2800^3+Classes_finales!$W$31*C2800^2+Classes_finales!$W$32*C2800+Classes_finales!$W$33</f>
        <v>-24.690753433854127</v>
      </c>
      <c r="K2800">
        <f>IF(OR(C2800&lt;10,C2800&gt;450),0,IF(H2800&gt;=MAX(Classes_finales!D:D),$M$1,Donnees_SIG!J2800))</f>
        <v>7.914299999999999</v>
      </c>
      <c r="P2800" t="s">
        <v>39</v>
      </c>
    </row>
    <row r="2801" spans="1:16">
      <c r="A2801" t="s">
        <v>5637</v>
      </c>
      <c r="B2801" t="s">
        <v>5638</v>
      </c>
      <c r="C2801">
        <v>17.431499480999999</v>
      </c>
      <c r="D2801" t="s">
        <v>37</v>
      </c>
      <c r="E2801">
        <v>785647.03048990597</v>
      </c>
      <c r="F2801">
        <v>9635862.0249665901</v>
      </c>
      <c r="G2801">
        <f>IF(C2801="","",VLOOKUP(C2801,Classes_detaillees!B:D,Classes_detaillees!C$1,TRUE))</f>
        <v>20</v>
      </c>
      <c r="H2801">
        <f>IF(C2801="","",VLOOKUP(C2801,Classes_finales!B:D,Classes_finales!C$1,TRUE))</f>
        <v>30</v>
      </c>
      <c r="I2801">
        <f t="shared" si="43"/>
        <v>20</v>
      </c>
      <c r="J2801" s="31">
        <f>Classes_finales!$W$30*C2801^3+Classes_finales!$W$31*C2801^2+Classes_finales!$W$32*C2801+Classes_finales!$W$33</f>
        <v>1.0767043801403222</v>
      </c>
      <c r="K2801">
        <f>IF(OR(C2801&lt;10,C2801&gt;450),0,IF(H2801&gt;=MAX(Classes_finales!D:D),$M$1,Donnees_SIG!J2801))</f>
        <v>1.0767043801403222</v>
      </c>
      <c r="P2801" t="s">
        <v>39</v>
      </c>
    </row>
    <row r="2802" spans="1:16">
      <c r="A2802" t="s">
        <v>5639</v>
      </c>
      <c r="B2802" s="31" t="s">
        <v>5640</v>
      </c>
      <c r="C2802">
        <v>56.592300414999997</v>
      </c>
      <c r="D2802" t="s">
        <v>37</v>
      </c>
      <c r="E2802">
        <v>790882.49403931503</v>
      </c>
      <c r="F2802">
        <v>9638237.5974947903</v>
      </c>
      <c r="G2802">
        <f>IF(C2802="","",VLOOKUP(C2802,Classes_detaillees!B:D,Classes_detaillees!C$1,TRUE))</f>
        <v>60</v>
      </c>
      <c r="H2802">
        <f>IF(C2802="","",VLOOKUP(C2802,Classes_finales!B:D,Classes_finales!C$1,TRUE))</f>
        <v>60</v>
      </c>
      <c r="I2802">
        <f t="shared" si="43"/>
        <v>20</v>
      </c>
      <c r="J2802" s="31">
        <f>Classes_finales!$W$30*C2802^3+Classes_finales!$W$31*C2802^2+Classes_finales!$W$32*C2802+Classes_finales!$W$33</f>
        <v>6.1633663630223889</v>
      </c>
      <c r="K2802">
        <f>IF(OR(C2802&lt;10,C2802&gt;450),0,IF(H2802&gt;=MAX(Classes_finales!D:D),$M$1,Donnees_SIG!J2802))</f>
        <v>6.1633663630223889</v>
      </c>
      <c r="P2802" t="s">
        <v>39</v>
      </c>
    </row>
    <row r="2803" spans="1:16">
      <c r="A2803" t="s">
        <v>5641</v>
      </c>
      <c r="B2803" t="s">
        <v>5642</v>
      </c>
      <c r="C2803">
        <v>127.32289886</v>
      </c>
      <c r="D2803" t="s">
        <v>37</v>
      </c>
      <c r="E2803">
        <v>790350.83922192303</v>
      </c>
      <c r="F2803">
        <v>9638735.2153201904</v>
      </c>
      <c r="G2803">
        <f>IF(C2803="","",VLOOKUP(C2803,Classes_detaillees!B:D,Classes_detaillees!C$1,TRUE))</f>
        <v>130</v>
      </c>
      <c r="H2803">
        <f>IF(C2803="","",VLOOKUP(C2803,Classes_finales!B:D,Classes_finales!C$1,TRUE))</f>
        <v>80</v>
      </c>
      <c r="I2803">
        <f t="shared" si="43"/>
        <v>20</v>
      </c>
      <c r="J2803" s="31">
        <f>Classes_finales!$W$30*C2803^3+Classes_finales!$W$31*C2803^2+Classes_finales!$W$32*C2803+Classes_finales!$W$33</f>
        <v>1.1505009028812334</v>
      </c>
      <c r="K2803">
        <f>IF(OR(C2803&lt;10,C2803&gt;450),0,IF(H2803&gt;=MAX(Classes_finales!D:D),$M$1,Donnees_SIG!J2803))</f>
        <v>7.914299999999999</v>
      </c>
      <c r="P2803" t="s">
        <v>39</v>
      </c>
    </row>
    <row r="2804" spans="1:16">
      <c r="A2804" t="s">
        <v>5643</v>
      </c>
      <c r="B2804" s="31" t="s">
        <v>5644</v>
      </c>
      <c r="C2804">
        <v>185.16679382000001</v>
      </c>
      <c r="D2804" t="s">
        <v>37</v>
      </c>
      <c r="E2804">
        <v>792354.32055943494</v>
      </c>
      <c r="F2804">
        <v>9638593.7147178501</v>
      </c>
      <c r="G2804">
        <f>IF(C2804="","",VLOOKUP(C2804,Classes_detaillees!B:D,Classes_detaillees!C$1,TRUE))</f>
        <v>190</v>
      </c>
      <c r="H2804">
        <f>IF(C2804="","",VLOOKUP(C2804,Classes_finales!B:D,Classes_finales!C$1,TRUE))</f>
        <v>80</v>
      </c>
      <c r="I2804">
        <f t="shared" si="43"/>
        <v>20</v>
      </c>
      <c r="J2804" s="31">
        <f>Classes_finales!$W$30*C2804^3+Classes_finales!$W$31*C2804^2+Classes_finales!$W$32*C2804+Classes_finales!$W$33</f>
        <v>-41.486198063924363</v>
      </c>
      <c r="K2804">
        <f>IF(OR(C2804&lt;10,C2804&gt;450),0,IF(H2804&gt;=MAX(Classes_finales!D:D),$M$1,Donnees_SIG!J2804))</f>
        <v>7.914299999999999</v>
      </c>
      <c r="P2804" t="s">
        <v>39</v>
      </c>
    </row>
    <row r="2805" spans="1:16">
      <c r="A2805" t="s">
        <v>5645</v>
      </c>
      <c r="B2805" s="31" t="s">
        <v>5646</v>
      </c>
      <c r="C2805">
        <v>643.46588135000002</v>
      </c>
      <c r="D2805" t="s">
        <v>37</v>
      </c>
      <c r="E2805">
        <v>783620.13206438604</v>
      </c>
      <c r="F2805">
        <v>9636479.5778408796</v>
      </c>
      <c r="G2805">
        <f>IF(C2805="","",VLOOKUP(C2805,Classes_detaillees!B:D,Classes_detaillees!C$1,TRUE))</f>
        <v>645</v>
      </c>
      <c r="H2805">
        <f>IF(C2805="","",VLOOKUP(C2805,Classes_finales!B:D,Classes_finales!C$1,TRUE))</f>
        <v>80</v>
      </c>
      <c r="I2805">
        <f t="shared" si="43"/>
        <v>20</v>
      </c>
      <c r="J2805" s="31">
        <f>Classes_finales!$W$30*C2805^3+Classes_finales!$W$31*C2805^2+Classes_finales!$W$32*C2805+Classes_finales!$W$33</f>
        <v>-4381.4777486675093</v>
      </c>
      <c r="K2805">
        <f>IF(OR(C2805&lt;10,C2805&gt;450),0,IF(H2805&gt;=MAX(Classes_finales!D:D),$M$1,Donnees_SIG!J2805))</f>
        <v>0</v>
      </c>
      <c r="P2805" t="s">
        <v>39</v>
      </c>
    </row>
    <row r="2806" spans="1:16">
      <c r="A2806" t="s">
        <v>5647</v>
      </c>
      <c r="B2806" t="s">
        <v>5648</v>
      </c>
      <c r="C2806">
        <v>31.345199585</v>
      </c>
      <c r="D2806" t="s">
        <v>37</v>
      </c>
      <c r="E2806">
        <v>790465.24423412897</v>
      </c>
      <c r="F2806">
        <v>9637774.3067732602</v>
      </c>
      <c r="G2806">
        <f>IF(C2806="","",VLOOKUP(C2806,Classes_detaillees!B:D,Classes_detaillees!C$1,TRUE))</f>
        <v>35</v>
      </c>
      <c r="H2806">
        <f>IF(C2806="","",VLOOKUP(C2806,Classes_finales!B:D,Classes_finales!C$1,TRUE))</f>
        <v>35</v>
      </c>
      <c r="I2806">
        <f t="shared" si="43"/>
        <v>20</v>
      </c>
      <c r="J2806" s="31">
        <f>Classes_finales!$W$30*C2806^3+Classes_finales!$W$31*C2806^2+Classes_finales!$W$32*C2806+Classes_finales!$W$33</f>
        <v>2.8514425643469234</v>
      </c>
      <c r="K2806">
        <f>IF(OR(C2806&lt;10,C2806&gt;450),0,IF(H2806&gt;=MAX(Classes_finales!D:D),$M$1,Donnees_SIG!J2806))</f>
        <v>2.8514425643469234</v>
      </c>
      <c r="P2806" t="s">
        <v>39</v>
      </c>
    </row>
    <row r="2807" spans="1:16">
      <c r="A2807" t="s">
        <v>5649</v>
      </c>
      <c r="B2807" s="31" t="s">
        <v>5650</v>
      </c>
      <c r="C2807">
        <v>26.086000443</v>
      </c>
      <c r="D2807" t="s">
        <v>37</v>
      </c>
      <c r="E2807">
        <v>790472.93889756198</v>
      </c>
      <c r="F2807">
        <v>9637350.4411204997</v>
      </c>
      <c r="G2807">
        <f>IF(C2807="","",VLOOKUP(C2807,Classes_detaillees!B:D,Classes_detaillees!C$1,TRUE))</f>
        <v>30</v>
      </c>
      <c r="H2807">
        <f>IF(C2807="","",VLOOKUP(C2807,Classes_finales!B:D,Classes_finales!C$1,TRUE))</f>
        <v>30</v>
      </c>
      <c r="I2807">
        <f t="shared" si="43"/>
        <v>20</v>
      </c>
      <c r="J2807" s="31">
        <f>Classes_finales!$W$30*C2807^3+Classes_finales!$W$31*C2807^2+Classes_finales!$W$32*C2807+Classes_finales!$W$33</f>
        <v>2.1486284186852687</v>
      </c>
      <c r="K2807">
        <f>IF(OR(C2807&lt;10,C2807&gt;450),0,IF(H2807&gt;=MAX(Classes_finales!D:D),$M$1,Donnees_SIG!J2807))</f>
        <v>2.1486284186852687</v>
      </c>
      <c r="P2807" t="s">
        <v>39</v>
      </c>
    </row>
    <row r="2808" spans="1:16">
      <c r="A2808" t="s">
        <v>5651</v>
      </c>
      <c r="B2808" t="s">
        <v>5652</v>
      </c>
      <c r="C2808">
        <v>56.270500183000003</v>
      </c>
      <c r="D2808" t="s">
        <v>37</v>
      </c>
      <c r="E2808">
        <v>790141.27396282495</v>
      </c>
      <c r="F2808">
        <v>9637038.5833276007</v>
      </c>
      <c r="G2808">
        <f>IF(C2808="","",VLOOKUP(C2808,Classes_detaillees!B:D,Classes_detaillees!C$1,TRUE))</f>
        <v>60</v>
      </c>
      <c r="H2808">
        <f>IF(C2808="","",VLOOKUP(C2808,Classes_finales!B:D,Classes_finales!C$1,TRUE))</f>
        <v>60</v>
      </c>
      <c r="I2808">
        <f t="shared" si="43"/>
        <v>20</v>
      </c>
      <c r="J2808" s="31">
        <f>Classes_finales!$W$30*C2808^3+Classes_finales!$W$31*C2808^2+Classes_finales!$W$32*C2808+Classes_finales!$W$33</f>
        <v>6.1266401176139205</v>
      </c>
      <c r="K2808">
        <f>IF(OR(C2808&lt;10,C2808&gt;450),0,IF(H2808&gt;=MAX(Classes_finales!D:D),$M$1,Donnees_SIG!J2808))</f>
        <v>6.1266401176139205</v>
      </c>
      <c r="P2808" t="s">
        <v>39</v>
      </c>
    </row>
    <row r="2809" spans="1:16">
      <c r="A2809" t="s">
        <v>5653</v>
      </c>
      <c r="B2809" s="31" t="s">
        <v>5654</v>
      </c>
      <c r="C2809">
        <v>80.532501221000004</v>
      </c>
      <c r="D2809" t="s">
        <v>37</v>
      </c>
      <c r="E2809">
        <v>790743.09348196001</v>
      </c>
      <c r="F2809">
        <v>9638890.0959532596</v>
      </c>
      <c r="G2809">
        <f>IF(C2809="","",VLOOKUP(C2809,Classes_detaillees!B:D,Classes_detaillees!C$1,TRUE))</f>
        <v>85</v>
      </c>
      <c r="H2809">
        <f>IF(C2809="","",VLOOKUP(C2809,Classes_finales!B:D,Classes_finales!C$1,TRUE))</f>
        <v>80</v>
      </c>
      <c r="I2809">
        <f t="shared" si="43"/>
        <v>20</v>
      </c>
      <c r="J2809" s="31">
        <f>Classes_finales!$W$30*C2809^3+Classes_finales!$W$31*C2809^2+Classes_finales!$W$32*C2809+Classes_finales!$W$33</f>
        <v>7.9268190108771091</v>
      </c>
      <c r="K2809">
        <f>IF(OR(C2809&lt;10,C2809&gt;450),0,IF(H2809&gt;=MAX(Classes_finales!D:D),$M$1,Donnees_SIG!J2809))</f>
        <v>7.914299999999999</v>
      </c>
      <c r="P2809" t="s">
        <v>39</v>
      </c>
    </row>
    <row r="2810" spans="1:16">
      <c r="A2810" t="s">
        <v>5655</v>
      </c>
      <c r="B2810" t="s">
        <v>5656</v>
      </c>
      <c r="C2810">
        <v>30.520299910999999</v>
      </c>
      <c r="D2810" t="s">
        <v>37</v>
      </c>
      <c r="E2810">
        <v>783328.49732626299</v>
      </c>
      <c r="F2810">
        <v>9635583.4618306402</v>
      </c>
      <c r="G2810">
        <f>IF(C2810="","",VLOOKUP(C2810,Classes_detaillees!B:D,Classes_detaillees!C$1,TRUE))</f>
        <v>35</v>
      </c>
      <c r="H2810">
        <f>IF(C2810="","",VLOOKUP(C2810,Classes_finales!B:D,Classes_finales!C$1,TRUE))</f>
        <v>35</v>
      </c>
      <c r="I2810">
        <f t="shared" si="43"/>
        <v>20</v>
      </c>
      <c r="J2810" s="31">
        <f>Classes_finales!$W$30*C2810^3+Classes_finales!$W$31*C2810^2+Classes_finales!$W$32*C2810+Classes_finales!$W$33</f>
        <v>2.7395939257642916</v>
      </c>
      <c r="K2810">
        <f>IF(OR(C2810&lt;10,C2810&gt;450),0,IF(H2810&gt;=MAX(Classes_finales!D:D),$M$1,Donnees_SIG!J2810))</f>
        <v>2.7395939257642916</v>
      </c>
      <c r="P2810" t="s">
        <v>39</v>
      </c>
    </row>
    <row r="2811" spans="1:16">
      <c r="A2811" t="s">
        <v>5657</v>
      </c>
      <c r="B2811" s="31" t="s">
        <v>5658</v>
      </c>
      <c r="C2811">
        <v>69.512199401999993</v>
      </c>
      <c r="D2811" t="s">
        <v>37</v>
      </c>
      <c r="E2811">
        <v>790407.85307165002</v>
      </c>
      <c r="F2811">
        <v>9637607.4582048003</v>
      </c>
      <c r="G2811">
        <f>IF(C2811="","",VLOOKUP(C2811,Classes_detaillees!B:D,Classes_detaillees!C$1,TRUE))</f>
        <v>70</v>
      </c>
      <c r="H2811">
        <f>IF(C2811="","",VLOOKUP(C2811,Classes_finales!B:D,Classes_finales!C$1,TRUE))</f>
        <v>70</v>
      </c>
      <c r="I2811">
        <f t="shared" si="43"/>
        <v>20</v>
      </c>
      <c r="J2811" s="31">
        <f>Classes_finales!$W$30*C2811^3+Classes_finales!$W$31*C2811^2+Classes_finales!$W$32*C2811+Classes_finales!$W$33</f>
        <v>7.3902413601924017</v>
      </c>
      <c r="K2811">
        <f>IF(OR(C2811&lt;10,C2811&gt;450),0,IF(H2811&gt;=MAX(Classes_finales!D:D),$M$1,Donnees_SIG!J2811))</f>
        <v>7.3902413601924017</v>
      </c>
      <c r="P2811" t="s">
        <v>39</v>
      </c>
    </row>
    <row r="2812" spans="1:16">
      <c r="A2812" t="s">
        <v>5659</v>
      </c>
      <c r="B2812" s="31" t="s">
        <v>5660</v>
      </c>
      <c r="C2812">
        <v>53.690299988</v>
      </c>
      <c r="D2812" t="s">
        <v>37</v>
      </c>
      <c r="E2812">
        <v>782936.07504959696</v>
      </c>
      <c r="F2812">
        <v>9635869.0328573491</v>
      </c>
      <c r="G2812">
        <f>IF(C2812="","",VLOOKUP(C2812,Classes_detaillees!B:D,Classes_detaillees!C$1,TRUE))</f>
        <v>55</v>
      </c>
      <c r="H2812">
        <f>IF(C2812="","",VLOOKUP(C2812,Classes_finales!B:D,Classes_finales!C$1,TRUE))</f>
        <v>60</v>
      </c>
      <c r="I2812">
        <f t="shared" si="43"/>
        <v>20</v>
      </c>
      <c r="J2812" s="31">
        <f>Classes_finales!$W$30*C2812^3+Classes_finales!$W$31*C2812^2+Classes_finales!$W$32*C2812+Classes_finales!$W$33</f>
        <v>5.8236993039961327</v>
      </c>
      <c r="K2812">
        <f>IF(OR(C2812&lt;10,C2812&gt;450),0,IF(H2812&gt;=MAX(Classes_finales!D:D),$M$1,Donnees_SIG!J2812))</f>
        <v>5.8236993039961327</v>
      </c>
      <c r="P2812" t="s">
        <v>39</v>
      </c>
    </row>
    <row r="2813" spans="1:16">
      <c r="A2813" t="s">
        <v>5661</v>
      </c>
      <c r="B2813" t="s">
        <v>5662</v>
      </c>
      <c r="C2813">
        <v>43.822101592999999</v>
      </c>
      <c r="D2813" t="s">
        <v>37</v>
      </c>
      <c r="E2813">
        <v>783197.33104277297</v>
      </c>
      <c r="F2813">
        <v>9636407.9352046195</v>
      </c>
      <c r="G2813">
        <f>IF(C2813="","",VLOOKUP(C2813,Classes_detaillees!B:D,Classes_detaillees!C$1,TRUE))</f>
        <v>45</v>
      </c>
      <c r="H2813">
        <f>IF(C2813="","",VLOOKUP(C2813,Classes_finales!B:D,Classes_finales!C$1,TRUE))</f>
        <v>50</v>
      </c>
      <c r="I2813">
        <f t="shared" si="43"/>
        <v>20</v>
      </c>
      <c r="J2813" s="31">
        <f>Classes_finales!$W$30*C2813^3+Classes_finales!$W$31*C2813^2+Classes_finales!$W$32*C2813+Classes_finales!$W$33</f>
        <v>4.5575073155546235</v>
      </c>
      <c r="K2813">
        <f>IF(OR(C2813&lt;10,C2813&gt;450),0,IF(H2813&gt;=MAX(Classes_finales!D:D),$M$1,Donnees_SIG!J2813))</f>
        <v>4.5575073155546235</v>
      </c>
      <c r="P2813" t="s">
        <v>39</v>
      </c>
    </row>
    <row r="2814" spans="1:16">
      <c r="A2814" t="s">
        <v>5663</v>
      </c>
      <c r="B2814" t="s">
        <v>5664</v>
      </c>
      <c r="C2814">
        <v>94.416801453000005</v>
      </c>
      <c r="D2814" t="s">
        <v>37</v>
      </c>
      <c r="E2814">
        <v>791643.99056030205</v>
      </c>
      <c r="F2814">
        <v>9638257.0421716198</v>
      </c>
      <c r="G2814">
        <f>IF(C2814="","",VLOOKUP(C2814,Classes_detaillees!B:D,Classes_detaillees!C$1,TRUE))</f>
        <v>95</v>
      </c>
      <c r="H2814">
        <f>IF(C2814="","",VLOOKUP(C2814,Classes_finales!B:D,Classes_finales!C$1,TRUE))</f>
        <v>80</v>
      </c>
      <c r="I2814">
        <f t="shared" si="43"/>
        <v>20</v>
      </c>
      <c r="J2814" s="31">
        <f>Classes_finales!$W$30*C2814^3+Classes_finales!$W$31*C2814^2+Classes_finales!$W$32*C2814+Classes_finales!$W$33</f>
        <v>7.6729545684780778</v>
      </c>
      <c r="K2814">
        <f>IF(OR(C2814&lt;10,C2814&gt;450),0,IF(H2814&gt;=MAX(Classes_finales!D:D),$M$1,Donnees_SIG!J2814))</f>
        <v>7.914299999999999</v>
      </c>
      <c r="P2814" t="s">
        <v>39</v>
      </c>
    </row>
    <row r="2815" spans="1:16">
      <c r="A2815" t="s">
        <v>5665</v>
      </c>
      <c r="B2815" t="s">
        <v>5666</v>
      </c>
      <c r="C2815">
        <v>40.046901703000003</v>
      </c>
      <c r="D2815" t="s">
        <v>37</v>
      </c>
      <c r="E2815">
        <v>791865.177468176</v>
      </c>
      <c r="F2815">
        <v>9638469.1787122395</v>
      </c>
      <c r="G2815">
        <f>IF(C2815="","",VLOOKUP(C2815,Classes_detaillees!B:D,Classes_detaillees!C$1,TRUE))</f>
        <v>45</v>
      </c>
      <c r="H2815">
        <f>IF(C2815="","",VLOOKUP(C2815,Classes_finales!B:D,Classes_finales!C$1,TRUE))</f>
        <v>50</v>
      </c>
      <c r="I2815">
        <f t="shared" si="43"/>
        <v>20</v>
      </c>
      <c r="J2815" s="31">
        <f>Classes_finales!$W$30*C2815^3+Classes_finales!$W$31*C2815^2+Classes_finales!$W$32*C2815+Classes_finales!$W$33</f>
        <v>4.0447204011232927</v>
      </c>
      <c r="K2815">
        <f>IF(OR(C2815&lt;10,C2815&gt;450),0,IF(H2815&gt;=MAX(Classes_finales!D:D),$M$1,Donnees_SIG!J2815))</f>
        <v>4.0447204011232927</v>
      </c>
      <c r="P2815" t="s">
        <v>39</v>
      </c>
    </row>
    <row r="2816" spans="1:16">
      <c r="A2816" t="s">
        <v>5667</v>
      </c>
      <c r="B2816" s="31" t="s">
        <v>5668</v>
      </c>
      <c r="C2816">
        <v>209.38330078000001</v>
      </c>
      <c r="D2816" t="s">
        <v>37</v>
      </c>
      <c r="E2816">
        <v>792763.14853756898</v>
      </c>
      <c r="F2816">
        <v>9638964.7432674095</v>
      </c>
      <c r="G2816">
        <f>IF(C2816="","",VLOOKUP(C2816,Classes_detaillees!B:D,Classes_detaillees!C$1,TRUE))</f>
        <v>210</v>
      </c>
      <c r="H2816">
        <f>IF(C2816="","",VLOOKUP(C2816,Classes_finales!B:D,Classes_finales!C$1,TRUE))</f>
        <v>80</v>
      </c>
      <c r="I2816">
        <f t="shared" si="43"/>
        <v>20</v>
      </c>
      <c r="J2816" s="31">
        <f>Classes_finales!$W$30*C2816^3+Classes_finales!$W$31*C2816^2+Classes_finales!$W$32*C2816+Classes_finales!$W$33</f>
        <v>-75.705784744393284</v>
      </c>
      <c r="K2816">
        <f>IF(OR(C2816&lt;10,C2816&gt;450),0,IF(H2816&gt;=MAX(Classes_finales!D:D),$M$1,Donnees_SIG!J2816))</f>
        <v>7.914299999999999</v>
      </c>
      <c r="P2816" t="s">
        <v>39</v>
      </c>
    </row>
    <row r="2817" spans="1:16">
      <c r="A2817" t="s">
        <v>5669</v>
      </c>
      <c r="B2817" t="s">
        <v>5670</v>
      </c>
      <c r="C2817">
        <v>40.087501525999997</v>
      </c>
      <c r="D2817" t="s">
        <v>37</v>
      </c>
      <c r="E2817">
        <v>790470.18107781</v>
      </c>
      <c r="F2817">
        <v>9639539.1421816591</v>
      </c>
      <c r="G2817">
        <f>IF(C2817="","",VLOOKUP(C2817,Classes_detaillees!B:D,Classes_detaillees!C$1,TRUE))</f>
        <v>45</v>
      </c>
      <c r="H2817">
        <f>IF(C2817="","",VLOOKUP(C2817,Classes_finales!B:D,Classes_finales!C$1,TRUE))</f>
        <v>50</v>
      </c>
      <c r="I2817">
        <f t="shared" si="43"/>
        <v>20</v>
      </c>
      <c r="J2817" s="31">
        <f>Classes_finales!$W$30*C2817^3+Classes_finales!$W$31*C2817^2+Classes_finales!$W$32*C2817+Classes_finales!$W$33</f>
        <v>4.0502774142068514</v>
      </c>
      <c r="K2817">
        <f>IF(OR(C2817&lt;10,C2817&gt;450),0,IF(H2817&gt;=MAX(Classes_finales!D:D),$M$1,Donnees_SIG!J2817))</f>
        <v>4.0502774142068514</v>
      </c>
      <c r="P2817" t="s">
        <v>39</v>
      </c>
    </row>
    <row r="2818" spans="1:16">
      <c r="A2818" t="s">
        <v>5671</v>
      </c>
      <c r="B2818" t="s">
        <v>5672</v>
      </c>
      <c r="C2818">
        <v>45.726501464999998</v>
      </c>
      <c r="D2818" t="s">
        <v>37</v>
      </c>
      <c r="E2818">
        <v>790499.05572640197</v>
      </c>
      <c r="F2818">
        <v>9638049.7567765694</v>
      </c>
      <c r="G2818">
        <f>IF(C2818="","",VLOOKUP(C2818,Classes_detaillees!B:D,Classes_detaillees!C$1,TRUE))</f>
        <v>50</v>
      </c>
      <c r="H2818">
        <f>IF(C2818="","",VLOOKUP(C2818,Classes_finales!B:D,Classes_finales!C$1,TRUE))</f>
        <v>50</v>
      </c>
      <c r="I2818">
        <f t="shared" si="43"/>
        <v>20</v>
      </c>
      <c r="J2818" s="31">
        <f>Classes_finales!$W$30*C2818^3+Classes_finales!$W$31*C2818^2+Classes_finales!$W$32*C2818+Classes_finales!$W$33</f>
        <v>4.8119437242285894</v>
      </c>
      <c r="K2818">
        <f>IF(OR(C2818&lt;10,C2818&gt;450),0,IF(H2818&gt;=MAX(Classes_finales!D:D),$M$1,Donnees_SIG!J2818))</f>
        <v>4.8119437242285894</v>
      </c>
      <c r="P2818" t="s">
        <v>39</v>
      </c>
    </row>
    <row r="2819" spans="1:16">
      <c r="A2819" t="s">
        <v>5673</v>
      </c>
      <c r="B2819" t="s">
        <v>5674</v>
      </c>
      <c r="C2819">
        <v>37.883399963000002</v>
      </c>
      <c r="D2819" t="s">
        <v>37</v>
      </c>
      <c r="E2819">
        <v>783308.66293158894</v>
      </c>
      <c r="F2819">
        <v>9636983.8558765203</v>
      </c>
      <c r="G2819">
        <f>IF(C2819="","",VLOOKUP(C2819,Classes_detaillees!B:D,Classes_detaillees!C$1,TRUE))</f>
        <v>40</v>
      </c>
      <c r="H2819">
        <f>IF(C2819="","",VLOOKUP(C2819,Classes_finales!B:D,Classes_finales!C$1,TRUE))</f>
        <v>40</v>
      </c>
      <c r="I2819">
        <f t="shared" ref="I2819:I2882" si="44">IF(E2819="","",20)</f>
        <v>20</v>
      </c>
      <c r="J2819" s="31">
        <f>Classes_finales!$W$30*C2819^3+Classes_finales!$W$31*C2819^2+Classes_finales!$W$32*C2819+Classes_finales!$W$33</f>
        <v>3.747831102973366</v>
      </c>
      <c r="K2819">
        <f>IF(OR(C2819&lt;10,C2819&gt;450),0,IF(H2819&gt;=MAX(Classes_finales!D:D),$M$1,Donnees_SIG!J2819))</f>
        <v>3.747831102973366</v>
      </c>
      <c r="P2819" t="s">
        <v>39</v>
      </c>
    </row>
    <row r="2820" spans="1:16">
      <c r="A2820" t="s">
        <v>5675</v>
      </c>
      <c r="B2820" t="s">
        <v>5676</v>
      </c>
      <c r="C2820">
        <v>92.344001770000006</v>
      </c>
      <c r="D2820" t="s">
        <v>37</v>
      </c>
      <c r="E2820">
        <v>790822.87434089999</v>
      </c>
      <c r="F2820">
        <v>9638390.5187637899</v>
      </c>
      <c r="G2820">
        <f>IF(C2820="","",VLOOKUP(C2820,Classes_detaillees!B:D,Classes_detaillees!C$1,TRUE))</f>
        <v>95</v>
      </c>
      <c r="H2820">
        <f>IF(C2820="","",VLOOKUP(C2820,Classes_finales!B:D,Classes_finales!C$1,TRUE))</f>
        <v>80</v>
      </c>
      <c r="I2820">
        <f t="shared" si="44"/>
        <v>20</v>
      </c>
      <c r="J2820" s="31">
        <f>Classes_finales!$W$30*C2820^3+Classes_finales!$W$31*C2820^2+Classes_finales!$W$32*C2820+Classes_finales!$W$33</f>
        <v>7.7878740646049778</v>
      </c>
      <c r="K2820">
        <f>IF(OR(C2820&lt;10,C2820&gt;450),0,IF(H2820&gt;=MAX(Classes_finales!D:D),$M$1,Donnees_SIG!J2820))</f>
        <v>7.914299999999999</v>
      </c>
      <c r="P2820" t="s">
        <v>39</v>
      </c>
    </row>
    <row r="2821" spans="1:16">
      <c r="A2821" t="s">
        <v>5677</v>
      </c>
      <c r="B2821" t="s">
        <v>5678</v>
      </c>
      <c r="C2821">
        <v>26.745700836000001</v>
      </c>
      <c r="D2821" t="s">
        <v>37</v>
      </c>
      <c r="E2821">
        <v>783579.75118148001</v>
      </c>
      <c r="F2821">
        <v>9636541.8391940705</v>
      </c>
      <c r="G2821">
        <f>IF(C2821="","",VLOOKUP(C2821,Classes_detaillees!B:D,Classes_detaillees!C$1,TRUE))</f>
        <v>30</v>
      </c>
      <c r="H2821">
        <f>IF(C2821="","",VLOOKUP(C2821,Classes_finales!B:D,Classes_finales!C$1,TRUE))</f>
        <v>30</v>
      </c>
      <c r="I2821">
        <f t="shared" si="44"/>
        <v>20</v>
      </c>
      <c r="J2821" s="31">
        <f>Classes_finales!$W$30*C2821^3+Classes_finales!$W$31*C2821^2+Classes_finales!$W$32*C2821+Classes_finales!$W$33</f>
        <v>2.2352205186968472</v>
      </c>
      <c r="K2821">
        <f>IF(OR(C2821&lt;10,C2821&gt;450),0,IF(H2821&gt;=MAX(Classes_finales!D:D),$M$1,Donnees_SIG!J2821))</f>
        <v>2.2352205186968472</v>
      </c>
      <c r="P2821" t="s">
        <v>39</v>
      </c>
    </row>
    <row r="2822" spans="1:16">
      <c r="A2822" t="s">
        <v>5679</v>
      </c>
      <c r="B2822" s="31" t="s">
        <v>5680</v>
      </c>
      <c r="C2822">
        <v>64.002403259000005</v>
      </c>
      <c r="D2822" t="s">
        <v>37</v>
      </c>
      <c r="E2822">
        <v>791815.68460058002</v>
      </c>
      <c r="F2822">
        <v>9638276.3114684895</v>
      </c>
      <c r="G2822">
        <f>IF(C2822="","",VLOOKUP(C2822,Classes_detaillees!B:D,Classes_detaillees!C$1,TRUE))</f>
        <v>65</v>
      </c>
      <c r="H2822">
        <f>IF(C2822="","",VLOOKUP(C2822,Classes_finales!B:D,Classes_finales!C$1,TRUE))</f>
        <v>70</v>
      </c>
      <c r="I2822">
        <f t="shared" si="44"/>
        <v>20</v>
      </c>
      <c r="J2822" s="31">
        <f>Classes_finales!$W$30*C2822^3+Classes_finales!$W$31*C2822^2+Classes_finales!$W$32*C2822+Classes_finales!$W$33</f>
        <v>6.9324428687673105</v>
      </c>
      <c r="K2822">
        <f>IF(OR(C2822&lt;10,C2822&gt;450),0,IF(H2822&gt;=MAX(Classes_finales!D:D),$M$1,Donnees_SIG!J2822))</f>
        <v>6.9324428687673105</v>
      </c>
      <c r="P2822" t="s">
        <v>39</v>
      </c>
    </row>
    <row r="2823" spans="1:16">
      <c r="A2823" t="s">
        <v>5681</v>
      </c>
      <c r="B2823" s="31" t="s">
        <v>5682</v>
      </c>
      <c r="C2823">
        <v>105.86859894</v>
      </c>
      <c r="D2823" t="s">
        <v>37</v>
      </c>
      <c r="E2823">
        <v>784018.95608936402</v>
      </c>
      <c r="F2823">
        <v>9635531.07475858</v>
      </c>
      <c r="G2823">
        <f>IF(C2823="","",VLOOKUP(C2823,Classes_detaillees!B:D,Classes_detaillees!C$1,TRUE))</f>
        <v>110</v>
      </c>
      <c r="H2823">
        <f>IF(C2823="","",VLOOKUP(C2823,Classes_finales!B:D,Classes_finales!C$1,TRUE))</f>
        <v>80</v>
      </c>
      <c r="I2823">
        <f t="shared" si="44"/>
        <v>20</v>
      </c>
      <c r="J2823" s="31">
        <f>Classes_finales!$W$30*C2823^3+Classes_finales!$W$31*C2823^2+Classes_finales!$W$32*C2823+Classes_finales!$W$33</f>
        <v>6.4723313817351951</v>
      </c>
      <c r="K2823">
        <f>IF(OR(C2823&lt;10,C2823&gt;450),0,IF(H2823&gt;=MAX(Classes_finales!D:D),$M$1,Donnees_SIG!J2823))</f>
        <v>7.914299999999999</v>
      </c>
      <c r="P2823" t="s">
        <v>39</v>
      </c>
    </row>
    <row r="2824" spans="1:16">
      <c r="A2824" t="s">
        <v>5683</v>
      </c>
      <c r="B2824" t="s">
        <v>5684</v>
      </c>
      <c r="C2824">
        <v>49.731498717999997</v>
      </c>
      <c r="D2824" t="s">
        <v>37</v>
      </c>
      <c r="E2824">
        <v>785797.09430887399</v>
      </c>
      <c r="F2824">
        <v>9636042.3507872894</v>
      </c>
      <c r="G2824">
        <f>IF(C2824="","",VLOOKUP(C2824,Classes_detaillees!B:D,Classes_detaillees!C$1,TRUE))</f>
        <v>50</v>
      </c>
      <c r="H2824">
        <f>IF(C2824="","",VLOOKUP(C2824,Classes_finales!B:D,Classes_finales!C$1,TRUE))</f>
        <v>50</v>
      </c>
      <c r="I2824">
        <f t="shared" si="44"/>
        <v>20</v>
      </c>
      <c r="J2824" s="31">
        <f>Classes_finales!$W$30*C2824^3+Classes_finales!$W$31*C2824^2+Classes_finales!$W$32*C2824+Classes_finales!$W$33</f>
        <v>5.3331699001043784</v>
      </c>
      <c r="K2824">
        <f>IF(OR(C2824&lt;10,C2824&gt;450),0,IF(H2824&gt;=MAX(Classes_finales!D:D),$M$1,Donnees_SIG!J2824))</f>
        <v>5.3331699001043784</v>
      </c>
      <c r="P2824" t="s">
        <v>39</v>
      </c>
    </row>
    <row r="2825" spans="1:16">
      <c r="A2825" t="s">
        <v>5685</v>
      </c>
      <c r="B2825" s="31" t="s">
        <v>5686</v>
      </c>
      <c r="C2825">
        <v>90.388000488000003</v>
      </c>
      <c r="D2825" t="s">
        <v>37</v>
      </c>
      <c r="E2825">
        <v>790452.86992256099</v>
      </c>
      <c r="F2825">
        <v>9638283.8938081693</v>
      </c>
      <c r="G2825">
        <f>IF(C2825="","",VLOOKUP(C2825,Classes_detaillees!B:D,Classes_detaillees!C$1,TRUE))</f>
        <v>95</v>
      </c>
      <c r="H2825">
        <f>IF(C2825="","",VLOOKUP(C2825,Classes_finales!B:D,Classes_finales!C$1,TRUE))</f>
        <v>80</v>
      </c>
      <c r="I2825">
        <f t="shared" si="44"/>
        <v>20</v>
      </c>
      <c r="J2825" s="31">
        <f>Classes_finales!$W$30*C2825^3+Classes_finales!$W$31*C2825^2+Classes_finales!$W$32*C2825+Classes_finales!$W$33</f>
        <v>7.8699742736095484</v>
      </c>
      <c r="K2825">
        <f>IF(OR(C2825&lt;10,C2825&gt;450),0,IF(H2825&gt;=MAX(Classes_finales!D:D),$M$1,Donnees_SIG!J2825))</f>
        <v>7.914299999999999</v>
      </c>
      <c r="P2825" t="s">
        <v>39</v>
      </c>
    </row>
    <row r="2826" spans="1:16">
      <c r="A2826" t="s">
        <v>5687</v>
      </c>
      <c r="B2826" t="s">
        <v>5688</v>
      </c>
      <c r="C2826">
        <v>125.41049957</v>
      </c>
      <c r="D2826" t="s">
        <v>37</v>
      </c>
      <c r="E2826">
        <v>783369.61226129497</v>
      </c>
      <c r="F2826">
        <v>9636993.7130348198</v>
      </c>
      <c r="G2826">
        <f>IF(C2826="","",VLOOKUP(C2826,Classes_detaillees!B:D,Classes_detaillees!C$1,TRUE))</f>
        <v>130</v>
      </c>
      <c r="H2826">
        <f>IF(C2826="","",VLOOKUP(C2826,Classes_finales!B:D,Classes_finales!C$1,TRUE))</f>
        <v>80</v>
      </c>
      <c r="I2826">
        <f t="shared" si="44"/>
        <v>20</v>
      </c>
      <c r="J2826" s="31">
        <f>Classes_finales!$W$30*C2826^3+Classes_finales!$W$31*C2826^2+Classes_finales!$W$32*C2826+Classes_finales!$W$33</f>
        <v>1.8106943562392543</v>
      </c>
      <c r="K2826">
        <f>IF(OR(C2826&lt;10,C2826&gt;450),0,IF(H2826&gt;=MAX(Classes_finales!D:D),$M$1,Donnees_SIG!J2826))</f>
        <v>7.914299999999999</v>
      </c>
      <c r="P2826" t="s">
        <v>39</v>
      </c>
    </row>
    <row r="2827" spans="1:16">
      <c r="A2827" t="s">
        <v>5689</v>
      </c>
      <c r="B2827" t="s">
        <v>5690</v>
      </c>
      <c r="C2827">
        <v>84.463897704999994</v>
      </c>
      <c r="D2827" t="s">
        <v>37</v>
      </c>
      <c r="E2827">
        <v>785712.74407531996</v>
      </c>
      <c r="F2827">
        <v>9636777.4736276194</v>
      </c>
      <c r="G2827">
        <f>IF(C2827="","",VLOOKUP(C2827,Classes_detaillees!B:D,Classes_detaillees!C$1,TRUE))</f>
        <v>85</v>
      </c>
      <c r="H2827">
        <f>IF(C2827="","",VLOOKUP(C2827,Classes_finales!B:D,Classes_finales!C$1,TRUE))</f>
        <v>80</v>
      </c>
      <c r="I2827">
        <f t="shared" si="44"/>
        <v>20</v>
      </c>
      <c r="J2827" s="31">
        <f>Classes_finales!$W$30*C2827^3+Classes_finales!$W$31*C2827^2+Classes_finales!$W$32*C2827+Classes_finales!$W$33</f>
        <v>7.9718634710987484</v>
      </c>
      <c r="K2827">
        <f>IF(OR(C2827&lt;10,C2827&gt;450),0,IF(H2827&gt;=MAX(Classes_finales!D:D),$M$1,Donnees_SIG!J2827))</f>
        <v>7.914299999999999</v>
      </c>
      <c r="P2827" t="s">
        <v>39</v>
      </c>
    </row>
    <row r="2828" spans="1:16">
      <c r="A2828" t="s">
        <v>5691</v>
      </c>
      <c r="B2828" t="s">
        <v>5692</v>
      </c>
      <c r="C2828">
        <v>9.1808996200999999</v>
      </c>
      <c r="D2828" t="s">
        <v>37</v>
      </c>
      <c r="E2828">
        <v>792107.99657497602</v>
      </c>
      <c r="F2828">
        <v>9638733.2502765395</v>
      </c>
      <c r="G2828">
        <f>IF(C2828="","",VLOOKUP(C2828,Classes_detaillees!B:D,Classes_detaillees!C$1,TRUE))</f>
        <v>10</v>
      </c>
      <c r="H2828">
        <f>IF(C2828="","",VLOOKUP(C2828,Classes_finales!B:D,Classes_finales!C$1,TRUE))</f>
        <v>10</v>
      </c>
      <c r="I2828">
        <f t="shared" si="44"/>
        <v>20</v>
      </c>
      <c r="J2828" s="31">
        <f>Classes_finales!$W$30*C2828^3+Classes_finales!$W$31*C2828^2+Classes_finales!$W$32*C2828+Classes_finales!$W$33</f>
        <v>0.21465184574478413</v>
      </c>
      <c r="K2828">
        <f>IF(OR(C2828&lt;10,C2828&gt;450),0,IF(H2828&gt;=MAX(Classes_finales!D:D),$M$1,Donnees_SIG!J2828))</f>
        <v>0</v>
      </c>
      <c r="P2828" t="s">
        <v>39</v>
      </c>
    </row>
    <row r="2829" spans="1:16">
      <c r="A2829" t="s">
        <v>5693</v>
      </c>
      <c r="B2829" t="s">
        <v>5694</v>
      </c>
      <c r="C2829">
        <v>16.868799209999999</v>
      </c>
      <c r="D2829" t="s">
        <v>37</v>
      </c>
      <c r="E2829">
        <v>792124.66096495604</v>
      </c>
      <c r="F2829">
        <v>9639637.6650465392</v>
      </c>
      <c r="G2829">
        <f>IF(C2829="","",VLOOKUP(C2829,Classes_detaillees!B:D,Classes_detaillees!C$1,TRUE))</f>
        <v>20</v>
      </c>
      <c r="H2829">
        <f>IF(C2829="","",VLOOKUP(C2829,Classes_finales!B:D,Classes_finales!C$1,TRUE))</f>
        <v>30</v>
      </c>
      <c r="I2829">
        <f t="shared" si="44"/>
        <v>20</v>
      </c>
      <c r="J2829" s="31">
        <f>Classes_finales!$W$30*C2829^3+Classes_finales!$W$31*C2829^2+Classes_finales!$W$32*C2829+Classes_finales!$W$33</f>
        <v>1.0121562349282924</v>
      </c>
      <c r="K2829">
        <f>IF(OR(C2829&lt;10,C2829&gt;450),0,IF(H2829&gt;=MAX(Classes_finales!D:D),$M$1,Donnees_SIG!J2829))</f>
        <v>1.0121562349282924</v>
      </c>
      <c r="P2829" t="s">
        <v>39</v>
      </c>
    </row>
    <row r="2830" spans="1:16">
      <c r="A2830" t="s">
        <v>5695</v>
      </c>
      <c r="B2830" t="s">
        <v>5696</v>
      </c>
      <c r="C2830">
        <v>131.44259643999999</v>
      </c>
      <c r="D2830" t="s">
        <v>37</v>
      </c>
      <c r="E2830">
        <v>790311.81533716398</v>
      </c>
      <c r="F2830">
        <v>9638863.4523363803</v>
      </c>
      <c r="G2830">
        <f>IF(C2830="","",VLOOKUP(C2830,Classes_detaillees!B:D,Classes_detaillees!C$1,TRUE))</f>
        <v>135</v>
      </c>
      <c r="H2830">
        <f>IF(C2830="","",VLOOKUP(C2830,Classes_finales!B:D,Classes_finales!C$1,TRUE))</f>
        <v>80</v>
      </c>
      <c r="I2830">
        <f t="shared" si="44"/>
        <v>20</v>
      </c>
      <c r="J2830" s="31">
        <f>Classes_finales!$W$30*C2830^3+Classes_finales!$W$31*C2830^2+Classes_finales!$W$32*C2830+Classes_finales!$W$33</f>
        <v>-0.40795800548221584</v>
      </c>
      <c r="K2830">
        <f>IF(OR(C2830&lt;10,C2830&gt;450),0,IF(H2830&gt;=MAX(Classes_finales!D:D),$M$1,Donnees_SIG!J2830))</f>
        <v>7.914299999999999</v>
      </c>
      <c r="P2830" t="s">
        <v>39</v>
      </c>
    </row>
    <row r="2831" spans="1:16">
      <c r="A2831" t="s">
        <v>5697</v>
      </c>
      <c r="B2831" t="s">
        <v>5698</v>
      </c>
      <c r="C2831">
        <v>65.590202332000004</v>
      </c>
      <c r="D2831" t="s">
        <v>37</v>
      </c>
      <c r="E2831">
        <v>783129.92296494101</v>
      </c>
      <c r="F2831">
        <v>9636358.8386555295</v>
      </c>
      <c r="G2831">
        <f>IF(C2831="","",VLOOKUP(C2831,Classes_detaillees!B:D,Classes_detaillees!C$1,TRUE))</f>
        <v>70</v>
      </c>
      <c r="H2831">
        <f>IF(C2831="","",VLOOKUP(C2831,Classes_finales!B:D,Classes_finales!C$1,TRUE))</f>
        <v>70</v>
      </c>
      <c r="I2831">
        <f t="shared" si="44"/>
        <v>20</v>
      </c>
      <c r="J2831" s="31">
        <f>Classes_finales!$W$30*C2831^3+Classes_finales!$W$31*C2831^2+Classes_finales!$W$32*C2831+Classes_finales!$W$33</f>
        <v>7.0754678007258569</v>
      </c>
      <c r="K2831">
        <f>IF(OR(C2831&lt;10,C2831&gt;450),0,IF(H2831&gt;=MAX(Classes_finales!D:D),$M$1,Donnees_SIG!J2831))</f>
        <v>7.0754678007258569</v>
      </c>
      <c r="P2831" t="s">
        <v>39</v>
      </c>
    </row>
    <row r="2832" spans="1:16">
      <c r="A2832" t="s">
        <v>5699</v>
      </c>
      <c r="B2832" s="31" t="s">
        <v>5700</v>
      </c>
      <c r="C2832">
        <v>50.267101287999999</v>
      </c>
      <c r="D2832" t="s">
        <v>37</v>
      </c>
      <c r="E2832">
        <v>792194.938645327</v>
      </c>
      <c r="F2832">
        <v>9638473.1621746793</v>
      </c>
      <c r="G2832">
        <f>IF(C2832="","",VLOOKUP(C2832,Classes_detaillees!B:D,Classes_detaillees!C$1,TRUE))</f>
        <v>55</v>
      </c>
      <c r="H2832">
        <f>IF(C2832="","",VLOOKUP(C2832,Classes_finales!B:D,Classes_finales!C$1,TRUE))</f>
        <v>60</v>
      </c>
      <c r="I2832">
        <f t="shared" si="44"/>
        <v>20</v>
      </c>
      <c r="J2832" s="31">
        <f>Classes_finales!$W$30*C2832^3+Classes_finales!$W$31*C2832^2+Classes_finales!$W$32*C2832+Classes_finales!$W$33</f>
        <v>5.4011376978520911</v>
      </c>
      <c r="K2832">
        <f>IF(OR(C2832&lt;10,C2832&gt;450),0,IF(H2832&gt;=MAX(Classes_finales!D:D),$M$1,Donnees_SIG!J2832))</f>
        <v>5.4011376978520911</v>
      </c>
      <c r="P2832" t="s">
        <v>39</v>
      </c>
    </row>
    <row r="2833" spans="1:16">
      <c r="A2833" t="s">
        <v>5701</v>
      </c>
      <c r="B2833" t="s">
        <v>5702</v>
      </c>
      <c r="C2833">
        <v>91.170600891000007</v>
      </c>
      <c r="D2833" t="s">
        <v>37</v>
      </c>
      <c r="E2833">
        <v>791710.74953303905</v>
      </c>
      <c r="F2833">
        <v>9638261.4766156208</v>
      </c>
      <c r="G2833">
        <f>IF(C2833="","",VLOOKUP(C2833,Classes_detaillees!B:D,Classes_detaillees!C$1,TRUE))</f>
        <v>95</v>
      </c>
      <c r="H2833">
        <f>IF(C2833="","",VLOOKUP(C2833,Classes_finales!B:D,Classes_finales!C$1,TRUE))</f>
        <v>80</v>
      </c>
      <c r="I2833">
        <f t="shared" si="44"/>
        <v>20</v>
      </c>
      <c r="J2833" s="31">
        <f>Classes_finales!$W$30*C2833^3+Classes_finales!$W$31*C2833^2+Classes_finales!$W$32*C2833+Classes_finales!$W$33</f>
        <v>7.8401360482417335</v>
      </c>
      <c r="K2833">
        <f>IF(OR(C2833&lt;10,C2833&gt;450),0,IF(H2833&gt;=MAX(Classes_finales!D:D),$M$1,Donnees_SIG!J2833))</f>
        <v>7.914299999999999</v>
      </c>
      <c r="P2833" t="s">
        <v>39</v>
      </c>
    </row>
    <row r="2834" spans="1:16">
      <c r="A2834" t="s">
        <v>5703</v>
      </c>
      <c r="B2834" t="s">
        <v>5704</v>
      </c>
      <c r="C2834">
        <v>61.169200897000003</v>
      </c>
      <c r="D2834" t="s">
        <v>37</v>
      </c>
      <c r="E2834">
        <v>790058.91377617395</v>
      </c>
      <c r="F2834">
        <v>9637115.4547631908</v>
      </c>
      <c r="G2834">
        <f>IF(C2834="","",VLOOKUP(C2834,Classes_detaillees!B:D,Classes_detaillees!C$1,TRUE))</f>
        <v>65</v>
      </c>
      <c r="H2834">
        <f>IF(C2834="","",VLOOKUP(C2834,Classes_finales!B:D,Classes_finales!C$1,TRUE))</f>
        <v>70</v>
      </c>
      <c r="I2834">
        <f t="shared" si="44"/>
        <v>20</v>
      </c>
      <c r="J2834" s="31">
        <f>Classes_finales!$W$30*C2834^3+Classes_finales!$W$31*C2834^2+Classes_finales!$W$32*C2834+Classes_finales!$W$33</f>
        <v>6.6570033643914464</v>
      </c>
      <c r="K2834">
        <f>IF(OR(C2834&lt;10,C2834&gt;450),0,IF(H2834&gt;=MAX(Classes_finales!D:D),$M$1,Donnees_SIG!J2834))</f>
        <v>6.6570033643914464</v>
      </c>
      <c r="P2834" t="s">
        <v>39</v>
      </c>
    </row>
    <row r="2835" spans="1:16">
      <c r="A2835" t="s">
        <v>5705</v>
      </c>
      <c r="B2835" s="31" t="s">
        <v>5706</v>
      </c>
      <c r="C2835">
        <v>227.62609863</v>
      </c>
      <c r="D2835" t="s">
        <v>37</v>
      </c>
      <c r="E2835">
        <v>790814.99684096</v>
      </c>
      <c r="F2835">
        <v>9638662.3660562802</v>
      </c>
      <c r="G2835">
        <f>IF(C2835="","",VLOOKUP(C2835,Classes_detaillees!B:D,Classes_detaillees!C$1,TRUE))</f>
        <v>230</v>
      </c>
      <c r="H2835">
        <f>IF(C2835="","",VLOOKUP(C2835,Classes_finales!B:D,Classes_finales!C$1,TRUE))</f>
        <v>80</v>
      </c>
      <c r="I2835">
        <f t="shared" si="44"/>
        <v>20</v>
      </c>
      <c r="J2835" s="31">
        <f>Classes_finales!$W$30*C2835^3+Classes_finales!$W$31*C2835^2+Classes_finales!$W$32*C2835+Classes_finales!$W$33</f>
        <v>-109.41850339745919</v>
      </c>
      <c r="K2835">
        <f>IF(OR(C2835&lt;10,C2835&gt;450),0,IF(H2835&gt;=MAX(Classes_finales!D:D),$M$1,Donnees_SIG!J2835))</f>
        <v>7.914299999999999</v>
      </c>
      <c r="P2835" t="s">
        <v>39</v>
      </c>
    </row>
    <row r="2836" spans="1:16">
      <c r="A2836" t="s">
        <v>5707</v>
      </c>
      <c r="B2836" t="s">
        <v>5708</v>
      </c>
      <c r="C2836">
        <v>14.596400260999999</v>
      </c>
      <c r="D2836" t="s">
        <v>37</v>
      </c>
      <c r="E2836">
        <v>783424.58766008099</v>
      </c>
      <c r="F2836">
        <v>9637099.7311504092</v>
      </c>
      <c r="G2836">
        <f>IF(C2836="","",VLOOKUP(C2836,Classes_detaillees!B:D,Classes_detaillees!C$1,TRUE))</f>
        <v>15</v>
      </c>
      <c r="H2836">
        <f>IF(C2836="","",VLOOKUP(C2836,Classes_finales!B:D,Classes_finales!C$1,TRUE))</f>
        <v>15</v>
      </c>
      <c r="I2836">
        <f t="shared" si="44"/>
        <v>20</v>
      </c>
      <c r="J2836" s="31">
        <f>Classes_finales!$W$30*C2836^3+Classes_finales!$W$31*C2836^2+Classes_finales!$W$32*C2836+Classes_finales!$W$33</f>
        <v>0.75935926399693932</v>
      </c>
      <c r="K2836">
        <f>IF(OR(C2836&lt;10,C2836&gt;450),0,IF(H2836&gt;=MAX(Classes_finales!D:D),$M$1,Donnees_SIG!J2836))</f>
        <v>0.75935926399693932</v>
      </c>
      <c r="P2836" t="s">
        <v>39</v>
      </c>
    </row>
    <row r="2837" spans="1:16">
      <c r="A2837" t="s">
        <v>5709</v>
      </c>
      <c r="B2837" t="s">
        <v>5710</v>
      </c>
      <c r="C2837">
        <v>59.401798247999999</v>
      </c>
      <c r="D2837" t="s">
        <v>37</v>
      </c>
      <c r="E2837">
        <v>785373.92800193501</v>
      </c>
      <c r="F2837">
        <v>9636637.0945209507</v>
      </c>
      <c r="G2837">
        <f>IF(C2837="","",VLOOKUP(C2837,Classes_detaillees!B:D,Classes_detaillees!C$1,TRUE))</f>
        <v>60</v>
      </c>
      <c r="H2837">
        <f>IF(C2837="","",VLOOKUP(C2837,Classes_finales!B:D,Classes_finales!C$1,TRUE))</f>
        <v>60</v>
      </c>
      <c r="I2837">
        <f t="shared" si="44"/>
        <v>20</v>
      </c>
      <c r="J2837" s="31">
        <f>Classes_finales!$W$30*C2837^3+Classes_finales!$W$31*C2837^2+Classes_finales!$W$32*C2837+Classes_finales!$W$33</f>
        <v>6.4730519340188053</v>
      </c>
      <c r="K2837">
        <f>IF(OR(C2837&lt;10,C2837&gt;450),0,IF(H2837&gt;=MAX(Classes_finales!D:D),$M$1,Donnees_SIG!J2837))</f>
        <v>6.4730519340188053</v>
      </c>
      <c r="P2837" t="s">
        <v>39</v>
      </c>
    </row>
    <row r="2838" spans="1:16">
      <c r="A2838" t="s">
        <v>5711</v>
      </c>
      <c r="B2838" t="s">
        <v>5712</v>
      </c>
      <c r="C2838">
        <v>42.277900696000003</v>
      </c>
      <c r="D2838" t="s">
        <v>37</v>
      </c>
      <c r="E2838">
        <v>790491.17577293504</v>
      </c>
      <c r="F2838">
        <v>9638274.0188905392</v>
      </c>
      <c r="G2838">
        <f>IF(C2838="","",VLOOKUP(C2838,Classes_detaillees!B:D,Classes_detaillees!C$1,TRUE))</f>
        <v>45</v>
      </c>
      <c r="H2838">
        <f>IF(C2838="","",VLOOKUP(C2838,Classes_finales!B:D,Classes_finales!C$1,TRUE))</f>
        <v>50</v>
      </c>
      <c r="I2838">
        <f t="shared" si="44"/>
        <v>20</v>
      </c>
      <c r="J2838" s="31">
        <f>Classes_finales!$W$30*C2838^3+Classes_finales!$W$31*C2838^2+Classes_finales!$W$32*C2838+Classes_finales!$W$33</f>
        <v>4.3488704461048453</v>
      </c>
      <c r="K2838">
        <f>IF(OR(C2838&lt;10,C2838&gt;450),0,IF(H2838&gt;=MAX(Classes_finales!D:D),$M$1,Donnees_SIG!J2838))</f>
        <v>4.3488704461048453</v>
      </c>
      <c r="P2838" t="s">
        <v>39</v>
      </c>
    </row>
    <row r="2839" spans="1:16">
      <c r="A2839" t="s">
        <v>5713</v>
      </c>
      <c r="B2839" s="31" t="s">
        <v>5714</v>
      </c>
      <c r="C2839">
        <v>81.815299988000007</v>
      </c>
      <c r="D2839" t="s">
        <v>37</v>
      </c>
      <c r="E2839">
        <v>793059.37446142605</v>
      </c>
      <c r="F2839">
        <v>9638950.5564664602</v>
      </c>
      <c r="G2839">
        <f>IF(C2839="","",VLOOKUP(C2839,Classes_detaillees!B:D,Classes_detaillees!C$1,TRUE))</f>
        <v>85</v>
      </c>
      <c r="H2839">
        <f>IF(C2839="","",VLOOKUP(C2839,Classes_finales!B:D,Classes_finales!C$1,TRUE))</f>
        <v>80</v>
      </c>
      <c r="I2839">
        <f t="shared" si="44"/>
        <v>20</v>
      </c>
      <c r="J2839" s="31">
        <f>Classes_finales!$W$30*C2839^3+Classes_finales!$W$31*C2839^2+Classes_finales!$W$32*C2839+Classes_finales!$W$33</f>
        <v>7.9508135135094946</v>
      </c>
      <c r="K2839">
        <f>IF(OR(C2839&lt;10,C2839&gt;450),0,IF(H2839&gt;=MAX(Classes_finales!D:D),$M$1,Donnees_SIG!J2839))</f>
        <v>7.914299999999999</v>
      </c>
      <c r="P2839" t="s">
        <v>39</v>
      </c>
    </row>
    <row r="2840" spans="1:16">
      <c r="A2840" t="s">
        <v>5715</v>
      </c>
      <c r="B2840" t="s">
        <v>5716</v>
      </c>
      <c r="C2840">
        <v>15.388799667000001</v>
      </c>
      <c r="D2840" t="s">
        <v>37</v>
      </c>
      <c r="E2840">
        <v>786456.71966486599</v>
      </c>
      <c r="F2840">
        <v>9636131.7148968298</v>
      </c>
      <c r="G2840">
        <f>IF(C2840="","",VLOOKUP(C2840,Classes_detaillees!B:D,Classes_detaillees!C$1,TRUE))</f>
        <v>20</v>
      </c>
      <c r="H2840">
        <f>IF(C2840="","",VLOOKUP(C2840,Classes_finales!B:D,Classes_finales!C$1,TRUE))</f>
        <v>30</v>
      </c>
      <c r="I2840">
        <f t="shared" si="44"/>
        <v>20</v>
      </c>
      <c r="J2840" s="31">
        <f>Classes_finales!$W$30*C2840^3+Classes_finales!$W$31*C2840^2+Classes_finales!$W$32*C2840+Classes_finales!$W$33</f>
        <v>0.84603002284573581</v>
      </c>
      <c r="K2840">
        <f>IF(OR(C2840&lt;10,C2840&gt;450),0,IF(H2840&gt;=MAX(Classes_finales!D:D),$M$1,Donnees_SIG!J2840))</f>
        <v>0.84603002284573581</v>
      </c>
      <c r="P2840" t="s">
        <v>39</v>
      </c>
    </row>
    <row r="2841" spans="1:16">
      <c r="A2841" t="s">
        <v>5717</v>
      </c>
      <c r="B2841" s="31" t="s">
        <v>5718</v>
      </c>
      <c r="C2841">
        <v>37.709300995</v>
      </c>
      <c r="D2841" t="s">
        <v>37</v>
      </c>
      <c r="E2841">
        <v>790507.47459999204</v>
      </c>
      <c r="F2841">
        <v>9639609.6027021799</v>
      </c>
      <c r="G2841">
        <f>IF(C2841="","",VLOOKUP(C2841,Classes_detaillees!B:D,Classes_detaillees!C$1,TRUE))</f>
        <v>40</v>
      </c>
      <c r="H2841">
        <f>IF(C2841="","",VLOOKUP(C2841,Classes_finales!B:D,Classes_finales!C$1,TRUE))</f>
        <v>40</v>
      </c>
      <c r="I2841">
        <f t="shared" si="44"/>
        <v>20</v>
      </c>
      <c r="J2841" s="31">
        <f>Classes_finales!$W$30*C2841^3+Classes_finales!$W$31*C2841^2+Classes_finales!$W$32*C2841+Classes_finales!$W$33</f>
        <v>3.7238942456154676</v>
      </c>
      <c r="K2841">
        <f>IF(OR(C2841&lt;10,C2841&gt;450),0,IF(H2841&gt;=MAX(Classes_finales!D:D),$M$1,Donnees_SIG!J2841))</f>
        <v>3.7238942456154676</v>
      </c>
      <c r="P2841" t="s">
        <v>39</v>
      </c>
    </row>
    <row r="2842" spans="1:16">
      <c r="A2842" t="s">
        <v>5719</v>
      </c>
      <c r="B2842" s="31" t="s">
        <v>5720</v>
      </c>
      <c r="C2842">
        <v>80.248596191000004</v>
      </c>
      <c r="D2842" t="s">
        <v>37</v>
      </c>
      <c r="E2842">
        <v>790835.40069740801</v>
      </c>
      <c r="F2842">
        <v>9638629.6764638107</v>
      </c>
      <c r="G2842">
        <f>IF(C2842="","",VLOOKUP(C2842,Classes_detaillees!B:D,Classes_detaillees!C$1,TRUE))</f>
        <v>85</v>
      </c>
      <c r="H2842">
        <f>IF(C2842="","",VLOOKUP(C2842,Classes_finales!B:D,Classes_finales!C$1,TRUE))</f>
        <v>80</v>
      </c>
      <c r="I2842">
        <f t="shared" si="44"/>
        <v>20</v>
      </c>
      <c r="J2842" s="31">
        <f>Classes_finales!$W$30*C2842^3+Classes_finales!$W$31*C2842^2+Classes_finales!$W$32*C2842+Classes_finales!$W$33</f>
        <v>7.9203290577186127</v>
      </c>
      <c r="K2842">
        <f>IF(OR(C2842&lt;10,C2842&gt;450),0,IF(H2842&gt;=MAX(Classes_finales!D:D),$M$1,Donnees_SIG!J2842))</f>
        <v>7.914299999999999</v>
      </c>
      <c r="P2842" t="s">
        <v>39</v>
      </c>
    </row>
    <row r="2843" spans="1:16">
      <c r="A2843" t="s">
        <v>5721</v>
      </c>
      <c r="B2843" t="s">
        <v>5722</v>
      </c>
      <c r="C2843">
        <v>163.97369384999999</v>
      </c>
      <c r="D2843" t="s">
        <v>37</v>
      </c>
      <c r="E2843">
        <v>792078.49796550896</v>
      </c>
      <c r="F2843">
        <v>9638769.7505946308</v>
      </c>
      <c r="G2843">
        <f>IF(C2843="","",VLOOKUP(C2843,Classes_detaillees!B:D,Classes_detaillees!C$1,TRUE))</f>
        <v>165</v>
      </c>
      <c r="H2843">
        <f>IF(C2843="","",VLOOKUP(C2843,Classes_finales!B:D,Classes_finales!C$1,TRUE))</f>
        <v>80</v>
      </c>
      <c r="I2843">
        <f t="shared" si="44"/>
        <v>20</v>
      </c>
      <c r="J2843" s="31">
        <f>Classes_finales!$W$30*C2843^3+Classes_finales!$W$31*C2843^2+Classes_finales!$W$32*C2843+Classes_finales!$W$33</f>
        <v>-20.17181281177027</v>
      </c>
      <c r="K2843">
        <f>IF(OR(C2843&lt;10,C2843&gt;450),0,IF(H2843&gt;=MAX(Classes_finales!D:D),$M$1,Donnees_SIG!J2843))</f>
        <v>7.914299999999999</v>
      </c>
      <c r="P2843" t="s">
        <v>39</v>
      </c>
    </row>
    <row r="2844" spans="1:16">
      <c r="A2844" t="s">
        <v>5723</v>
      </c>
      <c r="B2844" s="31" t="s">
        <v>5724</v>
      </c>
      <c r="C2844">
        <v>36.395900726000001</v>
      </c>
      <c r="D2844" t="s">
        <v>37</v>
      </c>
      <c r="E2844">
        <v>792057.000952609</v>
      </c>
      <c r="F2844">
        <v>9638387.2493580896</v>
      </c>
      <c r="G2844">
        <f>IF(C2844="","",VLOOKUP(C2844,Classes_detaillees!B:D,Classes_detaillees!C$1,TRUE))</f>
        <v>40</v>
      </c>
      <c r="H2844">
        <f>IF(C2844="","",VLOOKUP(C2844,Classes_finales!B:D,Classes_finales!C$1,TRUE))</f>
        <v>40</v>
      </c>
      <c r="I2844">
        <f t="shared" si="44"/>
        <v>20</v>
      </c>
      <c r="J2844" s="31">
        <f>Classes_finales!$W$30*C2844^3+Classes_finales!$W$31*C2844^2+Classes_finales!$W$32*C2844+Classes_finales!$W$33</f>
        <v>3.5432372143005453</v>
      </c>
      <c r="K2844">
        <f>IF(OR(C2844&lt;10,C2844&gt;450),0,IF(H2844&gt;=MAX(Classes_finales!D:D),$M$1,Donnees_SIG!J2844))</f>
        <v>3.5432372143005453</v>
      </c>
      <c r="P2844" t="s">
        <v>39</v>
      </c>
    </row>
    <row r="2845" spans="1:16">
      <c r="A2845" t="s">
        <v>5725</v>
      </c>
      <c r="B2845" t="s">
        <v>5726</v>
      </c>
      <c r="C2845">
        <v>86.331703185999999</v>
      </c>
      <c r="D2845" t="s">
        <v>37</v>
      </c>
      <c r="E2845">
        <v>790055.62270855706</v>
      </c>
      <c r="F2845">
        <v>9637769.9518456291</v>
      </c>
      <c r="G2845">
        <f>IF(C2845="","",VLOOKUP(C2845,Classes_detaillees!B:D,Classes_detaillees!C$1,TRUE))</f>
        <v>90</v>
      </c>
      <c r="H2845">
        <f>IF(C2845="","",VLOOKUP(C2845,Classes_finales!B:D,Classes_finales!C$1,TRUE))</f>
        <v>80</v>
      </c>
      <c r="I2845">
        <f t="shared" si="44"/>
        <v>20</v>
      </c>
      <c r="J2845" s="31">
        <f>Classes_finales!$W$30*C2845^3+Classes_finales!$W$31*C2845^2+Classes_finales!$W$32*C2845+Classes_finales!$W$33</f>
        <v>7.9626473811896226</v>
      </c>
      <c r="K2845">
        <f>IF(OR(C2845&lt;10,C2845&gt;450),0,IF(H2845&gt;=MAX(Classes_finales!D:D),$M$1,Donnees_SIG!J2845))</f>
        <v>7.914299999999999</v>
      </c>
      <c r="P2845" t="s">
        <v>39</v>
      </c>
    </row>
    <row r="2846" spans="1:16">
      <c r="A2846" t="s">
        <v>5727</v>
      </c>
      <c r="B2846" s="31" t="s">
        <v>5728</v>
      </c>
      <c r="C2846">
        <v>80.309898376000007</v>
      </c>
      <c r="D2846" t="s">
        <v>37</v>
      </c>
      <c r="E2846">
        <v>790730.77058757504</v>
      </c>
      <c r="F2846">
        <v>9638033.3987549003</v>
      </c>
      <c r="G2846">
        <f>IF(C2846="","",VLOOKUP(C2846,Classes_detaillees!B:D,Classes_detaillees!C$1,TRUE))</f>
        <v>85</v>
      </c>
      <c r="H2846">
        <f>IF(C2846="","",VLOOKUP(C2846,Classes_finales!B:D,Classes_finales!C$1,TRUE))</f>
        <v>80</v>
      </c>
      <c r="I2846">
        <f t="shared" si="44"/>
        <v>20</v>
      </c>
      <c r="J2846" s="31">
        <f>Classes_finales!$W$30*C2846^3+Classes_finales!$W$31*C2846^2+Classes_finales!$W$32*C2846+Classes_finales!$W$33</f>
        <v>7.9217661781192081</v>
      </c>
      <c r="K2846">
        <f>IF(OR(C2846&lt;10,C2846&gt;450),0,IF(H2846&gt;=MAX(Classes_finales!D:D),$M$1,Donnees_SIG!J2846))</f>
        <v>7.914299999999999</v>
      </c>
      <c r="P2846" t="s">
        <v>39</v>
      </c>
    </row>
    <row r="2847" spans="1:16">
      <c r="A2847" t="s">
        <v>5729</v>
      </c>
      <c r="B2847" s="31" t="s">
        <v>5730</v>
      </c>
      <c r="C2847">
        <v>138.83729553000001</v>
      </c>
      <c r="D2847" t="s">
        <v>37</v>
      </c>
      <c r="E2847">
        <v>790946.19568467897</v>
      </c>
      <c r="F2847">
        <v>9638913.1846108194</v>
      </c>
      <c r="G2847">
        <f>IF(C2847="","",VLOOKUP(C2847,Classes_detaillees!B:D,Classes_detaillees!C$1,TRUE))</f>
        <v>140</v>
      </c>
      <c r="H2847">
        <f>IF(C2847="","",VLOOKUP(C2847,Classes_finales!B:D,Classes_finales!C$1,TRUE))</f>
        <v>80</v>
      </c>
      <c r="I2847">
        <f t="shared" si="44"/>
        <v>20</v>
      </c>
      <c r="J2847" s="31">
        <f>Classes_finales!$W$30*C2847^3+Classes_finales!$W$31*C2847^2+Classes_finales!$W$32*C2847+Classes_finales!$W$33</f>
        <v>-3.695093610809717</v>
      </c>
      <c r="K2847">
        <f>IF(OR(C2847&lt;10,C2847&gt;450),0,IF(H2847&gt;=MAX(Classes_finales!D:D),$M$1,Donnees_SIG!J2847))</f>
        <v>7.914299999999999</v>
      </c>
      <c r="P2847" t="s">
        <v>39</v>
      </c>
    </row>
    <row r="2848" spans="1:16">
      <c r="A2848" t="s">
        <v>5731</v>
      </c>
      <c r="B2848" t="s">
        <v>5732</v>
      </c>
      <c r="C2848">
        <v>93.817100525000001</v>
      </c>
      <c r="D2848" t="s">
        <v>37</v>
      </c>
      <c r="E2848">
        <v>792699.70169545501</v>
      </c>
      <c r="F2848">
        <v>9638623.7051917408</v>
      </c>
      <c r="G2848">
        <f>IF(C2848="","",VLOOKUP(C2848,Classes_detaillees!B:D,Classes_detaillees!C$1,TRUE))</f>
        <v>95</v>
      </c>
      <c r="H2848">
        <f>IF(C2848="","",VLOOKUP(C2848,Classes_finales!B:D,Classes_finales!C$1,TRUE))</f>
        <v>80</v>
      </c>
      <c r="I2848">
        <f t="shared" si="44"/>
        <v>20</v>
      </c>
      <c r="J2848" s="31">
        <f>Classes_finales!$W$30*C2848^3+Classes_finales!$W$31*C2848^2+Classes_finales!$W$32*C2848+Classes_finales!$W$33</f>
        <v>7.7092168294165919</v>
      </c>
      <c r="K2848">
        <f>IF(OR(C2848&lt;10,C2848&gt;450),0,IF(H2848&gt;=MAX(Classes_finales!D:D),$M$1,Donnees_SIG!J2848))</f>
        <v>7.914299999999999</v>
      </c>
      <c r="P2848" t="s">
        <v>39</v>
      </c>
    </row>
    <row r="2849" spans="1:16">
      <c r="A2849" t="s">
        <v>5733</v>
      </c>
      <c r="B2849" s="31" t="s">
        <v>5734</v>
      </c>
      <c r="C2849">
        <v>27.55340004</v>
      </c>
      <c r="D2849" t="s">
        <v>37</v>
      </c>
      <c r="E2849">
        <v>782862.99152545596</v>
      </c>
      <c r="F2849">
        <v>9636161.3198752999</v>
      </c>
      <c r="G2849">
        <f>IF(C2849="","",VLOOKUP(C2849,Classes_detaillees!B:D,Classes_detaillees!C$1,TRUE))</f>
        <v>30</v>
      </c>
      <c r="H2849">
        <f>IF(C2849="","",VLOOKUP(C2849,Classes_finales!B:D,Classes_finales!C$1,TRUE))</f>
        <v>30</v>
      </c>
      <c r="I2849">
        <f t="shared" si="44"/>
        <v>20</v>
      </c>
      <c r="J2849" s="31">
        <f>Classes_finales!$W$30*C2849^3+Classes_finales!$W$31*C2849^2+Classes_finales!$W$32*C2849+Classes_finales!$W$33</f>
        <v>2.3419409056158766</v>
      </c>
      <c r="K2849">
        <f>IF(OR(C2849&lt;10,C2849&gt;450),0,IF(H2849&gt;=MAX(Classes_finales!D:D),$M$1,Donnees_SIG!J2849))</f>
        <v>2.3419409056158766</v>
      </c>
      <c r="P2849" t="s">
        <v>39</v>
      </c>
    </row>
    <row r="2850" spans="1:16">
      <c r="A2850" t="s">
        <v>5735</v>
      </c>
      <c r="B2850" t="s">
        <v>5736</v>
      </c>
      <c r="C2850">
        <v>13.463500023</v>
      </c>
      <c r="D2850" t="s">
        <v>37</v>
      </c>
      <c r="E2850">
        <v>783174.80615273595</v>
      </c>
      <c r="F2850">
        <v>9636394.0592626091</v>
      </c>
      <c r="G2850">
        <f>IF(C2850="","",VLOOKUP(C2850,Classes_detaillees!B:D,Classes_detaillees!C$1,TRUE))</f>
        <v>15</v>
      </c>
      <c r="H2850">
        <f>IF(C2850="","",VLOOKUP(C2850,Classes_finales!B:D,Classes_finales!C$1,TRUE))</f>
        <v>15</v>
      </c>
      <c r="I2850">
        <f t="shared" si="44"/>
        <v>20</v>
      </c>
      <c r="J2850" s="31">
        <f>Classes_finales!$W$30*C2850^3+Classes_finales!$W$31*C2850^2+Classes_finales!$W$32*C2850+Classes_finales!$W$33</f>
        <v>0.63834853272110181</v>
      </c>
      <c r="K2850">
        <f>IF(OR(C2850&lt;10,C2850&gt;450),0,IF(H2850&gt;=MAX(Classes_finales!D:D),$M$1,Donnees_SIG!J2850))</f>
        <v>0.63834853272110181</v>
      </c>
      <c r="P2850" t="s">
        <v>39</v>
      </c>
    </row>
    <row r="2851" spans="1:16">
      <c r="A2851" t="s">
        <v>5737</v>
      </c>
      <c r="B2851" t="s">
        <v>5738</v>
      </c>
      <c r="C2851">
        <v>31.652099609</v>
      </c>
      <c r="D2851" t="s">
        <v>37</v>
      </c>
      <c r="E2851">
        <v>784245.17969406</v>
      </c>
      <c r="F2851">
        <v>9635473.0654579401</v>
      </c>
      <c r="G2851">
        <f>IF(C2851="","",VLOOKUP(C2851,Classes_detaillees!B:D,Classes_detaillees!C$1,TRUE))</f>
        <v>35</v>
      </c>
      <c r="H2851">
        <f>IF(C2851="","",VLOOKUP(C2851,Classes_finales!B:D,Classes_finales!C$1,TRUE))</f>
        <v>35</v>
      </c>
      <c r="I2851">
        <f t="shared" si="44"/>
        <v>20</v>
      </c>
      <c r="J2851" s="31">
        <f>Classes_finales!$W$30*C2851^3+Classes_finales!$W$31*C2851^2+Classes_finales!$W$32*C2851+Classes_finales!$W$33</f>
        <v>2.8931698245935804</v>
      </c>
      <c r="K2851">
        <f>IF(OR(C2851&lt;10,C2851&gt;450),0,IF(H2851&gt;=MAX(Classes_finales!D:D),$M$1,Donnees_SIG!J2851))</f>
        <v>2.8931698245935804</v>
      </c>
      <c r="P2851" t="s">
        <v>39</v>
      </c>
    </row>
    <row r="2852" spans="1:16">
      <c r="A2852" t="s">
        <v>5739</v>
      </c>
      <c r="B2852" t="s">
        <v>5740</v>
      </c>
      <c r="C2852">
        <v>82.264602660999998</v>
      </c>
      <c r="D2852" t="s">
        <v>37</v>
      </c>
      <c r="E2852">
        <v>792113.25362597802</v>
      </c>
      <c r="F2852">
        <v>9639816.1181215197</v>
      </c>
      <c r="G2852">
        <f>IF(C2852="","",VLOOKUP(C2852,Classes_detaillees!B:D,Classes_detaillees!C$1,TRUE))</f>
        <v>85</v>
      </c>
      <c r="H2852">
        <f>IF(C2852="","",VLOOKUP(C2852,Classes_finales!B:D,Classes_finales!C$1,TRUE))</f>
        <v>80</v>
      </c>
      <c r="I2852">
        <f t="shared" si="44"/>
        <v>20</v>
      </c>
      <c r="J2852" s="31">
        <f>Classes_finales!$W$30*C2852^3+Classes_finales!$W$31*C2852^2+Classes_finales!$W$32*C2852+Classes_finales!$W$33</f>
        <v>7.9571224237995111</v>
      </c>
      <c r="K2852">
        <f>IF(OR(C2852&lt;10,C2852&gt;450),0,IF(H2852&gt;=MAX(Classes_finales!D:D),$M$1,Donnees_SIG!J2852))</f>
        <v>7.914299999999999</v>
      </c>
      <c r="P2852" t="s">
        <v>39</v>
      </c>
    </row>
    <row r="2853" spans="1:16">
      <c r="A2853" t="s">
        <v>5741</v>
      </c>
      <c r="B2853" t="s">
        <v>5742</v>
      </c>
      <c r="C2853">
        <v>146.39529418999999</v>
      </c>
      <c r="D2853" t="s">
        <v>37</v>
      </c>
      <c r="E2853">
        <v>790508.72608000098</v>
      </c>
      <c r="F2853">
        <v>9638782.5023718402</v>
      </c>
      <c r="G2853">
        <f>IF(C2853="","",VLOOKUP(C2853,Classes_detaillees!B:D,Classes_detaillees!C$1,TRUE))</f>
        <v>150</v>
      </c>
      <c r="H2853">
        <f>IF(C2853="","",VLOOKUP(C2853,Classes_finales!B:D,Classes_finales!C$1,TRUE))</f>
        <v>80</v>
      </c>
      <c r="I2853">
        <f t="shared" si="44"/>
        <v>20</v>
      </c>
      <c r="J2853" s="31">
        <f>Classes_finales!$W$30*C2853^3+Classes_finales!$W$31*C2853^2+Classes_finales!$W$32*C2853+Classes_finales!$W$33</f>
        <v>-7.7479825147070098</v>
      </c>
      <c r="K2853">
        <f>IF(OR(C2853&lt;10,C2853&gt;450),0,IF(H2853&gt;=MAX(Classes_finales!D:D),$M$1,Donnees_SIG!J2853))</f>
        <v>7.914299999999999</v>
      </c>
      <c r="P2853" t="s">
        <v>39</v>
      </c>
    </row>
    <row r="2854" spans="1:16">
      <c r="A2854" t="s">
        <v>5743</v>
      </c>
      <c r="B2854" s="31" t="s">
        <v>5744</v>
      </c>
      <c r="C2854">
        <v>80.877403259000005</v>
      </c>
      <c r="D2854" t="s">
        <v>37</v>
      </c>
      <c r="E2854">
        <v>793416.58570294897</v>
      </c>
      <c r="F2854">
        <v>9639194.1963921096</v>
      </c>
      <c r="G2854">
        <f>IF(C2854="","",VLOOKUP(C2854,Classes_detaillees!B:D,Classes_detaillees!C$1,TRUE))</f>
        <v>85</v>
      </c>
      <c r="H2854">
        <f>IF(C2854="","",VLOOKUP(C2854,Classes_finales!B:D,Classes_finales!C$1,TRUE))</f>
        <v>80</v>
      </c>
      <c r="I2854">
        <f t="shared" si="44"/>
        <v>20</v>
      </c>
      <c r="J2854" s="31">
        <f>Classes_finales!$W$30*C2854^3+Classes_finales!$W$31*C2854^2+Classes_finales!$W$32*C2854+Classes_finales!$W$33</f>
        <v>7.9341322571632382</v>
      </c>
      <c r="K2854">
        <f>IF(OR(C2854&lt;10,C2854&gt;450),0,IF(H2854&gt;=MAX(Classes_finales!D:D),$M$1,Donnees_SIG!J2854))</f>
        <v>7.914299999999999</v>
      </c>
      <c r="P2854" t="s">
        <v>39</v>
      </c>
    </row>
    <row r="2855" spans="1:16">
      <c r="A2855" t="s">
        <v>5745</v>
      </c>
      <c r="B2855" s="31" t="s">
        <v>5746</v>
      </c>
      <c r="C2855">
        <v>64.173500060999999</v>
      </c>
      <c r="D2855" t="s">
        <v>37</v>
      </c>
      <c r="E2855">
        <v>785428.05034382304</v>
      </c>
      <c r="F2855">
        <v>9636305.3913908899</v>
      </c>
      <c r="G2855">
        <f>IF(C2855="","",VLOOKUP(C2855,Classes_detaillees!B:D,Classes_detaillees!C$1,TRUE))</f>
        <v>65</v>
      </c>
      <c r="H2855">
        <f>IF(C2855="","",VLOOKUP(C2855,Classes_finales!B:D,Classes_finales!C$1,TRUE))</f>
        <v>70</v>
      </c>
      <c r="I2855">
        <f t="shared" si="44"/>
        <v>20</v>
      </c>
      <c r="J2855" s="31">
        <f>Classes_finales!$W$30*C2855^3+Classes_finales!$W$31*C2855^2+Classes_finales!$W$32*C2855+Classes_finales!$W$33</f>
        <v>6.948260923477509</v>
      </c>
      <c r="K2855">
        <f>IF(OR(C2855&lt;10,C2855&gt;450),0,IF(H2855&gt;=MAX(Classes_finales!D:D),$M$1,Donnees_SIG!J2855))</f>
        <v>6.948260923477509</v>
      </c>
      <c r="P2855" t="s">
        <v>39</v>
      </c>
    </row>
    <row r="2856" spans="1:16">
      <c r="A2856" t="s">
        <v>5747</v>
      </c>
      <c r="B2856" t="s">
        <v>5748</v>
      </c>
      <c r="C2856">
        <v>68.441101074000002</v>
      </c>
      <c r="D2856" t="s">
        <v>37</v>
      </c>
      <c r="E2856">
        <v>790824.52422259201</v>
      </c>
      <c r="F2856">
        <v>9637120.6372801196</v>
      </c>
      <c r="G2856">
        <f>IF(C2856="","",VLOOKUP(C2856,Classes_detaillees!B:D,Classes_detaillees!C$1,TRUE))</f>
        <v>70</v>
      </c>
      <c r="H2856">
        <f>IF(C2856="","",VLOOKUP(C2856,Classes_finales!B:D,Classes_finales!C$1,TRUE))</f>
        <v>70</v>
      </c>
      <c r="I2856">
        <f t="shared" si="44"/>
        <v>20</v>
      </c>
      <c r="J2856" s="31">
        <f>Classes_finales!$W$30*C2856^3+Classes_finales!$W$31*C2856^2+Classes_finales!$W$32*C2856+Classes_finales!$W$33</f>
        <v>7.3099895020826615</v>
      </c>
      <c r="K2856">
        <f>IF(OR(C2856&lt;10,C2856&gt;450),0,IF(H2856&gt;=MAX(Classes_finales!D:D),$M$1,Donnees_SIG!J2856))</f>
        <v>7.3099895020826615</v>
      </c>
      <c r="P2856" t="s">
        <v>39</v>
      </c>
    </row>
    <row r="2857" spans="1:16">
      <c r="A2857" t="s">
        <v>5749</v>
      </c>
      <c r="B2857" s="31" t="s">
        <v>5750</v>
      </c>
      <c r="C2857">
        <v>40.046001433999997</v>
      </c>
      <c r="D2857" t="s">
        <v>37</v>
      </c>
      <c r="E2857">
        <v>783411.22426960105</v>
      </c>
      <c r="F2857">
        <v>9636774.4562187903</v>
      </c>
      <c r="G2857">
        <f>IF(C2857="","",VLOOKUP(C2857,Classes_detaillees!B:D,Classes_detaillees!C$1,TRUE))</f>
        <v>45</v>
      </c>
      <c r="H2857">
        <f>IF(C2857="","",VLOOKUP(C2857,Classes_finales!B:D,Classes_finales!C$1,TRUE))</f>
        <v>50</v>
      </c>
      <c r="I2857">
        <f t="shared" si="44"/>
        <v>20</v>
      </c>
      <c r="J2857" s="31">
        <f>Classes_finales!$W$30*C2857^3+Classes_finales!$W$31*C2857^2+Classes_finales!$W$32*C2857+Classes_finales!$W$33</f>
        <v>4.0445971711413122</v>
      </c>
      <c r="K2857">
        <f>IF(OR(C2857&lt;10,C2857&gt;450),0,IF(H2857&gt;=MAX(Classes_finales!D:D),$M$1,Donnees_SIG!J2857))</f>
        <v>4.0445971711413122</v>
      </c>
      <c r="P2857" t="s">
        <v>39</v>
      </c>
    </row>
    <row r="2858" spans="1:16">
      <c r="A2858" t="s">
        <v>5751</v>
      </c>
      <c r="B2858" t="s">
        <v>5752</v>
      </c>
      <c r="C2858">
        <v>198.93260193</v>
      </c>
      <c r="D2858" t="s">
        <v>37</v>
      </c>
      <c r="E2858">
        <v>791702.16091660096</v>
      </c>
      <c r="F2858">
        <v>9638451.1231843606</v>
      </c>
      <c r="G2858">
        <f>IF(C2858="","",VLOOKUP(C2858,Classes_detaillees!B:D,Classes_detaillees!C$1,TRUE))</f>
        <v>200</v>
      </c>
      <c r="H2858">
        <f>IF(C2858="","",VLOOKUP(C2858,Classes_finales!B:D,Classes_finales!C$1,TRUE))</f>
        <v>80</v>
      </c>
      <c r="I2858">
        <f t="shared" si="44"/>
        <v>20</v>
      </c>
      <c r="J2858" s="31">
        <f>Classes_finales!$W$30*C2858^3+Classes_finales!$W$31*C2858^2+Classes_finales!$W$32*C2858+Classes_finales!$W$33</f>
        <v>-59.547131079896126</v>
      </c>
      <c r="K2858">
        <f>IF(OR(C2858&lt;10,C2858&gt;450),0,IF(H2858&gt;=MAX(Classes_finales!D:D),$M$1,Donnees_SIG!J2858))</f>
        <v>7.914299999999999</v>
      </c>
      <c r="P2858" t="s">
        <v>39</v>
      </c>
    </row>
    <row r="2859" spans="1:16">
      <c r="A2859" t="s">
        <v>5753</v>
      </c>
      <c r="B2859" t="s">
        <v>5754</v>
      </c>
      <c r="C2859">
        <v>240.04310608</v>
      </c>
      <c r="D2859" t="s">
        <v>37</v>
      </c>
      <c r="E2859">
        <v>792113.99104693695</v>
      </c>
      <c r="F2859">
        <v>9638438.9756527301</v>
      </c>
      <c r="G2859">
        <f>IF(C2859="","",VLOOKUP(C2859,Classes_detaillees!B:D,Classes_detaillees!C$1,TRUE))</f>
        <v>245</v>
      </c>
      <c r="H2859">
        <f>IF(C2859="","",VLOOKUP(C2859,Classes_finales!B:D,Classes_finales!C$1,TRUE))</f>
        <v>80</v>
      </c>
      <c r="I2859">
        <f t="shared" si="44"/>
        <v>20</v>
      </c>
      <c r="J2859" s="31">
        <f>Classes_finales!$W$30*C2859^3+Classes_finales!$W$31*C2859^2+Classes_finales!$W$32*C2859+Classes_finales!$W$33</f>
        <v>-136.68272452688635</v>
      </c>
      <c r="K2859">
        <f>IF(OR(C2859&lt;10,C2859&gt;450),0,IF(H2859&gt;=MAX(Classes_finales!D:D),$M$1,Donnees_SIG!J2859))</f>
        <v>7.914299999999999</v>
      </c>
      <c r="P2859" t="s">
        <v>39</v>
      </c>
    </row>
    <row r="2860" spans="1:16">
      <c r="A2860" t="s">
        <v>5755</v>
      </c>
      <c r="B2860" t="s">
        <v>5756</v>
      </c>
      <c r="C2860">
        <v>29.447399139000002</v>
      </c>
      <c r="D2860" t="s">
        <v>37</v>
      </c>
      <c r="E2860">
        <v>792348.30115323397</v>
      </c>
      <c r="F2860">
        <v>9638138.8447231092</v>
      </c>
      <c r="G2860">
        <f>IF(C2860="","",VLOOKUP(C2860,Classes_detaillees!B:D,Classes_detaillees!C$1,TRUE))</f>
        <v>30</v>
      </c>
      <c r="H2860">
        <f>IF(C2860="","",VLOOKUP(C2860,Classes_finales!B:D,Classes_finales!C$1,TRUE))</f>
        <v>30</v>
      </c>
      <c r="I2860">
        <f t="shared" si="44"/>
        <v>20</v>
      </c>
      <c r="J2860" s="31">
        <f>Classes_finales!$W$30*C2860^3+Classes_finales!$W$31*C2860^2+Classes_finales!$W$32*C2860+Classes_finales!$W$33</f>
        <v>2.594879665864938</v>
      </c>
      <c r="K2860">
        <f>IF(OR(C2860&lt;10,C2860&gt;450),0,IF(H2860&gt;=MAX(Classes_finales!D:D),$M$1,Donnees_SIG!J2860))</f>
        <v>2.594879665864938</v>
      </c>
      <c r="P2860" t="s">
        <v>39</v>
      </c>
    </row>
    <row r="2861" spans="1:16">
      <c r="A2861" t="s">
        <v>5757</v>
      </c>
      <c r="B2861" t="s">
        <v>5758</v>
      </c>
      <c r="C2861">
        <v>92.011100768999995</v>
      </c>
      <c r="D2861" t="s">
        <v>37</v>
      </c>
      <c r="E2861">
        <v>792797.09386639297</v>
      </c>
      <c r="F2861">
        <v>9639428.0507040806</v>
      </c>
      <c r="G2861">
        <f>IF(C2861="","",VLOOKUP(C2861,Classes_detaillees!B:D,Classes_detaillees!C$1,TRUE))</f>
        <v>95</v>
      </c>
      <c r="H2861">
        <f>IF(C2861="","",VLOOKUP(C2861,Classes_finales!B:D,Classes_finales!C$1,TRUE))</f>
        <v>80</v>
      </c>
      <c r="I2861">
        <f t="shared" si="44"/>
        <v>20</v>
      </c>
      <c r="J2861" s="31">
        <f>Classes_finales!$W$30*C2861^3+Classes_finales!$W$31*C2861^2+Classes_finales!$W$32*C2861+Classes_finales!$W$33</f>
        <v>7.803627401377101</v>
      </c>
      <c r="K2861">
        <f>IF(OR(C2861&lt;10,C2861&gt;450),0,IF(H2861&gt;=MAX(Classes_finales!D:D),$M$1,Donnees_SIG!J2861))</f>
        <v>7.914299999999999</v>
      </c>
      <c r="P2861" t="s">
        <v>39</v>
      </c>
    </row>
    <row r="2862" spans="1:16">
      <c r="A2862" t="s">
        <v>5759</v>
      </c>
      <c r="B2862" s="31" t="s">
        <v>5760</v>
      </c>
      <c r="C2862">
        <v>60.119899750000002</v>
      </c>
      <c r="D2862" t="s">
        <v>37</v>
      </c>
      <c r="E2862">
        <v>784280.82897782896</v>
      </c>
      <c r="F2862">
        <v>9635557.5827266704</v>
      </c>
      <c r="G2862">
        <f>IF(C2862="","",VLOOKUP(C2862,Classes_detaillees!B:D,Classes_detaillees!C$1,TRUE))</f>
        <v>65</v>
      </c>
      <c r="H2862">
        <f>IF(C2862="","",VLOOKUP(C2862,Classes_finales!B:D,Classes_finales!C$1,TRUE))</f>
        <v>70</v>
      </c>
      <c r="I2862">
        <f t="shared" si="44"/>
        <v>20</v>
      </c>
      <c r="J2862" s="31">
        <f>Classes_finales!$W$30*C2862^3+Classes_finales!$W$31*C2862^2+Classes_finales!$W$32*C2862+Classes_finales!$W$33</f>
        <v>6.5488573229714735</v>
      </c>
      <c r="K2862">
        <f>IF(OR(C2862&lt;10,C2862&gt;450),0,IF(H2862&gt;=MAX(Classes_finales!D:D),$M$1,Donnees_SIG!J2862))</f>
        <v>6.5488573229714735</v>
      </c>
      <c r="P2862" t="s">
        <v>39</v>
      </c>
    </row>
    <row r="2863" spans="1:16">
      <c r="A2863" t="s">
        <v>5761</v>
      </c>
      <c r="B2863" s="31" t="s">
        <v>5762</v>
      </c>
      <c r="C2863">
        <v>93.968399047999995</v>
      </c>
      <c r="D2863" t="s">
        <v>37</v>
      </c>
      <c r="E2863">
        <v>783518.866626926</v>
      </c>
      <c r="F2863">
        <v>9636714.1839067396</v>
      </c>
      <c r="G2863">
        <f>IF(C2863="","",VLOOKUP(C2863,Classes_detaillees!B:D,Classes_detaillees!C$1,TRUE))</f>
        <v>95</v>
      </c>
      <c r="H2863">
        <f>IF(C2863="","",VLOOKUP(C2863,Classes_finales!B:D,Classes_finales!C$1,TRUE))</f>
        <v>80</v>
      </c>
      <c r="I2863">
        <f t="shared" si="44"/>
        <v>20</v>
      </c>
      <c r="J2863" s="31">
        <f>Classes_finales!$W$30*C2863^3+Classes_finales!$W$31*C2863^2+Classes_finales!$W$32*C2863+Classes_finales!$W$33</f>
        <v>7.7003018781740895</v>
      </c>
      <c r="K2863">
        <f>IF(OR(C2863&lt;10,C2863&gt;450),0,IF(H2863&gt;=MAX(Classes_finales!D:D),$M$1,Donnees_SIG!J2863))</f>
        <v>7.914299999999999</v>
      </c>
      <c r="P2863" t="s">
        <v>39</v>
      </c>
    </row>
    <row r="2864" spans="1:16">
      <c r="A2864" t="s">
        <v>5763</v>
      </c>
      <c r="B2864" t="s">
        <v>5764</v>
      </c>
      <c r="C2864">
        <v>94.184303283999995</v>
      </c>
      <c r="D2864" t="s">
        <v>37</v>
      </c>
      <c r="E2864">
        <v>790554.50565982203</v>
      </c>
      <c r="F2864">
        <v>9637947.6429034807</v>
      </c>
      <c r="G2864">
        <f>IF(C2864="","",VLOOKUP(C2864,Classes_detaillees!B:D,Classes_detaillees!C$1,TRUE))</f>
        <v>95</v>
      </c>
      <c r="H2864">
        <f>IF(C2864="","",VLOOKUP(C2864,Classes_finales!B:D,Classes_finales!C$1,TRUE))</f>
        <v>80</v>
      </c>
      <c r="I2864">
        <f t="shared" si="44"/>
        <v>20</v>
      </c>
      <c r="J2864" s="31">
        <f>Classes_finales!$W$30*C2864^3+Classes_finales!$W$31*C2864^2+Classes_finales!$W$32*C2864+Classes_finales!$W$33</f>
        <v>7.6873074919796913</v>
      </c>
      <c r="K2864">
        <f>IF(OR(C2864&lt;10,C2864&gt;450),0,IF(H2864&gt;=MAX(Classes_finales!D:D),$M$1,Donnees_SIG!J2864))</f>
        <v>7.914299999999999</v>
      </c>
      <c r="P2864" t="s">
        <v>39</v>
      </c>
    </row>
    <row r="2865" spans="1:16">
      <c r="A2865" t="s">
        <v>5765</v>
      </c>
      <c r="B2865" s="31" t="s">
        <v>5766</v>
      </c>
      <c r="C2865">
        <v>72.722702025999993</v>
      </c>
      <c r="D2865" t="s">
        <v>37</v>
      </c>
      <c r="E2865">
        <v>790805.01302176097</v>
      </c>
      <c r="F2865">
        <v>9637247.4325616192</v>
      </c>
      <c r="G2865">
        <f>IF(C2865="","",VLOOKUP(C2865,Classes_detaillees!B:D,Classes_detaillees!C$1,TRUE))</f>
        <v>75</v>
      </c>
      <c r="H2865">
        <f>IF(C2865="","",VLOOKUP(C2865,Classes_finales!B:D,Classes_finales!C$1,TRUE))</f>
        <v>80</v>
      </c>
      <c r="I2865">
        <f t="shared" si="44"/>
        <v>20</v>
      </c>
      <c r="J2865" s="31">
        <f>Classes_finales!$W$30*C2865^3+Classes_finales!$W$31*C2865^2+Classes_finales!$W$32*C2865+Classes_finales!$W$33</f>
        <v>7.6031096874065707</v>
      </c>
      <c r="K2865">
        <f>IF(OR(C2865&lt;10,C2865&gt;450),0,IF(H2865&gt;=MAX(Classes_finales!D:D),$M$1,Donnees_SIG!J2865))</f>
        <v>7.914299999999999</v>
      </c>
      <c r="P2865" t="s">
        <v>39</v>
      </c>
    </row>
    <row r="2866" spans="1:16">
      <c r="A2866" t="s">
        <v>5767</v>
      </c>
      <c r="B2866" s="31" t="s">
        <v>5768</v>
      </c>
      <c r="C2866">
        <v>73.999397278000004</v>
      </c>
      <c r="D2866" t="s">
        <v>37</v>
      </c>
      <c r="E2866">
        <v>790886.04286361695</v>
      </c>
      <c r="F2866">
        <v>9639313.5315817203</v>
      </c>
      <c r="G2866">
        <f>IF(C2866="","",VLOOKUP(C2866,Classes_detaillees!B:D,Classes_detaillees!C$1,TRUE))</f>
        <v>75</v>
      </c>
      <c r="H2866">
        <f>IF(C2866="","",VLOOKUP(C2866,Classes_finales!B:D,Classes_finales!C$1,TRUE))</f>
        <v>80</v>
      </c>
      <c r="I2866">
        <f t="shared" si="44"/>
        <v>20</v>
      </c>
      <c r="J2866" s="31">
        <f>Classes_finales!$W$30*C2866^3+Classes_finales!$W$31*C2866^2+Classes_finales!$W$32*C2866+Classes_finales!$W$33</f>
        <v>7.6755874883615913</v>
      </c>
      <c r="K2866">
        <f>IF(OR(C2866&lt;10,C2866&gt;450),0,IF(H2866&gt;=MAX(Classes_finales!D:D),$M$1,Donnees_SIG!J2866))</f>
        <v>7.914299999999999</v>
      </c>
      <c r="P2866" t="s">
        <v>39</v>
      </c>
    </row>
    <row r="2867" spans="1:16">
      <c r="A2867" t="s">
        <v>5769</v>
      </c>
      <c r="B2867" s="31" t="s">
        <v>5770</v>
      </c>
      <c r="C2867">
        <v>81.043899535999998</v>
      </c>
      <c r="D2867" t="s">
        <v>37</v>
      </c>
      <c r="E2867">
        <v>789607.20898884698</v>
      </c>
      <c r="F2867">
        <v>9638938.3287786897</v>
      </c>
      <c r="G2867">
        <f>IF(C2867="","",VLOOKUP(C2867,Classes_detaillees!B:D,Classes_detaillees!C$1,TRUE))</f>
        <v>85</v>
      </c>
      <c r="H2867">
        <f>IF(C2867="","",VLOOKUP(C2867,Classes_finales!B:D,Classes_finales!C$1,TRUE))</f>
        <v>80</v>
      </c>
      <c r="I2867">
        <f t="shared" si="44"/>
        <v>20</v>
      </c>
      <c r="J2867" s="31">
        <f>Classes_finales!$W$30*C2867^3+Classes_finales!$W$31*C2867^2+Classes_finales!$W$32*C2867+Classes_finales!$W$33</f>
        <v>7.9374370589247683</v>
      </c>
      <c r="K2867">
        <f>IF(OR(C2867&lt;10,C2867&gt;450),0,IF(H2867&gt;=MAX(Classes_finales!D:D),$M$1,Donnees_SIG!J2867))</f>
        <v>7.914299999999999</v>
      </c>
      <c r="P2867" t="s">
        <v>39</v>
      </c>
    </row>
    <row r="2868" spans="1:16">
      <c r="A2868" t="s">
        <v>5771</v>
      </c>
      <c r="B2868" t="s">
        <v>5772</v>
      </c>
      <c r="C2868">
        <v>91.607299804999997</v>
      </c>
      <c r="D2868" t="s">
        <v>37</v>
      </c>
      <c r="E2868">
        <v>790511.50044603797</v>
      </c>
      <c r="F2868">
        <v>9637898.6368416995</v>
      </c>
      <c r="G2868">
        <f>IF(C2868="","",VLOOKUP(C2868,Classes_detaillees!B:D,Classes_detaillees!C$1,TRUE))</f>
        <v>95</v>
      </c>
      <c r="H2868">
        <f>IF(C2868="","",VLOOKUP(C2868,Classes_finales!B:D,Classes_finales!C$1,TRUE))</f>
        <v>80</v>
      </c>
      <c r="I2868">
        <f t="shared" si="44"/>
        <v>20</v>
      </c>
      <c r="J2868" s="31">
        <f>Classes_finales!$W$30*C2868^3+Classes_finales!$W$31*C2868^2+Classes_finales!$W$32*C2868+Classes_finales!$W$33</f>
        <v>7.8217484095590155</v>
      </c>
      <c r="K2868">
        <f>IF(OR(C2868&lt;10,C2868&gt;450),0,IF(H2868&gt;=MAX(Classes_finales!D:D),$M$1,Donnees_SIG!J2868))</f>
        <v>7.914299999999999</v>
      </c>
      <c r="P2868" t="s">
        <v>39</v>
      </c>
    </row>
    <row r="2869" spans="1:16">
      <c r="A2869" t="s">
        <v>5773</v>
      </c>
      <c r="B2869" t="s">
        <v>5774</v>
      </c>
      <c r="C2869">
        <v>201.62049866000001</v>
      </c>
      <c r="D2869" t="s">
        <v>37</v>
      </c>
      <c r="E2869">
        <v>790844.08503891795</v>
      </c>
      <c r="F2869">
        <v>9638641.5400663801</v>
      </c>
      <c r="G2869">
        <f>IF(C2869="","",VLOOKUP(C2869,Classes_detaillees!B:D,Classes_detaillees!C$1,TRUE))</f>
        <v>205</v>
      </c>
      <c r="H2869">
        <f>IF(C2869="","",VLOOKUP(C2869,Classes_finales!B:D,Classes_finales!C$1,TRUE))</f>
        <v>80</v>
      </c>
      <c r="I2869">
        <f t="shared" si="44"/>
        <v>20</v>
      </c>
      <c r="J2869" s="31">
        <f>Classes_finales!$W$30*C2869^3+Classes_finales!$W$31*C2869^2+Classes_finales!$W$32*C2869+Classes_finales!$W$33</f>
        <v>-63.49447165444041</v>
      </c>
      <c r="K2869">
        <f>IF(OR(C2869&lt;10,C2869&gt;450),0,IF(H2869&gt;=MAX(Classes_finales!D:D),$M$1,Donnees_SIG!J2869))</f>
        <v>7.914299999999999</v>
      </c>
      <c r="P2869" t="s">
        <v>39</v>
      </c>
    </row>
    <row r="2870" spans="1:16">
      <c r="A2870" t="s">
        <v>5775</v>
      </c>
      <c r="B2870" s="31" t="s">
        <v>5776</v>
      </c>
      <c r="C2870">
        <v>102.24949646</v>
      </c>
      <c r="D2870" t="s">
        <v>37</v>
      </c>
      <c r="E2870">
        <v>791714.26500629995</v>
      </c>
      <c r="F2870">
        <v>9638311.4083364792</v>
      </c>
      <c r="G2870">
        <f>IF(C2870="","",VLOOKUP(C2870,Classes_detaillees!B:D,Classes_detaillees!C$1,TRUE))</f>
        <v>105</v>
      </c>
      <c r="H2870">
        <f>IF(C2870="","",VLOOKUP(C2870,Classes_finales!B:D,Classes_finales!C$1,TRUE))</f>
        <v>80</v>
      </c>
      <c r="I2870">
        <f t="shared" si="44"/>
        <v>20</v>
      </c>
      <c r="J2870" s="31">
        <f>Classes_finales!$W$30*C2870^3+Classes_finales!$W$31*C2870^2+Classes_finales!$W$32*C2870+Classes_finales!$W$33</f>
        <v>6.9609203649605469</v>
      </c>
      <c r="K2870">
        <f>IF(OR(C2870&lt;10,C2870&gt;450),0,IF(H2870&gt;=MAX(Classes_finales!D:D),$M$1,Donnees_SIG!J2870))</f>
        <v>7.914299999999999</v>
      </c>
      <c r="P2870" t="s">
        <v>39</v>
      </c>
    </row>
    <row r="2871" spans="1:16">
      <c r="A2871" t="s">
        <v>5777</v>
      </c>
      <c r="B2871" t="s">
        <v>5778</v>
      </c>
      <c r="C2871">
        <v>12.701199532</v>
      </c>
      <c r="D2871" t="s">
        <v>37</v>
      </c>
      <c r="E2871">
        <v>791755.088546352</v>
      </c>
      <c r="F2871">
        <v>9638285.7643001303</v>
      </c>
      <c r="G2871">
        <f>IF(C2871="","",VLOOKUP(C2871,Classes_detaillees!B:D,Classes_detaillees!C$1,TRUE))</f>
        <v>15</v>
      </c>
      <c r="H2871">
        <f>IF(C2871="","",VLOOKUP(C2871,Classes_finales!B:D,Classes_finales!C$1,TRUE))</f>
        <v>15</v>
      </c>
      <c r="I2871">
        <f t="shared" si="44"/>
        <v>20</v>
      </c>
      <c r="J2871" s="31">
        <f>Classes_finales!$W$30*C2871^3+Classes_finales!$W$31*C2871^2+Classes_finales!$W$32*C2871+Classes_finales!$W$33</f>
        <v>0.55892401693705374</v>
      </c>
      <c r="K2871">
        <f>IF(OR(C2871&lt;10,C2871&gt;450),0,IF(H2871&gt;=MAX(Classes_finales!D:D),$M$1,Donnees_SIG!J2871))</f>
        <v>0.55892401693705374</v>
      </c>
      <c r="P2871" t="s">
        <v>39</v>
      </c>
    </row>
    <row r="2872" spans="1:16">
      <c r="A2872" t="s">
        <v>5779</v>
      </c>
      <c r="B2872" t="s">
        <v>5780</v>
      </c>
      <c r="C2872">
        <v>58.618301391999999</v>
      </c>
      <c r="D2872" t="s">
        <v>37</v>
      </c>
      <c r="E2872">
        <v>790601.00616907806</v>
      </c>
      <c r="F2872">
        <v>9638532.2623954695</v>
      </c>
      <c r="G2872">
        <f>IF(C2872="","",VLOOKUP(C2872,Classes_detaillees!B:D,Classes_detaillees!C$1,TRUE))</f>
        <v>60</v>
      </c>
      <c r="H2872">
        <f>IF(C2872="","",VLOOKUP(C2872,Classes_finales!B:D,Classes_finales!C$1,TRUE))</f>
        <v>60</v>
      </c>
      <c r="I2872">
        <f t="shared" si="44"/>
        <v>20</v>
      </c>
      <c r="J2872" s="31">
        <f>Classes_finales!$W$30*C2872^3+Classes_finales!$W$31*C2872^2+Classes_finales!$W$32*C2872+Classes_finales!$W$33</f>
        <v>6.3887398443288532</v>
      </c>
      <c r="K2872">
        <f>IF(OR(C2872&lt;10,C2872&gt;450),0,IF(H2872&gt;=MAX(Classes_finales!D:D),$M$1,Donnees_SIG!J2872))</f>
        <v>6.3887398443288532</v>
      </c>
      <c r="P2872" t="s">
        <v>39</v>
      </c>
    </row>
    <row r="2873" spans="1:16">
      <c r="A2873" t="s">
        <v>5781</v>
      </c>
      <c r="B2873" t="s">
        <v>5782</v>
      </c>
      <c r="C2873">
        <v>100.58979797000001</v>
      </c>
      <c r="D2873" t="s">
        <v>37</v>
      </c>
      <c r="E2873">
        <v>793789.53830633895</v>
      </c>
      <c r="F2873">
        <v>9639408.1720476504</v>
      </c>
      <c r="G2873">
        <f>IF(C2873="","",VLOOKUP(C2873,Classes_detaillees!B:D,Classes_detaillees!C$1,TRUE))</f>
        <v>105</v>
      </c>
      <c r="H2873">
        <f>IF(C2873="","",VLOOKUP(C2873,Classes_finales!B:D,Classes_finales!C$1,TRUE))</f>
        <v>80</v>
      </c>
      <c r="I2873">
        <f t="shared" si="44"/>
        <v>20</v>
      </c>
      <c r="J2873" s="31">
        <f>Classes_finales!$W$30*C2873^3+Classes_finales!$W$31*C2873^2+Classes_finales!$W$32*C2873+Classes_finales!$W$33</f>
        <v>7.1501658516785707</v>
      </c>
      <c r="K2873">
        <f>IF(OR(C2873&lt;10,C2873&gt;450),0,IF(H2873&gt;=MAX(Classes_finales!D:D),$M$1,Donnees_SIG!J2873))</f>
        <v>7.914299999999999</v>
      </c>
      <c r="P2873" t="s">
        <v>39</v>
      </c>
    </row>
    <row r="2874" spans="1:16">
      <c r="A2874" t="s">
        <v>5783</v>
      </c>
      <c r="B2874" s="31" t="s">
        <v>5784</v>
      </c>
      <c r="C2874">
        <v>215.73599243000001</v>
      </c>
      <c r="D2874" t="s">
        <v>37</v>
      </c>
      <c r="E2874">
        <v>791391.24280291703</v>
      </c>
      <c r="F2874">
        <v>9638843.2448147908</v>
      </c>
      <c r="G2874">
        <f>IF(C2874="","",VLOOKUP(C2874,Classes_detaillees!B:D,Classes_detaillees!C$1,TRUE))</f>
        <v>220</v>
      </c>
      <c r="H2874">
        <f>IF(C2874="","",VLOOKUP(C2874,Classes_finales!B:D,Classes_finales!C$1,TRUE))</f>
        <v>80</v>
      </c>
      <c r="I2874">
        <f t="shared" si="44"/>
        <v>20</v>
      </c>
      <c r="J2874" s="31">
        <f>Classes_finales!$W$30*C2874^3+Classes_finales!$W$31*C2874^2+Classes_finales!$W$32*C2874+Classes_finales!$W$33</f>
        <v>-86.625652198047192</v>
      </c>
      <c r="K2874">
        <f>IF(OR(C2874&lt;10,C2874&gt;450),0,IF(H2874&gt;=MAX(Classes_finales!D:D),$M$1,Donnees_SIG!J2874))</f>
        <v>7.914299999999999</v>
      </c>
      <c r="P2874" t="s">
        <v>39</v>
      </c>
    </row>
    <row r="2875" spans="1:16">
      <c r="A2875" t="s">
        <v>5785</v>
      </c>
      <c r="B2875" s="31" t="s">
        <v>5786</v>
      </c>
      <c r="C2875">
        <v>144.07229613999999</v>
      </c>
      <c r="D2875" t="s">
        <v>37</v>
      </c>
      <c r="E2875">
        <v>790949.358114011</v>
      </c>
      <c r="F2875">
        <v>9638259.6798453107</v>
      </c>
      <c r="G2875">
        <f>IF(C2875="","",VLOOKUP(C2875,Classes_detaillees!B:D,Classes_detaillees!C$1,TRUE))</f>
        <v>145</v>
      </c>
      <c r="H2875">
        <f>IF(C2875="","",VLOOKUP(C2875,Classes_finales!B:D,Classes_finales!C$1,TRUE))</f>
        <v>80</v>
      </c>
      <c r="I2875">
        <f t="shared" si="44"/>
        <v>20</v>
      </c>
      <c r="J2875" s="31">
        <f>Classes_finales!$W$30*C2875^3+Classes_finales!$W$31*C2875^2+Classes_finales!$W$32*C2875+Classes_finales!$W$33</f>
        <v>-6.4246411485830279</v>
      </c>
      <c r="K2875">
        <f>IF(OR(C2875&lt;10,C2875&gt;450),0,IF(H2875&gt;=MAX(Classes_finales!D:D),$M$1,Donnees_SIG!J2875))</f>
        <v>7.914299999999999</v>
      </c>
      <c r="P2875" t="s">
        <v>39</v>
      </c>
    </row>
    <row r="2876" spans="1:16">
      <c r="A2876" t="s">
        <v>5787</v>
      </c>
      <c r="B2876" t="s">
        <v>5788</v>
      </c>
      <c r="C2876">
        <v>69.092201232999997</v>
      </c>
      <c r="D2876" t="s">
        <v>37</v>
      </c>
      <c r="E2876">
        <v>792257.17804255895</v>
      </c>
      <c r="F2876">
        <v>9638687.6366664991</v>
      </c>
      <c r="G2876">
        <f>IF(C2876="","",VLOOKUP(C2876,Classes_detaillees!B:D,Classes_detaillees!C$1,TRUE))</f>
        <v>70</v>
      </c>
      <c r="H2876">
        <f>IF(C2876="","",VLOOKUP(C2876,Classes_finales!B:D,Classes_finales!C$1,TRUE))</f>
        <v>70</v>
      </c>
      <c r="I2876">
        <f t="shared" si="44"/>
        <v>20</v>
      </c>
      <c r="J2876" s="31">
        <f>Classes_finales!$W$30*C2876^3+Classes_finales!$W$31*C2876^2+Classes_finales!$W$32*C2876+Classes_finales!$W$33</f>
        <v>7.3593038325308502</v>
      </c>
      <c r="K2876">
        <f>IF(OR(C2876&lt;10,C2876&gt;450),0,IF(H2876&gt;=MAX(Classes_finales!D:D),$M$1,Donnees_SIG!J2876))</f>
        <v>7.3593038325308502</v>
      </c>
      <c r="P2876" t="s">
        <v>39</v>
      </c>
    </row>
    <row r="2877" spans="1:16">
      <c r="A2877" t="s">
        <v>5789</v>
      </c>
      <c r="B2877" t="s">
        <v>5790</v>
      </c>
      <c r="C2877">
        <v>80.021003723000007</v>
      </c>
      <c r="D2877" t="s">
        <v>37</v>
      </c>
      <c r="E2877">
        <v>785606.892246117</v>
      </c>
      <c r="F2877">
        <v>9636598.0365219396</v>
      </c>
      <c r="G2877">
        <f>IF(C2877="","",VLOOKUP(C2877,Classes_detaillees!B:D,Classes_detaillees!C$1,TRUE))</f>
        <v>85</v>
      </c>
      <c r="H2877">
        <f>IF(C2877="","",VLOOKUP(C2877,Classes_finales!B:D,Classes_finales!C$1,TRUE))</f>
        <v>80</v>
      </c>
      <c r="I2877">
        <f t="shared" si="44"/>
        <v>20</v>
      </c>
      <c r="J2877" s="31">
        <f>Classes_finales!$W$30*C2877^3+Classes_finales!$W$31*C2877^2+Classes_finales!$W$32*C2877+Classes_finales!$W$33</f>
        <v>7.9148218455107937</v>
      </c>
      <c r="K2877">
        <f>IF(OR(C2877&lt;10,C2877&gt;450),0,IF(H2877&gt;=MAX(Classes_finales!D:D),$M$1,Donnees_SIG!J2877))</f>
        <v>7.914299999999999</v>
      </c>
      <c r="P2877" t="s">
        <v>39</v>
      </c>
    </row>
    <row r="2878" spans="1:16">
      <c r="A2878" t="s">
        <v>5791</v>
      </c>
      <c r="B2878" s="31" t="s">
        <v>5792</v>
      </c>
      <c r="C2878">
        <v>78.970703125</v>
      </c>
      <c r="D2878" t="s">
        <v>37</v>
      </c>
      <c r="E2878">
        <v>783214.57035257702</v>
      </c>
      <c r="F2878">
        <v>9636590.8323973697</v>
      </c>
      <c r="G2878">
        <f>IF(C2878="","",VLOOKUP(C2878,Classes_detaillees!B:D,Classes_detaillees!C$1,TRUE))</f>
        <v>80</v>
      </c>
      <c r="H2878">
        <f>IF(C2878="","",VLOOKUP(C2878,Classes_finales!B:D,Classes_finales!C$1,TRUE))</f>
        <v>80</v>
      </c>
      <c r="I2878">
        <f t="shared" si="44"/>
        <v>20</v>
      </c>
      <c r="J2878" s="31">
        <f>Classes_finales!$W$30*C2878^3+Classes_finales!$W$31*C2878^2+Classes_finales!$W$32*C2878+Classes_finales!$W$33</f>
        <v>7.8859377422784274</v>
      </c>
      <c r="K2878">
        <f>IF(OR(C2878&lt;10,C2878&gt;450),0,IF(H2878&gt;=MAX(Classes_finales!D:D),$M$1,Donnees_SIG!J2878))</f>
        <v>7.914299999999999</v>
      </c>
      <c r="P2878" t="s">
        <v>39</v>
      </c>
    </row>
    <row r="2879" spans="1:16">
      <c r="A2879" t="s">
        <v>5793</v>
      </c>
      <c r="B2879" t="s">
        <v>5794</v>
      </c>
      <c r="C2879">
        <v>109.85549927</v>
      </c>
      <c r="D2879" t="s">
        <v>37</v>
      </c>
      <c r="E2879">
        <v>789805.11633382901</v>
      </c>
      <c r="F2879">
        <v>9638894.1043110602</v>
      </c>
      <c r="G2879">
        <f>IF(C2879="","",VLOOKUP(C2879,Classes_detaillees!B:D,Classes_detaillees!C$1,TRUE))</f>
        <v>110</v>
      </c>
      <c r="H2879">
        <f>IF(C2879="","",VLOOKUP(C2879,Classes_finales!B:D,Classes_finales!C$1,TRUE))</f>
        <v>80</v>
      </c>
      <c r="I2879">
        <f t="shared" si="44"/>
        <v>20</v>
      </c>
      <c r="J2879" s="31">
        <f>Classes_finales!$W$30*C2879^3+Classes_finales!$W$31*C2879^2+Classes_finales!$W$32*C2879+Classes_finales!$W$33</f>
        <v>5.8079552714395657</v>
      </c>
      <c r="K2879">
        <f>IF(OR(C2879&lt;10,C2879&gt;450),0,IF(H2879&gt;=MAX(Classes_finales!D:D),$M$1,Donnees_SIG!J2879))</f>
        <v>7.914299999999999</v>
      </c>
      <c r="P2879" t="s">
        <v>39</v>
      </c>
    </row>
    <row r="2880" spans="1:16">
      <c r="A2880" t="s">
        <v>5795</v>
      </c>
      <c r="B2880" t="s">
        <v>5796</v>
      </c>
      <c r="C2880">
        <v>157.63630676</v>
      </c>
      <c r="D2880" t="s">
        <v>37</v>
      </c>
      <c r="E2880">
        <v>790442.80440818297</v>
      </c>
      <c r="F2880">
        <v>9638500.0509964991</v>
      </c>
      <c r="G2880">
        <f>IF(C2880="","",VLOOKUP(C2880,Classes_detaillees!B:D,Classes_detaillees!C$1,TRUE))</f>
        <v>160</v>
      </c>
      <c r="H2880">
        <f>IF(C2880="","",VLOOKUP(C2880,Classes_finales!B:D,Classes_finales!C$1,TRUE))</f>
        <v>80</v>
      </c>
      <c r="I2880">
        <f t="shared" si="44"/>
        <v>20</v>
      </c>
      <c r="J2880" s="31">
        <f>Classes_finales!$W$30*C2880^3+Classes_finales!$W$31*C2880^2+Classes_finales!$W$32*C2880+Classes_finales!$W$33</f>
        <v>-15.182681386854284</v>
      </c>
      <c r="K2880">
        <f>IF(OR(C2880&lt;10,C2880&gt;450),0,IF(H2880&gt;=MAX(Classes_finales!D:D),$M$1,Donnees_SIG!J2880))</f>
        <v>7.914299999999999</v>
      </c>
      <c r="P2880" t="s">
        <v>39</v>
      </c>
    </row>
    <row r="2881" spans="1:16">
      <c r="A2881" t="s">
        <v>5797</v>
      </c>
      <c r="B2881" t="s">
        <v>5798</v>
      </c>
      <c r="C2881">
        <v>90.080299377000003</v>
      </c>
      <c r="D2881" t="s">
        <v>37</v>
      </c>
      <c r="E2881">
        <v>790891.39752628596</v>
      </c>
      <c r="F2881">
        <v>9638020.4966245592</v>
      </c>
      <c r="G2881">
        <f>IF(C2881="","",VLOOKUP(C2881,Classes_detaillees!B:D,Classes_detaillees!C$1,TRUE))</f>
        <v>95</v>
      </c>
      <c r="H2881">
        <f>IF(C2881="","",VLOOKUP(C2881,Classes_finales!B:D,Classes_finales!C$1,TRUE))</f>
        <v>80</v>
      </c>
      <c r="I2881">
        <f t="shared" si="44"/>
        <v>20</v>
      </c>
      <c r="J2881" s="31">
        <f>Classes_finales!$W$30*C2881^3+Classes_finales!$W$31*C2881^2+Classes_finales!$W$32*C2881+Classes_finales!$W$33</f>
        <v>7.8806214466980773</v>
      </c>
      <c r="K2881">
        <f>IF(OR(C2881&lt;10,C2881&gt;450),0,IF(H2881&gt;=MAX(Classes_finales!D:D),$M$1,Donnees_SIG!J2881))</f>
        <v>7.914299999999999</v>
      </c>
      <c r="P2881" t="s">
        <v>39</v>
      </c>
    </row>
    <row r="2882" spans="1:16">
      <c r="A2882" t="s">
        <v>5799</v>
      </c>
      <c r="B2882" t="s">
        <v>5800</v>
      </c>
      <c r="C2882">
        <v>53.762298584</v>
      </c>
      <c r="D2882" t="s">
        <v>37</v>
      </c>
      <c r="E2882">
        <v>792148.26020016999</v>
      </c>
      <c r="F2882">
        <v>9638402.5713226609</v>
      </c>
      <c r="G2882">
        <f>IF(C2882="","",VLOOKUP(C2882,Classes_detaillees!B:D,Classes_detaillees!C$1,TRUE))</f>
        <v>55</v>
      </c>
      <c r="H2882">
        <f>IF(C2882="","",VLOOKUP(C2882,Classes_finales!B:D,Classes_finales!C$1,TRUE))</f>
        <v>60</v>
      </c>
      <c r="I2882">
        <f t="shared" si="44"/>
        <v>20</v>
      </c>
      <c r="J2882" s="31">
        <f>Classes_finales!$W$30*C2882^3+Classes_finales!$W$31*C2882^2+Classes_finales!$W$32*C2882+Classes_finales!$W$33</f>
        <v>5.8323466793015974</v>
      </c>
      <c r="K2882">
        <f>IF(OR(C2882&lt;10,C2882&gt;450),0,IF(H2882&gt;=MAX(Classes_finales!D:D),$M$1,Donnees_SIG!J2882))</f>
        <v>5.8323466793015974</v>
      </c>
      <c r="P2882" t="s">
        <v>39</v>
      </c>
    </row>
    <row r="2883" spans="1:16">
      <c r="A2883" t="s">
        <v>5801</v>
      </c>
      <c r="B2883" s="31" t="s">
        <v>5802</v>
      </c>
      <c r="C2883">
        <v>36.300998688</v>
      </c>
      <c r="D2883" t="s">
        <v>37</v>
      </c>
      <c r="E2883">
        <v>782994.04109412897</v>
      </c>
      <c r="F2883">
        <v>9635850.2657358497</v>
      </c>
      <c r="G2883">
        <f>IF(C2883="","",VLOOKUP(C2883,Classes_detaillees!B:D,Classes_detaillees!C$1,TRUE))</f>
        <v>40</v>
      </c>
      <c r="H2883">
        <f>IF(C2883="","",VLOOKUP(C2883,Classes_finales!B:D,Classes_finales!C$1,TRUE))</f>
        <v>40</v>
      </c>
      <c r="I2883">
        <f t="shared" ref="I2883:I2946" si="45">IF(E2883="","",20)</f>
        <v>20</v>
      </c>
      <c r="J2883" s="31">
        <f>Classes_finales!$W$30*C2883^3+Classes_finales!$W$31*C2883^2+Classes_finales!$W$32*C2883+Classes_finales!$W$33</f>
        <v>3.5301824381450397</v>
      </c>
      <c r="K2883">
        <f>IF(OR(C2883&lt;10,C2883&gt;450),0,IF(H2883&gt;=MAX(Classes_finales!D:D),$M$1,Donnees_SIG!J2883))</f>
        <v>3.5301824381450397</v>
      </c>
      <c r="P2883" t="s">
        <v>39</v>
      </c>
    </row>
    <row r="2884" spans="1:16">
      <c r="A2884" t="s">
        <v>5803</v>
      </c>
      <c r="B2884" t="s">
        <v>5804</v>
      </c>
      <c r="C2884">
        <v>25.298700332999999</v>
      </c>
      <c r="D2884" t="s">
        <v>37</v>
      </c>
      <c r="E2884">
        <v>790478.10805405001</v>
      </c>
      <c r="F2884">
        <v>9638698.3828255609</v>
      </c>
      <c r="G2884">
        <f>IF(C2884="","",VLOOKUP(C2884,Classes_detaillees!B:D,Classes_detaillees!C$1,TRUE))</f>
        <v>30</v>
      </c>
      <c r="H2884">
        <f>IF(C2884="","",VLOOKUP(C2884,Classes_finales!B:D,Classes_finales!C$1,TRUE))</f>
        <v>30</v>
      </c>
      <c r="I2884">
        <f t="shared" si="45"/>
        <v>20</v>
      </c>
      <c r="J2884" s="31">
        <f>Classes_finales!$W$30*C2884^3+Classes_finales!$W$31*C2884^2+Classes_finales!$W$32*C2884+Classes_finales!$W$33</f>
        <v>2.0460137454002951</v>
      </c>
      <c r="K2884">
        <f>IF(OR(C2884&lt;10,C2884&gt;450),0,IF(H2884&gt;=MAX(Classes_finales!D:D),$M$1,Donnees_SIG!J2884))</f>
        <v>2.0460137454002951</v>
      </c>
      <c r="P2884" t="s">
        <v>39</v>
      </c>
    </row>
    <row r="2885" spans="1:16">
      <c r="A2885" t="s">
        <v>5805</v>
      </c>
      <c r="B2885" s="31" t="s">
        <v>5806</v>
      </c>
      <c r="C2885">
        <v>94.784698485999996</v>
      </c>
      <c r="D2885" t="s">
        <v>37</v>
      </c>
      <c r="E2885">
        <v>783174.33789689897</v>
      </c>
      <c r="F2885">
        <v>9636507.9693227801</v>
      </c>
      <c r="G2885">
        <f>IF(C2885="","",VLOOKUP(C2885,Classes_detaillees!B:D,Classes_detaillees!C$1,TRUE))</f>
        <v>95</v>
      </c>
      <c r="H2885">
        <f>IF(C2885="","",VLOOKUP(C2885,Classes_finales!B:D,Classes_finales!C$1,TRUE))</f>
        <v>80</v>
      </c>
      <c r="I2885">
        <f t="shared" si="45"/>
        <v>20</v>
      </c>
      <c r="J2885" s="31">
        <f>Classes_finales!$W$30*C2885^3+Classes_finales!$W$31*C2885^2+Classes_finales!$W$32*C2885+Classes_finales!$W$33</f>
        <v>7.6494770388405655</v>
      </c>
      <c r="K2885">
        <f>IF(OR(C2885&lt;10,C2885&gt;450),0,IF(H2885&gt;=MAX(Classes_finales!D:D),$M$1,Donnees_SIG!J2885))</f>
        <v>7.914299999999999</v>
      </c>
      <c r="P2885" t="s">
        <v>39</v>
      </c>
    </row>
    <row r="2886" spans="1:16">
      <c r="A2886" t="s">
        <v>5807</v>
      </c>
      <c r="B2886" s="31" t="s">
        <v>5808</v>
      </c>
      <c r="C2886">
        <v>57.348899840999998</v>
      </c>
      <c r="D2886" t="s">
        <v>37</v>
      </c>
      <c r="E2886">
        <v>790425.34894637601</v>
      </c>
      <c r="F2886">
        <v>9636824.6214084402</v>
      </c>
      <c r="G2886">
        <f>IF(C2886="","",VLOOKUP(C2886,Classes_detaillees!B:D,Classes_detaillees!C$1,TRUE))</f>
        <v>60</v>
      </c>
      <c r="H2886">
        <f>IF(C2886="","",VLOOKUP(C2886,Classes_finales!B:D,Classes_finales!C$1,TRUE))</f>
        <v>60</v>
      </c>
      <c r="I2886">
        <f t="shared" si="45"/>
        <v>20</v>
      </c>
      <c r="J2886" s="31">
        <f>Classes_finales!$W$30*C2886^3+Classes_finales!$W$31*C2886^2+Classes_finales!$W$32*C2886+Classes_finales!$W$33</f>
        <v>6.2487325846910977</v>
      </c>
      <c r="K2886">
        <f>IF(OR(C2886&lt;10,C2886&gt;450),0,IF(H2886&gt;=MAX(Classes_finales!D:D),$M$1,Donnees_SIG!J2886))</f>
        <v>6.2487325846910977</v>
      </c>
      <c r="P2886" t="s">
        <v>39</v>
      </c>
    </row>
    <row r="2887" spans="1:16">
      <c r="A2887" t="s">
        <v>5809</v>
      </c>
      <c r="B2887" t="s">
        <v>5810</v>
      </c>
      <c r="C2887">
        <v>40.584300995</v>
      </c>
      <c r="D2887" t="s">
        <v>37</v>
      </c>
      <c r="E2887">
        <v>783045.20663930301</v>
      </c>
      <c r="F2887">
        <v>9636238.9391671401</v>
      </c>
      <c r="G2887">
        <f>IF(C2887="","",VLOOKUP(C2887,Classes_detaillees!B:D,Classes_detaillees!C$1,TRUE))</f>
        <v>45</v>
      </c>
      <c r="H2887">
        <f>IF(C2887="","",VLOOKUP(C2887,Classes_finales!B:D,Classes_finales!C$1,TRUE))</f>
        <v>50</v>
      </c>
      <c r="I2887">
        <f t="shared" si="45"/>
        <v>20</v>
      </c>
      <c r="J2887" s="31">
        <f>Classes_finales!$W$30*C2887^3+Classes_finales!$W$31*C2887^2+Classes_finales!$W$32*C2887+Classes_finales!$W$33</f>
        <v>4.1182185349883245</v>
      </c>
      <c r="K2887">
        <f>IF(OR(C2887&lt;10,C2887&gt;450),0,IF(H2887&gt;=MAX(Classes_finales!D:D),$M$1,Donnees_SIG!J2887))</f>
        <v>4.1182185349883245</v>
      </c>
      <c r="P2887" t="s">
        <v>39</v>
      </c>
    </row>
    <row r="2888" spans="1:16">
      <c r="A2888" t="s">
        <v>5811</v>
      </c>
      <c r="B2888" t="s">
        <v>5812</v>
      </c>
      <c r="C2888">
        <v>55.612201691000003</v>
      </c>
      <c r="D2888" t="s">
        <v>37</v>
      </c>
      <c r="E2888">
        <v>784068.09345301101</v>
      </c>
      <c r="F2888">
        <v>9637537.0434656795</v>
      </c>
      <c r="G2888">
        <f>IF(C2888="","",VLOOKUP(C2888,Classes_detaillees!B:D,Classes_detaillees!C$1,TRUE))</f>
        <v>60</v>
      </c>
      <c r="H2888">
        <f>IF(C2888="","",VLOOKUP(C2888,Classes_finales!B:D,Classes_finales!C$1,TRUE))</f>
        <v>60</v>
      </c>
      <c r="I2888">
        <f t="shared" si="45"/>
        <v>20</v>
      </c>
      <c r="J2888" s="31">
        <f>Classes_finales!$W$30*C2888^3+Classes_finales!$W$31*C2888^2+Classes_finales!$W$32*C2888+Classes_finales!$W$33</f>
        <v>6.0507556195693084</v>
      </c>
      <c r="K2888">
        <f>IF(OR(C2888&lt;10,C2888&gt;450),0,IF(H2888&gt;=MAX(Classes_finales!D:D),$M$1,Donnees_SIG!J2888))</f>
        <v>6.0507556195693084</v>
      </c>
      <c r="P2888" t="s">
        <v>39</v>
      </c>
    </row>
    <row r="2889" spans="1:16">
      <c r="A2889" t="s">
        <v>5813</v>
      </c>
      <c r="B2889" t="s">
        <v>5814</v>
      </c>
      <c r="C2889">
        <v>125.24310303</v>
      </c>
      <c r="D2889" t="s">
        <v>37</v>
      </c>
      <c r="E2889">
        <v>791562.84156552097</v>
      </c>
      <c r="F2889">
        <v>9638421.4117451794</v>
      </c>
      <c r="G2889">
        <f>IF(C2889="","",VLOOKUP(C2889,Classes_detaillees!B:D,Classes_detaillees!C$1,TRUE))</f>
        <v>130</v>
      </c>
      <c r="H2889">
        <f>IF(C2889="","",VLOOKUP(C2889,Classes_finales!B:D,Classes_finales!C$1,TRUE))</f>
        <v>80</v>
      </c>
      <c r="I2889">
        <f t="shared" si="45"/>
        <v>20</v>
      </c>
      <c r="J2889" s="31">
        <f>Classes_finales!$W$30*C2889^3+Classes_finales!$W$31*C2889^2+Classes_finales!$W$32*C2889+Classes_finales!$W$33</f>
        <v>1.8666166257977372</v>
      </c>
      <c r="K2889">
        <f>IF(OR(C2889&lt;10,C2889&gt;450),0,IF(H2889&gt;=MAX(Classes_finales!D:D),$M$1,Donnees_SIG!J2889))</f>
        <v>7.914299999999999</v>
      </c>
      <c r="P2889" t="s">
        <v>39</v>
      </c>
    </row>
    <row r="2890" spans="1:16">
      <c r="A2890" t="s">
        <v>5815</v>
      </c>
      <c r="B2890" s="31" t="s">
        <v>5816</v>
      </c>
      <c r="C2890">
        <v>130.28100585999999</v>
      </c>
      <c r="D2890" t="s">
        <v>37</v>
      </c>
      <c r="E2890">
        <v>790430.52630460297</v>
      </c>
      <c r="F2890">
        <v>9638514.8114651404</v>
      </c>
      <c r="G2890">
        <f>IF(C2890="","",VLOOKUP(C2890,Classes_detaillees!B:D,Classes_detaillees!C$1,TRUE))</f>
        <v>135</v>
      </c>
      <c r="H2890">
        <f>IF(C2890="","",VLOOKUP(C2890,Classes_finales!B:D,Classes_finales!C$1,TRUE))</f>
        <v>80</v>
      </c>
      <c r="I2890">
        <f t="shared" si="45"/>
        <v>20</v>
      </c>
      <c r="J2890" s="31">
        <f>Classes_finales!$W$30*C2890^3+Classes_finales!$W$31*C2890^2+Classes_finales!$W$32*C2890+Classes_finales!$W$33</f>
        <v>5.0641999482637257E-2</v>
      </c>
      <c r="K2890">
        <f>IF(OR(C2890&lt;10,C2890&gt;450),0,IF(H2890&gt;=MAX(Classes_finales!D:D),$M$1,Donnees_SIG!J2890))</f>
        <v>7.914299999999999</v>
      </c>
      <c r="P2890" t="s">
        <v>39</v>
      </c>
    </row>
    <row r="2891" spans="1:16">
      <c r="A2891" t="s">
        <v>5817</v>
      </c>
      <c r="B2891" t="s">
        <v>5818</v>
      </c>
      <c r="C2891">
        <v>77.360397339000002</v>
      </c>
      <c r="D2891" t="s">
        <v>37</v>
      </c>
      <c r="E2891">
        <v>783352.59588313301</v>
      </c>
      <c r="F2891">
        <v>9637038.8382315505</v>
      </c>
      <c r="G2891">
        <f>IF(C2891="","",VLOOKUP(C2891,Classes_detaillees!B:D,Classes_detaillees!C$1,TRUE))</f>
        <v>80</v>
      </c>
      <c r="H2891">
        <f>IF(C2891="","",VLOOKUP(C2891,Classes_finales!B:D,Classes_finales!C$1,TRUE))</f>
        <v>80</v>
      </c>
      <c r="I2891">
        <f t="shared" si="45"/>
        <v>20</v>
      </c>
      <c r="J2891" s="31">
        <f>Classes_finales!$W$30*C2891^3+Classes_finales!$W$31*C2891^2+Classes_finales!$W$32*C2891+Classes_finales!$W$33</f>
        <v>7.8308262167477807</v>
      </c>
      <c r="K2891">
        <f>IF(OR(C2891&lt;10,C2891&gt;450),0,IF(H2891&gt;=MAX(Classes_finales!D:D),$M$1,Donnees_SIG!J2891))</f>
        <v>7.914299999999999</v>
      </c>
      <c r="P2891" t="s">
        <v>39</v>
      </c>
    </row>
    <row r="2892" spans="1:16">
      <c r="A2892" t="s">
        <v>5819</v>
      </c>
      <c r="B2892" t="s">
        <v>5820</v>
      </c>
      <c r="C2892">
        <v>13.056699753</v>
      </c>
      <c r="D2892" t="s">
        <v>37</v>
      </c>
      <c r="E2892">
        <v>791641.81776634499</v>
      </c>
      <c r="F2892">
        <v>9639152.1989314705</v>
      </c>
      <c r="G2892">
        <f>IF(C2892="","",VLOOKUP(C2892,Classes_detaillees!B:D,Classes_detaillees!C$1,TRUE))</f>
        <v>15</v>
      </c>
      <c r="H2892">
        <f>IF(C2892="","",VLOOKUP(C2892,Classes_finales!B:D,Classes_finales!C$1,TRUE))</f>
        <v>15</v>
      </c>
      <c r="I2892">
        <f t="shared" si="45"/>
        <v>20</v>
      </c>
      <c r="J2892" s="31">
        <f>Classes_finales!$W$30*C2892^3+Classes_finales!$W$31*C2892^2+Classes_finales!$W$32*C2892+Classes_finales!$W$33</f>
        <v>0.59575906778026866</v>
      </c>
      <c r="K2892">
        <f>IF(OR(C2892&lt;10,C2892&gt;450),0,IF(H2892&gt;=MAX(Classes_finales!D:D),$M$1,Donnees_SIG!J2892))</f>
        <v>0.59575906778026866</v>
      </c>
      <c r="P2892" t="s">
        <v>39</v>
      </c>
    </row>
    <row r="2893" spans="1:16">
      <c r="A2893" t="s">
        <v>5821</v>
      </c>
      <c r="B2893" t="s">
        <v>5822</v>
      </c>
      <c r="C2893">
        <v>20.978099823000001</v>
      </c>
      <c r="D2893" t="s">
        <v>37</v>
      </c>
      <c r="E2893">
        <v>790898.69021836098</v>
      </c>
      <c r="F2893">
        <v>9638211.0193065908</v>
      </c>
      <c r="G2893">
        <f>IF(C2893="","",VLOOKUP(C2893,Classes_detaillees!B:D,Classes_detaillees!C$1,TRUE))</f>
        <v>25</v>
      </c>
      <c r="H2893">
        <f>IF(C2893="","",VLOOKUP(C2893,Classes_finales!B:D,Classes_finales!C$1,TRUE))</f>
        <v>30</v>
      </c>
      <c r="I2893">
        <f t="shared" si="45"/>
        <v>20</v>
      </c>
      <c r="J2893" s="31">
        <f>Classes_finales!$W$30*C2893^3+Classes_finales!$W$31*C2893^2+Classes_finales!$W$32*C2893+Classes_finales!$W$33</f>
        <v>1.4994902333080817</v>
      </c>
      <c r="K2893">
        <f>IF(OR(C2893&lt;10,C2893&gt;450),0,IF(H2893&gt;=MAX(Classes_finales!D:D),$M$1,Donnees_SIG!J2893))</f>
        <v>1.4994902333080817</v>
      </c>
      <c r="P2893" t="s">
        <v>39</v>
      </c>
    </row>
    <row r="2894" spans="1:16">
      <c r="A2894" t="s">
        <v>5823</v>
      </c>
      <c r="B2894" s="31" t="s">
        <v>5824</v>
      </c>
      <c r="C2894">
        <v>54.035900116000001</v>
      </c>
      <c r="D2894" t="s">
        <v>37</v>
      </c>
      <c r="E2894">
        <v>789855.56927757605</v>
      </c>
      <c r="F2894">
        <v>9638931.7442905102</v>
      </c>
      <c r="G2894">
        <f>IF(C2894="","",VLOOKUP(C2894,Classes_detaillees!B:D,Classes_detaillees!C$1,TRUE))</f>
        <v>55</v>
      </c>
      <c r="H2894">
        <f>IF(C2894="","",VLOOKUP(C2894,Classes_finales!B:D,Classes_finales!C$1,TRUE))</f>
        <v>60</v>
      </c>
      <c r="I2894">
        <f t="shared" si="45"/>
        <v>20</v>
      </c>
      <c r="J2894" s="31">
        <f>Classes_finales!$W$30*C2894^3+Classes_finales!$W$31*C2894^2+Classes_finales!$W$32*C2894+Classes_finales!$W$33</f>
        <v>5.8651101585702037</v>
      </c>
      <c r="K2894">
        <f>IF(OR(C2894&lt;10,C2894&gt;450),0,IF(H2894&gt;=MAX(Classes_finales!D:D),$M$1,Donnees_SIG!J2894))</f>
        <v>5.8651101585702037</v>
      </c>
      <c r="P2894" t="s">
        <v>39</v>
      </c>
    </row>
    <row r="2895" spans="1:16">
      <c r="A2895" t="s">
        <v>5825</v>
      </c>
      <c r="B2895" t="s">
        <v>5826</v>
      </c>
      <c r="C2895">
        <v>58.745300293</v>
      </c>
      <c r="D2895" t="s">
        <v>37</v>
      </c>
      <c r="E2895">
        <v>790640.67758268898</v>
      </c>
      <c r="F2895">
        <v>9638418.5561496392</v>
      </c>
      <c r="G2895">
        <f>IF(C2895="","",VLOOKUP(C2895,Classes_detaillees!B:D,Classes_detaillees!C$1,TRUE))</f>
        <v>60</v>
      </c>
      <c r="H2895">
        <f>IF(C2895="","",VLOOKUP(C2895,Classes_finales!B:D,Classes_finales!C$1,TRUE))</f>
        <v>60</v>
      </c>
      <c r="I2895">
        <f t="shared" si="45"/>
        <v>20</v>
      </c>
      <c r="J2895" s="31">
        <f>Classes_finales!$W$30*C2895^3+Classes_finales!$W$31*C2895^2+Classes_finales!$W$32*C2895+Classes_finales!$W$33</f>
        <v>6.402517525595206</v>
      </c>
      <c r="K2895">
        <f>IF(OR(C2895&lt;10,C2895&gt;450),0,IF(H2895&gt;=MAX(Classes_finales!D:D),$M$1,Donnees_SIG!J2895))</f>
        <v>6.402517525595206</v>
      </c>
      <c r="P2895" t="s">
        <v>39</v>
      </c>
    </row>
    <row r="2896" spans="1:16">
      <c r="A2896" t="s">
        <v>5827</v>
      </c>
      <c r="B2896" t="s">
        <v>5828</v>
      </c>
      <c r="C2896">
        <v>60.573501587000003</v>
      </c>
      <c r="D2896" t="s">
        <v>37</v>
      </c>
      <c r="E2896">
        <v>790537.38802306505</v>
      </c>
      <c r="F2896">
        <v>9638027.4595432896</v>
      </c>
      <c r="G2896">
        <f>IF(C2896="","",VLOOKUP(C2896,Classes_detaillees!B:D,Classes_detaillees!C$1,TRUE))</f>
        <v>65</v>
      </c>
      <c r="H2896">
        <f>IF(C2896="","",VLOOKUP(C2896,Classes_finales!B:D,Classes_finales!C$1,TRUE))</f>
        <v>70</v>
      </c>
      <c r="I2896">
        <f t="shared" si="45"/>
        <v>20</v>
      </c>
      <c r="J2896" s="31">
        <f>Classes_finales!$W$30*C2896^3+Classes_finales!$W$31*C2896^2+Classes_finales!$W$32*C2896+Classes_finales!$W$33</f>
        <v>6.595996078237766</v>
      </c>
      <c r="K2896">
        <f>IF(OR(C2896&lt;10,C2896&gt;450),0,IF(H2896&gt;=MAX(Classes_finales!D:D),$M$1,Donnees_SIG!J2896))</f>
        <v>6.595996078237766</v>
      </c>
      <c r="P2896" t="s">
        <v>39</v>
      </c>
    </row>
    <row r="2897" spans="1:16">
      <c r="A2897" t="s">
        <v>5829</v>
      </c>
      <c r="B2897" t="s">
        <v>5830</v>
      </c>
      <c r="C2897">
        <v>53.864299774000003</v>
      </c>
      <c r="D2897" t="s">
        <v>37</v>
      </c>
      <c r="E2897">
        <v>792500.39563878195</v>
      </c>
      <c r="F2897">
        <v>9638432.5272774193</v>
      </c>
      <c r="G2897">
        <f>IF(C2897="","",VLOOKUP(C2897,Classes_detaillees!B:D,Classes_detaillees!C$1,TRUE))</f>
        <v>55</v>
      </c>
      <c r="H2897">
        <f>IF(C2897="","",VLOOKUP(C2897,Classes_finales!B:D,Classes_finales!C$1,TRUE))</f>
        <v>60</v>
      </c>
      <c r="I2897">
        <f t="shared" si="45"/>
        <v>20</v>
      </c>
      <c r="J2897" s="31">
        <f>Classes_finales!$W$30*C2897^3+Classes_finales!$W$31*C2897^2+Classes_finales!$W$32*C2897+Classes_finales!$W$33</f>
        <v>5.8445792938277457</v>
      </c>
      <c r="K2897">
        <f>IF(OR(C2897&lt;10,C2897&gt;450),0,IF(H2897&gt;=MAX(Classes_finales!D:D),$M$1,Donnees_SIG!J2897))</f>
        <v>5.8445792938277457</v>
      </c>
      <c r="P2897" t="s">
        <v>39</v>
      </c>
    </row>
    <row r="2898" spans="1:16">
      <c r="A2898" t="s">
        <v>5831</v>
      </c>
      <c r="B2898" t="s">
        <v>5832</v>
      </c>
      <c r="C2898">
        <v>105.93800354</v>
      </c>
      <c r="D2898" t="s">
        <v>37</v>
      </c>
      <c r="E2898">
        <v>793416.19865476398</v>
      </c>
      <c r="F2898">
        <v>9639245.3583687991</v>
      </c>
      <c r="G2898">
        <f>IF(C2898="","",VLOOKUP(C2898,Classes_detaillees!B:D,Classes_detaillees!C$1,TRUE))</f>
        <v>110</v>
      </c>
      <c r="H2898">
        <f>IF(C2898="","",VLOOKUP(C2898,Classes_finales!B:D,Classes_finales!C$1,TRUE))</f>
        <v>80</v>
      </c>
      <c r="I2898">
        <f t="shared" si="45"/>
        <v>20</v>
      </c>
      <c r="J2898" s="31">
        <f>Classes_finales!$W$30*C2898^3+Classes_finales!$W$31*C2898^2+Classes_finales!$W$32*C2898+Classes_finales!$W$33</f>
        <v>6.461916801507364</v>
      </c>
      <c r="K2898">
        <f>IF(OR(C2898&lt;10,C2898&gt;450),0,IF(H2898&gt;=MAX(Classes_finales!D:D),$M$1,Donnees_SIG!J2898))</f>
        <v>7.914299999999999</v>
      </c>
      <c r="P2898" t="s">
        <v>39</v>
      </c>
    </row>
    <row r="2899" spans="1:16">
      <c r="A2899" t="s">
        <v>5833</v>
      </c>
      <c r="B2899" t="s">
        <v>5834</v>
      </c>
      <c r="C2899">
        <v>71.984298706000004</v>
      </c>
      <c r="D2899" t="s">
        <v>37</v>
      </c>
      <c r="E2899">
        <v>790439.52898402105</v>
      </c>
      <c r="F2899">
        <v>9637814.4407360107</v>
      </c>
      <c r="G2899">
        <f>IF(C2899="","",VLOOKUP(C2899,Classes_detaillees!B:D,Classes_detaillees!C$1,TRUE))</f>
        <v>75</v>
      </c>
      <c r="H2899">
        <f>IF(C2899="","",VLOOKUP(C2899,Classes_finales!B:D,Classes_finales!C$1,TRUE))</f>
        <v>80</v>
      </c>
      <c r="I2899">
        <f t="shared" si="45"/>
        <v>20</v>
      </c>
      <c r="J2899" s="31">
        <f>Classes_finales!$W$30*C2899^3+Classes_finales!$W$31*C2899^2+Classes_finales!$W$32*C2899+Classes_finales!$W$33</f>
        <v>7.5579556343504368</v>
      </c>
      <c r="K2899">
        <f>IF(OR(C2899&lt;10,C2899&gt;450),0,IF(H2899&gt;=MAX(Classes_finales!D:D),$M$1,Donnees_SIG!J2899))</f>
        <v>7.914299999999999</v>
      </c>
      <c r="P2899" t="s">
        <v>39</v>
      </c>
    </row>
    <row r="2900" spans="1:16">
      <c r="A2900" t="s">
        <v>5835</v>
      </c>
      <c r="B2900" s="31" t="s">
        <v>5836</v>
      </c>
      <c r="C2900">
        <v>54.064399719000001</v>
      </c>
      <c r="D2900" t="s">
        <v>37</v>
      </c>
      <c r="E2900">
        <v>792595.84083464602</v>
      </c>
      <c r="F2900">
        <v>9638796.1795803197</v>
      </c>
      <c r="G2900">
        <f>IF(C2900="","",VLOOKUP(C2900,Classes_detaillees!B:D,Classes_detaillees!C$1,TRUE))</f>
        <v>55</v>
      </c>
      <c r="H2900">
        <f>IF(C2900="","",VLOOKUP(C2900,Classes_finales!B:D,Classes_finales!C$1,TRUE))</f>
        <v>60</v>
      </c>
      <c r="I2900">
        <f t="shared" si="45"/>
        <v>20</v>
      </c>
      <c r="J2900" s="31">
        <f>Classes_finales!$W$30*C2900^3+Classes_finales!$W$31*C2900^2+Classes_finales!$W$32*C2900+Classes_finales!$W$33</f>
        <v>5.8685140238507696</v>
      </c>
      <c r="K2900">
        <f>IF(OR(C2900&lt;10,C2900&gt;450),0,IF(H2900&gt;=MAX(Classes_finales!D:D),$M$1,Donnees_SIG!J2900))</f>
        <v>5.8685140238507696</v>
      </c>
      <c r="P2900" t="s">
        <v>39</v>
      </c>
    </row>
    <row r="2901" spans="1:16">
      <c r="A2901" t="s">
        <v>5837</v>
      </c>
      <c r="B2901" t="s">
        <v>5838</v>
      </c>
      <c r="C2901">
        <v>103.89409637</v>
      </c>
      <c r="D2901" t="s">
        <v>37</v>
      </c>
      <c r="E2901">
        <v>790531.69351658795</v>
      </c>
      <c r="F2901">
        <v>9638987.8116562497</v>
      </c>
      <c r="G2901">
        <f>IF(C2901="","",VLOOKUP(C2901,Classes_detaillees!B:D,Classes_detaillees!C$1,TRUE))</f>
        <v>105</v>
      </c>
      <c r="H2901">
        <f>IF(C2901="","",VLOOKUP(C2901,Classes_finales!B:D,Classes_finales!C$1,TRUE))</f>
        <v>80</v>
      </c>
      <c r="I2901">
        <f t="shared" si="45"/>
        <v>20</v>
      </c>
      <c r="J2901" s="31">
        <f>Classes_finales!$W$30*C2901^3+Classes_finales!$W$31*C2901^2+Classes_finales!$W$32*C2901+Classes_finales!$W$33</f>
        <v>6.752014514906671</v>
      </c>
      <c r="K2901">
        <f>IF(OR(C2901&lt;10,C2901&gt;450),0,IF(H2901&gt;=MAX(Classes_finales!D:D),$M$1,Donnees_SIG!J2901))</f>
        <v>7.914299999999999</v>
      </c>
      <c r="P2901" t="s">
        <v>39</v>
      </c>
    </row>
    <row r="2902" spans="1:16">
      <c r="A2902" t="s">
        <v>5839</v>
      </c>
      <c r="B2902" t="s">
        <v>5840</v>
      </c>
      <c r="C2902">
        <v>72.133300781000003</v>
      </c>
      <c r="D2902" t="s">
        <v>37</v>
      </c>
      <c r="E2902">
        <v>784233.53823958605</v>
      </c>
      <c r="F2902">
        <v>9635186.7232639194</v>
      </c>
      <c r="G2902">
        <f>IF(C2902="","",VLOOKUP(C2902,Classes_detaillees!B:D,Classes_detaillees!C$1,TRUE))</f>
        <v>75</v>
      </c>
      <c r="H2902">
        <f>IF(C2902="","",VLOOKUP(C2902,Classes_finales!B:D,Classes_finales!C$1,TRUE))</f>
        <v>80</v>
      </c>
      <c r="I2902">
        <f t="shared" si="45"/>
        <v>20</v>
      </c>
      <c r="J2902" s="31">
        <f>Classes_finales!$W$30*C2902^3+Classes_finales!$W$31*C2902^2+Classes_finales!$W$32*C2902+Classes_finales!$W$33</f>
        <v>7.5672549090765511</v>
      </c>
      <c r="K2902">
        <f>IF(OR(C2902&lt;10,C2902&gt;450),0,IF(H2902&gt;=MAX(Classes_finales!D:D),$M$1,Donnees_SIG!J2902))</f>
        <v>7.914299999999999</v>
      </c>
      <c r="P2902" t="s">
        <v>39</v>
      </c>
    </row>
    <row r="2903" spans="1:16">
      <c r="A2903" t="s">
        <v>5841</v>
      </c>
      <c r="B2903" t="s">
        <v>5842</v>
      </c>
      <c r="C2903">
        <v>90.411697387999993</v>
      </c>
      <c r="D2903" t="s">
        <v>37</v>
      </c>
      <c r="E2903">
        <v>792147.07483063603</v>
      </c>
      <c r="F2903">
        <v>9638488.7003070097</v>
      </c>
      <c r="G2903">
        <f>IF(C2903="","",VLOOKUP(C2903,Classes_detaillees!B:D,Classes_detaillees!C$1,TRUE))</f>
        <v>95</v>
      </c>
      <c r="H2903">
        <f>IF(C2903="","",VLOOKUP(C2903,Classes_finales!B:D,Classes_finales!C$1,TRUE))</f>
        <v>80</v>
      </c>
      <c r="I2903">
        <f t="shared" si="45"/>
        <v>20</v>
      </c>
      <c r="J2903" s="31">
        <f>Classes_finales!$W$30*C2903^3+Classes_finales!$W$31*C2903^2+Classes_finales!$W$32*C2903+Classes_finales!$W$33</f>
        <v>7.869129037680656</v>
      </c>
      <c r="K2903">
        <f>IF(OR(C2903&lt;10,C2903&gt;450),0,IF(H2903&gt;=MAX(Classes_finales!D:D),$M$1,Donnees_SIG!J2903))</f>
        <v>7.914299999999999</v>
      </c>
      <c r="P2903" t="s">
        <v>39</v>
      </c>
    </row>
    <row r="2904" spans="1:16">
      <c r="A2904" t="s">
        <v>5843</v>
      </c>
      <c r="B2904" t="s">
        <v>5844</v>
      </c>
      <c r="C2904">
        <v>12.865300179</v>
      </c>
      <c r="D2904" t="s">
        <v>37</v>
      </c>
      <c r="E2904">
        <v>783005.94162719196</v>
      </c>
      <c r="F2904">
        <v>9635865.9999217503</v>
      </c>
      <c r="G2904">
        <f>IF(C2904="","",VLOOKUP(C2904,Classes_detaillees!B:D,Classes_detaillees!C$1,TRUE))</f>
        <v>15</v>
      </c>
      <c r="H2904">
        <f>IF(C2904="","",VLOOKUP(C2904,Classes_finales!B:D,Classes_finales!C$1,TRUE))</f>
        <v>15</v>
      </c>
      <c r="I2904">
        <f t="shared" si="45"/>
        <v>20</v>
      </c>
      <c r="J2904" s="31">
        <f>Classes_finales!$W$30*C2904^3+Classes_finales!$W$31*C2904^2+Classes_finales!$W$32*C2904+Classes_finales!$W$33</f>
        <v>0.5758824200281476</v>
      </c>
      <c r="K2904">
        <f>IF(OR(C2904&lt;10,C2904&gt;450),0,IF(H2904&gt;=MAX(Classes_finales!D:D),$M$1,Donnees_SIG!J2904))</f>
        <v>0.5758824200281476</v>
      </c>
      <c r="P2904" t="s">
        <v>39</v>
      </c>
    </row>
    <row r="2905" spans="1:16">
      <c r="A2905" t="s">
        <v>5845</v>
      </c>
      <c r="B2905" t="s">
        <v>5846</v>
      </c>
      <c r="C2905">
        <v>65.390800475999995</v>
      </c>
      <c r="D2905" t="s">
        <v>37</v>
      </c>
      <c r="E2905">
        <v>790481.47768861603</v>
      </c>
      <c r="F2905">
        <v>9637344.0353585407</v>
      </c>
      <c r="G2905">
        <f>IF(C2905="","",VLOOKUP(C2905,Classes_detaillees!B:D,Classes_detaillees!C$1,TRUE))</f>
        <v>70</v>
      </c>
      <c r="H2905">
        <f>IF(C2905="","",VLOOKUP(C2905,Classes_finales!B:D,Classes_finales!C$1,TRUE))</f>
        <v>70</v>
      </c>
      <c r="I2905">
        <f t="shared" si="45"/>
        <v>20</v>
      </c>
      <c r="J2905" s="31">
        <f>Classes_finales!$W$30*C2905^3+Classes_finales!$W$31*C2905^2+Classes_finales!$W$32*C2905+Classes_finales!$W$33</f>
        <v>7.0579767363337798</v>
      </c>
      <c r="K2905">
        <f>IF(OR(C2905&lt;10,C2905&gt;450),0,IF(H2905&gt;=MAX(Classes_finales!D:D),$M$1,Donnees_SIG!J2905))</f>
        <v>7.0579767363337798</v>
      </c>
      <c r="P2905" t="s">
        <v>39</v>
      </c>
    </row>
    <row r="2906" spans="1:16">
      <c r="A2906" t="s">
        <v>5847</v>
      </c>
      <c r="B2906" t="s">
        <v>5848</v>
      </c>
      <c r="C2906">
        <v>129.85870360999999</v>
      </c>
      <c r="D2906" t="s">
        <v>37</v>
      </c>
      <c r="E2906">
        <v>790478.63149228599</v>
      </c>
      <c r="F2906">
        <v>9637404.7351760697</v>
      </c>
      <c r="G2906">
        <f>IF(C2906="","",VLOOKUP(C2906,Classes_detaillees!B:D,Classes_detaillees!C$1,TRUE))</f>
        <v>130</v>
      </c>
      <c r="H2906">
        <f>IF(C2906="","",VLOOKUP(C2906,Classes_finales!B:D,Classes_finales!C$1,TRUE))</f>
        <v>80</v>
      </c>
      <c r="I2906">
        <f t="shared" si="45"/>
        <v>20</v>
      </c>
      <c r="J2906" s="31">
        <f>Classes_finales!$W$30*C2906^3+Classes_finales!$W$31*C2906^2+Classes_finales!$W$32*C2906+Classes_finales!$W$33</f>
        <v>0.21360149405668638</v>
      </c>
      <c r="K2906">
        <f>IF(OR(C2906&lt;10,C2906&gt;450),0,IF(H2906&gt;=MAX(Classes_finales!D:D),$M$1,Donnees_SIG!J2906))</f>
        <v>7.914299999999999</v>
      </c>
      <c r="P2906" t="s">
        <v>39</v>
      </c>
    </row>
    <row r="2907" spans="1:16">
      <c r="A2907" t="s">
        <v>5849</v>
      </c>
      <c r="B2907" t="s">
        <v>5850</v>
      </c>
      <c r="C2907">
        <v>83.933197020999998</v>
      </c>
      <c r="D2907" t="s">
        <v>37</v>
      </c>
      <c r="E2907">
        <v>790713.41408104601</v>
      </c>
      <c r="F2907">
        <v>9637627.1260892395</v>
      </c>
      <c r="G2907">
        <f>IF(C2907="","",VLOOKUP(C2907,Classes_detaillees!B:D,Classes_detaillees!C$1,TRUE))</f>
        <v>85</v>
      </c>
      <c r="H2907">
        <f>IF(C2907="","",VLOOKUP(C2907,Classes_finales!B:D,Classes_finales!C$1,TRUE))</f>
        <v>80</v>
      </c>
      <c r="I2907">
        <f t="shared" si="45"/>
        <v>20</v>
      </c>
      <c r="J2907" s="31">
        <f>Classes_finales!$W$30*C2907^3+Classes_finales!$W$31*C2907^2+Classes_finales!$W$32*C2907+Classes_finales!$W$33</f>
        <v>7.9707975707163587</v>
      </c>
      <c r="K2907">
        <f>IF(OR(C2907&lt;10,C2907&gt;450),0,IF(H2907&gt;=MAX(Classes_finales!D:D),$M$1,Donnees_SIG!J2907))</f>
        <v>7.914299999999999</v>
      </c>
      <c r="P2907" t="s">
        <v>39</v>
      </c>
    </row>
    <row r="2908" spans="1:16">
      <c r="A2908" t="s">
        <v>5851</v>
      </c>
      <c r="B2908" t="s">
        <v>5852</v>
      </c>
      <c r="C2908">
        <v>119.64260101000001</v>
      </c>
      <c r="D2908" t="s">
        <v>37</v>
      </c>
      <c r="E2908">
        <v>790416.12256722699</v>
      </c>
      <c r="F2908">
        <v>9637461.2264831495</v>
      </c>
      <c r="G2908">
        <f>IF(C2908="","",VLOOKUP(C2908,Classes_detaillees!B:D,Classes_detaillees!C$1,TRUE))</f>
        <v>120</v>
      </c>
      <c r="H2908">
        <f>IF(C2908="","",VLOOKUP(C2908,Classes_finales!B:D,Classes_finales!C$1,TRUE))</f>
        <v>80</v>
      </c>
      <c r="I2908">
        <f t="shared" si="45"/>
        <v>20</v>
      </c>
      <c r="J2908" s="31">
        <f>Classes_finales!$W$30*C2908^3+Classes_finales!$W$31*C2908^2+Classes_finales!$W$32*C2908+Classes_finales!$W$33</f>
        <v>3.5694123009590544</v>
      </c>
      <c r="K2908">
        <f>IF(OR(C2908&lt;10,C2908&gt;450),0,IF(H2908&gt;=MAX(Classes_finales!D:D),$M$1,Donnees_SIG!J2908))</f>
        <v>7.914299999999999</v>
      </c>
      <c r="P2908" t="s">
        <v>39</v>
      </c>
    </row>
    <row r="2909" spans="1:16">
      <c r="A2909" t="s">
        <v>5853</v>
      </c>
      <c r="B2909" t="s">
        <v>5854</v>
      </c>
      <c r="C2909">
        <v>335.74749756</v>
      </c>
      <c r="D2909" t="s">
        <v>37</v>
      </c>
      <c r="E2909">
        <v>783075.53711527598</v>
      </c>
      <c r="F2909">
        <v>9636015.4348484892</v>
      </c>
      <c r="G2909">
        <f>IF(C2909="","",VLOOKUP(C2909,Classes_detaillees!B:D,Classes_detaillees!C$1,TRUE))</f>
        <v>340</v>
      </c>
      <c r="H2909">
        <f>IF(C2909="","",VLOOKUP(C2909,Classes_finales!B:D,Classes_finales!C$1,TRUE))</f>
        <v>80</v>
      </c>
      <c r="I2909">
        <f t="shared" si="45"/>
        <v>20</v>
      </c>
      <c r="J2909" s="31">
        <f>Classes_finales!$W$30*C2909^3+Classes_finales!$W$31*C2909^2+Classes_finales!$W$32*C2909+Classes_finales!$W$33</f>
        <v>-490.32764083055974</v>
      </c>
      <c r="K2909">
        <f>IF(OR(C2909&lt;10,C2909&gt;450),0,IF(H2909&gt;=MAX(Classes_finales!D:D),$M$1,Donnees_SIG!J2909))</f>
        <v>7.914299999999999</v>
      </c>
      <c r="P2909" t="s">
        <v>39</v>
      </c>
    </row>
    <row r="2910" spans="1:16">
      <c r="A2910" t="s">
        <v>5855</v>
      </c>
      <c r="B2910" s="31" t="s">
        <v>5856</v>
      </c>
      <c r="C2910">
        <v>55.226898192999997</v>
      </c>
      <c r="D2910" t="s">
        <v>37</v>
      </c>
      <c r="E2910">
        <v>789765.77631754195</v>
      </c>
      <c r="F2910">
        <v>9637371.9438499101</v>
      </c>
      <c r="G2910">
        <f>IF(C2910="","",VLOOKUP(C2910,Classes_detaillees!B:D,Classes_detaillees!C$1,TRUE))</f>
        <v>60</v>
      </c>
      <c r="H2910">
        <f>IF(C2910="","",VLOOKUP(C2910,Classes_finales!B:D,Classes_finales!C$1,TRUE))</f>
        <v>60</v>
      </c>
      <c r="I2910">
        <f t="shared" si="45"/>
        <v>20</v>
      </c>
      <c r="J2910" s="31">
        <f>Classes_finales!$W$30*C2910^3+Classes_finales!$W$31*C2910^2+Classes_finales!$W$32*C2910+Classes_finales!$W$33</f>
        <v>6.0058809831621733</v>
      </c>
      <c r="K2910">
        <f>IF(OR(C2910&lt;10,C2910&gt;450),0,IF(H2910&gt;=MAX(Classes_finales!D:D),$M$1,Donnees_SIG!J2910))</f>
        <v>6.0058809831621733</v>
      </c>
      <c r="P2910" t="s">
        <v>39</v>
      </c>
    </row>
    <row r="2911" spans="1:16">
      <c r="A2911" t="s">
        <v>5857</v>
      </c>
      <c r="B2911" t="s">
        <v>5858</v>
      </c>
      <c r="C2911">
        <v>138.24740600999999</v>
      </c>
      <c r="D2911" t="s">
        <v>37</v>
      </c>
      <c r="E2911">
        <v>791224.79790644301</v>
      </c>
      <c r="F2911">
        <v>9638906.6808693893</v>
      </c>
      <c r="G2911">
        <f>IF(C2911="","",VLOOKUP(C2911,Classes_detaillees!B:D,Classes_detaillees!C$1,TRUE))</f>
        <v>140</v>
      </c>
      <c r="H2911">
        <f>IF(C2911="","",VLOOKUP(C2911,Classes_finales!B:D,Classes_finales!C$1,TRUE))</f>
        <v>80</v>
      </c>
      <c r="I2911">
        <f t="shared" si="45"/>
        <v>20</v>
      </c>
      <c r="J2911" s="31">
        <f>Classes_finales!$W$30*C2911^3+Classes_finales!$W$31*C2911^2+Classes_finales!$W$32*C2911+Classes_finales!$W$33</f>
        <v>-3.4089061300799224</v>
      </c>
      <c r="K2911">
        <f>IF(OR(C2911&lt;10,C2911&gt;450),0,IF(H2911&gt;=MAX(Classes_finales!D:D),$M$1,Donnees_SIG!J2911))</f>
        <v>7.914299999999999</v>
      </c>
      <c r="P2911" t="s">
        <v>39</v>
      </c>
    </row>
    <row r="2912" spans="1:16">
      <c r="A2912" t="s">
        <v>5859</v>
      </c>
      <c r="B2912" s="31" t="s">
        <v>5860</v>
      </c>
      <c r="C2912">
        <v>192.42399596999999</v>
      </c>
      <c r="D2912" t="s">
        <v>37</v>
      </c>
      <c r="E2912">
        <v>790526.86551897798</v>
      </c>
      <c r="F2912">
        <v>9638665.53698227</v>
      </c>
      <c r="G2912">
        <f>IF(C2912="","",VLOOKUP(C2912,Classes_detaillees!B:D,Classes_detaillees!C$1,TRUE))</f>
        <v>195</v>
      </c>
      <c r="H2912">
        <f>IF(C2912="","",VLOOKUP(C2912,Classes_finales!B:D,Classes_finales!C$1,TRUE))</f>
        <v>80</v>
      </c>
      <c r="I2912">
        <f t="shared" si="45"/>
        <v>20</v>
      </c>
      <c r="J2912" s="31">
        <f>Classes_finales!$W$30*C2912^3+Classes_finales!$W$31*C2912^2+Classes_finales!$W$32*C2912+Classes_finales!$W$33</f>
        <v>-50.567031085062432</v>
      </c>
      <c r="K2912">
        <f>IF(OR(C2912&lt;10,C2912&gt;450),0,IF(H2912&gt;=MAX(Classes_finales!D:D),$M$1,Donnees_SIG!J2912))</f>
        <v>7.914299999999999</v>
      </c>
      <c r="P2912" t="s">
        <v>39</v>
      </c>
    </row>
    <row r="2913" spans="1:16">
      <c r="A2913" t="s">
        <v>5861</v>
      </c>
      <c r="B2913" t="s">
        <v>5862</v>
      </c>
      <c r="C2913">
        <v>52.748901367000002</v>
      </c>
      <c r="D2913" t="s">
        <v>37</v>
      </c>
      <c r="E2913">
        <v>793193.37538596499</v>
      </c>
      <c r="F2913">
        <v>9638863.2991227005</v>
      </c>
      <c r="G2913">
        <f>IF(C2913="","",VLOOKUP(C2913,Classes_detaillees!B:D,Classes_detaillees!C$1,TRUE))</f>
        <v>55</v>
      </c>
      <c r="H2913">
        <f>IF(C2913="","",VLOOKUP(C2913,Classes_finales!B:D,Classes_finales!C$1,TRUE))</f>
        <v>60</v>
      </c>
      <c r="I2913">
        <f t="shared" si="45"/>
        <v>20</v>
      </c>
      <c r="J2913" s="31">
        <f>Classes_finales!$W$30*C2913^3+Classes_finales!$W$31*C2913^2+Classes_finales!$W$32*C2913+Classes_finales!$W$33</f>
        <v>5.7096749772975013</v>
      </c>
      <c r="K2913">
        <f>IF(OR(C2913&lt;10,C2913&gt;450),0,IF(H2913&gt;=MAX(Classes_finales!D:D),$M$1,Donnees_SIG!J2913))</f>
        <v>5.7096749772975013</v>
      </c>
      <c r="P2913" t="s">
        <v>39</v>
      </c>
    </row>
    <row r="2914" spans="1:16">
      <c r="A2914" t="s">
        <v>5863</v>
      </c>
      <c r="B2914" t="s">
        <v>5864</v>
      </c>
      <c r="C2914">
        <v>20.859199524000001</v>
      </c>
      <c r="D2914" t="s">
        <v>37</v>
      </c>
      <c r="E2914">
        <v>793497.19828325999</v>
      </c>
      <c r="F2914">
        <v>9639197.3037963398</v>
      </c>
      <c r="G2914">
        <f>IF(C2914="","",VLOOKUP(C2914,Classes_detaillees!B:D,Classes_detaillees!C$1,TRUE))</f>
        <v>25</v>
      </c>
      <c r="H2914">
        <f>IF(C2914="","",VLOOKUP(C2914,Classes_finales!B:D,Classes_finales!C$1,TRUE))</f>
        <v>30</v>
      </c>
      <c r="I2914">
        <f t="shared" si="45"/>
        <v>20</v>
      </c>
      <c r="J2914" s="31">
        <f>Classes_finales!$W$30*C2914^3+Classes_finales!$W$31*C2914^2+Classes_finales!$W$32*C2914+Classes_finales!$W$33</f>
        <v>1.484902760642512</v>
      </c>
      <c r="K2914">
        <f>IF(OR(C2914&lt;10,C2914&gt;450),0,IF(H2914&gt;=MAX(Classes_finales!D:D),$M$1,Donnees_SIG!J2914))</f>
        <v>1.484902760642512</v>
      </c>
      <c r="P2914" t="s">
        <v>39</v>
      </c>
    </row>
    <row r="2915" spans="1:16">
      <c r="A2915" t="s">
        <v>5865</v>
      </c>
      <c r="B2915" t="s">
        <v>5866</v>
      </c>
      <c r="C2915">
        <v>20.548000336000001</v>
      </c>
      <c r="D2915" t="s">
        <v>37</v>
      </c>
      <c r="E2915">
        <v>790797.23777690099</v>
      </c>
      <c r="F2915">
        <v>9637992.8548299391</v>
      </c>
      <c r="G2915">
        <f>IF(C2915="","",VLOOKUP(C2915,Classes_detaillees!B:D,Classes_detaillees!C$1,TRUE))</f>
        <v>25</v>
      </c>
      <c r="H2915">
        <f>IF(C2915="","",VLOOKUP(C2915,Classes_finales!B:D,Classes_finales!C$1,TRUE))</f>
        <v>30</v>
      </c>
      <c r="I2915">
        <f t="shared" si="45"/>
        <v>20</v>
      </c>
      <c r="J2915" s="31">
        <f>Classes_finales!$W$30*C2915^3+Classes_finales!$W$31*C2915^2+Classes_finales!$W$32*C2915+Classes_finales!$W$33</f>
        <v>1.4468502536527621</v>
      </c>
      <c r="K2915">
        <f>IF(OR(C2915&lt;10,C2915&gt;450),0,IF(H2915&gt;=MAX(Classes_finales!D:D),$M$1,Donnees_SIG!J2915))</f>
        <v>1.4468502536527621</v>
      </c>
      <c r="P2915" t="s">
        <v>39</v>
      </c>
    </row>
    <row r="2916" spans="1:16">
      <c r="A2916" t="s">
        <v>5867</v>
      </c>
      <c r="B2916" t="s">
        <v>5868</v>
      </c>
      <c r="C2916">
        <v>40.881000518999997</v>
      </c>
      <c r="D2916" t="s">
        <v>37</v>
      </c>
      <c r="E2916">
        <v>790434.01298463298</v>
      </c>
      <c r="F2916">
        <v>9639530.8428055607</v>
      </c>
      <c r="G2916">
        <f>IF(C2916="","",VLOOKUP(C2916,Classes_detaillees!B:D,Classes_detaillees!C$1,TRUE))</f>
        <v>45</v>
      </c>
      <c r="H2916">
        <f>IF(C2916="","",VLOOKUP(C2916,Classes_finales!B:D,Classes_finales!C$1,TRUE))</f>
        <v>50</v>
      </c>
      <c r="I2916">
        <f t="shared" si="45"/>
        <v>20</v>
      </c>
      <c r="J2916" s="31">
        <f>Classes_finales!$W$30*C2916^3+Classes_finales!$W$31*C2916^2+Classes_finales!$W$32*C2916+Classes_finales!$W$33</f>
        <v>4.1587400626872135</v>
      </c>
      <c r="K2916">
        <f>IF(OR(C2916&lt;10,C2916&gt;450),0,IF(H2916&gt;=MAX(Classes_finales!D:D),$M$1,Donnees_SIG!J2916))</f>
        <v>4.1587400626872135</v>
      </c>
      <c r="P2916" t="s">
        <v>39</v>
      </c>
    </row>
    <row r="2917" spans="1:16">
      <c r="A2917" t="s">
        <v>5869</v>
      </c>
      <c r="B2917" s="31" t="s">
        <v>5870</v>
      </c>
      <c r="C2917">
        <v>66.405502318999993</v>
      </c>
      <c r="D2917" t="s">
        <v>37</v>
      </c>
      <c r="E2917">
        <v>791624.69616305304</v>
      </c>
      <c r="F2917">
        <v>9638338.4759009294</v>
      </c>
      <c r="G2917">
        <f>IF(C2917="","",VLOOKUP(C2917,Classes_detaillees!B:D,Classes_detaillees!C$1,TRUE))</f>
        <v>70</v>
      </c>
      <c r="H2917">
        <f>IF(C2917="","",VLOOKUP(C2917,Classes_finales!B:D,Classes_finales!C$1,TRUE))</f>
        <v>70</v>
      </c>
      <c r="I2917">
        <f t="shared" si="45"/>
        <v>20</v>
      </c>
      <c r="J2917" s="31">
        <f>Classes_finales!$W$30*C2917^3+Classes_finales!$W$31*C2917^2+Classes_finales!$W$32*C2917+Classes_finales!$W$33</f>
        <v>7.1455381351925968</v>
      </c>
      <c r="K2917">
        <f>IF(OR(C2917&lt;10,C2917&gt;450),0,IF(H2917&gt;=MAX(Classes_finales!D:D),$M$1,Donnees_SIG!J2917))</f>
        <v>7.1455381351925968</v>
      </c>
      <c r="P2917" t="s">
        <v>39</v>
      </c>
    </row>
    <row r="2918" spans="1:16">
      <c r="A2918" t="s">
        <v>5871</v>
      </c>
      <c r="B2918" t="s">
        <v>5872</v>
      </c>
      <c r="C2918">
        <v>56.321098327999998</v>
      </c>
      <c r="D2918" t="s">
        <v>37</v>
      </c>
      <c r="E2918">
        <v>792423.00740275101</v>
      </c>
      <c r="F2918">
        <v>9638671.3075651508</v>
      </c>
      <c r="G2918">
        <f>IF(C2918="","",VLOOKUP(C2918,Classes_detaillees!B:D,Classes_detaillees!C$1,TRUE))</f>
        <v>60</v>
      </c>
      <c r="H2918">
        <f>IF(C2918="","",VLOOKUP(C2918,Classes_finales!B:D,Classes_finales!C$1,TRUE))</f>
        <v>60</v>
      </c>
      <c r="I2918">
        <f t="shared" si="45"/>
        <v>20</v>
      </c>
      <c r="J2918" s="31">
        <f>Classes_finales!$W$30*C2918^3+Classes_finales!$W$31*C2918^2+Classes_finales!$W$32*C2918+Classes_finales!$W$33</f>
        <v>6.1324309985565613</v>
      </c>
      <c r="K2918">
        <f>IF(OR(C2918&lt;10,C2918&gt;450),0,IF(H2918&gt;=MAX(Classes_finales!D:D),$M$1,Donnees_SIG!J2918))</f>
        <v>6.1324309985565613</v>
      </c>
      <c r="P2918" t="s">
        <v>39</v>
      </c>
    </row>
    <row r="2919" spans="1:16">
      <c r="A2919" t="s">
        <v>5873</v>
      </c>
      <c r="B2919" t="s">
        <v>5874</v>
      </c>
      <c r="C2919">
        <v>31.200799942</v>
      </c>
      <c r="D2919" t="s">
        <v>37</v>
      </c>
      <c r="E2919">
        <v>791105.19627117901</v>
      </c>
      <c r="F2919">
        <v>9638485.8407570291</v>
      </c>
      <c r="G2919">
        <f>IF(C2919="","",VLOOKUP(C2919,Classes_detaillees!B:D,Classes_detaillees!C$1,TRUE))</f>
        <v>35</v>
      </c>
      <c r="H2919">
        <f>IF(C2919="","",VLOOKUP(C2919,Classes_finales!B:D,Classes_finales!C$1,TRUE))</f>
        <v>35</v>
      </c>
      <c r="I2919">
        <f t="shared" si="45"/>
        <v>20</v>
      </c>
      <c r="J2919" s="31">
        <f>Classes_finales!$W$30*C2919^3+Classes_finales!$W$31*C2919^2+Classes_finales!$W$32*C2919+Classes_finales!$W$33</f>
        <v>2.8318300512150105</v>
      </c>
      <c r="K2919">
        <f>IF(OR(C2919&lt;10,C2919&gt;450),0,IF(H2919&gt;=MAX(Classes_finales!D:D),$M$1,Donnees_SIG!J2919))</f>
        <v>2.8318300512150105</v>
      </c>
      <c r="P2919" t="s">
        <v>39</v>
      </c>
    </row>
    <row r="2920" spans="1:16">
      <c r="A2920" t="s">
        <v>5875</v>
      </c>
      <c r="B2920" t="s">
        <v>5876</v>
      </c>
      <c r="C2920">
        <v>88.203598021999994</v>
      </c>
      <c r="D2920" t="s">
        <v>37</v>
      </c>
      <c r="E2920">
        <v>792177.972195621</v>
      </c>
      <c r="F2920">
        <v>9639689.5279033706</v>
      </c>
      <c r="G2920">
        <f>IF(C2920="","",VLOOKUP(C2920,Classes_detaillees!B:D,Classes_detaillees!C$1,TRUE))</f>
        <v>90</v>
      </c>
      <c r="H2920">
        <f>IF(C2920="","",VLOOKUP(C2920,Classes_finales!B:D,Classes_finales!C$1,TRUE))</f>
        <v>80</v>
      </c>
      <c r="I2920">
        <f t="shared" si="45"/>
        <v>20</v>
      </c>
      <c r="J2920" s="31">
        <f>Classes_finales!$W$30*C2920^3+Classes_finales!$W$31*C2920^2+Classes_finales!$W$32*C2920+Classes_finales!$W$33</f>
        <v>7.9325502552005336</v>
      </c>
      <c r="K2920">
        <f>IF(OR(C2920&lt;10,C2920&gt;450),0,IF(H2920&gt;=MAX(Classes_finales!D:D),$M$1,Donnees_SIG!J2920))</f>
        <v>7.914299999999999</v>
      </c>
      <c r="P2920" t="s">
        <v>39</v>
      </c>
    </row>
    <row r="2921" spans="1:16">
      <c r="A2921" t="s">
        <v>5877</v>
      </c>
      <c r="B2921" s="31" t="s">
        <v>5878</v>
      </c>
      <c r="C2921">
        <v>74.472801208000007</v>
      </c>
      <c r="D2921" t="s">
        <v>37</v>
      </c>
      <c r="E2921">
        <v>783092.33385317703</v>
      </c>
      <c r="F2921">
        <v>9636276.7294142507</v>
      </c>
      <c r="G2921">
        <f>IF(C2921="","",VLOOKUP(C2921,Classes_detaillees!B:D,Classes_detaillees!C$1,TRUE))</f>
        <v>75</v>
      </c>
      <c r="H2921">
        <f>IF(C2921="","",VLOOKUP(C2921,Classes_finales!B:D,Classes_finales!C$1,TRUE))</f>
        <v>80</v>
      </c>
      <c r="I2921">
        <f t="shared" si="45"/>
        <v>20</v>
      </c>
      <c r="J2921" s="31">
        <f>Classes_finales!$W$30*C2921^3+Classes_finales!$W$31*C2921^2+Classes_finales!$W$32*C2921+Classes_finales!$W$33</f>
        <v>7.7006200515502687</v>
      </c>
      <c r="K2921">
        <f>IF(OR(C2921&lt;10,C2921&gt;450),0,IF(H2921&gt;=MAX(Classes_finales!D:D),$M$1,Donnees_SIG!J2921))</f>
        <v>7.914299999999999</v>
      </c>
      <c r="P2921" t="s">
        <v>39</v>
      </c>
    </row>
    <row r="2922" spans="1:16">
      <c r="A2922" t="s">
        <v>5879</v>
      </c>
      <c r="B2922" s="31" t="s">
        <v>5880</v>
      </c>
      <c r="C2922">
        <v>131.25</v>
      </c>
      <c r="D2922" t="s">
        <v>37</v>
      </c>
      <c r="E2922">
        <v>783259.61528561602</v>
      </c>
      <c r="F2922">
        <v>9636891.9418816008</v>
      </c>
      <c r="G2922">
        <f>IF(C2922="","",VLOOKUP(C2922,Classes_detaillees!B:D,Classes_detaillees!C$1,TRUE))</f>
        <v>135</v>
      </c>
      <c r="H2922">
        <f>IF(C2922="","",VLOOKUP(C2922,Classes_finales!B:D,Classes_finales!C$1,TRUE))</f>
        <v>80</v>
      </c>
      <c r="I2922">
        <f t="shared" si="45"/>
        <v>20</v>
      </c>
      <c r="J2922" s="31">
        <f>Classes_finales!$W$30*C2922^3+Classes_finales!$W$31*C2922^2+Classes_finales!$W$32*C2922+Classes_finales!$W$33</f>
        <v>-0.33086406250000744</v>
      </c>
      <c r="K2922">
        <f>IF(OR(C2922&lt;10,C2922&gt;450),0,IF(H2922&gt;=MAX(Classes_finales!D:D),$M$1,Donnees_SIG!J2922))</f>
        <v>7.914299999999999</v>
      </c>
      <c r="P2922" t="s">
        <v>39</v>
      </c>
    </row>
    <row r="2923" spans="1:16">
      <c r="A2923" t="s">
        <v>5881</v>
      </c>
      <c r="B2923" t="s">
        <v>5882</v>
      </c>
      <c r="C2923">
        <v>9.4808998108000004</v>
      </c>
      <c r="D2923" t="s">
        <v>37</v>
      </c>
      <c r="E2923">
        <v>782973.22940195794</v>
      </c>
      <c r="F2923">
        <v>9636007.38476016</v>
      </c>
      <c r="G2923">
        <f>IF(C2923="","",VLOOKUP(C2923,Classes_detaillees!B:D,Classes_detaillees!C$1,TRUE))</f>
        <v>10</v>
      </c>
      <c r="H2923">
        <f>IF(C2923="","",VLOOKUP(C2923,Classes_finales!B:D,Classes_finales!C$1,TRUE))</f>
        <v>10</v>
      </c>
      <c r="I2923">
        <f t="shared" si="45"/>
        <v>20</v>
      </c>
      <c r="J2923" s="31">
        <f>Classes_finales!$W$30*C2923^3+Classes_finales!$W$31*C2923^2+Classes_finales!$W$32*C2923+Classes_finales!$W$33</f>
        <v>0.24247133364192042</v>
      </c>
      <c r="K2923">
        <f>IF(OR(C2923&lt;10,C2923&gt;450),0,IF(H2923&gt;=MAX(Classes_finales!D:D),$M$1,Donnees_SIG!J2923))</f>
        <v>0</v>
      </c>
      <c r="P2923" t="s">
        <v>39</v>
      </c>
    </row>
    <row r="2924" spans="1:16">
      <c r="A2924" t="s">
        <v>5883</v>
      </c>
      <c r="B2924" t="s">
        <v>5884</v>
      </c>
      <c r="C2924">
        <v>15.442000389</v>
      </c>
      <c r="D2924" t="s">
        <v>37</v>
      </c>
      <c r="E2924">
        <v>783373.79994334397</v>
      </c>
      <c r="F2924">
        <v>9637001.0938162208</v>
      </c>
      <c r="G2924">
        <f>IF(C2924="","",VLOOKUP(C2924,Classes_detaillees!B:D,Classes_detaillees!C$1,TRUE))</f>
        <v>20</v>
      </c>
      <c r="H2924">
        <f>IF(C2924="","",VLOOKUP(C2924,Classes_finales!B:D,Classes_finales!C$1,TRUE))</f>
        <v>30</v>
      </c>
      <c r="I2924">
        <f t="shared" si="45"/>
        <v>20</v>
      </c>
      <c r="J2924" s="31">
        <f>Classes_finales!$W$30*C2924^3+Classes_finales!$W$31*C2924^2+Classes_finales!$W$32*C2924+Classes_finales!$W$33</f>
        <v>0.85190708918131941</v>
      </c>
      <c r="K2924">
        <f>IF(OR(C2924&lt;10,C2924&gt;450),0,IF(H2924&gt;=MAX(Classes_finales!D:D),$M$1,Donnees_SIG!J2924))</f>
        <v>0.85190708918131941</v>
      </c>
      <c r="P2924" t="s">
        <v>39</v>
      </c>
    </row>
    <row r="2925" spans="1:16">
      <c r="A2925" t="s">
        <v>5885</v>
      </c>
      <c r="B2925" t="s">
        <v>5886</v>
      </c>
      <c r="C2925">
        <v>146.11570739999999</v>
      </c>
      <c r="D2925" t="s">
        <v>37</v>
      </c>
      <c r="E2925">
        <v>790280.37536594004</v>
      </c>
      <c r="F2925">
        <v>9638943.4656265695</v>
      </c>
      <c r="G2925">
        <f>IF(C2925="","",VLOOKUP(C2925,Classes_detaillees!B:D,Classes_detaillees!C$1,TRUE))</f>
        <v>150</v>
      </c>
      <c r="H2925">
        <f>IF(C2925="","",VLOOKUP(C2925,Classes_finales!B:D,Classes_finales!C$1,TRUE))</f>
        <v>80</v>
      </c>
      <c r="I2925">
        <f t="shared" si="45"/>
        <v>20</v>
      </c>
      <c r="J2925" s="31">
        <f>Classes_finales!$W$30*C2925^3+Classes_finales!$W$31*C2925^2+Classes_finales!$W$32*C2925+Classes_finales!$W$33</f>
        <v>-7.5849788090741193</v>
      </c>
      <c r="K2925">
        <f>IF(OR(C2925&lt;10,C2925&gt;450),0,IF(H2925&gt;=MAX(Classes_finales!D:D),$M$1,Donnees_SIG!J2925))</f>
        <v>7.914299999999999</v>
      </c>
      <c r="P2925" t="s">
        <v>39</v>
      </c>
    </row>
    <row r="2926" spans="1:16">
      <c r="A2926" t="s">
        <v>5887</v>
      </c>
      <c r="B2926" s="31" t="s">
        <v>5888</v>
      </c>
      <c r="C2926">
        <v>13.174500464999999</v>
      </c>
      <c r="D2926" t="s">
        <v>37</v>
      </c>
      <c r="E2926">
        <v>785927.25231546897</v>
      </c>
      <c r="F2926">
        <v>9636521.0629896894</v>
      </c>
      <c r="G2926">
        <f>IF(C2926="","",VLOOKUP(C2926,Classes_detaillees!B:D,Classes_detaillees!C$1,TRUE))</f>
        <v>15</v>
      </c>
      <c r="H2926">
        <f>IF(C2926="","",VLOOKUP(C2926,Classes_finales!B:D,Classes_finales!C$1,TRUE))</f>
        <v>15</v>
      </c>
      <c r="I2926">
        <f t="shared" si="45"/>
        <v>20</v>
      </c>
      <c r="J2926" s="31">
        <f>Classes_finales!$W$30*C2926^3+Classes_finales!$W$31*C2926^2+Classes_finales!$W$32*C2926+Classes_finales!$W$33</f>
        <v>0.60804420165462281</v>
      </c>
      <c r="K2926">
        <f>IF(OR(C2926&lt;10,C2926&gt;450),0,IF(H2926&gt;=MAX(Classes_finales!D:D),$M$1,Donnees_SIG!J2926))</f>
        <v>0.60804420165462281</v>
      </c>
      <c r="P2926" t="s">
        <v>39</v>
      </c>
    </row>
    <row r="2927" spans="1:16">
      <c r="A2927" t="s">
        <v>5889</v>
      </c>
      <c r="B2927" t="s">
        <v>5890</v>
      </c>
      <c r="C2927">
        <v>18.36300087</v>
      </c>
      <c r="D2927" t="s">
        <v>37</v>
      </c>
      <c r="E2927">
        <v>790705.74585638999</v>
      </c>
      <c r="F2927">
        <v>9638240.2236186098</v>
      </c>
      <c r="G2927">
        <f>IF(C2927="","",VLOOKUP(C2927,Classes_detaillees!B:D,Classes_detaillees!C$1,TRUE))</f>
        <v>20</v>
      </c>
      <c r="H2927">
        <f>IF(C2927="","",VLOOKUP(C2927,Classes_finales!B:D,Classes_finales!C$1,TRUE))</f>
        <v>30</v>
      </c>
      <c r="I2927">
        <f t="shared" si="45"/>
        <v>20</v>
      </c>
      <c r="J2927" s="31">
        <f>Classes_finales!$W$30*C2927^3+Classes_finales!$W$31*C2927^2+Classes_finales!$W$32*C2927+Classes_finales!$W$33</f>
        <v>1.1851543068317971</v>
      </c>
      <c r="K2927">
        <f>IF(OR(C2927&lt;10,C2927&gt;450),0,IF(H2927&gt;=MAX(Classes_finales!D:D),$M$1,Donnees_SIG!J2927))</f>
        <v>1.1851543068317971</v>
      </c>
      <c r="P2927" t="s">
        <v>39</v>
      </c>
    </row>
    <row r="2928" spans="1:16">
      <c r="A2928" t="s">
        <v>5891</v>
      </c>
      <c r="B2928" t="s">
        <v>5892</v>
      </c>
      <c r="C2928">
        <v>59.730598450000002</v>
      </c>
      <c r="D2928" t="s">
        <v>37</v>
      </c>
      <c r="E2928">
        <v>785604.96989721002</v>
      </c>
      <c r="F2928">
        <v>9636622.7011681702</v>
      </c>
      <c r="G2928">
        <f>IF(C2928="","",VLOOKUP(C2928,Classes_detaillees!B:D,Classes_detaillees!C$1,TRUE))</f>
        <v>60</v>
      </c>
      <c r="H2928">
        <f>IF(C2928="","",VLOOKUP(C2928,Classes_finales!B:D,Classes_finales!C$1,TRUE))</f>
        <v>60</v>
      </c>
      <c r="I2928">
        <f t="shared" si="45"/>
        <v>20</v>
      </c>
      <c r="J2928" s="31">
        <f>Classes_finales!$W$30*C2928^3+Classes_finales!$W$31*C2928^2+Classes_finales!$W$32*C2928+Classes_finales!$W$33</f>
        <v>6.5079385603799782</v>
      </c>
      <c r="K2928">
        <f>IF(OR(C2928&lt;10,C2928&gt;450),0,IF(H2928&gt;=MAX(Classes_finales!D:D),$M$1,Donnees_SIG!J2928))</f>
        <v>6.5079385603799782</v>
      </c>
      <c r="P2928" t="s">
        <v>39</v>
      </c>
    </row>
    <row r="2929" spans="1:16">
      <c r="A2929" t="s">
        <v>5893</v>
      </c>
      <c r="B2929" t="s">
        <v>5894</v>
      </c>
      <c r="C2929">
        <v>67.961601256999998</v>
      </c>
      <c r="D2929" t="s">
        <v>37</v>
      </c>
      <c r="E2929">
        <v>783534.814065065</v>
      </c>
      <c r="F2929">
        <v>9635972.3280734401</v>
      </c>
      <c r="G2929">
        <f>IF(C2929="","",VLOOKUP(C2929,Classes_detaillees!B:D,Classes_detaillees!C$1,TRUE))</f>
        <v>70</v>
      </c>
      <c r="H2929">
        <f>IF(C2929="","",VLOOKUP(C2929,Classes_finales!B:D,Classes_finales!C$1,TRUE))</f>
        <v>70</v>
      </c>
      <c r="I2929">
        <f t="shared" si="45"/>
        <v>20</v>
      </c>
      <c r="J2929" s="31">
        <f>Classes_finales!$W$30*C2929^3+Classes_finales!$W$31*C2929^2+Classes_finales!$W$32*C2929+Classes_finales!$W$33</f>
        <v>7.2726367840166581</v>
      </c>
      <c r="K2929">
        <f>IF(OR(C2929&lt;10,C2929&gt;450),0,IF(H2929&gt;=MAX(Classes_finales!D:D),$M$1,Donnees_SIG!J2929))</f>
        <v>7.2726367840166581</v>
      </c>
      <c r="P2929" t="s">
        <v>39</v>
      </c>
    </row>
    <row r="2930" spans="1:16">
      <c r="A2930" t="s">
        <v>5895</v>
      </c>
      <c r="B2930" t="s">
        <v>5896</v>
      </c>
      <c r="C2930">
        <v>163.48460388000001</v>
      </c>
      <c r="D2930" t="s">
        <v>37</v>
      </c>
      <c r="E2930">
        <v>790684.841765519</v>
      </c>
      <c r="F2930">
        <v>9639321.7657972798</v>
      </c>
      <c r="G2930">
        <f>IF(C2930="","",VLOOKUP(C2930,Classes_detaillees!B:D,Classes_detaillees!C$1,TRUE))</f>
        <v>165</v>
      </c>
      <c r="H2930">
        <f>IF(C2930="","",VLOOKUP(C2930,Classes_finales!B:D,Classes_finales!C$1,TRUE))</f>
        <v>80</v>
      </c>
      <c r="I2930">
        <f t="shared" si="45"/>
        <v>20</v>
      </c>
      <c r="J2930" s="31">
        <f>Classes_finales!$W$30*C2930^3+Classes_finales!$W$31*C2930^2+Classes_finales!$W$32*C2930+Classes_finales!$W$33</f>
        <v>-19.765316936029116</v>
      </c>
      <c r="K2930">
        <f>IF(OR(C2930&lt;10,C2930&gt;450),0,IF(H2930&gt;=MAX(Classes_finales!D:D),$M$1,Donnees_SIG!J2930))</f>
        <v>7.914299999999999</v>
      </c>
      <c r="P2930" t="s">
        <v>39</v>
      </c>
    </row>
    <row r="2931" spans="1:16">
      <c r="A2931" t="s">
        <v>5897</v>
      </c>
      <c r="B2931" s="31" t="s">
        <v>5898</v>
      </c>
      <c r="C2931">
        <v>5.8670997619999996</v>
      </c>
      <c r="D2931" t="s">
        <v>37</v>
      </c>
      <c r="E2931">
        <v>790273.29558463499</v>
      </c>
      <c r="F2931">
        <v>9638475.2010131795</v>
      </c>
      <c r="G2931">
        <f>IF(C2931="","",VLOOKUP(C2931,Classes_detaillees!B:D,Classes_detaillees!C$1,TRUE))</f>
        <v>10</v>
      </c>
      <c r="H2931">
        <f>IF(C2931="","",VLOOKUP(C2931,Classes_finales!B:D,Classes_finales!C$1,TRUE))</f>
        <v>10</v>
      </c>
      <c r="I2931">
        <f t="shared" si="45"/>
        <v>20</v>
      </c>
      <c r="J2931" s="31">
        <f>Classes_finales!$W$30*C2931^3+Classes_finales!$W$31*C2931^2+Classes_finales!$W$32*C2931+Classes_finales!$W$33</f>
        <v>-7.2170979413582859E-2</v>
      </c>
      <c r="K2931">
        <f>IF(OR(C2931&lt;10,C2931&gt;450),0,IF(H2931&gt;=MAX(Classes_finales!D:D),$M$1,Donnees_SIG!J2931))</f>
        <v>0</v>
      </c>
      <c r="P2931" t="s">
        <v>39</v>
      </c>
    </row>
    <row r="2932" spans="1:16">
      <c r="A2932" t="s">
        <v>5899</v>
      </c>
      <c r="B2932" t="s">
        <v>5900</v>
      </c>
      <c r="C2932">
        <v>161.0196991</v>
      </c>
      <c r="D2932" t="s">
        <v>37</v>
      </c>
      <c r="E2932">
        <v>790300.33965617197</v>
      </c>
      <c r="F2932">
        <v>9637542.0247427206</v>
      </c>
      <c r="G2932">
        <f>IF(C2932="","",VLOOKUP(C2932,Classes_detaillees!B:D,Classes_detaillees!C$1,TRUE))</f>
        <v>165</v>
      </c>
      <c r="H2932">
        <f>IF(C2932="","",VLOOKUP(C2932,Classes_finales!B:D,Classes_finales!C$1,TRUE))</f>
        <v>80</v>
      </c>
      <c r="I2932">
        <f t="shared" si="45"/>
        <v>20</v>
      </c>
      <c r="J2932" s="31">
        <f>Classes_finales!$W$30*C2932^3+Classes_finales!$W$31*C2932^2+Classes_finales!$W$32*C2932+Classes_finales!$W$33</f>
        <v>-17.77178439607577</v>
      </c>
      <c r="K2932">
        <f>IF(OR(C2932&lt;10,C2932&gt;450),0,IF(H2932&gt;=MAX(Classes_finales!D:D),$M$1,Donnees_SIG!J2932))</f>
        <v>7.914299999999999</v>
      </c>
      <c r="P2932" t="s">
        <v>39</v>
      </c>
    </row>
    <row r="2933" spans="1:16">
      <c r="A2933" t="s">
        <v>5901</v>
      </c>
      <c r="B2933" t="s">
        <v>5902</v>
      </c>
      <c r="C2933">
        <v>54.431800842000001</v>
      </c>
      <c r="D2933" t="s">
        <v>37</v>
      </c>
      <c r="E2933">
        <v>790443.20461600099</v>
      </c>
      <c r="F2933">
        <v>9638329.3957434297</v>
      </c>
      <c r="G2933">
        <f>IF(C2933="","",VLOOKUP(C2933,Classes_detaillees!B:D,Classes_detaillees!C$1,TRUE))</f>
        <v>55</v>
      </c>
      <c r="H2933">
        <f>IF(C2933="","",VLOOKUP(C2933,Classes_finales!B:D,Classes_finales!C$1,TRUE))</f>
        <v>60</v>
      </c>
      <c r="I2933">
        <f t="shared" si="45"/>
        <v>20</v>
      </c>
      <c r="J2933" s="31">
        <f>Classes_finales!$W$30*C2933^3+Classes_finales!$W$31*C2933^2+Classes_finales!$W$32*C2933+Classes_finales!$W$33</f>
        <v>5.9122419524045142</v>
      </c>
      <c r="K2933">
        <f>IF(OR(C2933&lt;10,C2933&gt;450),0,IF(H2933&gt;=MAX(Classes_finales!D:D),$M$1,Donnees_SIG!J2933))</f>
        <v>5.9122419524045142</v>
      </c>
      <c r="P2933" t="s">
        <v>39</v>
      </c>
    </row>
    <row r="2934" spans="1:16">
      <c r="A2934" t="s">
        <v>5903</v>
      </c>
      <c r="B2934" s="31" t="s">
        <v>5904</v>
      </c>
      <c r="C2934">
        <v>66.504402161000002</v>
      </c>
      <c r="D2934" t="s">
        <v>37</v>
      </c>
      <c r="E2934">
        <v>791806.56326862099</v>
      </c>
      <c r="F2934">
        <v>9638402.5439266097</v>
      </c>
      <c r="G2934">
        <f>IF(C2934="","",VLOOKUP(C2934,Classes_detaillees!B:D,Classes_detaillees!C$1,TRUE))</f>
        <v>70</v>
      </c>
      <c r="H2934">
        <f>IF(C2934="","",VLOOKUP(C2934,Classes_finales!B:D,Classes_finales!C$1,TRUE))</f>
        <v>70</v>
      </c>
      <c r="I2934">
        <f t="shared" si="45"/>
        <v>20</v>
      </c>
      <c r="J2934" s="31">
        <f>Classes_finales!$W$30*C2934^3+Classes_finales!$W$31*C2934^2+Classes_finales!$W$32*C2934+Classes_finales!$W$33</f>
        <v>7.1538779731904114</v>
      </c>
      <c r="K2934">
        <f>IF(OR(C2934&lt;10,C2934&gt;450),0,IF(H2934&gt;=MAX(Classes_finales!D:D),$M$1,Donnees_SIG!J2934))</f>
        <v>7.1538779731904114</v>
      </c>
      <c r="P2934" t="s">
        <v>39</v>
      </c>
    </row>
    <row r="2935" spans="1:16">
      <c r="A2935" t="s">
        <v>5905</v>
      </c>
      <c r="B2935" s="31" t="s">
        <v>5906</v>
      </c>
      <c r="C2935">
        <v>375.38061522999999</v>
      </c>
      <c r="D2935" t="s">
        <v>37</v>
      </c>
      <c r="E2935">
        <v>791279.09651206096</v>
      </c>
      <c r="F2935">
        <v>9638427.6947163306</v>
      </c>
      <c r="G2935">
        <f>IF(C2935="","",VLOOKUP(C2935,Classes_detaillees!B:D,Classes_detaillees!C$1,TRUE))</f>
        <v>380</v>
      </c>
      <c r="H2935">
        <f>IF(C2935="","",VLOOKUP(C2935,Classes_finales!B:D,Classes_finales!C$1,TRUE))</f>
        <v>80</v>
      </c>
      <c r="I2935">
        <f t="shared" si="45"/>
        <v>20</v>
      </c>
      <c r="J2935" s="31">
        <f>Classes_finales!$W$30*C2935^3+Classes_finales!$W$31*C2935^2+Classes_finales!$W$32*C2935+Classes_finales!$W$33</f>
        <v>-727.01741078926909</v>
      </c>
      <c r="K2935">
        <f>IF(OR(C2935&lt;10,C2935&gt;450),0,IF(H2935&gt;=MAX(Classes_finales!D:D),$M$1,Donnees_SIG!J2935))</f>
        <v>7.914299999999999</v>
      </c>
      <c r="P2935" t="s">
        <v>39</v>
      </c>
    </row>
    <row r="2936" spans="1:16">
      <c r="A2936" t="s">
        <v>5907</v>
      </c>
      <c r="B2936" s="31" t="s">
        <v>5908</v>
      </c>
      <c r="C2936">
        <v>161.28230285999999</v>
      </c>
      <c r="D2936" t="s">
        <v>37</v>
      </c>
      <c r="E2936">
        <v>792175.99793849105</v>
      </c>
      <c r="F2936">
        <v>9638653.2383783702</v>
      </c>
      <c r="G2936">
        <f>IF(C2936="","",VLOOKUP(C2936,Classes_detaillees!B:D,Classes_detaillees!C$1,TRUE))</f>
        <v>165</v>
      </c>
      <c r="H2936">
        <f>IF(C2936="","",VLOOKUP(C2936,Classes_finales!B:D,Classes_finales!C$1,TRUE))</f>
        <v>80</v>
      </c>
      <c r="I2936">
        <f t="shared" si="45"/>
        <v>20</v>
      </c>
      <c r="J2936" s="31">
        <f>Classes_finales!$W$30*C2936^3+Classes_finales!$W$31*C2936^2+Classes_finales!$W$32*C2936+Classes_finales!$W$33</f>
        <v>-17.979822941237131</v>
      </c>
      <c r="K2936">
        <f>IF(OR(C2936&lt;10,C2936&gt;450),0,IF(H2936&gt;=MAX(Classes_finales!D:D),$M$1,Donnees_SIG!J2936))</f>
        <v>7.914299999999999</v>
      </c>
      <c r="P2936" t="s">
        <v>39</v>
      </c>
    </row>
    <row r="2937" spans="1:16">
      <c r="A2937" t="s">
        <v>5909</v>
      </c>
      <c r="B2937" t="s">
        <v>5910</v>
      </c>
      <c r="C2937">
        <v>69.986099242999998</v>
      </c>
      <c r="D2937" t="s">
        <v>37</v>
      </c>
      <c r="E2937">
        <v>790006.98101671902</v>
      </c>
      <c r="F2937">
        <v>9637348.9996187706</v>
      </c>
      <c r="G2937">
        <f>IF(C2937="","",VLOOKUP(C2937,Classes_detaillees!B:D,Classes_detaillees!C$1,TRUE))</f>
        <v>70</v>
      </c>
      <c r="H2937">
        <f>IF(C2937="","",VLOOKUP(C2937,Classes_finales!B:D,Classes_finales!C$1,TRUE))</f>
        <v>70</v>
      </c>
      <c r="I2937">
        <f t="shared" si="45"/>
        <v>20</v>
      </c>
      <c r="J2937" s="31">
        <f>Classes_finales!$W$30*C2937^3+Classes_finales!$W$31*C2937^2+Classes_finales!$W$32*C2937+Classes_finales!$W$33</f>
        <v>7.4243140499203299</v>
      </c>
      <c r="K2937">
        <f>IF(OR(C2937&lt;10,C2937&gt;450),0,IF(H2937&gt;=MAX(Classes_finales!D:D),$M$1,Donnees_SIG!J2937))</f>
        <v>7.4243140499203299</v>
      </c>
      <c r="P2937" t="s">
        <v>39</v>
      </c>
    </row>
    <row r="2938" spans="1:16">
      <c r="A2938" t="s">
        <v>5911</v>
      </c>
      <c r="B2938" t="s">
        <v>5912</v>
      </c>
      <c r="C2938">
        <v>47.329200745000001</v>
      </c>
      <c r="D2938" t="s">
        <v>37</v>
      </c>
      <c r="E2938">
        <v>789808.87977636803</v>
      </c>
      <c r="F2938">
        <v>9637308.5804777499</v>
      </c>
      <c r="G2938">
        <f>IF(C2938="","",VLOOKUP(C2938,Classes_detaillees!B:D,Classes_detaillees!C$1,TRUE))</f>
        <v>50</v>
      </c>
      <c r="H2938">
        <f>IF(C2938="","",VLOOKUP(C2938,Classes_finales!B:D,Classes_finales!C$1,TRUE))</f>
        <v>50</v>
      </c>
      <c r="I2938">
        <f t="shared" si="45"/>
        <v>20</v>
      </c>
      <c r="J2938" s="31">
        <f>Classes_finales!$W$30*C2938^3+Classes_finales!$W$31*C2938^2+Classes_finales!$W$32*C2938+Classes_finales!$W$33</f>
        <v>5.0230500648429803</v>
      </c>
      <c r="K2938">
        <f>IF(OR(C2938&lt;10,C2938&gt;450),0,IF(H2938&gt;=MAX(Classes_finales!D:D),$M$1,Donnees_SIG!J2938))</f>
        <v>5.0230500648429803</v>
      </c>
      <c r="P2938" t="s">
        <v>39</v>
      </c>
    </row>
    <row r="2939" spans="1:16">
      <c r="A2939" t="s">
        <v>5913</v>
      </c>
      <c r="B2939" t="s">
        <v>5914</v>
      </c>
      <c r="C2939">
        <v>140.99809264999999</v>
      </c>
      <c r="D2939" t="s">
        <v>37</v>
      </c>
      <c r="E2939">
        <v>790662.07418206695</v>
      </c>
      <c r="F2939">
        <v>9637510.19778331</v>
      </c>
      <c r="G2939">
        <f>IF(C2939="","",VLOOKUP(C2939,Classes_detaillees!B:D,Classes_detaillees!C$1,TRUE))</f>
        <v>145</v>
      </c>
      <c r="H2939">
        <f>IF(C2939="","",VLOOKUP(C2939,Classes_finales!B:D,Classes_finales!C$1,TRUE))</f>
        <v>80</v>
      </c>
      <c r="I2939">
        <f t="shared" si="45"/>
        <v>20</v>
      </c>
      <c r="J2939" s="31">
        <f>Classes_finales!$W$30*C2939^3+Classes_finales!$W$31*C2939^2+Classes_finales!$W$32*C2939+Classes_finales!$W$33</f>
        <v>-4.7800366694076448</v>
      </c>
      <c r="K2939">
        <f>IF(OR(C2939&lt;10,C2939&gt;450),0,IF(H2939&gt;=MAX(Classes_finales!D:D),$M$1,Donnees_SIG!J2939))</f>
        <v>7.914299999999999</v>
      </c>
      <c r="P2939" t="s">
        <v>39</v>
      </c>
    </row>
    <row r="2940" spans="1:16">
      <c r="A2940" t="s">
        <v>5915</v>
      </c>
      <c r="B2940" t="s">
        <v>5916</v>
      </c>
      <c r="C2940">
        <v>215.9618988</v>
      </c>
      <c r="D2940" t="s">
        <v>37</v>
      </c>
      <c r="E2940">
        <v>790732.14205898903</v>
      </c>
      <c r="F2940">
        <v>9638333.0536894295</v>
      </c>
      <c r="G2940">
        <f>IF(C2940="","",VLOOKUP(C2940,Classes_detaillees!B:D,Classes_detaillees!C$1,TRUE))</f>
        <v>220</v>
      </c>
      <c r="H2940">
        <f>IF(C2940="","",VLOOKUP(C2940,Classes_finales!B:D,Classes_finales!C$1,TRUE))</f>
        <v>80</v>
      </c>
      <c r="I2940">
        <f t="shared" si="45"/>
        <v>20</v>
      </c>
      <c r="J2940" s="31">
        <f>Classes_finales!$W$30*C2940^3+Classes_finales!$W$31*C2940^2+Classes_finales!$W$32*C2940+Classes_finales!$W$33</f>
        <v>-87.029755982729284</v>
      </c>
      <c r="K2940">
        <f>IF(OR(C2940&lt;10,C2940&gt;450),0,IF(H2940&gt;=MAX(Classes_finales!D:D),$M$1,Donnees_SIG!J2940))</f>
        <v>7.914299999999999</v>
      </c>
      <c r="P2940" t="s">
        <v>39</v>
      </c>
    </row>
    <row r="2941" spans="1:16">
      <c r="A2941" t="s">
        <v>5917</v>
      </c>
      <c r="B2941" t="s">
        <v>5918</v>
      </c>
      <c r="C2941">
        <v>150.10200499999999</v>
      </c>
      <c r="D2941" t="s">
        <v>37</v>
      </c>
      <c r="E2941">
        <v>783293.45921766094</v>
      </c>
      <c r="F2941">
        <v>9635608.7120169401</v>
      </c>
      <c r="G2941">
        <f>IF(C2941="","",VLOOKUP(C2941,Classes_detaillees!B:D,Classes_detaillees!C$1,TRUE))</f>
        <v>155</v>
      </c>
      <c r="H2941">
        <f>IF(C2941="","",VLOOKUP(C2941,Classes_finales!B:D,Classes_finales!C$1,TRUE))</f>
        <v>80</v>
      </c>
      <c r="I2941">
        <f t="shared" si="45"/>
        <v>20</v>
      </c>
      <c r="J2941" s="31">
        <f>Classes_finales!$W$30*C2941^3+Classes_finales!$W$31*C2941^2+Classes_finales!$W$32*C2941+Classes_finales!$W$33</f>
        <v>-10.00735014086345</v>
      </c>
      <c r="K2941">
        <f>IF(OR(C2941&lt;10,C2941&gt;450),0,IF(H2941&gt;=MAX(Classes_finales!D:D),$M$1,Donnees_SIG!J2941))</f>
        <v>7.914299999999999</v>
      </c>
      <c r="P2941" t="s">
        <v>39</v>
      </c>
    </row>
    <row r="2942" spans="1:16">
      <c r="A2942" t="s">
        <v>5919</v>
      </c>
      <c r="B2942" t="s">
        <v>5920</v>
      </c>
      <c r="C2942">
        <v>54.405300140000001</v>
      </c>
      <c r="D2942" t="s">
        <v>37</v>
      </c>
      <c r="E2942">
        <v>790067.62004577799</v>
      </c>
      <c r="F2942">
        <v>9637385.6619784497</v>
      </c>
      <c r="G2942">
        <f>IF(C2942="","",VLOOKUP(C2942,Classes_detaillees!B:D,Classes_detaillees!C$1,TRUE))</f>
        <v>55</v>
      </c>
      <c r="H2942">
        <f>IF(C2942="","",VLOOKUP(C2942,Classes_finales!B:D,Classes_finales!C$1,TRUE))</f>
        <v>60</v>
      </c>
      <c r="I2942">
        <f t="shared" si="45"/>
        <v>20</v>
      </c>
      <c r="J2942" s="31">
        <f>Classes_finales!$W$30*C2942^3+Classes_finales!$W$31*C2942^2+Classes_finales!$W$32*C2942+Classes_finales!$W$33</f>
        <v>5.9090974082454597</v>
      </c>
      <c r="K2942">
        <f>IF(OR(C2942&lt;10,C2942&gt;450),0,IF(H2942&gt;=MAX(Classes_finales!D:D),$M$1,Donnees_SIG!J2942))</f>
        <v>5.9090974082454597</v>
      </c>
      <c r="P2942" t="s">
        <v>39</v>
      </c>
    </row>
    <row r="2943" spans="1:16">
      <c r="A2943" t="s">
        <v>5921</v>
      </c>
      <c r="B2943" s="31" t="s">
        <v>5922</v>
      </c>
      <c r="C2943">
        <v>109.5007019</v>
      </c>
      <c r="D2943" t="s">
        <v>37</v>
      </c>
      <c r="E2943">
        <v>783072.26313132304</v>
      </c>
      <c r="F2943">
        <v>9636255.1496227607</v>
      </c>
      <c r="G2943">
        <f>IF(C2943="","",VLOOKUP(C2943,Classes_detaillees!B:D,Classes_detaillees!C$1,TRUE))</f>
        <v>110</v>
      </c>
      <c r="H2943">
        <f>IF(C2943="","",VLOOKUP(C2943,Classes_finales!B:D,Classes_finales!C$1,TRUE))</f>
        <v>80</v>
      </c>
      <c r="I2943">
        <f t="shared" si="45"/>
        <v>20</v>
      </c>
      <c r="J2943" s="31">
        <f>Classes_finales!$W$30*C2943^3+Classes_finales!$W$31*C2943^2+Classes_finales!$W$32*C2943+Classes_finales!$W$33</f>
        <v>5.8726256539885515</v>
      </c>
      <c r="K2943">
        <f>IF(OR(C2943&lt;10,C2943&gt;450),0,IF(H2943&gt;=MAX(Classes_finales!D:D),$M$1,Donnees_SIG!J2943))</f>
        <v>7.914299999999999</v>
      </c>
      <c r="P2943" t="s">
        <v>39</v>
      </c>
    </row>
    <row r="2944" spans="1:16">
      <c r="A2944" t="s">
        <v>5923</v>
      </c>
      <c r="B2944" t="s">
        <v>5924</v>
      </c>
      <c r="C2944">
        <v>64.708999633999994</v>
      </c>
      <c r="D2944" t="s">
        <v>37</v>
      </c>
      <c r="E2944">
        <v>790386.838286196</v>
      </c>
      <c r="F2944">
        <v>9637416.4093166403</v>
      </c>
      <c r="G2944">
        <f>IF(C2944="","",VLOOKUP(C2944,Classes_detaillees!B:D,Classes_detaillees!C$1,TRUE))</f>
        <v>65</v>
      </c>
      <c r="H2944">
        <f>IF(C2944="","",VLOOKUP(C2944,Classes_finales!B:D,Classes_finales!C$1,TRUE))</f>
        <v>70</v>
      </c>
      <c r="I2944">
        <f t="shared" si="45"/>
        <v>20</v>
      </c>
      <c r="J2944" s="31">
        <f>Classes_finales!$W$30*C2944^3+Classes_finales!$W$31*C2944^2+Classes_finales!$W$32*C2944+Classes_finales!$W$33</f>
        <v>6.9971411020627574</v>
      </c>
      <c r="K2944">
        <f>IF(OR(C2944&lt;10,C2944&gt;450),0,IF(H2944&gt;=MAX(Classes_finales!D:D),$M$1,Donnees_SIG!J2944))</f>
        <v>6.9971411020627574</v>
      </c>
      <c r="P2944" t="s">
        <v>39</v>
      </c>
    </row>
    <row r="2945" spans="1:16">
      <c r="A2945" t="s">
        <v>5925</v>
      </c>
      <c r="B2945" t="s">
        <v>5926</v>
      </c>
      <c r="C2945">
        <v>53.666301726999997</v>
      </c>
      <c r="D2945" t="s">
        <v>37</v>
      </c>
      <c r="E2945">
        <v>790851.962075216</v>
      </c>
      <c r="F2945">
        <v>9638254.9262731206</v>
      </c>
      <c r="G2945">
        <f>IF(C2945="","",VLOOKUP(C2945,Classes_detaillees!B:D,Classes_detaillees!C$1,TRUE))</f>
        <v>55</v>
      </c>
      <c r="H2945">
        <f>IF(C2945="","",VLOOKUP(C2945,Classes_finales!B:D,Classes_finales!C$1,TRUE))</f>
        <v>60</v>
      </c>
      <c r="I2945">
        <f t="shared" si="45"/>
        <v>20</v>
      </c>
      <c r="J2945" s="31">
        <f>Classes_finales!$W$30*C2945^3+Classes_finales!$W$31*C2945^2+Classes_finales!$W$32*C2945+Classes_finales!$W$33</f>
        <v>5.8208146429030165</v>
      </c>
      <c r="K2945">
        <f>IF(OR(C2945&lt;10,C2945&gt;450),0,IF(H2945&gt;=MAX(Classes_finales!D:D),$M$1,Donnees_SIG!J2945))</f>
        <v>5.8208146429030165</v>
      </c>
      <c r="P2945" t="s">
        <v>39</v>
      </c>
    </row>
    <row r="2946" spans="1:16">
      <c r="A2946" t="s">
        <v>5927</v>
      </c>
      <c r="B2946" t="s">
        <v>5928</v>
      </c>
      <c r="C2946">
        <v>103.24909973</v>
      </c>
      <c r="D2946" t="s">
        <v>37</v>
      </c>
      <c r="E2946">
        <v>790629.96107564203</v>
      </c>
      <c r="F2946">
        <v>9637900.7194646094</v>
      </c>
      <c r="G2946">
        <f>IF(C2946="","",VLOOKUP(C2946,Classes_detaillees!B:D,Classes_detaillees!C$1,TRUE))</f>
        <v>105</v>
      </c>
      <c r="H2946">
        <f>IF(C2946="","",VLOOKUP(C2946,Classes_finales!B:D,Classes_finales!C$1,TRUE))</f>
        <v>80</v>
      </c>
      <c r="I2946">
        <f t="shared" si="45"/>
        <v>20</v>
      </c>
      <c r="J2946" s="31">
        <f>Classes_finales!$W$30*C2946^3+Classes_finales!$W$31*C2946^2+Classes_finales!$W$32*C2946+Classes_finales!$W$33</f>
        <v>6.8365165593142372</v>
      </c>
      <c r="K2946">
        <f>IF(OR(C2946&lt;10,C2946&gt;450),0,IF(H2946&gt;=MAX(Classes_finales!D:D),$M$1,Donnees_SIG!J2946))</f>
        <v>7.914299999999999</v>
      </c>
      <c r="P2946" t="s">
        <v>39</v>
      </c>
    </row>
    <row r="2947" spans="1:16">
      <c r="A2947" t="s">
        <v>5929</v>
      </c>
      <c r="B2947" s="31" t="s">
        <v>5930</v>
      </c>
      <c r="C2947">
        <v>57.1106987</v>
      </c>
      <c r="D2947" t="s">
        <v>37</v>
      </c>
      <c r="E2947">
        <v>791497.06028686499</v>
      </c>
      <c r="F2947">
        <v>9638386.8759510592</v>
      </c>
      <c r="G2947">
        <f>IF(C2947="","",VLOOKUP(C2947,Classes_detaillees!B:D,Classes_detaillees!C$1,TRUE))</f>
        <v>60</v>
      </c>
      <c r="H2947">
        <f>IF(C2947="","",VLOOKUP(C2947,Classes_finales!B:D,Classes_finales!C$1,TRUE))</f>
        <v>60</v>
      </c>
      <c r="I2947">
        <f t="shared" ref="I2947:I3010" si="46">IF(E2947="","",20)</f>
        <v>20</v>
      </c>
      <c r="J2947" s="31">
        <f>Classes_finales!$W$30*C2947^3+Classes_finales!$W$31*C2947^2+Classes_finales!$W$32*C2947+Classes_finales!$W$33</f>
        <v>6.2220074081548535</v>
      </c>
      <c r="K2947">
        <f>IF(OR(C2947&lt;10,C2947&gt;450),0,IF(H2947&gt;=MAX(Classes_finales!D:D),$M$1,Donnees_SIG!J2947))</f>
        <v>6.2220074081548535</v>
      </c>
      <c r="P2947" t="s">
        <v>39</v>
      </c>
    </row>
    <row r="2948" spans="1:16">
      <c r="A2948" t="s">
        <v>5931</v>
      </c>
      <c r="B2948" s="31" t="s">
        <v>5932</v>
      </c>
      <c r="C2948">
        <v>22.771600722999999</v>
      </c>
      <c r="D2948" t="s">
        <v>37</v>
      </c>
      <c r="E2948">
        <v>790550.78738637595</v>
      </c>
      <c r="F2948">
        <v>9637979.3830637094</v>
      </c>
      <c r="G2948">
        <f>IF(C2948="","",VLOOKUP(C2948,Classes_detaillees!B:D,Classes_detaillees!C$1,TRUE))</f>
        <v>25</v>
      </c>
      <c r="H2948">
        <f>IF(C2948="","",VLOOKUP(C2948,Classes_finales!B:D,Classes_finales!C$1,TRUE))</f>
        <v>30</v>
      </c>
      <c r="I2948">
        <f t="shared" si="46"/>
        <v>20</v>
      </c>
      <c r="J2948" s="31">
        <f>Classes_finales!$W$30*C2948^3+Classes_finales!$W$31*C2948^2+Classes_finales!$W$32*C2948+Classes_finales!$W$33</f>
        <v>1.7226424819612451</v>
      </c>
      <c r="K2948">
        <f>IF(OR(C2948&lt;10,C2948&gt;450),0,IF(H2948&gt;=MAX(Classes_finales!D:D),$M$1,Donnees_SIG!J2948))</f>
        <v>1.7226424819612451</v>
      </c>
      <c r="P2948" t="s">
        <v>39</v>
      </c>
    </row>
    <row r="2949" spans="1:16">
      <c r="A2949" t="s">
        <v>5933</v>
      </c>
      <c r="B2949" s="31" t="s">
        <v>5934</v>
      </c>
      <c r="C2949">
        <v>77.161300659000005</v>
      </c>
      <c r="D2949" t="s">
        <v>37</v>
      </c>
      <c r="E2949">
        <v>791608.08330739394</v>
      </c>
      <c r="F2949">
        <v>9638410.4124589395</v>
      </c>
      <c r="G2949">
        <f>IF(C2949="","",VLOOKUP(C2949,Classes_detaillees!B:D,Classes_detaillees!C$1,TRUE))</f>
        <v>80</v>
      </c>
      <c r="H2949">
        <f>IF(C2949="","",VLOOKUP(C2949,Classes_finales!B:D,Classes_finales!C$1,TRUE))</f>
        <v>80</v>
      </c>
      <c r="I2949">
        <f t="shared" si="46"/>
        <v>20</v>
      </c>
      <c r="J2949" s="31">
        <f>Classes_finales!$W$30*C2949^3+Classes_finales!$W$31*C2949^2+Classes_finales!$W$32*C2949+Classes_finales!$W$33</f>
        <v>7.8231225270752649</v>
      </c>
      <c r="K2949">
        <f>IF(OR(C2949&lt;10,C2949&gt;450),0,IF(H2949&gt;=MAX(Classes_finales!D:D),$M$1,Donnees_SIG!J2949))</f>
        <v>7.914299999999999</v>
      </c>
      <c r="P2949" t="s">
        <v>39</v>
      </c>
    </row>
    <row r="2950" spans="1:16">
      <c r="A2950" t="s">
        <v>5935</v>
      </c>
      <c r="B2950" s="31" t="s">
        <v>5936</v>
      </c>
      <c r="C2950">
        <v>59.475601196</v>
      </c>
      <c r="D2950" t="s">
        <v>37</v>
      </c>
      <c r="E2950">
        <v>790604.54411752196</v>
      </c>
      <c r="F2950">
        <v>9639352.7488219291</v>
      </c>
      <c r="G2950">
        <f>IF(C2950="","",VLOOKUP(C2950,Classes_detaillees!B:D,Classes_detaillees!C$1,TRUE))</f>
        <v>60</v>
      </c>
      <c r="H2950">
        <f>IF(C2950="","",VLOOKUP(C2950,Classes_finales!B:D,Classes_finales!C$1,TRUE))</f>
        <v>60</v>
      </c>
      <c r="I2950">
        <f t="shared" si="46"/>
        <v>20</v>
      </c>
      <c r="J2950" s="31">
        <f>Classes_finales!$W$30*C2950^3+Classes_finales!$W$31*C2950^2+Classes_finales!$W$32*C2950+Classes_finales!$W$33</f>
        <v>6.4809084578441105</v>
      </c>
      <c r="K2950">
        <f>IF(OR(C2950&lt;10,C2950&gt;450),0,IF(H2950&gt;=MAX(Classes_finales!D:D),$M$1,Donnees_SIG!J2950))</f>
        <v>6.4809084578441105</v>
      </c>
      <c r="P2950" t="s">
        <v>39</v>
      </c>
    </row>
    <row r="2951" spans="1:16">
      <c r="A2951" t="s">
        <v>5937</v>
      </c>
      <c r="B2951" t="s">
        <v>5938</v>
      </c>
      <c r="C2951">
        <v>188.74380493000001</v>
      </c>
      <c r="D2951" t="s">
        <v>37</v>
      </c>
      <c r="E2951">
        <v>790655.24257176404</v>
      </c>
      <c r="F2951">
        <v>9638399.0494239107</v>
      </c>
      <c r="G2951">
        <f>IF(C2951="","",VLOOKUP(C2951,Classes_detaillees!B:D,Classes_detaillees!C$1,TRUE))</f>
        <v>190</v>
      </c>
      <c r="H2951">
        <f>IF(C2951="","",VLOOKUP(C2951,Classes_finales!B:D,Classes_finales!C$1,TRUE))</f>
        <v>80</v>
      </c>
      <c r="I2951">
        <f t="shared" si="46"/>
        <v>20</v>
      </c>
      <c r="J2951" s="31">
        <f>Classes_finales!$W$30*C2951^3+Classes_finales!$W$31*C2951^2+Classes_finales!$W$32*C2951+Classes_finales!$W$33</f>
        <v>-45.841916249907854</v>
      </c>
      <c r="K2951">
        <f>IF(OR(C2951&lt;10,C2951&gt;450),0,IF(H2951&gt;=MAX(Classes_finales!D:D),$M$1,Donnees_SIG!J2951))</f>
        <v>7.914299999999999</v>
      </c>
      <c r="P2951" t="s">
        <v>39</v>
      </c>
    </row>
    <row r="2952" spans="1:16">
      <c r="A2952" t="s">
        <v>5939</v>
      </c>
      <c r="B2952" s="31" t="s">
        <v>5940</v>
      </c>
      <c r="C2952">
        <v>109.76339722</v>
      </c>
      <c r="D2952" t="s">
        <v>37</v>
      </c>
      <c r="E2952">
        <v>790464.97760065994</v>
      </c>
      <c r="F2952">
        <v>9637338.5660954993</v>
      </c>
      <c r="G2952">
        <f>IF(C2952="","",VLOOKUP(C2952,Classes_detaillees!B:D,Classes_detaillees!C$1,TRUE))</f>
        <v>110</v>
      </c>
      <c r="H2952">
        <f>IF(C2952="","",VLOOKUP(C2952,Classes_finales!B:D,Classes_finales!C$1,TRUE))</f>
        <v>80</v>
      </c>
      <c r="I2952">
        <f t="shared" si="46"/>
        <v>20</v>
      </c>
      <c r="J2952" s="31">
        <f>Classes_finales!$W$30*C2952^3+Classes_finales!$W$31*C2952^2+Classes_finales!$W$32*C2952+Classes_finales!$W$33</f>
        <v>5.8248491236303952</v>
      </c>
      <c r="K2952">
        <f>IF(OR(C2952&lt;10,C2952&gt;450),0,IF(H2952&gt;=MAX(Classes_finales!D:D),$M$1,Donnees_SIG!J2952))</f>
        <v>7.914299999999999</v>
      </c>
      <c r="P2952" t="s">
        <v>39</v>
      </c>
    </row>
    <row r="2953" spans="1:16">
      <c r="A2953" t="s">
        <v>5941</v>
      </c>
      <c r="B2953" t="s">
        <v>5942</v>
      </c>
      <c r="C2953">
        <v>66.278701781999999</v>
      </c>
      <c r="D2953" t="s">
        <v>37</v>
      </c>
      <c r="E2953">
        <v>791534.78848451597</v>
      </c>
      <c r="F2953">
        <v>9638503.5829103198</v>
      </c>
      <c r="G2953">
        <f>IF(C2953="","",VLOOKUP(C2953,Classes_detaillees!B:D,Classes_detaillees!C$1,TRUE))</f>
        <v>70</v>
      </c>
      <c r="H2953">
        <f>IF(C2953="","",VLOOKUP(C2953,Classes_finales!B:D,Classes_finales!C$1,TRUE))</f>
        <v>70</v>
      </c>
      <c r="I2953">
        <f t="shared" si="46"/>
        <v>20</v>
      </c>
      <c r="J2953" s="31">
        <f>Classes_finales!$W$30*C2953^3+Classes_finales!$W$31*C2953^2+Classes_finales!$W$32*C2953+Classes_finales!$W$33</f>
        <v>7.1347944907410366</v>
      </c>
      <c r="K2953">
        <f>IF(OR(C2953&lt;10,C2953&gt;450),0,IF(H2953&gt;=MAX(Classes_finales!D:D),$M$1,Donnees_SIG!J2953))</f>
        <v>7.1347944907410366</v>
      </c>
      <c r="P2953" t="s">
        <v>39</v>
      </c>
    </row>
    <row r="2954" spans="1:16">
      <c r="A2954" t="s">
        <v>5943</v>
      </c>
      <c r="B2954" t="s">
        <v>5944</v>
      </c>
      <c r="C2954">
        <v>83.067199707</v>
      </c>
      <c r="D2954" t="s">
        <v>37</v>
      </c>
      <c r="E2954">
        <v>783488.44794086495</v>
      </c>
      <c r="F2954">
        <v>9636989.4157820493</v>
      </c>
      <c r="G2954">
        <f>IF(C2954="","",VLOOKUP(C2954,Classes_detaillees!B:D,Classes_detaillees!C$1,TRUE))</f>
        <v>85</v>
      </c>
      <c r="H2954">
        <f>IF(C2954="","",VLOOKUP(C2954,Classes_finales!B:D,Classes_finales!C$1,TRUE))</f>
        <v>80</v>
      </c>
      <c r="I2954">
        <f t="shared" si="46"/>
        <v>20</v>
      </c>
      <c r="J2954" s="31">
        <f>Classes_finales!$W$30*C2954^3+Classes_finales!$W$31*C2954^2+Classes_finales!$W$32*C2954+Classes_finales!$W$33</f>
        <v>7.9656361094383836</v>
      </c>
      <c r="K2954">
        <f>IF(OR(C2954&lt;10,C2954&gt;450),0,IF(H2954&gt;=MAX(Classes_finales!D:D),$M$1,Donnees_SIG!J2954))</f>
        <v>7.914299999999999</v>
      </c>
      <c r="P2954" t="s">
        <v>39</v>
      </c>
    </row>
    <row r="2955" spans="1:16">
      <c r="A2955" t="s">
        <v>5945</v>
      </c>
      <c r="B2955" s="31" t="s">
        <v>5946</v>
      </c>
      <c r="C2955">
        <v>155.75059508999999</v>
      </c>
      <c r="D2955" t="s">
        <v>37</v>
      </c>
      <c r="E2955">
        <v>790429.31465181895</v>
      </c>
      <c r="F2955">
        <v>9637628.8696180806</v>
      </c>
      <c r="G2955">
        <f>IF(C2955="","",VLOOKUP(C2955,Classes_detaillees!B:D,Classes_detaillees!C$1,TRUE))</f>
        <v>160</v>
      </c>
      <c r="H2955">
        <f>IF(C2955="","",VLOOKUP(C2955,Classes_finales!B:D,Classes_finales!C$1,TRUE))</f>
        <v>80</v>
      </c>
      <c r="I2955">
        <f t="shared" si="46"/>
        <v>20</v>
      </c>
      <c r="J2955" s="31">
        <f>Classes_finales!$W$30*C2955^3+Classes_finales!$W$31*C2955^2+Classes_finales!$W$32*C2955+Classes_finales!$W$33</f>
        <v>-13.812076658057064</v>
      </c>
      <c r="K2955">
        <f>IF(OR(C2955&lt;10,C2955&gt;450),0,IF(H2955&gt;=MAX(Classes_finales!D:D),$M$1,Donnees_SIG!J2955))</f>
        <v>7.914299999999999</v>
      </c>
      <c r="P2955" t="s">
        <v>39</v>
      </c>
    </row>
    <row r="2956" spans="1:16">
      <c r="A2956" t="s">
        <v>5947</v>
      </c>
      <c r="B2956" s="31" t="s">
        <v>5948</v>
      </c>
      <c r="C2956">
        <v>114.61450195</v>
      </c>
      <c r="D2956" t="s">
        <v>37</v>
      </c>
      <c r="E2956">
        <v>790499.07411127503</v>
      </c>
      <c r="F2956">
        <v>9637911.4791114498</v>
      </c>
      <c r="G2956">
        <f>IF(C2956="","",VLOOKUP(C2956,Classes_detaillees!B:D,Classes_detaillees!C$1,TRUE))</f>
        <v>115</v>
      </c>
      <c r="H2956">
        <f>IF(C2956="","",VLOOKUP(C2956,Classes_finales!B:D,Classes_finales!C$1,TRUE))</f>
        <v>80</v>
      </c>
      <c r="I2956">
        <f t="shared" si="46"/>
        <v>20</v>
      </c>
      <c r="J2956" s="31">
        <f>Classes_finales!$W$30*C2956^3+Classes_finales!$W$31*C2956^2+Classes_finales!$W$32*C2956+Classes_finales!$W$33</f>
        <v>4.8314985349888353</v>
      </c>
      <c r="K2956">
        <f>IF(OR(C2956&lt;10,C2956&gt;450),0,IF(H2956&gt;=MAX(Classes_finales!D:D),$M$1,Donnees_SIG!J2956))</f>
        <v>7.914299999999999</v>
      </c>
      <c r="P2956" t="s">
        <v>39</v>
      </c>
    </row>
    <row r="2957" spans="1:16">
      <c r="A2957" t="s">
        <v>5949</v>
      </c>
      <c r="B2957" t="s">
        <v>5950</v>
      </c>
      <c r="C2957">
        <v>17.849599838</v>
      </c>
      <c r="D2957" t="s">
        <v>37</v>
      </c>
      <c r="E2957">
        <v>792976.02982511197</v>
      </c>
      <c r="F2957">
        <v>9639082.1497042794</v>
      </c>
      <c r="G2957">
        <f>IF(C2957="","",VLOOKUP(C2957,Classes_detaillees!B:D,Classes_detaillees!C$1,TRUE))</f>
        <v>20</v>
      </c>
      <c r="H2957">
        <f>IF(C2957="","",VLOOKUP(C2957,Classes_finales!B:D,Classes_finales!C$1,TRUE))</f>
        <v>30</v>
      </c>
      <c r="I2957">
        <f t="shared" si="46"/>
        <v>20</v>
      </c>
      <c r="J2957" s="31">
        <f>Classes_finales!$W$30*C2957^3+Classes_finales!$W$31*C2957^2+Classes_finales!$W$32*C2957+Classes_finales!$W$33</f>
        <v>1.1251397197765183</v>
      </c>
      <c r="K2957">
        <f>IF(OR(C2957&lt;10,C2957&gt;450),0,IF(H2957&gt;=MAX(Classes_finales!D:D),$M$1,Donnees_SIG!J2957))</f>
        <v>1.1251397197765183</v>
      </c>
      <c r="P2957" t="s">
        <v>39</v>
      </c>
    </row>
    <row r="2958" spans="1:16">
      <c r="A2958" t="s">
        <v>5951</v>
      </c>
      <c r="B2958" s="31" t="s">
        <v>5952</v>
      </c>
      <c r="C2958">
        <v>32.059700012</v>
      </c>
      <c r="D2958" t="s">
        <v>37</v>
      </c>
      <c r="E2958">
        <v>790636.69058335305</v>
      </c>
      <c r="F2958">
        <v>9637857.9605100099</v>
      </c>
      <c r="G2958">
        <f>IF(C2958="","",VLOOKUP(C2958,Classes_detaillees!B:D,Classes_detaillees!C$1,TRUE))</f>
        <v>35</v>
      </c>
      <c r="H2958">
        <f>IF(C2958="","",VLOOKUP(C2958,Classes_finales!B:D,Classes_finales!C$1,TRUE))</f>
        <v>35</v>
      </c>
      <c r="I2958">
        <f t="shared" si="46"/>
        <v>20</v>
      </c>
      <c r="J2958" s="31">
        <f>Classes_finales!$W$30*C2958^3+Classes_finales!$W$31*C2958^2+Classes_finales!$W$32*C2958+Classes_finales!$W$33</f>
        <v>2.948675717325195</v>
      </c>
      <c r="K2958">
        <f>IF(OR(C2958&lt;10,C2958&gt;450),0,IF(H2958&gt;=MAX(Classes_finales!D:D),$M$1,Donnees_SIG!J2958))</f>
        <v>2.948675717325195</v>
      </c>
      <c r="P2958" t="s">
        <v>39</v>
      </c>
    </row>
    <row r="2959" spans="1:16">
      <c r="A2959" t="s">
        <v>5953</v>
      </c>
      <c r="B2959" t="s">
        <v>5954</v>
      </c>
      <c r="C2959">
        <v>45.569698334000002</v>
      </c>
      <c r="D2959" t="s">
        <v>37</v>
      </c>
      <c r="E2959">
        <v>783939.72817705397</v>
      </c>
      <c r="F2959">
        <v>9636680.1328732595</v>
      </c>
      <c r="G2959">
        <f>IF(C2959="","",VLOOKUP(C2959,Classes_detaillees!B:D,Classes_detaillees!C$1,TRUE))</f>
        <v>50</v>
      </c>
      <c r="H2959">
        <f>IF(C2959="","",VLOOKUP(C2959,Classes_finales!B:D,Classes_finales!C$1,TRUE))</f>
        <v>50</v>
      </c>
      <c r="I2959">
        <f t="shared" si="46"/>
        <v>20</v>
      </c>
      <c r="J2959" s="31">
        <f>Classes_finales!$W$30*C2959^3+Classes_finales!$W$31*C2959^2+Classes_finales!$W$32*C2959+Classes_finales!$W$33</f>
        <v>4.7911317816772847</v>
      </c>
      <c r="K2959">
        <f>IF(OR(C2959&lt;10,C2959&gt;450),0,IF(H2959&gt;=MAX(Classes_finales!D:D),$M$1,Donnees_SIG!J2959))</f>
        <v>4.7911317816772847</v>
      </c>
      <c r="P2959" t="s">
        <v>39</v>
      </c>
    </row>
    <row r="2960" spans="1:16">
      <c r="A2960" t="s">
        <v>5955</v>
      </c>
      <c r="B2960" t="s">
        <v>5956</v>
      </c>
      <c r="C2960">
        <v>16.998399733999999</v>
      </c>
      <c r="D2960" t="s">
        <v>37</v>
      </c>
      <c r="E2960">
        <v>791473.75988558203</v>
      </c>
      <c r="F2960">
        <v>9638539.8861120902</v>
      </c>
      <c r="G2960">
        <f>IF(C2960="","",VLOOKUP(C2960,Classes_detaillees!B:D,Classes_detaillees!C$1,TRUE))</f>
        <v>20</v>
      </c>
      <c r="H2960">
        <f>IF(C2960="","",VLOOKUP(C2960,Classes_finales!B:D,Classes_finales!C$1,TRUE))</f>
        <v>30</v>
      </c>
      <c r="I2960">
        <f t="shared" si="46"/>
        <v>20</v>
      </c>
      <c r="J2960" s="31">
        <f>Classes_finales!$W$30*C2960^3+Classes_finales!$W$31*C2960^2+Classes_finales!$W$32*C2960+Classes_finales!$W$33</f>
        <v>1.0269569966021264</v>
      </c>
      <c r="K2960">
        <f>IF(OR(C2960&lt;10,C2960&gt;450),0,IF(H2960&gt;=MAX(Classes_finales!D:D),$M$1,Donnees_SIG!J2960))</f>
        <v>1.0269569966021264</v>
      </c>
      <c r="P2960" t="s">
        <v>39</v>
      </c>
    </row>
    <row r="2961" spans="1:16">
      <c r="A2961" t="s">
        <v>5957</v>
      </c>
      <c r="B2961" t="s">
        <v>5958</v>
      </c>
      <c r="C2961">
        <v>96.326896667</v>
      </c>
      <c r="D2961" t="s">
        <v>37</v>
      </c>
      <c r="E2961">
        <v>783386.64811362803</v>
      </c>
      <c r="F2961">
        <v>9636893.3463494796</v>
      </c>
      <c r="G2961">
        <f>IF(C2961="","",VLOOKUP(C2961,Classes_detaillees!B:D,Classes_detaillees!C$1,TRUE))</f>
        <v>100</v>
      </c>
      <c r="H2961">
        <f>IF(C2961="","",VLOOKUP(C2961,Classes_finales!B:D,Classes_finales!C$1,TRUE))</f>
        <v>80</v>
      </c>
      <c r="I2961">
        <f t="shared" si="46"/>
        <v>20</v>
      </c>
      <c r="J2961" s="31">
        <f>Classes_finales!$W$30*C2961^3+Classes_finales!$W$31*C2961^2+Classes_finales!$W$32*C2961+Classes_finales!$W$33</f>
        <v>7.5407196661618787</v>
      </c>
      <c r="K2961">
        <f>IF(OR(C2961&lt;10,C2961&gt;450),0,IF(H2961&gt;=MAX(Classes_finales!D:D),$M$1,Donnees_SIG!J2961))</f>
        <v>7.914299999999999</v>
      </c>
      <c r="P2961" t="s">
        <v>39</v>
      </c>
    </row>
    <row r="2962" spans="1:16">
      <c r="A2962" t="s">
        <v>5959</v>
      </c>
      <c r="B2962" s="31" t="s">
        <v>5960</v>
      </c>
      <c r="C2962">
        <v>26.542299271000001</v>
      </c>
      <c r="D2962" t="s">
        <v>37</v>
      </c>
      <c r="E2962">
        <v>784808.69244768203</v>
      </c>
      <c r="F2962">
        <v>9635221.4628289491</v>
      </c>
      <c r="G2962">
        <f>IF(C2962="","",VLOOKUP(C2962,Classes_detaillees!B:D,Classes_detaillees!C$1,TRUE))</f>
        <v>30</v>
      </c>
      <c r="H2962">
        <f>IF(C2962="","",VLOOKUP(C2962,Classes_finales!B:D,Classes_finales!C$1,TRUE))</f>
        <v>30</v>
      </c>
      <c r="I2962">
        <f t="shared" si="46"/>
        <v>20</v>
      </c>
      <c r="J2962" s="31">
        <f>Classes_finales!$W$30*C2962^3+Classes_finales!$W$31*C2962^2+Classes_finales!$W$32*C2962+Classes_finales!$W$33</f>
        <v>2.2084652336505335</v>
      </c>
      <c r="K2962">
        <f>IF(OR(C2962&lt;10,C2962&gt;450),0,IF(H2962&gt;=MAX(Classes_finales!D:D),$M$1,Donnees_SIG!J2962))</f>
        <v>2.2084652336505335</v>
      </c>
      <c r="P2962" t="s">
        <v>39</v>
      </c>
    </row>
    <row r="2963" spans="1:16">
      <c r="A2963" t="s">
        <v>5961</v>
      </c>
      <c r="B2963" t="s">
        <v>5962</v>
      </c>
      <c r="C2963">
        <v>143.35890198000001</v>
      </c>
      <c r="D2963" t="s">
        <v>37</v>
      </c>
      <c r="E2963">
        <v>791868.81308267801</v>
      </c>
      <c r="F2963">
        <v>9638417.3844896294</v>
      </c>
      <c r="G2963">
        <f>IF(C2963="","",VLOOKUP(C2963,Classes_detaillees!B:D,Classes_detaillees!C$1,TRUE))</f>
        <v>145</v>
      </c>
      <c r="H2963">
        <f>IF(C2963="","",VLOOKUP(C2963,Classes_finales!B:D,Classes_finales!C$1,TRUE))</f>
        <v>80</v>
      </c>
      <c r="I2963">
        <f t="shared" si="46"/>
        <v>20</v>
      </c>
      <c r="J2963" s="31">
        <f>Classes_finales!$W$30*C2963^3+Classes_finales!$W$31*C2963^2+Classes_finales!$W$32*C2963+Classes_finales!$W$33</f>
        <v>-6.0322712832983818</v>
      </c>
      <c r="K2963">
        <f>IF(OR(C2963&lt;10,C2963&gt;450),0,IF(H2963&gt;=MAX(Classes_finales!D:D),$M$1,Donnees_SIG!J2963))</f>
        <v>7.914299999999999</v>
      </c>
      <c r="P2963" t="s">
        <v>39</v>
      </c>
    </row>
    <row r="2964" spans="1:16">
      <c r="A2964" t="s">
        <v>5963</v>
      </c>
      <c r="B2964" t="s">
        <v>5964</v>
      </c>
      <c r="C2964">
        <v>111.5970993</v>
      </c>
      <c r="D2964" t="s">
        <v>37</v>
      </c>
      <c r="E2964">
        <v>790441.41475324298</v>
      </c>
      <c r="F2964">
        <v>9637022.5787958093</v>
      </c>
      <c r="G2964">
        <f>IF(C2964="","",VLOOKUP(C2964,Classes_detaillees!B:D,Classes_detaillees!C$1,TRUE))</f>
        <v>115</v>
      </c>
      <c r="H2964">
        <f>IF(C2964="","",VLOOKUP(C2964,Classes_finales!B:D,Classes_finales!C$1,TRUE))</f>
        <v>80</v>
      </c>
      <c r="I2964">
        <f t="shared" si="46"/>
        <v>20</v>
      </c>
      <c r="J2964" s="31">
        <f>Classes_finales!$W$30*C2964^3+Classes_finales!$W$31*C2964^2+Classes_finales!$W$32*C2964+Classes_finales!$W$33</f>
        <v>5.4743722491443911</v>
      </c>
      <c r="K2964">
        <f>IF(OR(C2964&lt;10,C2964&gt;450),0,IF(H2964&gt;=MAX(Classes_finales!D:D),$M$1,Donnees_SIG!J2964))</f>
        <v>7.914299999999999</v>
      </c>
      <c r="P2964" t="s">
        <v>39</v>
      </c>
    </row>
    <row r="2965" spans="1:16">
      <c r="A2965" t="s">
        <v>5965</v>
      </c>
      <c r="B2965" s="31" t="s">
        <v>5966</v>
      </c>
      <c r="C2965">
        <v>111.30770111</v>
      </c>
      <c r="D2965" t="s">
        <v>37</v>
      </c>
      <c r="E2965">
        <v>792447.402505017</v>
      </c>
      <c r="F2965">
        <v>9638639.1442997102</v>
      </c>
      <c r="G2965">
        <f>IF(C2965="","",VLOOKUP(C2965,Classes_detaillees!B:D,Classes_detaillees!C$1,TRUE))</f>
        <v>115</v>
      </c>
      <c r="H2965">
        <f>IF(C2965="","",VLOOKUP(C2965,Classes_finales!B:D,Classes_finales!C$1,TRUE))</f>
        <v>80</v>
      </c>
      <c r="I2965">
        <f t="shared" si="46"/>
        <v>20</v>
      </c>
      <c r="J2965" s="31">
        <f>Classes_finales!$W$30*C2965^3+Classes_finales!$W$31*C2965^2+Classes_finales!$W$32*C2965+Classes_finales!$W$33</f>
        <v>5.5316754373617378</v>
      </c>
      <c r="K2965">
        <f>IF(OR(C2965&lt;10,C2965&gt;450),0,IF(H2965&gt;=MAX(Classes_finales!D:D),$M$1,Donnees_SIG!J2965))</f>
        <v>7.914299999999999</v>
      </c>
      <c r="P2965" t="s">
        <v>39</v>
      </c>
    </row>
    <row r="2966" spans="1:16">
      <c r="A2966" t="s">
        <v>5967</v>
      </c>
      <c r="B2966" t="s">
        <v>5968</v>
      </c>
      <c r="C2966">
        <v>113.29129791</v>
      </c>
      <c r="D2966" t="s">
        <v>37</v>
      </c>
      <c r="E2966">
        <v>792596.68379902199</v>
      </c>
      <c r="F2966">
        <v>9638589.4693592601</v>
      </c>
      <c r="G2966">
        <f>IF(C2966="","",VLOOKUP(C2966,Classes_detaillees!B:D,Classes_detaillees!C$1,TRUE))</f>
        <v>115</v>
      </c>
      <c r="H2966">
        <f>IF(C2966="","",VLOOKUP(C2966,Classes_finales!B:D,Classes_finales!C$1,TRUE))</f>
        <v>80</v>
      </c>
      <c r="I2966">
        <f t="shared" si="46"/>
        <v>20</v>
      </c>
      <c r="J2966" s="31">
        <f>Classes_finales!$W$30*C2966^3+Classes_finales!$W$31*C2966^2+Classes_finales!$W$32*C2966+Classes_finales!$W$33</f>
        <v>5.1237040633215347</v>
      </c>
      <c r="K2966">
        <f>IF(OR(C2966&lt;10,C2966&gt;450),0,IF(H2966&gt;=MAX(Classes_finales!D:D),$M$1,Donnees_SIG!J2966))</f>
        <v>7.914299999999999</v>
      </c>
      <c r="P2966" t="s">
        <v>39</v>
      </c>
    </row>
    <row r="2967" spans="1:16">
      <c r="A2967" t="s">
        <v>5969</v>
      </c>
      <c r="B2967" s="31" t="s">
        <v>5970</v>
      </c>
      <c r="C2967">
        <v>90.180099487000007</v>
      </c>
      <c r="D2967" t="s">
        <v>37</v>
      </c>
      <c r="E2967">
        <v>783050.37595406803</v>
      </c>
      <c r="F2967">
        <v>9635799.2063073199</v>
      </c>
      <c r="G2967">
        <f>IF(C2967="","",VLOOKUP(C2967,Classes_detaillees!B:D,Classes_detaillees!C$1,TRUE))</f>
        <v>95</v>
      </c>
      <c r="H2967">
        <f>IF(C2967="","",VLOOKUP(C2967,Classes_finales!B:D,Classes_finales!C$1,TRUE))</f>
        <v>80</v>
      </c>
      <c r="I2967">
        <f t="shared" si="46"/>
        <v>20</v>
      </c>
      <c r="J2967" s="31">
        <f>Classes_finales!$W$30*C2967^3+Classes_finales!$W$31*C2967^2+Classes_finales!$W$32*C2967+Classes_finales!$W$33</f>
        <v>7.8772347955060926</v>
      </c>
      <c r="K2967">
        <f>IF(OR(C2967&lt;10,C2967&gt;450),0,IF(H2967&gt;=MAX(Classes_finales!D:D),$M$1,Donnees_SIG!J2967))</f>
        <v>7.914299999999999</v>
      </c>
      <c r="P2967" t="s">
        <v>39</v>
      </c>
    </row>
    <row r="2968" spans="1:16">
      <c r="A2968" t="s">
        <v>5971</v>
      </c>
      <c r="B2968" t="s">
        <v>5972</v>
      </c>
      <c r="C2968">
        <v>329.83981323</v>
      </c>
      <c r="D2968" t="s">
        <v>37</v>
      </c>
      <c r="E2968">
        <v>790958.90539607604</v>
      </c>
      <c r="F2968">
        <v>9638487.1768509597</v>
      </c>
      <c r="G2968">
        <f>IF(C2968="","",VLOOKUP(C2968,Classes_detaillees!B:D,Classes_detaillees!C$1,TRUE))</f>
        <v>330</v>
      </c>
      <c r="H2968">
        <f>IF(C2968="","",VLOOKUP(C2968,Classes_finales!B:D,Classes_finales!C$1,TRUE))</f>
        <v>80</v>
      </c>
      <c r="I2968">
        <f t="shared" si="46"/>
        <v>20</v>
      </c>
      <c r="J2968" s="31">
        <f>Classes_finales!$W$30*C2968^3+Classes_finales!$W$31*C2968^2+Classes_finales!$W$32*C2968+Classes_finales!$W$33</f>
        <v>-460.05619699236837</v>
      </c>
      <c r="K2968">
        <f>IF(OR(C2968&lt;10,C2968&gt;450),0,IF(H2968&gt;=MAX(Classes_finales!D:D),$M$1,Donnees_SIG!J2968))</f>
        <v>7.914299999999999</v>
      </c>
      <c r="P2968" t="s">
        <v>39</v>
      </c>
    </row>
    <row r="2969" spans="1:16">
      <c r="A2969" t="s">
        <v>5973</v>
      </c>
      <c r="B2969" t="s">
        <v>5974</v>
      </c>
      <c r="C2969">
        <v>77.690597534000005</v>
      </c>
      <c r="D2969" t="s">
        <v>37</v>
      </c>
      <c r="E2969">
        <v>791903.76638095197</v>
      </c>
      <c r="F2969">
        <v>9638331.1582860108</v>
      </c>
      <c r="G2969">
        <f>IF(C2969="","",VLOOKUP(C2969,Classes_detaillees!B:D,Classes_detaillees!C$1,TRUE))</f>
        <v>80</v>
      </c>
      <c r="H2969">
        <f>IF(C2969="","",VLOOKUP(C2969,Classes_finales!B:D,Classes_finales!C$1,TRUE))</f>
        <v>80</v>
      </c>
      <c r="I2969">
        <f t="shared" si="46"/>
        <v>20</v>
      </c>
      <c r="J2969" s="31">
        <f>Classes_finales!$W$30*C2969^3+Classes_finales!$W$31*C2969^2+Classes_finales!$W$32*C2969+Classes_finales!$W$33</f>
        <v>7.8431755318060983</v>
      </c>
      <c r="K2969">
        <f>IF(OR(C2969&lt;10,C2969&gt;450),0,IF(H2969&gt;=MAX(Classes_finales!D:D),$M$1,Donnees_SIG!J2969))</f>
        <v>7.914299999999999</v>
      </c>
      <c r="P2969" t="s">
        <v>39</v>
      </c>
    </row>
    <row r="2970" spans="1:16">
      <c r="A2970" t="s">
        <v>5975</v>
      </c>
      <c r="B2970" t="s">
        <v>5976</v>
      </c>
      <c r="C2970">
        <v>45.175998688</v>
      </c>
      <c r="D2970" t="s">
        <v>37</v>
      </c>
      <c r="E2970">
        <v>790568.46493539005</v>
      </c>
      <c r="F2970">
        <v>9638700.7437260803</v>
      </c>
      <c r="G2970">
        <f>IF(C2970="","",VLOOKUP(C2970,Classes_detaillees!B:D,Classes_detaillees!C$1,TRUE))</f>
        <v>50</v>
      </c>
      <c r="H2970">
        <f>IF(C2970="","",VLOOKUP(C2970,Classes_finales!B:D,Classes_finales!C$1,TRUE))</f>
        <v>50</v>
      </c>
      <c r="I2970">
        <f t="shared" si="46"/>
        <v>20</v>
      </c>
      <c r="J2970" s="31">
        <f>Classes_finales!$W$30*C2970^3+Classes_finales!$W$31*C2970^2+Classes_finales!$W$32*C2970+Classes_finales!$W$33</f>
        <v>4.7387626281770299</v>
      </c>
      <c r="K2970">
        <f>IF(OR(C2970&lt;10,C2970&gt;450),0,IF(H2970&gt;=MAX(Classes_finales!D:D),$M$1,Donnees_SIG!J2970))</f>
        <v>4.7387626281770299</v>
      </c>
      <c r="P2970" t="s">
        <v>39</v>
      </c>
    </row>
    <row r="2971" spans="1:16">
      <c r="A2971" t="s">
        <v>5977</v>
      </c>
      <c r="B2971" t="s">
        <v>5978</v>
      </c>
      <c r="C2971">
        <v>86.127601623999993</v>
      </c>
      <c r="D2971" t="s">
        <v>37</v>
      </c>
      <c r="E2971">
        <v>783152.944090973</v>
      </c>
      <c r="F2971">
        <v>9636006.8958805893</v>
      </c>
      <c r="G2971">
        <f>IF(C2971="","",VLOOKUP(C2971,Classes_detaillees!B:D,Classes_detaillees!C$1,TRUE))</f>
        <v>90</v>
      </c>
      <c r="H2971">
        <f>IF(C2971="","",VLOOKUP(C2971,Classes_finales!B:D,Classes_finales!C$1,TRUE))</f>
        <v>80</v>
      </c>
      <c r="I2971">
        <f t="shared" si="46"/>
        <v>20</v>
      </c>
      <c r="J2971" s="31">
        <f>Classes_finales!$W$30*C2971^3+Classes_finales!$W$31*C2971^2+Classes_finales!$W$32*C2971+Classes_finales!$W$33</f>
        <v>7.9646522534719555</v>
      </c>
      <c r="K2971">
        <f>IF(OR(C2971&lt;10,C2971&gt;450),0,IF(H2971&gt;=MAX(Classes_finales!D:D),$M$1,Donnees_SIG!J2971))</f>
        <v>7.914299999999999</v>
      </c>
      <c r="P2971" t="s">
        <v>39</v>
      </c>
    </row>
    <row r="2972" spans="1:16">
      <c r="A2972" t="s">
        <v>5979</v>
      </c>
      <c r="B2972" s="31" t="s">
        <v>5980</v>
      </c>
      <c r="C2972">
        <v>18.923400878999999</v>
      </c>
      <c r="D2972" t="s">
        <v>37</v>
      </c>
      <c r="E2972">
        <v>783096.64388400002</v>
      </c>
      <c r="F2972">
        <v>9635753.05821204</v>
      </c>
      <c r="G2972">
        <f>IF(C2972="","",VLOOKUP(C2972,Classes_detaillees!B:D,Classes_detaillees!C$1,TRUE))</f>
        <v>20</v>
      </c>
      <c r="H2972">
        <f>IF(C2972="","",VLOOKUP(C2972,Classes_finales!B:D,Classes_finales!C$1,TRUE))</f>
        <v>30</v>
      </c>
      <c r="I2972">
        <f t="shared" si="46"/>
        <v>20</v>
      </c>
      <c r="J2972" s="31">
        <f>Classes_finales!$W$30*C2972^3+Classes_finales!$W$31*C2972^2+Classes_finales!$W$32*C2972+Classes_finales!$W$33</f>
        <v>1.2513231889200105</v>
      </c>
      <c r="K2972">
        <f>IF(OR(C2972&lt;10,C2972&gt;450),0,IF(H2972&gt;=MAX(Classes_finales!D:D),$M$1,Donnees_SIG!J2972))</f>
        <v>1.2513231889200105</v>
      </c>
      <c r="P2972" t="s">
        <v>39</v>
      </c>
    </row>
    <row r="2973" spans="1:16">
      <c r="A2973" t="s">
        <v>5981</v>
      </c>
      <c r="B2973" t="s">
        <v>5982</v>
      </c>
      <c r="C2973">
        <v>33.979099273999999</v>
      </c>
      <c r="D2973" t="s">
        <v>37</v>
      </c>
      <c r="E2973">
        <v>783020.45466398902</v>
      </c>
      <c r="F2973">
        <v>9635918.2530556191</v>
      </c>
      <c r="G2973">
        <f>IF(C2973="","",VLOOKUP(C2973,Classes_detaillees!B:D,Classes_detaillees!C$1,TRUE))</f>
        <v>35</v>
      </c>
      <c r="H2973">
        <f>IF(C2973="","",VLOOKUP(C2973,Classes_finales!B:D,Classes_finales!C$1,TRUE))</f>
        <v>35</v>
      </c>
      <c r="I2973">
        <f t="shared" si="46"/>
        <v>20</v>
      </c>
      <c r="J2973" s="31">
        <f>Classes_finales!$W$30*C2973^3+Classes_finales!$W$31*C2973^2+Classes_finales!$W$32*C2973+Classes_finales!$W$33</f>
        <v>3.2111537445134215</v>
      </c>
      <c r="K2973">
        <f>IF(OR(C2973&lt;10,C2973&gt;450),0,IF(H2973&gt;=MAX(Classes_finales!D:D),$M$1,Donnees_SIG!J2973))</f>
        <v>3.2111537445134215</v>
      </c>
      <c r="P2973" t="s">
        <v>39</v>
      </c>
    </row>
    <row r="2974" spans="1:16">
      <c r="A2974" t="s">
        <v>5983</v>
      </c>
      <c r="B2974" t="s">
        <v>5984</v>
      </c>
      <c r="C2974">
        <v>30.201099396</v>
      </c>
      <c r="D2974" t="s">
        <v>37</v>
      </c>
      <c r="E2974">
        <v>792758.88222651999</v>
      </c>
      <c r="F2974">
        <v>9639795.7448016107</v>
      </c>
      <c r="G2974">
        <f>IF(C2974="","",VLOOKUP(C2974,Classes_detaillees!B:D,Classes_detaillees!C$1,TRUE))</f>
        <v>35</v>
      </c>
      <c r="H2974">
        <f>IF(C2974="","",VLOOKUP(C2974,Classes_finales!B:D,Classes_finales!C$1,TRUE))</f>
        <v>35</v>
      </c>
      <c r="I2974">
        <f t="shared" si="46"/>
        <v>20</v>
      </c>
      <c r="J2974" s="31">
        <f>Classes_finales!$W$30*C2974^3+Classes_finales!$W$31*C2974^2+Classes_finales!$W$32*C2974+Classes_finales!$W$33</f>
        <v>2.6964443222541479</v>
      </c>
      <c r="K2974">
        <f>IF(OR(C2974&lt;10,C2974&gt;450),0,IF(H2974&gt;=MAX(Classes_finales!D:D),$M$1,Donnees_SIG!J2974))</f>
        <v>2.6964443222541479</v>
      </c>
      <c r="P2974" t="s">
        <v>39</v>
      </c>
    </row>
    <row r="2975" spans="1:16">
      <c r="A2975" t="s">
        <v>5985</v>
      </c>
      <c r="B2975" t="s">
        <v>5986</v>
      </c>
      <c r="C2975">
        <v>215.95649718999999</v>
      </c>
      <c r="D2975" t="s">
        <v>37</v>
      </c>
      <c r="E2975">
        <v>790463.22164138895</v>
      </c>
      <c r="F2975">
        <v>9638790.8787876703</v>
      </c>
      <c r="G2975">
        <f>IF(C2975="","",VLOOKUP(C2975,Classes_detaillees!B:D,Classes_detaillees!C$1,TRUE))</f>
        <v>220</v>
      </c>
      <c r="H2975">
        <f>IF(C2975="","",VLOOKUP(C2975,Classes_finales!B:D,Classes_finales!C$1,TRUE))</f>
        <v>80</v>
      </c>
      <c r="I2975">
        <f t="shared" si="46"/>
        <v>20</v>
      </c>
      <c r="J2975" s="31">
        <f>Classes_finales!$W$30*C2975^3+Classes_finales!$W$31*C2975^2+Classes_finales!$W$32*C2975+Classes_finales!$W$33</f>
        <v>-87.020080715905422</v>
      </c>
      <c r="K2975">
        <f>IF(OR(C2975&lt;10,C2975&gt;450),0,IF(H2975&gt;=MAX(Classes_finales!D:D),$M$1,Donnees_SIG!J2975))</f>
        <v>7.914299999999999</v>
      </c>
      <c r="P2975" t="s">
        <v>39</v>
      </c>
    </row>
    <row r="2976" spans="1:16">
      <c r="A2976" t="s">
        <v>5987</v>
      </c>
      <c r="B2976" t="s">
        <v>5988</v>
      </c>
      <c r="C2976">
        <v>74.911697387999993</v>
      </c>
      <c r="D2976" t="s">
        <v>37</v>
      </c>
      <c r="E2976">
        <v>783407.229917616</v>
      </c>
      <c r="F2976">
        <v>9637014.0707639493</v>
      </c>
      <c r="G2976">
        <f>IF(C2976="","",VLOOKUP(C2976,Classes_detaillees!B:D,Classes_detaillees!C$1,TRUE))</f>
        <v>75</v>
      </c>
      <c r="H2976">
        <f>IF(C2976="","",VLOOKUP(C2976,Classes_finales!B:D,Classes_finales!C$1,TRUE))</f>
        <v>80</v>
      </c>
      <c r="I2976">
        <f t="shared" si="46"/>
        <v>20</v>
      </c>
      <c r="J2976" s="31">
        <f>Classes_finales!$W$30*C2976^3+Classes_finales!$W$31*C2976^2+Classes_finales!$W$32*C2976+Classes_finales!$W$33</f>
        <v>7.7229199308297733</v>
      </c>
      <c r="K2976">
        <f>IF(OR(C2976&lt;10,C2976&gt;450),0,IF(H2976&gt;=MAX(Classes_finales!D:D),$M$1,Donnees_SIG!J2976))</f>
        <v>7.914299999999999</v>
      </c>
      <c r="P2976" t="s">
        <v>39</v>
      </c>
    </row>
    <row r="2977" spans="1:16">
      <c r="A2977" t="s">
        <v>5989</v>
      </c>
      <c r="B2977" t="s">
        <v>5990</v>
      </c>
      <c r="C2977">
        <v>150.81460571</v>
      </c>
      <c r="D2977" t="s">
        <v>37</v>
      </c>
      <c r="E2977">
        <v>790202.79655161104</v>
      </c>
      <c r="F2977">
        <v>9637609.9140236899</v>
      </c>
      <c r="G2977">
        <f>IF(C2977="","",VLOOKUP(C2977,Classes_detaillees!B:D,Classes_detaillees!C$1,TRUE))</f>
        <v>155</v>
      </c>
      <c r="H2977">
        <f>IF(C2977="","",VLOOKUP(C2977,Classes_finales!B:D,Classes_finales!C$1,TRUE))</f>
        <v>80</v>
      </c>
      <c r="I2977">
        <f t="shared" si="46"/>
        <v>20</v>
      </c>
      <c r="J2977" s="31">
        <f>Classes_finales!$W$30*C2977^3+Classes_finales!$W$31*C2977^2+Classes_finales!$W$32*C2977+Classes_finales!$W$33</f>
        <v>-10.462950046909063</v>
      </c>
      <c r="K2977">
        <f>IF(OR(C2977&lt;10,C2977&gt;450),0,IF(H2977&gt;=MAX(Classes_finales!D:D),$M$1,Donnees_SIG!J2977))</f>
        <v>7.914299999999999</v>
      </c>
      <c r="P2977" t="s">
        <v>39</v>
      </c>
    </row>
    <row r="2978" spans="1:16">
      <c r="A2978" t="s">
        <v>5991</v>
      </c>
      <c r="B2978" t="s">
        <v>5992</v>
      </c>
      <c r="C2978">
        <v>109.29910278</v>
      </c>
      <c r="D2978" t="s">
        <v>37</v>
      </c>
      <c r="E2978">
        <v>791080.66105703195</v>
      </c>
      <c r="F2978">
        <v>9636974.6805849094</v>
      </c>
      <c r="G2978">
        <f>IF(C2978="","",VLOOKUP(C2978,Classes_detaillees!B:D,Classes_detaillees!C$1,TRUE))</f>
        <v>110</v>
      </c>
      <c r="H2978">
        <f>IF(C2978="","",VLOOKUP(C2978,Classes_finales!B:D,Classes_finales!C$1,TRUE))</f>
        <v>80</v>
      </c>
      <c r="I2978">
        <f t="shared" si="46"/>
        <v>20</v>
      </c>
      <c r="J2978" s="31">
        <f>Classes_finales!$W$30*C2978^3+Classes_finales!$W$31*C2978^2+Classes_finales!$W$32*C2978+Classes_finales!$W$33</f>
        <v>5.9088814314168747</v>
      </c>
      <c r="K2978">
        <f>IF(OR(C2978&lt;10,C2978&gt;450),0,IF(H2978&gt;=MAX(Classes_finales!D:D),$M$1,Donnees_SIG!J2978))</f>
        <v>7.914299999999999</v>
      </c>
      <c r="P2978" t="s">
        <v>39</v>
      </c>
    </row>
    <row r="2979" spans="1:16">
      <c r="A2979" t="s">
        <v>5993</v>
      </c>
      <c r="B2979" t="s">
        <v>5994</v>
      </c>
      <c r="C2979">
        <v>41.572299956999998</v>
      </c>
      <c r="D2979" t="s">
        <v>37</v>
      </c>
      <c r="E2979">
        <v>792599.81806138798</v>
      </c>
      <c r="F2979">
        <v>9638819.0868220609</v>
      </c>
      <c r="G2979">
        <f>IF(C2979="","",VLOOKUP(C2979,Classes_detaillees!B:D,Classes_detaillees!C$1,TRUE))</f>
        <v>45</v>
      </c>
      <c r="H2979">
        <f>IF(C2979="","",VLOOKUP(C2979,Classes_finales!B:D,Classes_finales!C$1,TRUE))</f>
        <v>50</v>
      </c>
      <c r="I2979">
        <f t="shared" si="46"/>
        <v>20</v>
      </c>
      <c r="J2979" s="31">
        <f>Classes_finales!$W$30*C2979^3+Classes_finales!$W$31*C2979^2+Classes_finales!$W$32*C2979+Classes_finales!$W$33</f>
        <v>4.2529757001739608</v>
      </c>
      <c r="K2979">
        <f>IF(OR(C2979&lt;10,C2979&gt;450),0,IF(H2979&gt;=MAX(Classes_finales!D:D),$M$1,Donnees_SIG!J2979))</f>
        <v>4.2529757001739608</v>
      </c>
      <c r="P2979" t="s">
        <v>39</v>
      </c>
    </row>
    <row r="2980" spans="1:16">
      <c r="A2980" t="s">
        <v>5995</v>
      </c>
      <c r="B2980" t="s">
        <v>5996</v>
      </c>
      <c r="C2980">
        <v>5.5595002174000001</v>
      </c>
      <c r="D2980" t="s">
        <v>37</v>
      </c>
      <c r="E2980">
        <v>783187.10927398899</v>
      </c>
      <c r="F2980">
        <v>9636409.7495885305</v>
      </c>
      <c r="G2980">
        <f>IF(C2980="","",VLOOKUP(C2980,Classes_detaillees!B:D,Classes_detaillees!C$1,TRUE))</f>
        <v>10</v>
      </c>
      <c r="H2980">
        <f>IF(C2980="","",VLOOKUP(C2980,Classes_finales!B:D,Classes_finales!C$1,TRUE))</f>
        <v>10</v>
      </c>
      <c r="I2980">
        <f t="shared" si="46"/>
        <v>20</v>
      </c>
      <c r="J2980" s="31">
        <f>Classes_finales!$W$30*C2980^3+Classes_finales!$W$31*C2980^2+Classes_finales!$W$32*C2980+Classes_finales!$W$33</f>
        <v>-9.6803409160506559E-2</v>
      </c>
      <c r="K2980">
        <f>IF(OR(C2980&lt;10,C2980&gt;450),0,IF(H2980&gt;=MAX(Classes_finales!D:D),$M$1,Donnees_SIG!J2980))</f>
        <v>0</v>
      </c>
      <c r="P2980" t="s">
        <v>39</v>
      </c>
    </row>
    <row r="2981" spans="1:16">
      <c r="A2981" t="s">
        <v>5997</v>
      </c>
      <c r="B2981" t="s">
        <v>5998</v>
      </c>
      <c r="C2981">
        <v>75.163497925000001</v>
      </c>
      <c r="D2981" t="s">
        <v>37</v>
      </c>
      <c r="E2981">
        <v>791536.68069561</v>
      </c>
      <c r="F2981">
        <v>9637537.6070889309</v>
      </c>
      <c r="G2981">
        <f>IF(C2981="","",VLOOKUP(C2981,Classes_detaillees!B:D,Classes_detaillees!C$1,TRUE))</f>
        <v>80</v>
      </c>
      <c r="H2981">
        <f>IF(C2981="","",VLOOKUP(C2981,Classes_finales!B:D,Classes_finales!C$1,TRUE))</f>
        <v>80</v>
      </c>
      <c r="I2981">
        <f t="shared" si="46"/>
        <v>20</v>
      </c>
      <c r="J2981" s="31">
        <f>Classes_finales!$W$30*C2981^3+Classes_finales!$W$31*C2981^2+Classes_finales!$W$32*C2981+Classes_finales!$W$33</f>
        <v>7.7353152274694672</v>
      </c>
      <c r="K2981">
        <f>IF(OR(C2981&lt;10,C2981&gt;450),0,IF(H2981&gt;=MAX(Classes_finales!D:D),$M$1,Donnees_SIG!J2981))</f>
        <v>7.914299999999999</v>
      </c>
      <c r="P2981" t="s">
        <v>39</v>
      </c>
    </row>
    <row r="2982" spans="1:16">
      <c r="A2982" t="s">
        <v>5999</v>
      </c>
      <c r="B2982" t="s">
        <v>6000</v>
      </c>
      <c r="C2982">
        <v>62.107299804999997</v>
      </c>
      <c r="D2982" t="s">
        <v>37</v>
      </c>
      <c r="E2982">
        <v>791784.16971822199</v>
      </c>
      <c r="F2982">
        <v>9638424.08784323</v>
      </c>
      <c r="G2982">
        <f>IF(C2982="","",VLOOKUP(C2982,Classes_detaillees!B:D,Classes_detaillees!C$1,TRUE))</f>
        <v>65</v>
      </c>
      <c r="H2982">
        <f>IF(C2982="","",VLOOKUP(C2982,Classes_finales!B:D,Classes_finales!C$1,TRUE))</f>
        <v>70</v>
      </c>
      <c r="I2982">
        <f t="shared" si="46"/>
        <v>20</v>
      </c>
      <c r="J2982" s="31">
        <f>Classes_finales!$W$30*C2982^3+Classes_finales!$W$31*C2982^2+Classes_finales!$W$32*C2982+Classes_finales!$W$33</f>
        <v>6.7509515938387228</v>
      </c>
      <c r="K2982">
        <f>IF(OR(C2982&lt;10,C2982&gt;450),0,IF(H2982&gt;=MAX(Classes_finales!D:D),$M$1,Donnees_SIG!J2982))</f>
        <v>6.7509515938387228</v>
      </c>
      <c r="P2982" t="s">
        <v>39</v>
      </c>
    </row>
    <row r="2983" spans="1:16">
      <c r="A2983" t="s">
        <v>6001</v>
      </c>
      <c r="B2983" s="31" t="s">
        <v>6002</v>
      </c>
      <c r="C2983">
        <v>55.196098327999998</v>
      </c>
      <c r="D2983" t="s">
        <v>37</v>
      </c>
      <c r="E2983">
        <v>792054.993688002</v>
      </c>
      <c r="F2983">
        <v>9639722.1025204305</v>
      </c>
      <c r="G2983">
        <f>IF(C2983="","",VLOOKUP(C2983,Classes_detaillees!B:D,Classes_detaillees!C$1,TRUE))</f>
        <v>60</v>
      </c>
      <c r="H2983">
        <f>IF(C2983="","",VLOOKUP(C2983,Classes_finales!B:D,Classes_finales!C$1,TRUE))</f>
        <v>60</v>
      </c>
      <c r="I2983">
        <f t="shared" si="46"/>
        <v>20</v>
      </c>
      <c r="J2983" s="31">
        <f>Classes_finales!$W$30*C2983^3+Classes_finales!$W$31*C2983^2+Classes_finales!$W$32*C2983+Classes_finales!$W$33</f>
        <v>6.0022794928800547</v>
      </c>
      <c r="K2983">
        <f>IF(OR(C2983&lt;10,C2983&gt;450),0,IF(H2983&gt;=MAX(Classes_finales!D:D),$M$1,Donnees_SIG!J2983))</f>
        <v>6.0022794928800547</v>
      </c>
      <c r="P2983" t="s">
        <v>39</v>
      </c>
    </row>
    <row r="2984" spans="1:16">
      <c r="A2984" t="s">
        <v>6003</v>
      </c>
      <c r="B2984" t="s">
        <v>6004</v>
      </c>
      <c r="C2984">
        <v>90.468696593999994</v>
      </c>
      <c r="D2984" t="s">
        <v>37</v>
      </c>
      <c r="E2984">
        <v>783007.59330243804</v>
      </c>
      <c r="F2984">
        <v>9635807.6303727906</v>
      </c>
      <c r="G2984">
        <f>IF(C2984="","",VLOOKUP(C2984,Classes_detaillees!B:D,Classes_detaillees!C$1,TRUE))</f>
        <v>95</v>
      </c>
      <c r="H2984">
        <f>IF(C2984="","",VLOOKUP(C2984,Classes_finales!B:D,Classes_finales!C$1,TRUE))</f>
        <v>80</v>
      </c>
      <c r="I2984">
        <f t="shared" si="46"/>
        <v>20</v>
      </c>
      <c r="J2984" s="31">
        <f>Classes_finales!$W$30*C2984^3+Classes_finales!$W$31*C2984^2+Classes_finales!$W$32*C2984+Classes_finales!$W$33</f>
        <v>7.8670811187149514</v>
      </c>
      <c r="K2984">
        <f>IF(OR(C2984&lt;10,C2984&gt;450),0,IF(H2984&gt;=MAX(Classes_finales!D:D),$M$1,Donnees_SIG!J2984))</f>
        <v>7.914299999999999</v>
      </c>
      <c r="P2984" t="s">
        <v>39</v>
      </c>
    </row>
    <row r="2985" spans="1:16">
      <c r="A2985" t="s">
        <v>6005</v>
      </c>
      <c r="B2985" s="31" t="s">
        <v>6006</v>
      </c>
      <c r="C2985">
        <v>45.662601471000002</v>
      </c>
      <c r="D2985" t="s">
        <v>37</v>
      </c>
      <c r="E2985">
        <v>792813.23648848897</v>
      </c>
      <c r="F2985">
        <v>9638764.3382064197</v>
      </c>
      <c r="G2985">
        <f>IF(C2985="","",VLOOKUP(C2985,Classes_detaillees!B:D,Classes_detaillees!C$1,TRUE))</f>
        <v>50</v>
      </c>
      <c r="H2985">
        <f>IF(C2985="","",VLOOKUP(C2985,Classes_finales!B:D,Classes_finales!C$1,TRUE))</f>
        <v>50</v>
      </c>
      <c r="I2985">
        <f t="shared" si="46"/>
        <v>20</v>
      </c>
      <c r="J2985" s="31">
        <f>Classes_finales!$W$30*C2985^3+Classes_finales!$W$31*C2985^2+Classes_finales!$W$32*C2985+Classes_finales!$W$33</f>
        <v>4.8034656976963177</v>
      </c>
      <c r="K2985">
        <f>IF(OR(C2985&lt;10,C2985&gt;450),0,IF(H2985&gt;=MAX(Classes_finales!D:D),$M$1,Donnees_SIG!J2985))</f>
        <v>4.8034656976963177</v>
      </c>
      <c r="P2985" t="s">
        <v>39</v>
      </c>
    </row>
    <row r="2986" spans="1:16">
      <c r="A2986" t="s">
        <v>6007</v>
      </c>
      <c r="B2986" t="s">
        <v>6008</v>
      </c>
      <c r="C2986">
        <v>158.97659302</v>
      </c>
      <c r="D2986" t="s">
        <v>37</v>
      </c>
      <c r="E2986">
        <v>792066.87354241905</v>
      </c>
      <c r="F2986">
        <v>9638675.0389378294</v>
      </c>
      <c r="G2986">
        <f>IF(C2986="","",VLOOKUP(C2986,Classes_detaillees!B:D,Classes_detaillees!C$1,TRUE))</f>
        <v>160</v>
      </c>
      <c r="H2986">
        <f>IF(C2986="","",VLOOKUP(C2986,Classes_finales!B:D,Classes_finales!C$1,TRUE))</f>
        <v>80</v>
      </c>
      <c r="I2986">
        <f t="shared" si="46"/>
        <v>20</v>
      </c>
      <c r="J2986" s="31">
        <f>Classes_finales!$W$30*C2986^3+Classes_finales!$W$31*C2986^2+Classes_finales!$W$32*C2986+Classes_finales!$W$33</f>
        <v>-16.18818628991918</v>
      </c>
      <c r="K2986">
        <f>IF(OR(C2986&lt;10,C2986&gt;450),0,IF(H2986&gt;=MAX(Classes_finales!D:D),$M$1,Donnees_SIG!J2986))</f>
        <v>7.914299999999999</v>
      </c>
      <c r="P2986" t="s">
        <v>39</v>
      </c>
    </row>
    <row r="2987" spans="1:16">
      <c r="A2987" t="s">
        <v>6009</v>
      </c>
      <c r="B2987" t="s">
        <v>6010</v>
      </c>
      <c r="C2987">
        <v>73.221496582</v>
      </c>
      <c r="D2987" t="s">
        <v>37</v>
      </c>
      <c r="E2987">
        <v>782747.75498643902</v>
      </c>
      <c r="F2987">
        <v>9635824.9684670195</v>
      </c>
      <c r="G2987">
        <f>IF(C2987="","",VLOOKUP(C2987,Classes_detaillees!B:D,Classes_detaillees!C$1,TRUE))</f>
        <v>75</v>
      </c>
      <c r="H2987">
        <f>IF(C2987="","",VLOOKUP(C2987,Classes_finales!B:D,Classes_finales!C$1,TRUE))</f>
        <v>80</v>
      </c>
      <c r="I2987">
        <f t="shared" si="46"/>
        <v>20</v>
      </c>
      <c r="J2987" s="31">
        <f>Classes_finales!$W$30*C2987^3+Classes_finales!$W$31*C2987^2+Classes_finales!$W$32*C2987+Classes_finales!$W$33</f>
        <v>7.6322793707856871</v>
      </c>
      <c r="K2987">
        <f>IF(OR(C2987&lt;10,C2987&gt;450),0,IF(H2987&gt;=MAX(Classes_finales!D:D),$M$1,Donnees_SIG!J2987))</f>
        <v>7.914299999999999</v>
      </c>
      <c r="P2987" t="s">
        <v>39</v>
      </c>
    </row>
    <row r="2988" spans="1:16">
      <c r="A2988" t="s">
        <v>6011</v>
      </c>
      <c r="B2988" t="s">
        <v>6012</v>
      </c>
      <c r="C2988">
        <v>80.361900329999997</v>
      </c>
      <c r="D2988" t="s">
        <v>37</v>
      </c>
      <c r="E2988">
        <v>791722.10769561399</v>
      </c>
      <c r="F2988">
        <v>9638309.4207077008</v>
      </c>
      <c r="G2988">
        <f>IF(C2988="","",VLOOKUP(C2988,Classes_detaillees!B:D,Classes_detaillees!C$1,TRUE))</f>
        <v>85</v>
      </c>
      <c r="H2988">
        <f>IF(C2988="","",VLOOKUP(C2988,Classes_finales!B:D,Classes_finales!C$1,TRUE))</f>
        <v>80</v>
      </c>
      <c r="I2988">
        <f t="shared" si="46"/>
        <v>20</v>
      </c>
      <c r="J2988" s="31">
        <f>Classes_finales!$W$30*C2988^3+Classes_finales!$W$31*C2988^2+Classes_finales!$W$32*C2988+Classes_finales!$W$33</f>
        <v>7.9229698434348723</v>
      </c>
      <c r="K2988">
        <f>IF(OR(C2988&lt;10,C2988&gt;450),0,IF(H2988&gt;=MAX(Classes_finales!D:D),$M$1,Donnees_SIG!J2988))</f>
        <v>7.914299999999999</v>
      </c>
      <c r="P2988" t="s">
        <v>39</v>
      </c>
    </row>
    <row r="2989" spans="1:16">
      <c r="A2989" t="s">
        <v>6013</v>
      </c>
      <c r="B2989" t="s">
        <v>6014</v>
      </c>
      <c r="C2989">
        <v>27.095300674000001</v>
      </c>
      <c r="D2989" t="s">
        <v>37</v>
      </c>
      <c r="E2989">
        <v>789955.67200369795</v>
      </c>
      <c r="F2989">
        <v>9637356.1385506094</v>
      </c>
      <c r="G2989">
        <f>IF(C2989="","",VLOOKUP(C2989,Classes_detaillees!B:D,Classes_detaillees!C$1,TRUE))</f>
        <v>30</v>
      </c>
      <c r="H2989">
        <f>IF(C2989="","",VLOOKUP(C2989,Classes_finales!B:D,Classes_finales!C$1,TRUE))</f>
        <v>30</v>
      </c>
      <c r="I2989">
        <f t="shared" si="46"/>
        <v>20</v>
      </c>
      <c r="J2989" s="31">
        <f>Classes_finales!$W$30*C2989^3+Classes_finales!$W$31*C2989^2+Classes_finales!$W$32*C2989+Classes_finales!$W$33</f>
        <v>2.2813211273169189</v>
      </c>
      <c r="K2989">
        <f>IF(OR(C2989&lt;10,C2989&gt;450),0,IF(H2989&gt;=MAX(Classes_finales!D:D),$M$1,Donnees_SIG!J2989))</f>
        <v>2.2813211273169189</v>
      </c>
      <c r="P2989" t="s">
        <v>39</v>
      </c>
    </row>
    <row r="2990" spans="1:16">
      <c r="A2990" t="s">
        <v>6015</v>
      </c>
      <c r="B2990" t="s">
        <v>6016</v>
      </c>
      <c r="C2990">
        <v>9.5137996674000007</v>
      </c>
      <c r="D2990" t="s">
        <v>37</v>
      </c>
      <c r="E2990">
        <v>783040.727463783</v>
      </c>
      <c r="F2990">
        <v>9635807.6987588294</v>
      </c>
      <c r="G2990">
        <f>IF(C2990="","",VLOOKUP(C2990,Classes_detaillees!B:D,Classes_detaillees!C$1,TRUE))</f>
        <v>10</v>
      </c>
      <c r="H2990">
        <f>IF(C2990="","",VLOOKUP(C2990,Classes_finales!B:D,Classes_finales!C$1,TRUE))</f>
        <v>10</v>
      </c>
      <c r="I2990">
        <f t="shared" si="46"/>
        <v>20</v>
      </c>
      <c r="J2990" s="31">
        <f>Classes_finales!$W$30*C2990^3+Classes_finales!$W$31*C2990^2+Classes_finales!$W$32*C2990+Classes_finales!$W$33</f>
        <v>0.24554011232308859</v>
      </c>
      <c r="K2990">
        <f>IF(OR(C2990&lt;10,C2990&gt;450),0,IF(H2990&gt;=MAX(Classes_finales!D:D),$M$1,Donnees_SIG!J2990))</f>
        <v>0</v>
      </c>
      <c r="P2990" t="s">
        <v>39</v>
      </c>
    </row>
    <row r="2991" spans="1:16">
      <c r="A2991" t="s">
        <v>6017</v>
      </c>
      <c r="B2991" s="31" t="s">
        <v>6018</v>
      </c>
      <c r="C2991">
        <v>8.9055004120000003</v>
      </c>
      <c r="D2991" t="s">
        <v>37</v>
      </c>
      <c r="E2991">
        <v>790696.20878457301</v>
      </c>
      <c r="F2991">
        <v>9637634.4473136608</v>
      </c>
      <c r="G2991">
        <f>IF(C2991="","",VLOOKUP(C2991,Classes_detaillees!B:D,Classes_detaillees!C$1,TRUE))</f>
        <v>10</v>
      </c>
      <c r="H2991">
        <f>IF(C2991="","",VLOOKUP(C2991,Classes_finales!B:D,Classes_finales!C$1,TRUE))</f>
        <v>10</v>
      </c>
      <c r="I2991">
        <f t="shared" si="46"/>
        <v>20</v>
      </c>
      <c r="J2991" s="31">
        <f>Classes_finales!$W$30*C2991^3+Classes_finales!$W$31*C2991^2+Classes_finales!$W$32*C2991+Classes_finales!$W$33</f>
        <v>0.18937489871937119</v>
      </c>
      <c r="K2991">
        <f>IF(OR(C2991&lt;10,C2991&gt;450),0,IF(H2991&gt;=MAX(Classes_finales!D:D),$M$1,Donnees_SIG!J2991))</f>
        <v>0</v>
      </c>
      <c r="P2991" t="s">
        <v>39</v>
      </c>
    </row>
    <row r="2992" spans="1:16">
      <c r="A2992" t="s">
        <v>6019</v>
      </c>
      <c r="B2992" t="s">
        <v>6020</v>
      </c>
      <c r="C2992">
        <v>41.912200927999997</v>
      </c>
      <c r="D2992" t="s">
        <v>37</v>
      </c>
      <c r="E2992">
        <v>783089.79899260495</v>
      </c>
      <c r="F2992">
        <v>9636456.1513741706</v>
      </c>
      <c r="G2992">
        <f>IF(C2992="","",VLOOKUP(C2992,Classes_detaillees!B:D,Classes_detaillees!C$1,TRUE))</f>
        <v>45</v>
      </c>
      <c r="H2992">
        <f>IF(C2992="","",VLOOKUP(C2992,Classes_finales!B:D,Classes_finales!C$1,TRUE))</f>
        <v>50</v>
      </c>
      <c r="I2992">
        <f t="shared" si="46"/>
        <v>20</v>
      </c>
      <c r="J2992" s="31">
        <f>Classes_finales!$W$30*C2992^3+Classes_finales!$W$31*C2992^2+Classes_finales!$W$32*C2992+Classes_finales!$W$33</f>
        <v>4.2992091648377198</v>
      </c>
      <c r="K2992">
        <f>IF(OR(C2992&lt;10,C2992&gt;450),0,IF(H2992&gt;=MAX(Classes_finales!D:D),$M$1,Donnees_SIG!J2992))</f>
        <v>4.2992091648377198</v>
      </c>
      <c r="P2992" t="s">
        <v>39</v>
      </c>
    </row>
    <row r="2993" spans="1:16">
      <c r="A2993" t="s">
        <v>6021</v>
      </c>
      <c r="B2993" t="s">
        <v>6022</v>
      </c>
      <c r="C2993">
        <v>73.683296204000001</v>
      </c>
      <c r="D2993" t="s">
        <v>37</v>
      </c>
      <c r="E2993">
        <v>782773.66839202901</v>
      </c>
      <c r="F2993">
        <v>9635881.6526199803</v>
      </c>
      <c r="G2993">
        <f>IF(C2993="","",VLOOKUP(C2993,Classes_detaillees!B:D,Classes_detaillees!C$1,TRUE))</f>
        <v>75</v>
      </c>
      <c r="H2993">
        <f>IF(C2993="","",VLOOKUP(C2993,Classes_finales!B:D,Classes_finales!C$1,TRUE))</f>
        <v>80</v>
      </c>
      <c r="I2993">
        <f t="shared" si="46"/>
        <v>20</v>
      </c>
      <c r="J2993" s="31">
        <f>Classes_finales!$W$30*C2993^3+Classes_finales!$W$31*C2993^2+Classes_finales!$W$32*C2993+Classes_finales!$W$33</f>
        <v>7.6583129576603159</v>
      </c>
      <c r="K2993">
        <f>IF(OR(C2993&lt;10,C2993&gt;450),0,IF(H2993&gt;=MAX(Classes_finales!D:D),$M$1,Donnees_SIG!J2993))</f>
        <v>7.914299999999999</v>
      </c>
      <c r="P2993" t="s">
        <v>39</v>
      </c>
    </row>
    <row r="2994" spans="1:16">
      <c r="A2994" t="s">
        <v>6023</v>
      </c>
      <c r="B2994" s="31" t="s">
        <v>6024</v>
      </c>
      <c r="C2994">
        <v>67.915100097999996</v>
      </c>
      <c r="D2994" t="s">
        <v>37</v>
      </c>
      <c r="E2994">
        <v>790484.65153510205</v>
      </c>
      <c r="F2994">
        <v>9637929.2712939195</v>
      </c>
      <c r="G2994">
        <f>IF(C2994="","",VLOOKUP(C2994,Classes_detaillees!B:D,Classes_detaillees!C$1,TRUE))</f>
        <v>70</v>
      </c>
      <c r="H2994">
        <f>IF(C2994="","",VLOOKUP(C2994,Classes_finales!B:D,Classes_finales!C$1,TRUE))</f>
        <v>70</v>
      </c>
      <c r="I2994">
        <f t="shared" si="46"/>
        <v>20</v>
      </c>
      <c r="J2994" s="31">
        <f>Classes_finales!$W$30*C2994^3+Classes_finales!$W$31*C2994^2+Classes_finales!$W$32*C2994+Classes_finales!$W$33</f>
        <v>7.2689682349203224</v>
      </c>
      <c r="K2994">
        <f>IF(OR(C2994&lt;10,C2994&gt;450),0,IF(H2994&gt;=MAX(Classes_finales!D:D),$M$1,Donnees_SIG!J2994))</f>
        <v>7.2689682349203224</v>
      </c>
      <c r="P2994" t="s">
        <v>39</v>
      </c>
    </row>
    <row r="2995" spans="1:16">
      <c r="A2995" t="s">
        <v>6025</v>
      </c>
      <c r="B2995" t="s">
        <v>6026</v>
      </c>
      <c r="C2995">
        <v>38.187900542999998</v>
      </c>
      <c r="D2995" t="s">
        <v>37</v>
      </c>
      <c r="E2995">
        <v>792030.98531705199</v>
      </c>
      <c r="F2995">
        <v>9638565.3029416408</v>
      </c>
      <c r="G2995">
        <f>IF(C2995="","",VLOOKUP(C2995,Classes_detaillees!B:D,Classes_detaillees!C$1,TRUE))</f>
        <v>40</v>
      </c>
      <c r="H2995">
        <f>IF(C2995="","",VLOOKUP(C2995,Classes_finales!B:D,Classes_finales!C$1,TRUE))</f>
        <v>40</v>
      </c>
      <c r="I2995">
        <f t="shared" si="46"/>
        <v>20</v>
      </c>
      <c r="J2995" s="31">
        <f>Classes_finales!$W$30*C2995^3+Classes_finales!$W$31*C2995^2+Classes_finales!$W$32*C2995+Classes_finales!$W$33</f>
        <v>3.7896858514290153</v>
      </c>
      <c r="K2995">
        <f>IF(OR(C2995&lt;10,C2995&gt;450),0,IF(H2995&gt;=MAX(Classes_finales!D:D),$M$1,Donnees_SIG!J2995))</f>
        <v>3.7896858514290153</v>
      </c>
      <c r="P2995" t="s">
        <v>39</v>
      </c>
    </row>
    <row r="2996" spans="1:16">
      <c r="A2996" t="s">
        <v>6027</v>
      </c>
      <c r="B2996" t="s">
        <v>6028</v>
      </c>
      <c r="C2996">
        <v>43.402698516999997</v>
      </c>
      <c r="D2996" t="s">
        <v>37</v>
      </c>
      <c r="E2996">
        <v>783862.83116784401</v>
      </c>
      <c r="F2996">
        <v>9635510.1579617895</v>
      </c>
      <c r="G2996">
        <f>IF(C2996="","",VLOOKUP(C2996,Classes_detaillees!B:D,Classes_detaillees!C$1,TRUE))</f>
        <v>45</v>
      </c>
      <c r="H2996">
        <f>IF(C2996="","",VLOOKUP(C2996,Classes_finales!B:D,Classes_finales!C$1,TRUE))</f>
        <v>50</v>
      </c>
      <c r="I2996">
        <f t="shared" si="46"/>
        <v>20</v>
      </c>
      <c r="J2996" s="31">
        <f>Classes_finales!$W$30*C2996^3+Classes_finales!$W$31*C2996^2+Classes_finales!$W$32*C2996+Classes_finales!$W$33</f>
        <v>4.5010258023604699</v>
      </c>
      <c r="K2996">
        <f>IF(OR(C2996&lt;10,C2996&gt;450),0,IF(H2996&gt;=MAX(Classes_finales!D:D),$M$1,Donnees_SIG!J2996))</f>
        <v>4.5010258023604699</v>
      </c>
      <c r="P2996" t="s">
        <v>39</v>
      </c>
    </row>
    <row r="2997" spans="1:16">
      <c r="A2997" t="s">
        <v>6029</v>
      </c>
      <c r="B2997" t="s">
        <v>6030</v>
      </c>
      <c r="C2997">
        <v>140.23660278</v>
      </c>
      <c r="D2997" t="s">
        <v>37</v>
      </c>
      <c r="E2997">
        <v>790556.19918130501</v>
      </c>
      <c r="F2997">
        <v>9638092.2214334793</v>
      </c>
      <c r="G2997">
        <f>IF(C2997="","",VLOOKUP(C2997,Classes_detaillees!B:D,Classes_detaillees!C$1,TRUE))</f>
        <v>145</v>
      </c>
      <c r="H2997">
        <f>IF(C2997="","",VLOOKUP(C2997,Classes_finales!B:D,Classes_finales!C$1,TRUE))</f>
        <v>80</v>
      </c>
      <c r="I2997">
        <f t="shared" si="46"/>
        <v>20</v>
      </c>
      <c r="J2997" s="31">
        <f>Classes_finales!$W$30*C2997^3+Classes_finales!$W$31*C2997^2+Classes_finales!$W$32*C2997+Classes_finales!$W$33</f>
        <v>-4.3910822049507399</v>
      </c>
      <c r="K2997">
        <f>IF(OR(C2997&lt;10,C2997&gt;450),0,IF(H2997&gt;=MAX(Classes_finales!D:D),$M$1,Donnees_SIG!J2997))</f>
        <v>7.914299999999999</v>
      </c>
      <c r="P2997" t="s">
        <v>39</v>
      </c>
    </row>
    <row r="2998" spans="1:16">
      <c r="A2998" t="s">
        <v>6031</v>
      </c>
      <c r="B2998" t="s">
        <v>6032</v>
      </c>
      <c r="C2998">
        <v>110.96459960999999</v>
      </c>
      <c r="D2998" t="s">
        <v>37</v>
      </c>
      <c r="E2998">
        <v>789901.59069423296</v>
      </c>
      <c r="F2998">
        <v>9637394.5877461694</v>
      </c>
      <c r="G2998">
        <f>IF(C2998="","",VLOOKUP(C2998,Classes_detaillees!B:D,Classes_detaillees!C$1,TRUE))</f>
        <v>115</v>
      </c>
      <c r="H2998">
        <f>IF(C2998="","",VLOOKUP(C2998,Classes_finales!B:D,Classes_finales!C$1,TRUE))</f>
        <v>80</v>
      </c>
      <c r="I2998">
        <f t="shared" si="46"/>
        <v>20</v>
      </c>
      <c r="J2998" s="31">
        <f>Classes_finales!$W$30*C2998^3+Classes_finales!$W$31*C2998^2+Classes_finales!$W$32*C2998+Classes_finales!$W$33</f>
        <v>5.5986406713149197</v>
      </c>
      <c r="K2998">
        <f>IF(OR(C2998&lt;10,C2998&gt;450),0,IF(H2998&gt;=MAX(Classes_finales!D:D),$M$1,Donnees_SIG!J2998))</f>
        <v>7.914299999999999</v>
      </c>
      <c r="P2998" t="s">
        <v>39</v>
      </c>
    </row>
    <row r="2999" spans="1:16">
      <c r="A2999" t="s">
        <v>6033</v>
      </c>
      <c r="B2999" t="s">
        <v>6034</v>
      </c>
      <c r="C2999">
        <v>63.863800048999998</v>
      </c>
      <c r="D2999" t="s">
        <v>37</v>
      </c>
      <c r="E2999">
        <v>789839.15569378401</v>
      </c>
      <c r="F2999">
        <v>9638109.8507650401</v>
      </c>
      <c r="G2999">
        <f>IF(C2999="","",VLOOKUP(C2999,Classes_detaillees!B:D,Classes_detaillees!C$1,TRUE))</f>
        <v>65</v>
      </c>
      <c r="H2999">
        <f>IF(C2999="","",VLOOKUP(C2999,Classes_finales!B:D,Classes_finales!C$1,TRUE))</f>
        <v>70</v>
      </c>
      <c r="I2999">
        <f t="shared" si="46"/>
        <v>20</v>
      </c>
      <c r="J2999" s="31">
        <f>Classes_finales!$W$30*C2999^3+Classes_finales!$W$31*C2999^2+Classes_finales!$W$32*C2999+Classes_finales!$W$33</f>
        <v>6.9195584443758928</v>
      </c>
      <c r="K2999">
        <f>IF(OR(C2999&lt;10,C2999&gt;450),0,IF(H2999&gt;=MAX(Classes_finales!D:D),$M$1,Donnees_SIG!J2999))</f>
        <v>6.9195584443758928</v>
      </c>
      <c r="P2999" t="s">
        <v>39</v>
      </c>
    </row>
    <row r="3000" spans="1:16">
      <c r="A3000" t="s">
        <v>6035</v>
      </c>
      <c r="B3000" t="s">
        <v>6036</v>
      </c>
      <c r="C3000">
        <v>46.016899109000001</v>
      </c>
      <c r="D3000" t="s">
        <v>37</v>
      </c>
      <c r="E3000">
        <v>792675.27751118399</v>
      </c>
      <c r="F3000">
        <v>9639175.1476994492</v>
      </c>
      <c r="G3000">
        <f>IF(C3000="","",VLOOKUP(C3000,Classes_detaillees!B:D,Classes_detaillees!C$1,TRUE))</f>
        <v>50</v>
      </c>
      <c r="H3000">
        <f>IF(C3000="","",VLOOKUP(C3000,Classes_finales!B:D,Classes_finales!C$1,TRUE))</f>
        <v>50</v>
      </c>
      <c r="I3000">
        <f t="shared" si="46"/>
        <v>20</v>
      </c>
      <c r="J3000" s="31">
        <f>Classes_finales!$W$30*C3000^3+Classes_finales!$W$31*C3000^2+Classes_finales!$W$32*C3000+Classes_finales!$W$33</f>
        <v>4.8504162680638032</v>
      </c>
      <c r="K3000">
        <f>IF(OR(C3000&lt;10,C3000&gt;450),0,IF(H3000&gt;=MAX(Classes_finales!D:D),$M$1,Donnees_SIG!J3000))</f>
        <v>4.8504162680638032</v>
      </c>
      <c r="P3000" t="s">
        <v>39</v>
      </c>
    </row>
    <row r="3001" spans="1:16">
      <c r="A3001" t="s">
        <v>6037</v>
      </c>
      <c r="B3001" t="s">
        <v>6038</v>
      </c>
      <c r="C3001">
        <v>15.400300026</v>
      </c>
      <c r="D3001" t="s">
        <v>37</v>
      </c>
      <c r="E3001">
        <v>790911.57105390006</v>
      </c>
      <c r="F3001">
        <v>9638546.6809494793</v>
      </c>
      <c r="G3001">
        <f>IF(C3001="","",VLOOKUP(C3001,Classes_detaillees!B:D,Classes_detaillees!C$1,TRUE))</f>
        <v>20</v>
      </c>
      <c r="H3001">
        <f>IF(C3001="","",VLOOKUP(C3001,Classes_finales!B:D,Classes_finales!C$1,TRUE))</f>
        <v>30</v>
      </c>
      <c r="I3001">
        <f t="shared" si="46"/>
        <v>20</v>
      </c>
      <c r="J3001" s="31">
        <f>Classes_finales!$W$30*C3001^3+Classes_finales!$W$31*C3001^2+Classes_finales!$W$32*C3001+Classes_finales!$W$33</f>
        <v>0.84729985210604974</v>
      </c>
      <c r="K3001">
        <f>IF(OR(C3001&lt;10,C3001&gt;450),0,IF(H3001&gt;=MAX(Classes_finales!D:D),$M$1,Donnees_SIG!J3001))</f>
        <v>0.84729985210604974</v>
      </c>
      <c r="P3001" t="s">
        <v>39</v>
      </c>
    </row>
    <row r="3002" spans="1:16">
      <c r="A3002" t="s">
        <v>6039</v>
      </c>
      <c r="B3002" s="31" t="s">
        <v>6040</v>
      </c>
      <c r="C3002">
        <v>52.417598724000001</v>
      </c>
      <c r="D3002" t="s">
        <v>37</v>
      </c>
      <c r="E3002">
        <v>789850.02645271202</v>
      </c>
      <c r="F3002">
        <v>9637716.0669806302</v>
      </c>
      <c r="G3002">
        <f>IF(C3002="","",VLOOKUP(C3002,Classes_detaillees!B:D,Classes_detaillees!C$1,TRUE))</f>
        <v>55</v>
      </c>
      <c r="H3002">
        <f>IF(C3002="","",VLOOKUP(C3002,Classes_finales!B:D,Classes_finales!C$1,TRUE))</f>
        <v>60</v>
      </c>
      <c r="I3002">
        <f t="shared" si="46"/>
        <v>20</v>
      </c>
      <c r="J3002" s="31">
        <f>Classes_finales!$W$30*C3002^3+Classes_finales!$W$31*C3002^2+Classes_finales!$W$32*C3002+Classes_finales!$W$33</f>
        <v>5.6691348443763712</v>
      </c>
      <c r="K3002">
        <f>IF(OR(C3002&lt;10,C3002&gt;450),0,IF(H3002&gt;=MAX(Classes_finales!D:D),$M$1,Donnees_SIG!J3002))</f>
        <v>5.6691348443763712</v>
      </c>
      <c r="P3002" t="s">
        <v>39</v>
      </c>
    </row>
    <row r="3003" spans="1:16">
      <c r="A3003" t="s">
        <v>6041</v>
      </c>
      <c r="B3003" t="s">
        <v>6042</v>
      </c>
      <c r="C3003">
        <v>157.23519897</v>
      </c>
      <c r="D3003" t="s">
        <v>37</v>
      </c>
      <c r="E3003">
        <v>790446.06383893196</v>
      </c>
      <c r="F3003">
        <v>9638819.1983930394</v>
      </c>
      <c r="G3003">
        <f>IF(C3003="","",VLOOKUP(C3003,Classes_detaillees!B:D,Classes_detaillees!C$1,TRUE))</f>
        <v>160</v>
      </c>
      <c r="H3003">
        <f>IF(C3003="","",VLOOKUP(C3003,Classes_finales!B:D,Classes_finales!C$1,TRUE))</f>
        <v>80</v>
      </c>
      <c r="I3003">
        <f t="shared" si="46"/>
        <v>20</v>
      </c>
      <c r="J3003" s="31">
        <f>Classes_finales!$W$30*C3003^3+Classes_finales!$W$31*C3003^2+Classes_finales!$W$32*C3003+Classes_finales!$W$33</f>
        <v>-14.886846555010784</v>
      </c>
      <c r="K3003">
        <f>IF(OR(C3003&lt;10,C3003&gt;450),0,IF(H3003&gt;=MAX(Classes_finales!D:D),$M$1,Donnees_SIG!J3003))</f>
        <v>7.914299999999999</v>
      </c>
      <c r="P3003" t="s">
        <v>39</v>
      </c>
    </row>
    <row r="3004" spans="1:16">
      <c r="A3004" t="s">
        <v>6043</v>
      </c>
      <c r="B3004" s="31" t="s">
        <v>6044</v>
      </c>
      <c r="C3004">
        <v>15.802200317</v>
      </c>
      <c r="D3004" t="s">
        <v>37</v>
      </c>
      <c r="E3004">
        <v>790441.49838303099</v>
      </c>
      <c r="F3004">
        <v>9637422.9985288009</v>
      </c>
      <c r="G3004">
        <f>IF(C3004="","",VLOOKUP(C3004,Classes_detaillees!B:D,Classes_detaillees!C$1,TRUE))</f>
        <v>20</v>
      </c>
      <c r="H3004">
        <f>IF(C3004="","",VLOOKUP(C3004,Classes_finales!B:D,Classes_finales!C$1,TRUE))</f>
        <v>30</v>
      </c>
      <c r="I3004">
        <f t="shared" si="46"/>
        <v>20</v>
      </c>
      <c r="J3004" s="31">
        <f>Classes_finales!$W$30*C3004^3+Classes_finales!$W$31*C3004^2+Classes_finales!$W$32*C3004+Classes_finales!$W$33</f>
        <v>0.89188697290820063</v>
      </c>
      <c r="K3004">
        <f>IF(OR(C3004&lt;10,C3004&gt;450),0,IF(H3004&gt;=MAX(Classes_finales!D:D),$M$1,Donnees_SIG!J3004))</f>
        <v>0.89188697290820063</v>
      </c>
      <c r="P3004" t="s">
        <v>39</v>
      </c>
    </row>
    <row r="3005" spans="1:16">
      <c r="A3005" t="s">
        <v>6045</v>
      </c>
      <c r="B3005" s="31" t="s">
        <v>6046</v>
      </c>
      <c r="C3005">
        <v>38.186500549000002</v>
      </c>
      <c r="D3005" t="s">
        <v>37</v>
      </c>
      <c r="E3005">
        <v>783065.03056637105</v>
      </c>
      <c r="F3005">
        <v>9636239.6367078908</v>
      </c>
      <c r="G3005">
        <f>IF(C3005="","",VLOOKUP(C3005,Classes_detaillees!B:D,Classes_detaillees!C$1,TRUE))</f>
        <v>40</v>
      </c>
      <c r="H3005">
        <f>IF(C3005="","",VLOOKUP(C3005,Classes_finales!B:D,Classes_finales!C$1,TRUE))</f>
        <v>40</v>
      </c>
      <c r="I3005">
        <f t="shared" si="46"/>
        <v>20</v>
      </c>
      <c r="J3005" s="31">
        <f>Classes_finales!$W$30*C3005^3+Classes_finales!$W$31*C3005^2+Classes_finales!$W$32*C3005+Classes_finales!$W$33</f>
        <v>3.7894934531302202</v>
      </c>
      <c r="K3005">
        <f>IF(OR(C3005&lt;10,C3005&gt;450),0,IF(H3005&gt;=MAX(Classes_finales!D:D),$M$1,Donnees_SIG!J3005))</f>
        <v>3.7894934531302202</v>
      </c>
      <c r="P3005" t="s">
        <v>39</v>
      </c>
    </row>
    <row r="3006" spans="1:16">
      <c r="A3006" t="s">
        <v>6047</v>
      </c>
      <c r="B3006" s="31" t="s">
        <v>6048</v>
      </c>
      <c r="C3006">
        <v>99.094902039000004</v>
      </c>
      <c r="D3006" t="s">
        <v>37</v>
      </c>
      <c r="E3006">
        <v>791318.61693135905</v>
      </c>
      <c r="F3006">
        <v>9636754.6470454503</v>
      </c>
      <c r="G3006">
        <f>IF(C3006="","",VLOOKUP(C3006,Classes_detaillees!B:D,Classes_detaillees!C$1,TRUE))</f>
        <v>100</v>
      </c>
      <c r="H3006">
        <f>IF(C3006="","",VLOOKUP(C3006,Classes_finales!B:D,Classes_finales!C$1,TRUE))</f>
        <v>80</v>
      </c>
      <c r="I3006">
        <f t="shared" si="46"/>
        <v>20</v>
      </c>
      <c r="J3006" s="31">
        <f>Classes_finales!$W$30*C3006^3+Classes_finales!$W$31*C3006^2+Classes_finales!$W$32*C3006+Classes_finales!$W$33</f>
        <v>7.3025174601338474</v>
      </c>
      <c r="K3006">
        <f>IF(OR(C3006&lt;10,C3006&gt;450),0,IF(H3006&gt;=MAX(Classes_finales!D:D),$M$1,Donnees_SIG!J3006))</f>
        <v>7.914299999999999</v>
      </c>
      <c r="P3006" t="s">
        <v>39</v>
      </c>
    </row>
    <row r="3007" spans="1:16">
      <c r="A3007" t="s">
        <v>6049</v>
      </c>
      <c r="B3007" t="s">
        <v>6050</v>
      </c>
      <c r="C3007">
        <v>92.768699646000002</v>
      </c>
      <c r="D3007" t="s">
        <v>37</v>
      </c>
      <c r="E3007">
        <v>783327.49728171795</v>
      </c>
      <c r="F3007">
        <v>9637010.6872727703</v>
      </c>
      <c r="G3007">
        <f>IF(C3007="","",VLOOKUP(C3007,Classes_detaillees!B:D,Classes_detaillees!C$1,TRUE))</f>
        <v>95</v>
      </c>
      <c r="H3007">
        <f>IF(C3007="","",VLOOKUP(C3007,Classes_finales!B:D,Classes_finales!C$1,TRUE))</f>
        <v>80</v>
      </c>
      <c r="I3007">
        <f t="shared" si="46"/>
        <v>20</v>
      </c>
      <c r="J3007" s="31">
        <f>Classes_finales!$W$30*C3007^3+Classes_finales!$W$31*C3007^2+Classes_finales!$W$32*C3007+Classes_finales!$W$33</f>
        <v>7.7667013286903472</v>
      </c>
      <c r="K3007">
        <f>IF(OR(C3007&lt;10,C3007&gt;450),0,IF(H3007&gt;=MAX(Classes_finales!D:D),$M$1,Donnees_SIG!J3007))</f>
        <v>7.914299999999999</v>
      </c>
      <c r="P3007" t="s">
        <v>39</v>
      </c>
    </row>
    <row r="3008" spans="1:16">
      <c r="A3008" t="s">
        <v>6051</v>
      </c>
      <c r="B3008" t="s">
        <v>6052</v>
      </c>
      <c r="C3008">
        <v>82.964302063000005</v>
      </c>
      <c r="D3008" t="s">
        <v>37</v>
      </c>
      <c r="E3008">
        <v>783176.62837972795</v>
      </c>
      <c r="F3008">
        <v>9636067.9800026193</v>
      </c>
      <c r="G3008">
        <f>IF(C3008="","",VLOOKUP(C3008,Classes_detaillees!B:D,Classes_detaillees!C$1,TRUE))</f>
        <v>85</v>
      </c>
      <c r="H3008">
        <f>IF(C3008="","",VLOOKUP(C3008,Classes_finales!B:D,Classes_finales!C$1,TRUE))</f>
        <v>80</v>
      </c>
      <c r="I3008">
        <f t="shared" si="46"/>
        <v>20</v>
      </c>
      <c r="J3008" s="31">
        <f>Classes_finales!$W$30*C3008^3+Classes_finales!$W$31*C3008^2+Classes_finales!$W$32*C3008+Classes_finales!$W$33</f>
        <v>7.9647437443089846</v>
      </c>
      <c r="K3008">
        <f>IF(OR(C3008&lt;10,C3008&gt;450),0,IF(H3008&gt;=MAX(Classes_finales!D:D),$M$1,Donnees_SIG!J3008))</f>
        <v>7.914299999999999</v>
      </c>
      <c r="P3008" t="s">
        <v>39</v>
      </c>
    </row>
    <row r="3009" spans="1:16">
      <c r="A3009" t="s">
        <v>6053</v>
      </c>
      <c r="B3009" s="31" t="s">
        <v>6054</v>
      </c>
      <c r="C3009">
        <v>90.000900268999999</v>
      </c>
      <c r="D3009" t="s">
        <v>37</v>
      </c>
      <c r="E3009">
        <v>792252.55432845198</v>
      </c>
      <c r="F3009">
        <v>9639632.5666712206</v>
      </c>
      <c r="G3009">
        <f>IF(C3009="","",VLOOKUP(C3009,Classes_detaillees!B:D,Classes_detaillees!C$1,TRUE))</f>
        <v>95</v>
      </c>
      <c r="H3009">
        <f>IF(C3009="","",VLOOKUP(C3009,Classes_finales!B:D,Classes_finales!C$1,TRUE))</f>
        <v>80</v>
      </c>
      <c r="I3009">
        <f t="shared" si="46"/>
        <v>20</v>
      </c>
      <c r="J3009" s="31">
        <f>Classes_finales!$W$30*C3009^3+Classes_finales!$W$31*C3009^2+Classes_finales!$W$32*C3009+Classes_finales!$W$33</f>
        <v>7.8832701985025349</v>
      </c>
      <c r="K3009">
        <f>IF(OR(C3009&lt;10,C3009&gt;450),0,IF(H3009&gt;=MAX(Classes_finales!D:D),$M$1,Donnees_SIG!J3009))</f>
        <v>7.914299999999999</v>
      </c>
      <c r="P3009" t="s">
        <v>39</v>
      </c>
    </row>
    <row r="3010" spans="1:16">
      <c r="A3010" t="s">
        <v>6055</v>
      </c>
      <c r="B3010" t="s">
        <v>6056</v>
      </c>
      <c r="C3010">
        <v>87.217300414999997</v>
      </c>
      <c r="D3010" t="s">
        <v>37</v>
      </c>
      <c r="E3010">
        <v>782746.12238881597</v>
      </c>
      <c r="F3010">
        <v>9635813.6275818702</v>
      </c>
      <c r="G3010">
        <f>IF(C3010="","",VLOOKUP(C3010,Classes_detaillees!B:D,Classes_detaillees!C$1,TRUE))</f>
        <v>90</v>
      </c>
      <c r="H3010">
        <f>IF(C3010="","",VLOOKUP(C3010,Classes_finales!B:D,Classes_finales!C$1,TRUE))</f>
        <v>80</v>
      </c>
      <c r="I3010">
        <f t="shared" si="46"/>
        <v>20</v>
      </c>
      <c r="J3010" s="31">
        <f>Classes_finales!$W$30*C3010^3+Classes_finales!$W$31*C3010^2+Classes_finales!$W$32*C3010+Classes_finales!$W$33</f>
        <v>7.9510593739907041</v>
      </c>
      <c r="K3010">
        <f>IF(OR(C3010&lt;10,C3010&gt;450),0,IF(H3010&gt;=MAX(Classes_finales!D:D),$M$1,Donnees_SIG!J3010))</f>
        <v>7.914299999999999</v>
      </c>
      <c r="P3010" t="s">
        <v>39</v>
      </c>
    </row>
    <row r="3011" spans="1:16">
      <c r="A3011" t="s">
        <v>6057</v>
      </c>
      <c r="B3011" s="31" t="s">
        <v>6058</v>
      </c>
      <c r="C3011">
        <v>287.94680785999998</v>
      </c>
      <c r="D3011" t="s">
        <v>37</v>
      </c>
      <c r="E3011">
        <v>790627.02094087703</v>
      </c>
      <c r="F3011">
        <v>9637980.8695978206</v>
      </c>
      <c r="G3011">
        <f>IF(C3011="","",VLOOKUP(C3011,Classes_detaillees!B:D,Classes_detaillees!C$1,TRUE))</f>
        <v>290</v>
      </c>
      <c r="H3011">
        <f>IF(C3011="","",VLOOKUP(C3011,Classes_finales!B:D,Classes_finales!C$1,TRUE))</f>
        <v>80</v>
      </c>
      <c r="I3011">
        <f t="shared" ref="I3011:I3074" si="47">IF(E3011="","",20)</f>
        <v>20</v>
      </c>
      <c r="J3011" s="31">
        <f>Classes_finales!$W$30*C3011^3+Classes_finales!$W$31*C3011^2+Classes_finales!$W$32*C3011+Classes_finales!$W$33</f>
        <v>-279.17689624536297</v>
      </c>
      <c r="K3011">
        <f>IF(OR(C3011&lt;10,C3011&gt;450),0,IF(H3011&gt;=MAX(Classes_finales!D:D),$M$1,Donnees_SIG!J3011))</f>
        <v>7.914299999999999</v>
      </c>
      <c r="P3011" t="s">
        <v>39</v>
      </c>
    </row>
    <row r="3012" spans="1:16">
      <c r="A3012" t="s">
        <v>6059</v>
      </c>
      <c r="B3012" s="31" t="s">
        <v>6060</v>
      </c>
      <c r="C3012">
        <v>54.920200348000002</v>
      </c>
      <c r="D3012" t="s">
        <v>37</v>
      </c>
      <c r="E3012">
        <v>786521.51146862202</v>
      </c>
      <c r="F3012">
        <v>9636019.3524888996</v>
      </c>
      <c r="G3012">
        <f>IF(C3012="","",VLOOKUP(C3012,Classes_detaillees!B:D,Classes_detaillees!C$1,TRUE))</f>
        <v>55</v>
      </c>
      <c r="H3012">
        <f>IF(C3012="","",VLOOKUP(C3012,Classes_finales!B:D,Classes_finales!C$1,TRUE))</f>
        <v>60</v>
      </c>
      <c r="I3012">
        <f t="shared" si="47"/>
        <v>20</v>
      </c>
      <c r="J3012" s="31">
        <f>Classes_finales!$W$30*C3012^3+Classes_finales!$W$31*C3012^2+Classes_finales!$W$32*C3012+Classes_finales!$W$33</f>
        <v>5.9699245262355536</v>
      </c>
      <c r="K3012">
        <f>IF(OR(C3012&lt;10,C3012&gt;450),0,IF(H3012&gt;=MAX(Classes_finales!D:D),$M$1,Donnees_SIG!J3012))</f>
        <v>5.9699245262355536</v>
      </c>
      <c r="P3012" t="s">
        <v>39</v>
      </c>
    </row>
    <row r="3013" spans="1:16">
      <c r="A3013" t="s">
        <v>6061</v>
      </c>
      <c r="B3013" s="31" t="s">
        <v>6062</v>
      </c>
      <c r="C3013">
        <v>106.00839996000001</v>
      </c>
      <c r="D3013" t="s">
        <v>37</v>
      </c>
      <c r="E3013">
        <v>790913.79879705305</v>
      </c>
      <c r="F3013">
        <v>9637261.1101038493</v>
      </c>
      <c r="G3013">
        <f>IF(C3013="","",VLOOKUP(C3013,Classes_detaillees!B:D,Classes_detaillees!C$1,TRUE))</f>
        <v>110</v>
      </c>
      <c r="H3013">
        <f>IF(C3013="","",VLOOKUP(C3013,Classes_finales!B:D,Classes_finales!C$1,TRUE))</f>
        <v>80</v>
      </c>
      <c r="I3013">
        <f t="shared" si="47"/>
        <v>20</v>
      </c>
      <c r="J3013" s="31">
        <f>Classes_finales!$W$30*C3013^3+Classes_finales!$W$31*C3013^2+Classes_finales!$W$32*C3013+Classes_finales!$W$33</f>
        <v>6.4513124884957413</v>
      </c>
      <c r="K3013">
        <f>IF(OR(C3013&lt;10,C3013&gt;450),0,IF(H3013&gt;=MAX(Classes_finales!D:D),$M$1,Donnees_SIG!J3013))</f>
        <v>7.914299999999999</v>
      </c>
      <c r="P3013" t="s">
        <v>39</v>
      </c>
    </row>
    <row r="3014" spans="1:16">
      <c r="A3014" t="s">
        <v>6063</v>
      </c>
      <c r="B3014" s="31" t="s">
        <v>6064</v>
      </c>
      <c r="C3014">
        <v>69.140502929999997</v>
      </c>
      <c r="D3014" t="s">
        <v>37</v>
      </c>
      <c r="E3014">
        <v>791008.64584121597</v>
      </c>
      <c r="F3014">
        <v>9637595.5017586406</v>
      </c>
      <c r="G3014">
        <f>IF(C3014="","",VLOOKUP(C3014,Classes_detaillees!B:D,Classes_detaillees!C$1,TRUE))</f>
        <v>70</v>
      </c>
      <c r="H3014">
        <f>IF(C3014="","",VLOOKUP(C3014,Classes_finales!B:D,Classes_finales!C$1,TRUE))</f>
        <v>70</v>
      </c>
      <c r="I3014">
        <f t="shared" si="47"/>
        <v>20</v>
      </c>
      <c r="J3014" s="31">
        <f>Classes_finales!$W$30*C3014^3+Classes_finales!$W$31*C3014^2+Classes_finales!$W$32*C3014+Classes_finales!$W$33</f>
        <v>7.3628968861253501</v>
      </c>
      <c r="K3014">
        <f>IF(OR(C3014&lt;10,C3014&gt;450),0,IF(H3014&gt;=MAX(Classes_finales!D:D),$M$1,Donnees_SIG!J3014))</f>
        <v>7.3628968861253501</v>
      </c>
      <c r="P3014" t="s">
        <v>39</v>
      </c>
    </row>
    <row r="3015" spans="1:16">
      <c r="A3015" t="s">
        <v>6065</v>
      </c>
      <c r="B3015" t="s">
        <v>6066</v>
      </c>
      <c r="C3015">
        <v>88.002700806000007</v>
      </c>
      <c r="D3015" t="s">
        <v>37</v>
      </c>
      <c r="E3015">
        <v>793429.88328495203</v>
      </c>
      <c r="F3015">
        <v>9639329.4033835605</v>
      </c>
      <c r="G3015">
        <f>IF(C3015="","",VLOOKUP(C3015,Classes_detaillees!B:D,Classes_detaillees!C$1,TRUE))</f>
        <v>90</v>
      </c>
      <c r="H3015">
        <f>IF(C3015="","",VLOOKUP(C3015,Classes_finales!B:D,Classes_finales!C$1,TRUE))</f>
        <v>80</v>
      </c>
      <c r="I3015">
        <f t="shared" si="47"/>
        <v>20</v>
      </c>
      <c r="J3015" s="31">
        <f>Classes_finales!$W$30*C3015^3+Classes_finales!$W$31*C3015^2+Classes_finales!$W$32*C3015+Classes_finales!$W$33</f>
        <v>7.9368045029777559</v>
      </c>
      <c r="K3015">
        <f>IF(OR(C3015&lt;10,C3015&gt;450),0,IF(H3015&gt;=MAX(Classes_finales!D:D),$M$1,Donnees_SIG!J3015))</f>
        <v>7.914299999999999</v>
      </c>
      <c r="P3015" t="s">
        <v>39</v>
      </c>
    </row>
    <row r="3016" spans="1:16">
      <c r="A3016" t="s">
        <v>6067</v>
      </c>
      <c r="B3016" t="s">
        <v>6068</v>
      </c>
      <c r="C3016">
        <v>240.31590270999999</v>
      </c>
      <c r="D3016" t="s">
        <v>37</v>
      </c>
      <c r="E3016">
        <v>791520.87327843497</v>
      </c>
      <c r="F3016">
        <v>9639120.7709452901</v>
      </c>
      <c r="G3016">
        <f>IF(C3016="","",VLOOKUP(C3016,Classes_detaillees!B:D,Classes_detaillees!C$1,TRUE))</f>
        <v>245</v>
      </c>
      <c r="H3016">
        <f>IF(C3016="","",VLOOKUP(C3016,Classes_finales!B:D,Classes_finales!C$1,TRUE))</f>
        <v>80</v>
      </c>
      <c r="I3016">
        <f t="shared" si="47"/>
        <v>20</v>
      </c>
      <c r="J3016" s="31">
        <f>Classes_finales!$W$30*C3016^3+Classes_finales!$W$31*C3016^2+Classes_finales!$W$32*C3016+Classes_finales!$W$33</f>
        <v>-137.32310976347887</v>
      </c>
      <c r="K3016">
        <f>IF(OR(C3016&lt;10,C3016&gt;450),0,IF(H3016&gt;=MAX(Classes_finales!D:D),$M$1,Donnees_SIG!J3016))</f>
        <v>7.914299999999999</v>
      </c>
      <c r="P3016" t="s">
        <v>39</v>
      </c>
    </row>
    <row r="3017" spans="1:16">
      <c r="A3017" t="s">
        <v>6069</v>
      </c>
      <c r="B3017" s="31" t="s">
        <v>6070</v>
      </c>
      <c r="C3017">
        <v>272.35528563999998</v>
      </c>
      <c r="D3017" t="s">
        <v>37</v>
      </c>
      <c r="E3017">
        <v>792360.21269285097</v>
      </c>
      <c r="F3017">
        <v>9638495.39340006</v>
      </c>
      <c r="G3017">
        <f>IF(C3017="","",VLOOKUP(C3017,Classes_detaillees!B:D,Classes_detaillees!C$1,TRUE))</f>
        <v>275</v>
      </c>
      <c r="H3017">
        <f>IF(C3017="","",VLOOKUP(C3017,Classes_finales!B:D,Classes_finales!C$1,TRUE))</f>
        <v>80</v>
      </c>
      <c r="I3017">
        <f t="shared" si="47"/>
        <v>20</v>
      </c>
      <c r="J3017" s="31">
        <f>Classes_finales!$W$30*C3017^3+Classes_finales!$W$31*C3017^2+Classes_finales!$W$32*C3017+Classes_finales!$W$33</f>
        <v>-225.84254879520685</v>
      </c>
      <c r="K3017">
        <f>IF(OR(C3017&lt;10,C3017&gt;450),0,IF(H3017&gt;=MAX(Classes_finales!D:D),$M$1,Donnees_SIG!J3017))</f>
        <v>7.914299999999999</v>
      </c>
      <c r="P3017" t="s">
        <v>39</v>
      </c>
    </row>
    <row r="3018" spans="1:16">
      <c r="A3018" t="s">
        <v>6071</v>
      </c>
      <c r="B3018" t="s">
        <v>6072</v>
      </c>
      <c r="C3018">
        <v>23.554700851</v>
      </c>
      <c r="D3018" t="s">
        <v>37</v>
      </c>
      <c r="E3018">
        <v>782783.13676723198</v>
      </c>
      <c r="F3018">
        <v>9635879.8639793005</v>
      </c>
      <c r="G3018">
        <f>IF(C3018="","",VLOOKUP(C3018,Classes_detaillees!B:D,Classes_detaillees!C$1,TRUE))</f>
        <v>25</v>
      </c>
      <c r="H3018">
        <f>IF(C3018="","",VLOOKUP(C3018,Classes_finales!B:D,Classes_finales!C$1,TRUE))</f>
        <v>30</v>
      </c>
      <c r="I3018">
        <f t="shared" si="47"/>
        <v>20</v>
      </c>
      <c r="J3018" s="31">
        <f>Classes_finales!$W$30*C3018^3+Classes_finales!$W$31*C3018^2+Classes_finales!$W$32*C3018+Classes_finales!$W$33</f>
        <v>1.8218008942685651</v>
      </c>
      <c r="K3018">
        <f>IF(OR(C3018&lt;10,C3018&gt;450),0,IF(H3018&gt;=MAX(Classes_finales!D:D),$M$1,Donnees_SIG!J3018))</f>
        <v>1.8218008942685651</v>
      </c>
      <c r="P3018" t="s">
        <v>39</v>
      </c>
    </row>
    <row r="3019" spans="1:16">
      <c r="A3019" t="s">
        <v>6073</v>
      </c>
      <c r="B3019" s="31" t="s">
        <v>6074</v>
      </c>
      <c r="C3019">
        <v>36.844898223999998</v>
      </c>
      <c r="D3019" t="s">
        <v>37</v>
      </c>
      <c r="E3019">
        <v>790634.72483300301</v>
      </c>
      <c r="F3019">
        <v>9637959.1232083496</v>
      </c>
      <c r="G3019">
        <f>IF(C3019="","",VLOOKUP(C3019,Classes_detaillees!B:D,Classes_detaillees!C$1,TRUE))</f>
        <v>40</v>
      </c>
      <c r="H3019">
        <f>IF(C3019="","",VLOOKUP(C3019,Classes_finales!B:D,Classes_finales!C$1,TRUE))</f>
        <v>40</v>
      </c>
      <c r="I3019">
        <f t="shared" si="47"/>
        <v>20</v>
      </c>
      <c r="J3019" s="31">
        <f>Classes_finales!$W$30*C3019^3+Classes_finales!$W$31*C3019^2+Classes_finales!$W$32*C3019+Classes_finales!$W$33</f>
        <v>3.6050037931865284</v>
      </c>
      <c r="K3019">
        <f>IF(OR(C3019&lt;10,C3019&gt;450),0,IF(H3019&gt;=MAX(Classes_finales!D:D),$M$1,Donnees_SIG!J3019))</f>
        <v>3.6050037931865284</v>
      </c>
      <c r="P3019" t="s">
        <v>39</v>
      </c>
    </row>
    <row r="3020" spans="1:16">
      <c r="A3020" t="s">
        <v>6075</v>
      </c>
      <c r="B3020" t="s">
        <v>6076</v>
      </c>
      <c r="C3020">
        <v>83.882301330999994</v>
      </c>
      <c r="D3020" t="s">
        <v>37</v>
      </c>
      <c r="E3020">
        <v>792938.60133234796</v>
      </c>
      <c r="F3020">
        <v>9638991.3321979307</v>
      </c>
      <c r="G3020">
        <f>IF(C3020="","",VLOOKUP(C3020,Classes_detaillees!B:D,Classes_detaillees!C$1,TRUE))</f>
        <v>85</v>
      </c>
      <c r="H3020">
        <f>IF(C3020="","",VLOOKUP(C3020,Classes_finales!B:D,Classes_finales!C$1,TRUE))</f>
        <v>80</v>
      </c>
      <c r="I3020">
        <f t="shared" si="47"/>
        <v>20</v>
      </c>
      <c r="J3020" s="31">
        <f>Classes_finales!$W$30*C3020^3+Classes_finales!$W$31*C3020^2+Classes_finales!$W$32*C3020+Classes_finales!$W$33</f>
        <v>7.9706111163350943</v>
      </c>
      <c r="K3020">
        <f>IF(OR(C3020&lt;10,C3020&gt;450),0,IF(H3020&gt;=MAX(Classes_finales!D:D),$M$1,Donnees_SIG!J3020))</f>
        <v>7.914299999999999</v>
      </c>
      <c r="P3020" t="s">
        <v>39</v>
      </c>
    </row>
    <row r="3021" spans="1:16">
      <c r="A3021" t="s">
        <v>6077</v>
      </c>
      <c r="B3021" t="s">
        <v>6078</v>
      </c>
      <c r="C3021">
        <v>53.665100098000003</v>
      </c>
      <c r="D3021" t="s">
        <v>37</v>
      </c>
      <c r="E3021">
        <v>793422.25273227296</v>
      </c>
      <c r="F3021">
        <v>9639328.3348607793</v>
      </c>
      <c r="G3021">
        <f>IF(C3021="","",VLOOKUP(C3021,Classes_detaillees!B:D,Classes_detaillees!C$1,TRUE))</f>
        <v>55</v>
      </c>
      <c r="H3021">
        <f>IF(C3021="","",VLOOKUP(C3021,Classes_finales!B:D,Classes_finales!C$1,TRUE))</f>
        <v>60</v>
      </c>
      <c r="I3021">
        <f t="shared" si="47"/>
        <v>20</v>
      </c>
      <c r="J3021" s="31">
        <f>Classes_finales!$W$30*C3021^3+Classes_finales!$W$31*C3021^2+Classes_finales!$W$32*C3021+Classes_finales!$W$33</f>
        <v>5.8206701726864765</v>
      </c>
      <c r="K3021">
        <f>IF(OR(C3021&lt;10,C3021&gt;450),0,IF(H3021&gt;=MAX(Classes_finales!D:D),$M$1,Donnees_SIG!J3021))</f>
        <v>5.8206701726864765</v>
      </c>
      <c r="P3021" t="s">
        <v>39</v>
      </c>
    </row>
    <row r="3022" spans="1:16">
      <c r="A3022" t="s">
        <v>6079</v>
      </c>
      <c r="B3022" t="s">
        <v>6080</v>
      </c>
      <c r="C3022">
        <v>98.185501099000007</v>
      </c>
      <c r="D3022" t="s">
        <v>37</v>
      </c>
      <c r="E3022">
        <v>793278.512377862</v>
      </c>
      <c r="F3022">
        <v>9639109.9801434502</v>
      </c>
      <c r="G3022">
        <f>IF(C3022="","",VLOOKUP(C3022,Classes_detaillees!B:D,Classes_detaillees!C$1,TRUE))</f>
        <v>100</v>
      </c>
      <c r="H3022">
        <f>IF(C3022="","",VLOOKUP(C3022,Classes_finales!B:D,Classes_finales!C$1,TRUE))</f>
        <v>80</v>
      </c>
      <c r="I3022">
        <f t="shared" si="47"/>
        <v>20</v>
      </c>
      <c r="J3022" s="31">
        <f>Classes_finales!$W$30*C3022^3+Classes_finales!$W$31*C3022^2+Classes_finales!$W$32*C3022+Classes_finales!$W$33</f>
        <v>7.3869831742493961</v>
      </c>
      <c r="K3022">
        <f>IF(OR(C3022&lt;10,C3022&gt;450),0,IF(H3022&gt;=MAX(Classes_finales!D:D),$M$1,Donnees_SIG!J3022))</f>
        <v>7.914299999999999</v>
      </c>
      <c r="P3022" t="s">
        <v>39</v>
      </c>
    </row>
    <row r="3023" spans="1:16">
      <c r="A3023" t="s">
        <v>6081</v>
      </c>
      <c r="B3023" t="s">
        <v>6082</v>
      </c>
      <c r="C3023">
        <v>210.43890381</v>
      </c>
      <c r="D3023" t="s">
        <v>37</v>
      </c>
      <c r="E3023">
        <v>791523.49189376005</v>
      </c>
      <c r="F3023">
        <v>9638954.6119483002</v>
      </c>
      <c r="G3023">
        <f>IF(C3023="","",VLOOKUP(C3023,Classes_detaillees!B:D,Classes_detaillees!C$1,TRUE))</f>
        <v>215</v>
      </c>
      <c r="H3023">
        <f>IF(C3023="","",VLOOKUP(C3023,Classes_finales!B:D,Classes_finales!C$1,TRUE))</f>
        <v>80</v>
      </c>
      <c r="I3023">
        <f t="shared" si="47"/>
        <v>20</v>
      </c>
      <c r="J3023" s="31">
        <f>Classes_finales!$W$30*C3023^3+Classes_finales!$W$31*C3023^2+Classes_finales!$W$32*C3023+Classes_finales!$W$33</f>
        <v>-77.461523845175464</v>
      </c>
      <c r="K3023">
        <f>IF(OR(C3023&lt;10,C3023&gt;450),0,IF(H3023&gt;=MAX(Classes_finales!D:D),$M$1,Donnees_SIG!J3023))</f>
        <v>7.914299999999999</v>
      </c>
      <c r="P3023" t="s">
        <v>39</v>
      </c>
    </row>
    <row r="3024" spans="1:16">
      <c r="A3024" t="s">
        <v>6083</v>
      </c>
      <c r="B3024" s="31" t="s">
        <v>6084</v>
      </c>
      <c r="C3024">
        <v>167.74040221999999</v>
      </c>
      <c r="D3024" t="s">
        <v>37</v>
      </c>
      <c r="E3024">
        <v>791884.58088015695</v>
      </c>
      <c r="F3024">
        <v>9639472.40426239</v>
      </c>
      <c r="G3024">
        <f>IF(C3024="","",VLOOKUP(C3024,Classes_detaillees!B:D,Classes_detaillees!C$1,TRUE))</f>
        <v>170</v>
      </c>
      <c r="H3024">
        <f>IF(C3024="","",VLOOKUP(C3024,Classes_finales!B:D,Classes_finales!C$1,TRUE))</f>
        <v>80</v>
      </c>
      <c r="I3024">
        <f t="shared" si="47"/>
        <v>20</v>
      </c>
      <c r="J3024" s="31">
        <f>Classes_finales!$W$30*C3024^3+Classes_finales!$W$31*C3024^2+Classes_finales!$W$32*C3024+Classes_finales!$W$33</f>
        <v>-23.425923219341833</v>
      </c>
      <c r="K3024">
        <f>IF(OR(C3024&lt;10,C3024&gt;450),0,IF(H3024&gt;=MAX(Classes_finales!D:D),$M$1,Donnees_SIG!J3024))</f>
        <v>7.914299999999999</v>
      </c>
      <c r="P3024" t="s">
        <v>39</v>
      </c>
    </row>
    <row r="3025" spans="1:16">
      <c r="A3025" t="s">
        <v>6085</v>
      </c>
      <c r="B3025" t="s">
        <v>6086</v>
      </c>
      <c r="C3025">
        <v>57.265201568999998</v>
      </c>
      <c r="D3025" t="s">
        <v>37</v>
      </c>
      <c r="E3025">
        <v>785556.57203638903</v>
      </c>
      <c r="F3025">
        <v>9635817.3545367196</v>
      </c>
      <c r="G3025">
        <f>IF(C3025="","",VLOOKUP(C3025,Classes_detaillees!B:D,Classes_detaillees!C$1,TRUE))</f>
        <v>60</v>
      </c>
      <c r="H3025">
        <f>IF(C3025="","",VLOOKUP(C3025,Classes_finales!B:D,Classes_finales!C$1,TRUE))</f>
        <v>60</v>
      </c>
      <c r="I3025">
        <f t="shared" si="47"/>
        <v>20</v>
      </c>
      <c r="J3025" s="31">
        <f>Classes_finales!$W$30*C3025^3+Classes_finales!$W$31*C3025^2+Classes_finales!$W$32*C3025+Classes_finales!$W$33</f>
        <v>6.2393579509938988</v>
      </c>
      <c r="K3025">
        <f>IF(OR(C3025&lt;10,C3025&gt;450),0,IF(H3025&gt;=MAX(Classes_finales!D:D),$M$1,Donnees_SIG!J3025))</f>
        <v>6.2393579509938988</v>
      </c>
      <c r="P3025" t="s">
        <v>39</v>
      </c>
    </row>
    <row r="3026" spans="1:16">
      <c r="A3026" t="s">
        <v>6087</v>
      </c>
      <c r="B3026" t="s">
        <v>6088</v>
      </c>
      <c r="C3026">
        <v>75.586196899000001</v>
      </c>
      <c r="D3026" t="s">
        <v>37</v>
      </c>
      <c r="E3026">
        <v>790469.79490412399</v>
      </c>
      <c r="F3026">
        <v>9638196.7318819202</v>
      </c>
      <c r="G3026">
        <f>IF(C3026="","",VLOOKUP(C3026,Classes_detaillees!B:D,Classes_detaillees!C$1,TRUE))</f>
        <v>80</v>
      </c>
      <c r="H3026">
        <f>IF(C3026="","",VLOOKUP(C3026,Classes_finales!B:D,Classes_finales!C$1,TRUE))</f>
        <v>80</v>
      </c>
      <c r="I3026">
        <f t="shared" si="47"/>
        <v>20</v>
      </c>
      <c r="J3026" s="31">
        <f>Classes_finales!$W$30*C3026^3+Classes_finales!$W$31*C3026^2+Classes_finales!$W$32*C3026+Classes_finales!$W$33</f>
        <v>7.7554637565011433</v>
      </c>
      <c r="K3026">
        <f>IF(OR(C3026&lt;10,C3026&gt;450),0,IF(H3026&gt;=MAX(Classes_finales!D:D),$M$1,Donnees_SIG!J3026))</f>
        <v>7.914299999999999</v>
      </c>
      <c r="P3026" t="s">
        <v>39</v>
      </c>
    </row>
    <row r="3027" spans="1:16">
      <c r="A3027" t="s">
        <v>6089</v>
      </c>
      <c r="B3027" t="s">
        <v>6090</v>
      </c>
      <c r="C3027">
        <v>377.54251098999998</v>
      </c>
      <c r="D3027" t="s">
        <v>37</v>
      </c>
      <c r="E3027">
        <v>791333.56781032099</v>
      </c>
      <c r="F3027">
        <v>9638583.5676597003</v>
      </c>
      <c r="G3027">
        <f>IF(C3027="","",VLOOKUP(C3027,Classes_detaillees!B:D,Classes_detaillees!C$1,TRUE))</f>
        <v>380</v>
      </c>
      <c r="H3027">
        <f>IF(C3027="","",VLOOKUP(C3027,Classes_finales!B:D,Classes_finales!C$1,TRUE))</f>
        <v>80</v>
      </c>
      <c r="I3027">
        <f t="shared" si="47"/>
        <v>20</v>
      </c>
      <c r="J3027" s="31">
        <f>Classes_finales!$W$30*C3027^3+Classes_finales!$W$31*C3027^2+Classes_finales!$W$32*C3027+Classes_finales!$W$33</f>
        <v>-741.6968797348552</v>
      </c>
      <c r="K3027">
        <f>IF(OR(C3027&lt;10,C3027&gt;450),0,IF(H3027&gt;=MAX(Classes_finales!D:D),$M$1,Donnees_SIG!J3027))</f>
        <v>7.914299999999999</v>
      </c>
      <c r="P3027" t="s">
        <v>39</v>
      </c>
    </row>
    <row r="3028" spans="1:16">
      <c r="A3028" t="s">
        <v>6091</v>
      </c>
      <c r="B3028" t="s">
        <v>6092</v>
      </c>
      <c r="C3028">
        <v>41.431598663000003</v>
      </c>
      <c r="D3028" t="s">
        <v>37</v>
      </c>
      <c r="E3028">
        <v>790485.53527016798</v>
      </c>
      <c r="F3028">
        <v>9638288.6451358106</v>
      </c>
      <c r="G3028">
        <f>IF(C3028="","",VLOOKUP(C3028,Classes_detaillees!B:D,Classes_detaillees!C$1,TRUE))</f>
        <v>45</v>
      </c>
      <c r="H3028">
        <f>IF(C3028="","",VLOOKUP(C3028,Classes_finales!B:D,Classes_finales!C$1,TRUE))</f>
        <v>50</v>
      </c>
      <c r="I3028">
        <f t="shared" si="47"/>
        <v>20</v>
      </c>
      <c r="J3028" s="31">
        <f>Classes_finales!$W$30*C3028^3+Classes_finales!$W$31*C3028^2+Classes_finales!$W$32*C3028+Classes_finales!$W$33</f>
        <v>4.2338172815125983</v>
      </c>
      <c r="K3028">
        <f>IF(OR(C3028&lt;10,C3028&gt;450),0,IF(H3028&gt;=MAX(Classes_finales!D:D),$M$1,Donnees_SIG!J3028))</f>
        <v>4.2338172815125983</v>
      </c>
      <c r="P3028" t="s">
        <v>39</v>
      </c>
    </row>
    <row r="3029" spans="1:16">
      <c r="A3029" t="s">
        <v>6093</v>
      </c>
      <c r="B3029" t="s">
        <v>6094</v>
      </c>
      <c r="C3029">
        <v>18.529800415</v>
      </c>
      <c r="D3029" t="s">
        <v>37</v>
      </c>
      <c r="E3029">
        <v>783104.76590306603</v>
      </c>
      <c r="F3029">
        <v>9635697.4322977308</v>
      </c>
      <c r="G3029">
        <f>IF(C3029="","",VLOOKUP(C3029,Classes_detaillees!B:D,Classes_detaillees!C$1,TRUE))</f>
        <v>20</v>
      </c>
      <c r="H3029">
        <f>IF(C3029="","",VLOOKUP(C3029,Classes_finales!B:D,Classes_finales!C$1,TRUE))</f>
        <v>30</v>
      </c>
      <c r="I3029">
        <f t="shared" si="47"/>
        <v>20</v>
      </c>
      <c r="J3029" s="31">
        <f>Classes_finales!$W$30*C3029^3+Classes_finales!$W$31*C3029^2+Classes_finales!$W$32*C3029+Classes_finales!$W$33</f>
        <v>1.2047779133337413</v>
      </c>
      <c r="K3029">
        <f>IF(OR(C3029&lt;10,C3029&gt;450),0,IF(H3029&gt;=MAX(Classes_finales!D:D),$M$1,Donnees_SIG!J3029))</f>
        <v>1.2047779133337413</v>
      </c>
      <c r="P3029" t="s">
        <v>39</v>
      </c>
    </row>
    <row r="3030" spans="1:16">
      <c r="A3030" t="s">
        <v>6095</v>
      </c>
      <c r="B3030" t="s">
        <v>6096</v>
      </c>
      <c r="C3030">
        <v>13.495300293</v>
      </c>
      <c r="D3030" t="s">
        <v>37</v>
      </c>
      <c r="E3030">
        <v>791738.37423495203</v>
      </c>
      <c r="F3030">
        <v>9638300.3474663105</v>
      </c>
      <c r="G3030">
        <f>IF(C3030="","",VLOOKUP(C3030,Classes_detaillees!B:D,Classes_detaillees!C$1,TRUE))</f>
        <v>15</v>
      </c>
      <c r="H3030">
        <f>IF(C3030="","",VLOOKUP(C3030,Classes_finales!B:D,Classes_finales!C$1,TRUE))</f>
        <v>15</v>
      </c>
      <c r="I3030">
        <f t="shared" si="47"/>
        <v>20</v>
      </c>
      <c r="J3030" s="31">
        <f>Classes_finales!$W$30*C3030^3+Classes_finales!$W$31*C3030^2+Classes_finales!$W$32*C3030+Classes_finales!$W$33</f>
        <v>0.64169734607529283</v>
      </c>
      <c r="K3030">
        <f>IF(OR(C3030&lt;10,C3030&gt;450),0,IF(H3030&gt;=MAX(Classes_finales!D:D),$M$1,Donnees_SIG!J3030))</f>
        <v>0.64169734607529283</v>
      </c>
      <c r="P3030" t="s">
        <v>39</v>
      </c>
    </row>
    <row r="3031" spans="1:16">
      <c r="A3031" t="s">
        <v>6097</v>
      </c>
      <c r="B3031" t="s">
        <v>6098</v>
      </c>
      <c r="C3031">
        <v>50.396999358999999</v>
      </c>
      <c r="D3031" t="s">
        <v>37</v>
      </c>
      <c r="E3031">
        <v>792611.38510978001</v>
      </c>
      <c r="F3031">
        <v>9638564.7349789999</v>
      </c>
      <c r="G3031">
        <f>IF(C3031="","",VLOOKUP(C3031,Classes_detaillees!B:D,Classes_detaillees!C$1,TRUE))</f>
        <v>55</v>
      </c>
      <c r="H3031">
        <f>IF(C3031="","",VLOOKUP(C3031,Classes_finales!B:D,Classes_finales!C$1,TRUE))</f>
        <v>60</v>
      </c>
      <c r="I3031">
        <f t="shared" si="47"/>
        <v>20</v>
      </c>
      <c r="J3031" s="31">
        <f>Classes_finales!$W$30*C3031^3+Classes_finales!$W$31*C3031^2+Classes_finales!$W$32*C3031+Classes_finales!$W$33</f>
        <v>5.4175518804548641</v>
      </c>
      <c r="K3031">
        <f>IF(OR(C3031&lt;10,C3031&gt;450),0,IF(H3031&gt;=MAX(Classes_finales!D:D),$M$1,Donnees_SIG!J3031))</f>
        <v>5.4175518804548641</v>
      </c>
      <c r="P3031" t="s">
        <v>39</v>
      </c>
    </row>
    <row r="3032" spans="1:16">
      <c r="A3032" t="s">
        <v>6099</v>
      </c>
      <c r="B3032" s="31" t="s">
        <v>6100</v>
      </c>
      <c r="C3032">
        <v>37.018398285000004</v>
      </c>
      <c r="D3032" t="s">
        <v>37</v>
      </c>
      <c r="E3032">
        <v>790807.97488444601</v>
      </c>
      <c r="F3032">
        <v>9638653.8397794105</v>
      </c>
      <c r="G3032">
        <f>IF(C3032="","",VLOOKUP(C3032,Classes_detaillees!B:D,Classes_detaillees!C$1,TRUE))</f>
        <v>40</v>
      </c>
      <c r="H3032">
        <f>IF(C3032="","",VLOOKUP(C3032,Classes_finales!B:D,Classes_finales!C$1,TRUE))</f>
        <v>40</v>
      </c>
      <c r="I3032">
        <f t="shared" si="47"/>
        <v>20</v>
      </c>
      <c r="J3032" s="31">
        <f>Classes_finales!$W$30*C3032^3+Classes_finales!$W$31*C3032^2+Classes_finales!$W$32*C3032+Classes_finales!$W$33</f>
        <v>3.6288708611901073</v>
      </c>
      <c r="K3032">
        <f>IF(OR(C3032&lt;10,C3032&gt;450),0,IF(H3032&gt;=MAX(Classes_finales!D:D),$M$1,Donnees_SIG!J3032))</f>
        <v>3.6288708611901073</v>
      </c>
      <c r="P3032" t="s">
        <v>39</v>
      </c>
    </row>
    <row r="3033" spans="1:16">
      <c r="A3033" t="s">
        <v>6101</v>
      </c>
      <c r="B3033" t="s">
        <v>6102</v>
      </c>
      <c r="C3033">
        <v>62.977401733000001</v>
      </c>
      <c r="D3033" t="s">
        <v>37</v>
      </c>
      <c r="E3033">
        <v>791805.52060215594</v>
      </c>
      <c r="F3033">
        <v>9638391.4674333893</v>
      </c>
      <c r="G3033">
        <f>IF(C3033="","",VLOOKUP(C3033,Classes_detaillees!B:D,Classes_detaillees!C$1,TRUE))</f>
        <v>65</v>
      </c>
      <c r="H3033">
        <f>IF(C3033="","",VLOOKUP(C3033,Classes_finales!B:D,Classes_finales!C$1,TRUE))</f>
        <v>70</v>
      </c>
      <c r="I3033">
        <f t="shared" si="47"/>
        <v>20</v>
      </c>
      <c r="J3033" s="31">
        <f>Classes_finales!$W$30*C3033^3+Classes_finales!$W$31*C3033^2+Classes_finales!$W$32*C3033+Classes_finales!$W$33</f>
        <v>6.8356906636524499</v>
      </c>
      <c r="K3033">
        <f>IF(OR(C3033&lt;10,C3033&gt;450),0,IF(H3033&gt;=MAX(Classes_finales!D:D),$M$1,Donnees_SIG!J3033))</f>
        <v>6.8356906636524499</v>
      </c>
      <c r="P3033" t="s">
        <v>39</v>
      </c>
    </row>
    <row r="3034" spans="1:16">
      <c r="A3034" t="s">
        <v>6103</v>
      </c>
      <c r="B3034" t="s">
        <v>6104</v>
      </c>
      <c r="C3034">
        <v>86.993400574000006</v>
      </c>
      <c r="D3034" t="s">
        <v>37</v>
      </c>
      <c r="E3034">
        <v>790869.95018156897</v>
      </c>
      <c r="F3034">
        <v>9638467.5257644095</v>
      </c>
      <c r="G3034">
        <f>IF(C3034="","",VLOOKUP(C3034,Classes_detaillees!B:D,Classes_detaillees!C$1,TRUE))</f>
        <v>90</v>
      </c>
      <c r="H3034">
        <f>IF(C3034="","",VLOOKUP(C3034,Classes_finales!B:D,Classes_finales!C$1,TRUE))</f>
        <v>80</v>
      </c>
      <c r="I3034">
        <f t="shared" si="47"/>
        <v>20</v>
      </c>
      <c r="J3034" s="31">
        <f>Classes_finales!$W$30*C3034^3+Classes_finales!$W$31*C3034^2+Classes_finales!$W$32*C3034+Classes_finales!$W$33</f>
        <v>7.9544351641888706</v>
      </c>
      <c r="K3034">
        <f>IF(OR(C3034&lt;10,C3034&gt;450),0,IF(H3034&gt;=MAX(Classes_finales!D:D),$M$1,Donnees_SIG!J3034))</f>
        <v>7.914299999999999</v>
      </c>
      <c r="P3034" t="s">
        <v>39</v>
      </c>
    </row>
    <row r="3035" spans="1:16">
      <c r="A3035" t="s">
        <v>6105</v>
      </c>
      <c r="B3035" s="31" t="s">
        <v>6106</v>
      </c>
      <c r="C3035">
        <v>114.76049805</v>
      </c>
      <c r="D3035" t="s">
        <v>37</v>
      </c>
      <c r="E3035">
        <v>783036.28563518496</v>
      </c>
      <c r="F3035">
        <v>9635824.8044970296</v>
      </c>
      <c r="G3035">
        <f>IF(C3035="","",VLOOKUP(C3035,Classes_detaillees!B:D,Classes_detaillees!C$1,TRUE))</f>
        <v>115</v>
      </c>
      <c r="H3035">
        <f>IF(C3035="","",VLOOKUP(C3035,Classes_finales!B:D,Classes_finales!C$1,TRUE))</f>
        <v>80</v>
      </c>
      <c r="I3035">
        <f t="shared" si="47"/>
        <v>20</v>
      </c>
      <c r="J3035" s="31">
        <f>Classes_finales!$W$30*C3035^3+Classes_finales!$W$31*C3035^2+Classes_finales!$W$32*C3035+Classes_finales!$W$33</f>
        <v>4.7982598268672536</v>
      </c>
      <c r="K3035">
        <f>IF(OR(C3035&lt;10,C3035&gt;450),0,IF(H3035&gt;=MAX(Classes_finales!D:D),$M$1,Donnees_SIG!J3035))</f>
        <v>7.914299999999999</v>
      </c>
      <c r="P3035" t="s">
        <v>39</v>
      </c>
    </row>
    <row r="3036" spans="1:16">
      <c r="A3036" t="s">
        <v>6107</v>
      </c>
      <c r="B3036" s="31" t="s">
        <v>6108</v>
      </c>
      <c r="C3036">
        <v>129.72059630999999</v>
      </c>
      <c r="D3036" t="s">
        <v>37</v>
      </c>
      <c r="E3036">
        <v>790359.62137940398</v>
      </c>
      <c r="F3036">
        <v>9637432.0320666097</v>
      </c>
      <c r="G3036">
        <f>IF(C3036="","",VLOOKUP(C3036,Classes_detaillees!B:D,Classes_detaillees!C$1,TRUE))</f>
        <v>130</v>
      </c>
      <c r="H3036">
        <f>IF(C3036="","",VLOOKUP(C3036,Classes_finales!B:D,Classes_finales!C$1,TRUE))</f>
        <v>80</v>
      </c>
      <c r="I3036">
        <f t="shared" si="47"/>
        <v>20</v>
      </c>
      <c r="J3036" s="31">
        <f>Classes_finales!$W$30*C3036^3+Classes_finales!$W$31*C3036^2+Classes_finales!$W$32*C3036+Classes_finales!$W$33</f>
        <v>0.26646162529681705</v>
      </c>
      <c r="K3036">
        <f>IF(OR(C3036&lt;10,C3036&gt;450),0,IF(H3036&gt;=MAX(Classes_finales!D:D),$M$1,Donnees_SIG!J3036))</f>
        <v>7.914299999999999</v>
      </c>
      <c r="P3036" t="s">
        <v>39</v>
      </c>
    </row>
    <row r="3037" spans="1:16">
      <c r="A3037" t="s">
        <v>6109</v>
      </c>
      <c r="B3037" t="s">
        <v>6110</v>
      </c>
      <c r="C3037">
        <v>86.556297302000004</v>
      </c>
      <c r="D3037" t="s">
        <v>37</v>
      </c>
      <c r="E3037">
        <v>789977.61593939096</v>
      </c>
      <c r="F3037">
        <v>9637738.9299523402</v>
      </c>
      <c r="G3037">
        <f>IF(C3037="","",VLOOKUP(C3037,Classes_detaillees!B:D,Classes_detaillees!C$1,TRUE))</f>
        <v>90</v>
      </c>
      <c r="H3037">
        <f>IF(C3037="","",VLOOKUP(C3037,Classes_finales!B:D,Classes_finales!C$1,TRUE))</f>
        <v>80</v>
      </c>
      <c r="I3037">
        <f t="shared" si="47"/>
        <v>20</v>
      </c>
      <c r="J3037" s="31">
        <f>Classes_finales!$W$30*C3037^3+Classes_finales!$W$31*C3037^2+Classes_finales!$W$32*C3037+Classes_finales!$W$33</f>
        <v>7.960154260318296</v>
      </c>
      <c r="K3037">
        <f>IF(OR(C3037&lt;10,C3037&gt;450),0,IF(H3037&gt;=MAX(Classes_finales!D:D),$M$1,Donnees_SIG!J3037))</f>
        <v>7.914299999999999</v>
      </c>
      <c r="P3037" t="s">
        <v>39</v>
      </c>
    </row>
    <row r="3038" spans="1:16">
      <c r="A3038" t="s">
        <v>6111</v>
      </c>
      <c r="B3038" s="31" t="s">
        <v>6112</v>
      </c>
      <c r="C3038">
        <v>124.25330353</v>
      </c>
      <c r="D3038" t="s">
        <v>37</v>
      </c>
      <c r="E3038">
        <v>789918.42309957603</v>
      </c>
      <c r="F3038">
        <v>9637372.8916363101</v>
      </c>
      <c r="G3038">
        <f>IF(C3038="","",VLOOKUP(C3038,Classes_detaillees!B:D,Classes_detaillees!C$1,TRUE))</f>
        <v>125</v>
      </c>
      <c r="H3038">
        <f>IF(C3038="","",VLOOKUP(C3038,Classes_finales!B:D,Classes_finales!C$1,TRUE))</f>
        <v>80</v>
      </c>
      <c r="I3038">
        <f t="shared" si="47"/>
        <v>20</v>
      </c>
      <c r="J3038" s="31">
        <f>Classes_finales!$W$30*C3038^3+Classes_finales!$W$31*C3038^2+Classes_finales!$W$32*C3038+Classes_finales!$W$33</f>
        <v>2.1912111347011964</v>
      </c>
      <c r="K3038">
        <f>IF(OR(C3038&lt;10,C3038&gt;450),0,IF(H3038&gt;=MAX(Classes_finales!D:D),$M$1,Donnees_SIG!J3038))</f>
        <v>7.914299999999999</v>
      </c>
      <c r="P3038" t="s">
        <v>39</v>
      </c>
    </row>
    <row r="3039" spans="1:16">
      <c r="A3039" t="s">
        <v>6113</v>
      </c>
      <c r="B3039" s="31" t="s">
        <v>6114</v>
      </c>
      <c r="C3039">
        <v>130.64030457000001</v>
      </c>
      <c r="D3039" t="s">
        <v>37</v>
      </c>
      <c r="E3039">
        <v>790645.96504619205</v>
      </c>
      <c r="F3039">
        <v>9637563.4525163304</v>
      </c>
      <c r="G3039">
        <f>IF(C3039="","",VLOOKUP(C3039,Classes_detaillees!B:D,Classes_detaillees!C$1,TRUE))</f>
        <v>135</v>
      </c>
      <c r="H3039">
        <f>IF(C3039="","",VLOOKUP(C3039,Classes_finales!B:D,Classes_finales!C$1,TRUE))</f>
        <v>80</v>
      </c>
      <c r="I3039">
        <f t="shared" si="47"/>
        <v>20</v>
      </c>
      <c r="J3039" s="31">
        <f>Classes_finales!$W$30*C3039^3+Classes_finales!$W$31*C3039^2+Classes_finales!$W$32*C3039+Classes_finales!$W$33</f>
        <v>-8.9582483952914682E-2</v>
      </c>
      <c r="K3039">
        <f>IF(OR(C3039&lt;10,C3039&gt;450),0,IF(H3039&gt;=MAX(Classes_finales!D:D),$M$1,Donnees_SIG!J3039))</f>
        <v>7.914299999999999</v>
      </c>
      <c r="P3039" t="s">
        <v>39</v>
      </c>
    </row>
    <row r="3040" spans="1:16">
      <c r="A3040" t="s">
        <v>6115</v>
      </c>
      <c r="B3040" t="s">
        <v>6116</v>
      </c>
      <c r="C3040">
        <v>48.66109848</v>
      </c>
      <c r="D3040" t="s">
        <v>37</v>
      </c>
      <c r="E3040">
        <v>790051.64244285005</v>
      </c>
      <c r="F3040">
        <v>9637219.0135604497</v>
      </c>
      <c r="G3040">
        <f>IF(C3040="","",VLOOKUP(C3040,Classes_detaillees!B:D,Classes_detaillees!C$1,TRUE))</f>
        <v>50</v>
      </c>
      <c r="H3040">
        <f>IF(C3040="","",VLOOKUP(C3040,Classes_finales!B:D,Classes_finales!C$1,TRUE))</f>
        <v>50</v>
      </c>
      <c r="I3040">
        <f t="shared" si="47"/>
        <v>20</v>
      </c>
      <c r="J3040" s="31">
        <f>Classes_finales!$W$30*C3040^3+Classes_finales!$W$31*C3040^2+Classes_finales!$W$32*C3040+Classes_finales!$W$33</f>
        <v>5.1960072751189408</v>
      </c>
      <c r="K3040">
        <f>IF(OR(C3040&lt;10,C3040&gt;450),0,IF(H3040&gt;=MAX(Classes_finales!D:D),$M$1,Donnees_SIG!J3040))</f>
        <v>5.1960072751189408</v>
      </c>
      <c r="P3040" t="s">
        <v>39</v>
      </c>
    </row>
    <row r="3041" spans="1:16">
      <c r="A3041" t="s">
        <v>6117</v>
      </c>
      <c r="B3041" t="s">
        <v>6118</v>
      </c>
      <c r="C3041">
        <v>10.759699821</v>
      </c>
      <c r="D3041" t="s">
        <v>37</v>
      </c>
      <c r="E3041">
        <v>784025.00361307105</v>
      </c>
      <c r="F3041">
        <v>9637573.9988561906</v>
      </c>
      <c r="G3041">
        <f>IF(C3041="","",VLOOKUP(C3041,Classes_detaillees!B:D,Classes_detaillees!C$1,TRUE))</f>
        <v>15</v>
      </c>
      <c r="H3041">
        <f>IF(C3041="","",VLOOKUP(C3041,Classes_finales!B:D,Classes_finales!C$1,TRUE))</f>
        <v>15</v>
      </c>
      <c r="I3041">
        <f t="shared" si="47"/>
        <v>20</v>
      </c>
      <c r="J3041" s="31">
        <f>Classes_finales!$W$30*C3041^3+Classes_finales!$W$31*C3041^2+Classes_finales!$W$32*C3041+Classes_finales!$W$33</f>
        <v>0.36431017400063892</v>
      </c>
      <c r="K3041">
        <f>IF(OR(C3041&lt;10,C3041&gt;450),0,IF(H3041&gt;=MAX(Classes_finales!D:D),$M$1,Donnees_SIG!J3041))</f>
        <v>0.36431017400063892</v>
      </c>
      <c r="P3041" t="s">
        <v>39</v>
      </c>
    </row>
    <row r="3042" spans="1:16">
      <c r="A3042" t="s">
        <v>6119</v>
      </c>
      <c r="B3042" t="s">
        <v>6120</v>
      </c>
      <c r="C3042">
        <v>45.981300353999998</v>
      </c>
      <c r="D3042" t="s">
        <v>37</v>
      </c>
      <c r="E3042">
        <v>790906.62408292305</v>
      </c>
      <c r="F3042">
        <v>9638226.4865479693</v>
      </c>
      <c r="G3042">
        <f>IF(C3042="","",VLOOKUP(C3042,Classes_detaillees!B:D,Classes_detaillees!C$1,TRUE))</f>
        <v>50</v>
      </c>
      <c r="H3042">
        <f>IF(C3042="","",VLOOKUP(C3042,Classes_finales!B:D,Classes_finales!C$1,TRUE))</f>
        <v>50</v>
      </c>
      <c r="I3042">
        <f t="shared" si="47"/>
        <v>20</v>
      </c>
      <c r="J3042" s="31">
        <f>Classes_finales!$W$30*C3042^3+Classes_finales!$W$31*C3042^2+Classes_finales!$W$32*C3042+Classes_finales!$W$33</f>
        <v>4.8457050931601504</v>
      </c>
      <c r="K3042">
        <f>IF(OR(C3042&lt;10,C3042&gt;450),0,IF(H3042&gt;=MAX(Classes_finales!D:D),$M$1,Donnees_SIG!J3042))</f>
        <v>4.8457050931601504</v>
      </c>
      <c r="P3042" t="s">
        <v>39</v>
      </c>
    </row>
    <row r="3043" spans="1:16">
      <c r="A3043" t="s">
        <v>6121</v>
      </c>
      <c r="B3043" s="31" t="s">
        <v>6122</v>
      </c>
      <c r="C3043">
        <v>56.555099487</v>
      </c>
      <c r="D3043" t="s">
        <v>37</v>
      </c>
      <c r="E3043">
        <v>789784.54079511994</v>
      </c>
      <c r="F3043">
        <v>9638450.5478364807</v>
      </c>
      <c r="G3043">
        <f>IF(C3043="","",VLOOKUP(C3043,Classes_detaillees!B:D,Classes_detaillees!C$1,TRUE))</f>
        <v>60</v>
      </c>
      <c r="H3043">
        <f>IF(C3043="","",VLOOKUP(C3043,Classes_finales!B:D,Classes_finales!C$1,TRUE))</f>
        <v>60</v>
      </c>
      <c r="I3043">
        <f t="shared" si="47"/>
        <v>20</v>
      </c>
      <c r="J3043" s="31">
        <f>Classes_finales!$W$30*C3043^3+Classes_finales!$W$31*C3043^2+Classes_finales!$W$32*C3043+Classes_finales!$W$33</f>
        <v>6.159133296905738</v>
      </c>
      <c r="K3043">
        <f>IF(OR(C3043&lt;10,C3043&gt;450),0,IF(H3043&gt;=MAX(Classes_finales!D:D),$M$1,Donnees_SIG!J3043))</f>
        <v>6.159133296905738</v>
      </c>
      <c r="P3043" t="s">
        <v>39</v>
      </c>
    </row>
    <row r="3044" spans="1:16">
      <c r="A3044" t="s">
        <v>6123</v>
      </c>
      <c r="B3044" s="31" t="s">
        <v>6124</v>
      </c>
      <c r="C3044">
        <v>22.684099196999998</v>
      </c>
      <c r="D3044" t="s">
        <v>37</v>
      </c>
      <c r="E3044">
        <v>791508.92018887796</v>
      </c>
      <c r="F3044">
        <v>9638439.2688803505</v>
      </c>
      <c r="G3044">
        <f>IF(C3044="","",VLOOKUP(C3044,Classes_detaillees!B:D,Classes_detaillees!C$1,TRUE))</f>
        <v>25</v>
      </c>
      <c r="H3044">
        <f>IF(C3044="","",VLOOKUP(C3044,Classes_finales!B:D,Classes_finales!C$1,TRUE))</f>
        <v>30</v>
      </c>
      <c r="I3044">
        <f t="shared" si="47"/>
        <v>20</v>
      </c>
      <c r="J3044" s="31">
        <f>Classes_finales!$W$30*C3044^3+Classes_finales!$W$31*C3044^2+Classes_finales!$W$32*C3044+Classes_finales!$W$33</f>
        <v>1.711625235548917</v>
      </c>
      <c r="K3044">
        <f>IF(OR(C3044&lt;10,C3044&gt;450),0,IF(H3044&gt;=MAX(Classes_finales!D:D),$M$1,Donnees_SIG!J3044))</f>
        <v>1.711625235548917</v>
      </c>
      <c r="P3044" t="s">
        <v>39</v>
      </c>
    </row>
    <row r="3045" spans="1:16">
      <c r="A3045" t="s">
        <v>6125</v>
      </c>
      <c r="B3045" s="31" t="s">
        <v>6126</v>
      </c>
      <c r="C3045">
        <v>37.102901459000002</v>
      </c>
      <c r="D3045" t="s">
        <v>37</v>
      </c>
      <c r="E3045">
        <v>783275.13836689503</v>
      </c>
      <c r="F3045">
        <v>9635675.95293485</v>
      </c>
      <c r="G3045">
        <f>IF(C3045="","",VLOOKUP(C3045,Classes_detaillees!B:D,Classes_detaillees!C$1,TRUE))</f>
        <v>40</v>
      </c>
      <c r="H3045">
        <f>IF(C3045="","",VLOOKUP(C3045,Classes_finales!B:D,Classes_finales!C$1,TRUE))</f>
        <v>40</v>
      </c>
      <c r="I3045">
        <f t="shared" si="47"/>
        <v>20</v>
      </c>
      <c r="J3045" s="31">
        <f>Classes_finales!$W$30*C3045^3+Classes_finales!$W$31*C3045^2+Classes_finales!$W$32*C3045+Classes_finales!$W$33</f>
        <v>3.6404948911339603</v>
      </c>
      <c r="K3045">
        <f>IF(OR(C3045&lt;10,C3045&gt;450),0,IF(H3045&gt;=MAX(Classes_finales!D:D),$M$1,Donnees_SIG!J3045))</f>
        <v>3.6404948911339603</v>
      </c>
      <c r="P3045" t="s">
        <v>39</v>
      </c>
    </row>
    <row r="3046" spans="1:16">
      <c r="A3046" t="s">
        <v>6127</v>
      </c>
      <c r="B3046" t="s">
        <v>6128</v>
      </c>
      <c r="C3046">
        <v>30.362600326999999</v>
      </c>
      <c r="D3046" t="s">
        <v>37</v>
      </c>
      <c r="E3046">
        <v>791271.79912736104</v>
      </c>
      <c r="F3046">
        <v>9638568.2539295591</v>
      </c>
      <c r="G3046">
        <f>IF(C3046="","",VLOOKUP(C3046,Classes_detaillees!B:D,Classes_detaillees!C$1,TRUE))</f>
        <v>35</v>
      </c>
      <c r="H3046">
        <f>IF(C3046="","",VLOOKUP(C3046,Classes_finales!B:D,Classes_finales!C$1,TRUE))</f>
        <v>35</v>
      </c>
      <c r="I3046">
        <f t="shared" si="47"/>
        <v>20</v>
      </c>
      <c r="J3046" s="31">
        <f>Classes_finales!$W$30*C3046^3+Classes_finales!$W$31*C3046^2+Classes_finales!$W$32*C3046+Classes_finales!$W$33</f>
        <v>2.7182664222246093</v>
      </c>
      <c r="K3046">
        <f>IF(OR(C3046&lt;10,C3046&gt;450),0,IF(H3046&gt;=MAX(Classes_finales!D:D),$M$1,Donnees_SIG!J3046))</f>
        <v>2.7182664222246093</v>
      </c>
      <c r="P3046" t="s">
        <v>39</v>
      </c>
    </row>
    <row r="3047" spans="1:16">
      <c r="A3047" t="s">
        <v>6129</v>
      </c>
      <c r="B3047" t="s">
        <v>6130</v>
      </c>
      <c r="C3047">
        <v>136.57879639000001</v>
      </c>
      <c r="D3047" t="s">
        <v>37</v>
      </c>
      <c r="E3047">
        <v>791691.16558543697</v>
      </c>
      <c r="F3047">
        <v>9638394.9818109795</v>
      </c>
      <c r="G3047">
        <f>IF(C3047="","",VLOOKUP(C3047,Classes_detaillees!B:D,Classes_detaillees!C$1,TRUE))</f>
        <v>140</v>
      </c>
      <c r="H3047">
        <f>IF(C3047="","",VLOOKUP(C3047,Classes_finales!B:D,Classes_finales!C$1,TRUE))</f>
        <v>80</v>
      </c>
      <c r="I3047">
        <f t="shared" si="47"/>
        <v>20</v>
      </c>
      <c r="J3047" s="31">
        <f>Classes_finales!$W$30*C3047^3+Classes_finales!$W$31*C3047^2+Classes_finales!$W$32*C3047+Classes_finales!$W$33</f>
        <v>-2.6222603167521403</v>
      </c>
      <c r="K3047">
        <f>IF(OR(C3047&lt;10,C3047&gt;450),0,IF(H3047&gt;=MAX(Classes_finales!D:D),$M$1,Donnees_SIG!J3047))</f>
        <v>7.914299999999999</v>
      </c>
      <c r="P3047" t="s">
        <v>39</v>
      </c>
    </row>
    <row r="3048" spans="1:16">
      <c r="A3048" t="s">
        <v>6131</v>
      </c>
      <c r="B3048" s="31" t="s">
        <v>6132</v>
      </c>
      <c r="C3048">
        <v>101.41410064999999</v>
      </c>
      <c r="D3048" t="s">
        <v>37</v>
      </c>
      <c r="E3048">
        <v>790275.05745968502</v>
      </c>
      <c r="F3048">
        <v>9638547.9533522408</v>
      </c>
      <c r="G3048">
        <f>IF(C3048="","",VLOOKUP(C3048,Classes_detaillees!B:D,Classes_detaillees!C$1,TRUE))</f>
        <v>105</v>
      </c>
      <c r="H3048">
        <f>IF(C3048="","",VLOOKUP(C3048,Classes_finales!B:D,Classes_finales!C$1,TRUE))</f>
        <v>80</v>
      </c>
      <c r="I3048">
        <f t="shared" si="47"/>
        <v>20</v>
      </c>
      <c r="J3048" s="31">
        <f>Classes_finales!$W$30*C3048^3+Classes_finales!$W$31*C3048^2+Classes_finales!$W$32*C3048+Classes_finales!$W$33</f>
        <v>7.058850881527249</v>
      </c>
      <c r="K3048">
        <f>IF(OR(C3048&lt;10,C3048&gt;450),0,IF(H3048&gt;=MAX(Classes_finales!D:D),$M$1,Donnees_SIG!J3048))</f>
        <v>7.914299999999999</v>
      </c>
      <c r="P3048" t="s">
        <v>39</v>
      </c>
    </row>
    <row r="3049" spans="1:16">
      <c r="A3049" t="s">
        <v>6133</v>
      </c>
      <c r="B3049" s="31" t="s">
        <v>6134</v>
      </c>
      <c r="C3049">
        <v>58.071998596</v>
      </c>
      <c r="D3049" t="s">
        <v>37</v>
      </c>
      <c r="E3049">
        <v>792210.24365674204</v>
      </c>
      <c r="F3049">
        <v>9639608.4011491202</v>
      </c>
      <c r="G3049">
        <f>IF(C3049="","",VLOOKUP(C3049,Classes_detaillees!B:D,Classes_detaillees!C$1,TRUE))</f>
        <v>60</v>
      </c>
      <c r="H3049">
        <f>IF(C3049="","",VLOOKUP(C3049,Classes_finales!B:D,Classes_finales!C$1,TRUE))</f>
        <v>60</v>
      </c>
      <c r="I3049">
        <f t="shared" si="47"/>
        <v>20</v>
      </c>
      <c r="J3049" s="31">
        <f>Classes_finales!$W$30*C3049^3+Classes_finales!$W$31*C3049^2+Classes_finales!$W$32*C3049+Classes_finales!$W$33</f>
        <v>6.3289919224692195</v>
      </c>
      <c r="K3049">
        <f>IF(OR(C3049&lt;10,C3049&gt;450),0,IF(H3049&gt;=MAX(Classes_finales!D:D),$M$1,Donnees_SIG!J3049))</f>
        <v>6.3289919224692195</v>
      </c>
      <c r="P3049" t="s">
        <v>39</v>
      </c>
    </row>
    <row r="3050" spans="1:16">
      <c r="A3050" t="s">
        <v>6135</v>
      </c>
      <c r="B3050" s="31" t="s">
        <v>6136</v>
      </c>
      <c r="C3050">
        <v>95.087799071999996</v>
      </c>
      <c r="D3050" t="s">
        <v>37</v>
      </c>
      <c r="E3050">
        <v>789833.32098218903</v>
      </c>
      <c r="F3050">
        <v>9637381.3246459104</v>
      </c>
      <c r="G3050">
        <f>IF(C3050="","",VLOOKUP(C3050,Classes_detaillees!B:D,Classes_detaillees!C$1,TRUE))</f>
        <v>100</v>
      </c>
      <c r="H3050">
        <f>IF(C3050="","",VLOOKUP(C3050,Classes_finales!B:D,Classes_finales!C$1,TRUE))</f>
        <v>80</v>
      </c>
      <c r="I3050">
        <f t="shared" si="47"/>
        <v>20</v>
      </c>
      <c r="J3050" s="31">
        <f>Classes_finales!$W$30*C3050^3+Classes_finales!$W$31*C3050^2+Classes_finales!$W$32*C3050+Classes_finales!$W$33</f>
        <v>7.6294255878988526</v>
      </c>
      <c r="K3050">
        <f>IF(OR(C3050&lt;10,C3050&gt;450),0,IF(H3050&gt;=MAX(Classes_finales!D:D),$M$1,Donnees_SIG!J3050))</f>
        <v>7.914299999999999</v>
      </c>
      <c r="P3050" t="s">
        <v>39</v>
      </c>
    </row>
    <row r="3051" spans="1:16">
      <c r="A3051" t="s">
        <v>6137</v>
      </c>
      <c r="B3051" s="31" t="s">
        <v>6138</v>
      </c>
      <c r="C3051">
        <v>65.550796508999994</v>
      </c>
      <c r="D3051" t="s">
        <v>37</v>
      </c>
      <c r="E3051">
        <v>790580.748406681</v>
      </c>
      <c r="F3051">
        <v>9638451.5276431292</v>
      </c>
      <c r="G3051">
        <f>IF(C3051="","",VLOOKUP(C3051,Classes_detaillees!B:D,Classes_detaillees!C$1,TRUE))</f>
        <v>70</v>
      </c>
      <c r="H3051">
        <f>IF(C3051="","",VLOOKUP(C3051,Classes_finales!B:D,Classes_finales!C$1,TRUE))</f>
        <v>70</v>
      </c>
      <c r="I3051">
        <f t="shared" si="47"/>
        <v>20</v>
      </c>
      <c r="J3051" s="31">
        <f>Classes_finales!$W$30*C3051^3+Classes_finales!$W$31*C3051^2+Classes_finales!$W$32*C3051+Classes_finales!$W$33</f>
        <v>7.0720221253766606</v>
      </c>
      <c r="K3051">
        <f>IF(OR(C3051&lt;10,C3051&gt;450),0,IF(H3051&gt;=MAX(Classes_finales!D:D),$M$1,Donnees_SIG!J3051))</f>
        <v>7.0720221253766606</v>
      </c>
      <c r="P3051" t="s">
        <v>39</v>
      </c>
    </row>
    <row r="3052" spans="1:16">
      <c r="A3052" t="s">
        <v>6139</v>
      </c>
      <c r="B3052" t="s">
        <v>6140</v>
      </c>
      <c r="C3052">
        <v>48.246601105000003</v>
      </c>
      <c r="D3052" t="s">
        <v>37</v>
      </c>
      <c r="E3052">
        <v>782695.96876661899</v>
      </c>
      <c r="F3052">
        <v>9635904.8713946603</v>
      </c>
      <c r="G3052">
        <f>IF(C3052="","",VLOOKUP(C3052,Classes_detaillees!B:D,Classes_detaillees!C$1,TRUE))</f>
        <v>50</v>
      </c>
      <c r="H3052">
        <f>IF(C3052="","",VLOOKUP(C3052,Classes_finales!B:D,Classes_finales!C$1,TRUE))</f>
        <v>50</v>
      </c>
      <c r="I3052">
        <f t="shared" si="47"/>
        <v>20</v>
      </c>
      <c r="J3052" s="31">
        <f>Classes_finales!$W$30*C3052^3+Classes_finales!$W$31*C3052^2+Classes_finales!$W$32*C3052+Classes_finales!$W$33</f>
        <v>5.1424419673372626</v>
      </c>
      <c r="K3052">
        <f>IF(OR(C3052&lt;10,C3052&gt;450),0,IF(H3052&gt;=MAX(Classes_finales!D:D),$M$1,Donnees_SIG!J3052))</f>
        <v>5.1424419673372626</v>
      </c>
      <c r="P3052" t="s">
        <v>39</v>
      </c>
    </row>
    <row r="3053" spans="1:16">
      <c r="A3053" t="s">
        <v>6141</v>
      </c>
      <c r="B3053" t="s">
        <v>6142</v>
      </c>
      <c r="C3053">
        <v>79.598701477000006</v>
      </c>
      <c r="D3053" t="s">
        <v>37</v>
      </c>
      <c r="E3053">
        <v>791993.86659585603</v>
      </c>
      <c r="F3053">
        <v>9638131.2454341296</v>
      </c>
      <c r="G3053">
        <f>IF(C3053="","",VLOOKUP(C3053,Classes_detaillees!B:D,Classes_detaillees!C$1,TRUE))</f>
        <v>80</v>
      </c>
      <c r="H3053">
        <f>IF(C3053="","",VLOOKUP(C3053,Classes_finales!B:D,Classes_finales!C$1,TRUE))</f>
        <v>80</v>
      </c>
      <c r="I3053">
        <f t="shared" si="47"/>
        <v>20</v>
      </c>
      <c r="J3053" s="31">
        <f>Classes_finales!$W$30*C3053^3+Classes_finales!$W$31*C3053^2+Classes_finales!$W$32*C3053+Classes_finales!$W$33</f>
        <v>7.9038902539717686</v>
      </c>
      <c r="K3053">
        <f>IF(OR(C3053&lt;10,C3053&gt;450),0,IF(H3053&gt;=MAX(Classes_finales!D:D),$M$1,Donnees_SIG!J3053))</f>
        <v>7.914299999999999</v>
      </c>
      <c r="P3053" t="s">
        <v>39</v>
      </c>
    </row>
    <row r="3054" spans="1:16">
      <c r="A3054" t="s">
        <v>6143</v>
      </c>
      <c r="B3054" t="s">
        <v>6144</v>
      </c>
      <c r="C3054">
        <v>27.039800644</v>
      </c>
      <c r="D3054" t="s">
        <v>37</v>
      </c>
      <c r="E3054">
        <v>793524.20996049501</v>
      </c>
      <c r="F3054">
        <v>9639157.2144859191</v>
      </c>
      <c r="G3054">
        <f>IF(C3054="","",VLOOKUP(C3054,Classes_detaillees!B:D,Classes_detaillees!C$1,TRUE))</f>
        <v>30</v>
      </c>
      <c r="H3054">
        <f>IF(C3054="","",VLOOKUP(C3054,Classes_finales!B:D,Classes_finales!C$1,TRUE))</f>
        <v>30</v>
      </c>
      <c r="I3054">
        <f t="shared" si="47"/>
        <v>20</v>
      </c>
      <c r="J3054" s="31">
        <f>Classes_finales!$W$30*C3054^3+Classes_finales!$W$31*C3054^2+Classes_finales!$W$32*C3054+Classes_finales!$W$33</f>
        <v>2.2739930104942156</v>
      </c>
      <c r="K3054">
        <f>IF(OR(C3054&lt;10,C3054&gt;450),0,IF(H3054&gt;=MAX(Classes_finales!D:D),$M$1,Donnees_SIG!J3054))</f>
        <v>2.2739930104942156</v>
      </c>
      <c r="P3054" t="s">
        <v>39</v>
      </c>
    </row>
    <row r="3055" spans="1:16">
      <c r="A3055" t="s">
        <v>6145</v>
      </c>
      <c r="B3055" s="31" t="s">
        <v>6146</v>
      </c>
      <c r="C3055">
        <v>52.907600403000004</v>
      </c>
      <c r="D3055" t="s">
        <v>37</v>
      </c>
      <c r="E3055">
        <v>786510.87067456404</v>
      </c>
      <c r="F3055">
        <v>9636055.2521140296</v>
      </c>
      <c r="G3055">
        <f>IF(C3055="","",VLOOKUP(C3055,Classes_detaillees!B:D,Classes_detaillees!C$1,TRUE))</f>
        <v>55</v>
      </c>
      <c r="H3055">
        <f>IF(C3055="","",VLOOKUP(C3055,Classes_finales!B:D,Classes_finales!C$1,TRUE))</f>
        <v>60</v>
      </c>
      <c r="I3055">
        <f t="shared" si="47"/>
        <v>20</v>
      </c>
      <c r="J3055" s="31">
        <f>Classes_finales!$W$30*C3055^3+Classes_finales!$W$31*C3055^2+Classes_finales!$W$32*C3055+Classes_finales!$W$33</f>
        <v>5.7290195538344388</v>
      </c>
      <c r="K3055">
        <f>IF(OR(C3055&lt;10,C3055&gt;450),0,IF(H3055&gt;=MAX(Classes_finales!D:D),$M$1,Donnees_SIG!J3055))</f>
        <v>5.7290195538344388</v>
      </c>
      <c r="P3055" t="s">
        <v>39</v>
      </c>
    </row>
    <row r="3056" spans="1:16">
      <c r="A3056" t="s">
        <v>6147</v>
      </c>
      <c r="B3056" s="31" t="s">
        <v>6148</v>
      </c>
      <c r="C3056">
        <v>87.191001892000003</v>
      </c>
      <c r="D3056" t="s">
        <v>37</v>
      </c>
      <c r="E3056">
        <v>790674.25376053795</v>
      </c>
      <c r="F3056">
        <v>9638104.2413528599</v>
      </c>
      <c r="G3056">
        <f>IF(C3056="","",VLOOKUP(C3056,Classes_detaillees!B:D,Classes_detaillees!C$1,TRUE))</f>
        <v>90</v>
      </c>
      <c r="H3056">
        <f>IF(C3056="","",VLOOKUP(C3056,Classes_finales!B:D,Classes_finales!C$1,TRUE))</f>
        <v>80</v>
      </c>
      <c r="I3056">
        <f t="shared" si="47"/>
        <v>20</v>
      </c>
      <c r="J3056" s="31">
        <f>Classes_finales!$W$30*C3056^3+Classes_finales!$W$31*C3056^2+Classes_finales!$W$32*C3056+Classes_finales!$W$33</f>
        <v>7.9514716185152601</v>
      </c>
      <c r="K3056">
        <f>IF(OR(C3056&lt;10,C3056&gt;450),0,IF(H3056&gt;=MAX(Classes_finales!D:D),$M$1,Donnees_SIG!J3056))</f>
        <v>7.914299999999999</v>
      </c>
      <c r="P3056" t="s">
        <v>39</v>
      </c>
    </row>
    <row r="3057" spans="1:16">
      <c r="A3057" t="s">
        <v>6149</v>
      </c>
      <c r="B3057" t="s">
        <v>6150</v>
      </c>
      <c r="C3057">
        <v>37.516300201</v>
      </c>
      <c r="D3057" t="s">
        <v>37</v>
      </c>
      <c r="E3057">
        <v>782742.70664784301</v>
      </c>
      <c r="F3057">
        <v>9635766.9955139998</v>
      </c>
      <c r="G3057">
        <f>IF(C3057="","",VLOOKUP(C3057,Classes_detaillees!B:D,Classes_detaillees!C$1,TRUE))</f>
        <v>40</v>
      </c>
      <c r="H3057">
        <f>IF(C3057="","",VLOOKUP(C3057,Classes_finales!B:D,Classes_finales!C$1,TRUE))</f>
        <v>40</v>
      </c>
      <c r="I3057">
        <f t="shared" si="47"/>
        <v>20</v>
      </c>
      <c r="J3057" s="31">
        <f>Classes_finales!$W$30*C3057^3+Classes_finales!$W$31*C3057^2+Classes_finales!$W$32*C3057+Classes_finales!$W$33</f>
        <v>3.6973541717710794</v>
      </c>
      <c r="K3057">
        <f>IF(OR(C3057&lt;10,C3057&gt;450),0,IF(H3057&gt;=MAX(Classes_finales!D:D),$M$1,Donnees_SIG!J3057))</f>
        <v>3.6973541717710794</v>
      </c>
      <c r="P3057" t="s">
        <v>39</v>
      </c>
    </row>
    <row r="3058" spans="1:16">
      <c r="A3058" t="s">
        <v>6151</v>
      </c>
      <c r="B3058" s="31" t="s">
        <v>6152</v>
      </c>
      <c r="C3058">
        <v>47.973300934000001</v>
      </c>
      <c r="D3058" t="s">
        <v>37</v>
      </c>
      <c r="E3058">
        <v>792133.53193937999</v>
      </c>
      <c r="F3058">
        <v>9639772.1139195003</v>
      </c>
      <c r="G3058">
        <f>IF(C3058="","",VLOOKUP(C3058,Classes_detaillees!B:D,Classes_detaillees!C$1,TRUE))</f>
        <v>50</v>
      </c>
      <c r="H3058">
        <f>IF(C3058="","",VLOOKUP(C3058,Classes_finales!B:D,Classes_finales!C$1,TRUE))</f>
        <v>50</v>
      </c>
      <c r="I3058">
        <f t="shared" si="47"/>
        <v>20</v>
      </c>
      <c r="J3058" s="31">
        <f>Classes_finales!$W$30*C3058^3+Classes_finales!$W$31*C3058^2+Classes_finales!$W$32*C3058+Classes_finales!$W$33</f>
        <v>5.1069923749385975</v>
      </c>
      <c r="K3058">
        <f>IF(OR(C3058&lt;10,C3058&gt;450),0,IF(H3058&gt;=MAX(Classes_finales!D:D),$M$1,Donnees_SIG!J3058))</f>
        <v>5.1069923749385975</v>
      </c>
      <c r="P3058" t="s">
        <v>39</v>
      </c>
    </row>
    <row r="3059" spans="1:16">
      <c r="A3059" t="s">
        <v>6153</v>
      </c>
      <c r="B3059" s="31" t="s">
        <v>6154</v>
      </c>
      <c r="C3059">
        <v>53.152900696000003</v>
      </c>
      <c r="D3059" t="s">
        <v>37</v>
      </c>
      <c r="E3059">
        <v>783104.66566141404</v>
      </c>
      <c r="F3059">
        <v>9636278.1586561799</v>
      </c>
      <c r="G3059">
        <f>IF(C3059="","",VLOOKUP(C3059,Classes_detaillees!B:D,Classes_detaillees!C$1,TRUE))</f>
        <v>55</v>
      </c>
      <c r="H3059">
        <f>IF(C3059="","",VLOOKUP(C3059,Classes_finales!B:D,Classes_finales!C$1,TRUE))</f>
        <v>60</v>
      </c>
      <c r="I3059">
        <f t="shared" si="47"/>
        <v>20</v>
      </c>
      <c r="J3059" s="31">
        <f>Classes_finales!$W$30*C3059^3+Classes_finales!$W$31*C3059^2+Classes_finales!$W$32*C3059+Classes_finales!$W$33</f>
        <v>5.7588236260632257</v>
      </c>
      <c r="K3059">
        <f>IF(OR(C3059&lt;10,C3059&gt;450),0,IF(H3059&gt;=MAX(Classes_finales!D:D),$M$1,Donnees_SIG!J3059))</f>
        <v>5.7588236260632257</v>
      </c>
      <c r="P3059" t="s">
        <v>39</v>
      </c>
    </row>
    <row r="3060" spans="1:16">
      <c r="A3060" t="s">
        <v>6155</v>
      </c>
      <c r="B3060" t="s">
        <v>6156</v>
      </c>
      <c r="C3060">
        <v>40.843601227000001</v>
      </c>
      <c r="D3060" t="s">
        <v>37</v>
      </c>
      <c r="E3060">
        <v>783458.94957115594</v>
      </c>
      <c r="F3060">
        <v>9636991.9948653001</v>
      </c>
      <c r="G3060">
        <f>IF(C3060="","",VLOOKUP(C3060,Classes_detaillees!B:D,Classes_detaillees!C$1,TRUE))</f>
        <v>45</v>
      </c>
      <c r="H3060">
        <f>IF(C3060="","",VLOOKUP(C3060,Classes_finales!B:D,Classes_finales!C$1,TRUE))</f>
        <v>50</v>
      </c>
      <c r="I3060">
        <f t="shared" si="47"/>
        <v>20</v>
      </c>
      <c r="J3060" s="31">
        <f>Classes_finales!$W$30*C3060^3+Classes_finales!$W$31*C3060^2+Classes_finales!$W$32*C3060+Classes_finales!$W$33</f>
        <v>4.1536346681741509</v>
      </c>
      <c r="K3060">
        <f>IF(OR(C3060&lt;10,C3060&gt;450),0,IF(H3060&gt;=MAX(Classes_finales!D:D),$M$1,Donnees_SIG!J3060))</f>
        <v>4.1536346681741509</v>
      </c>
      <c r="P3060" t="s">
        <v>39</v>
      </c>
    </row>
    <row r="3061" spans="1:16">
      <c r="A3061" t="s">
        <v>6157</v>
      </c>
      <c r="B3061" t="s">
        <v>6158</v>
      </c>
      <c r="C3061">
        <v>53.111198424999998</v>
      </c>
      <c r="D3061" t="s">
        <v>37</v>
      </c>
      <c r="E3061">
        <v>783464.75584928703</v>
      </c>
      <c r="F3061">
        <v>9637064.7605511807</v>
      </c>
      <c r="G3061">
        <f>IF(C3061="","",VLOOKUP(C3061,Classes_detaillees!B:D,Classes_detaillees!C$1,TRUE))</f>
        <v>55</v>
      </c>
      <c r="H3061">
        <f>IF(C3061="","",VLOOKUP(C3061,Classes_finales!B:D,Classes_finales!C$1,TRUE))</f>
        <v>60</v>
      </c>
      <c r="I3061">
        <f t="shared" si="47"/>
        <v>20</v>
      </c>
      <c r="J3061" s="31">
        <f>Classes_finales!$W$30*C3061^3+Classes_finales!$W$31*C3061^2+Classes_finales!$W$32*C3061+Classes_finales!$W$33</f>
        <v>5.7537651352555006</v>
      </c>
      <c r="K3061">
        <f>IF(OR(C3061&lt;10,C3061&gt;450),0,IF(H3061&gt;=MAX(Classes_finales!D:D),$M$1,Donnees_SIG!J3061))</f>
        <v>5.7537651352555006</v>
      </c>
      <c r="P3061" t="s">
        <v>39</v>
      </c>
    </row>
    <row r="3062" spans="1:16">
      <c r="A3062" t="s">
        <v>6159</v>
      </c>
      <c r="B3062" t="s">
        <v>6160</v>
      </c>
      <c r="C3062">
        <v>117.01329803</v>
      </c>
      <c r="D3062" t="s">
        <v>37</v>
      </c>
      <c r="E3062">
        <v>782758.48821813206</v>
      </c>
      <c r="F3062">
        <v>9635749.0307735205</v>
      </c>
      <c r="G3062">
        <f>IF(C3062="","",VLOOKUP(C3062,Classes_detaillees!B:D,Classes_detaillees!C$1,TRUE))</f>
        <v>120</v>
      </c>
      <c r="H3062">
        <f>IF(C3062="","",VLOOKUP(C3062,Classes_finales!B:D,Classes_finales!C$1,TRUE))</f>
        <v>80</v>
      </c>
      <c r="I3062">
        <f t="shared" si="47"/>
        <v>20</v>
      </c>
      <c r="J3062" s="31">
        <f>Classes_finales!$W$30*C3062^3+Classes_finales!$W$31*C3062^2+Classes_finales!$W$32*C3062+Classes_finales!$W$33</f>
        <v>4.2598194273865229</v>
      </c>
      <c r="K3062">
        <f>IF(OR(C3062&lt;10,C3062&gt;450),0,IF(H3062&gt;=MAX(Classes_finales!D:D),$M$1,Donnees_SIG!J3062))</f>
        <v>7.914299999999999</v>
      </c>
      <c r="P3062" t="s">
        <v>39</v>
      </c>
    </row>
    <row r="3063" spans="1:16">
      <c r="A3063" t="s">
        <v>6161</v>
      </c>
      <c r="B3063" s="31" t="s">
        <v>6162</v>
      </c>
      <c r="C3063">
        <v>129.85229491999999</v>
      </c>
      <c r="D3063" t="s">
        <v>37</v>
      </c>
      <c r="E3063">
        <v>792590.95251776394</v>
      </c>
      <c r="F3063">
        <v>9638787.5711231604</v>
      </c>
      <c r="G3063">
        <f>IF(C3063="","",VLOOKUP(C3063,Classes_detaillees!B:D,Classes_detaillees!C$1,TRUE))</f>
        <v>130</v>
      </c>
      <c r="H3063">
        <f>IF(C3063="","",VLOOKUP(C3063,Classes_finales!B:D,Classes_finales!C$1,TRUE))</f>
        <v>80</v>
      </c>
      <c r="I3063">
        <f t="shared" si="47"/>
        <v>20</v>
      </c>
      <c r="J3063" s="31">
        <f>Classes_finales!$W$30*C3063^3+Classes_finales!$W$31*C3063^2+Classes_finales!$W$32*C3063+Classes_finales!$W$33</f>
        <v>0.21605911672933198</v>
      </c>
      <c r="K3063">
        <f>IF(OR(C3063&lt;10,C3063&gt;450),0,IF(H3063&gt;=MAX(Classes_finales!D:D),$M$1,Donnees_SIG!J3063))</f>
        <v>7.914299999999999</v>
      </c>
      <c r="P3063" t="s">
        <v>39</v>
      </c>
    </row>
    <row r="3064" spans="1:16">
      <c r="A3064" t="s">
        <v>6163</v>
      </c>
      <c r="B3064" t="s">
        <v>6164</v>
      </c>
      <c r="C3064">
        <v>71.103599548000005</v>
      </c>
      <c r="D3064" t="s">
        <v>37</v>
      </c>
      <c r="E3064">
        <v>792544.80332609697</v>
      </c>
      <c r="F3064">
        <v>9638667.6915803701</v>
      </c>
      <c r="G3064">
        <f>IF(C3064="","",VLOOKUP(C3064,Classes_detaillees!B:D,Classes_detaillees!C$1,TRUE))</f>
        <v>75</v>
      </c>
      <c r="H3064">
        <f>IF(C3064="","",VLOOKUP(C3064,Classes_finales!B:D,Classes_finales!C$1,TRUE))</f>
        <v>80</v>
      </c>
      <c r="I3064">
        <f t="shared" si="47"/>
        <v>20</v>
      </c>
      <c r="J3064" s="31">
        <f>Classes_finales!$W$30*C3064^3+Classes_finales!$W$31*C3064^2+Classes_finales!$W$32*C3064+Classes_finales!$W$33</f>
        <v>7.5010824618452467</v>
      </c>
      <c r="K3064">
        <f>IF(OR(C3064&lt;10,C3064&gt;450),0,IF(H3064&gt;=MAX(Classes_finales!D:D),$M$1,Donnees_SIG!J3064))</f>
        <v>7.914299999999999</v>
      </c>
      <c r="P3064" t="s">
        <v>39</v>
      </c>
    </row>
    <row r="3065" spans="1:16">
      <c r="A3065" t="s">
        <v>6165</v>
      </c>
      <c r="B3065" t="s">
        <v>6166</v>
      </c>
      <c r="C3065">
        <v>86.857299804999997</v>
      </c>
      <c r="D3065" t="s">
        <v>37</v>
      </c>
      <c r="E3065">
        <v>790861.47192962002</v>
      </c>
      <c r="F3065">
        <v>9639317.8415121604</v>
      </c>
      <c r="G3065">
        <f>IF(C3065="","",VLOOKUP(C3065,Classes_detaillees!B:D,Classes_detaillees!C$1,TRUE))</f>
        <v>90</v>
      </c>
      <c r="H3065">
        <f>IF(C3065="","",VLOOKUP(C3065,Classes_finales!B:D,Classes_finales!C$1,TRUE))</f>
        <v>80</v>
      </c>
      <c r="I3065">
        <f t="shared" si="47"/>
        <v>20</v>
      </c>
      <c r="J3065" s="31">
        <f>Classes_finales!$W$30*C3065^3+Classes_finales!$W$31*C3065^2+Classes_finales!$W$32*C3065+Classes_finales!$W$33</f>
        <v>7.9563391516289936</v>
      </c>
      <c r="K3065">
        <f>IF(OR(C3065&lt;10,C3065&gt;450),0,IF(H3065&gt;=MAX(Classes_finales!D:D),$M$1,Donnees_SIG!J3065))</f>
        <v>7.914299999999999</v>
      </c>
      <c r="P3065" t="s">
        <v>39</v>
      </c>
    </row>
    <row r="3066" spans="1:16">
      <c r="A3066" t="s">
        <v>6167</v>
      </c>
      <c r="B3066" s="31" t="s">
        <v>6168</v>
      </c>
      <c r="C3066">
        <v>264.62530518</v>
      </c>
      <c r="D3066" t="s">
        <v>37</v>
      </c>
      <c r="E3066">
        <v>790447.81392792705</v>
      </c>
      <c r="F3066">
        <v>9638579.7071003392</v>
      </c>
      <c r="G3066">
        <f>IF(C3066="","",VLOOKUP(C3066,Classes_detaillees!B:D,Classes_detaillees!C$1,TRUE))</f>
        <v>265</v>
      </c>
      <c r="H3066">
        <f>IF(C3066="","",VLOOKUP(C3066,Classes_finales!B:D,Classes_finales!C$1,TRUE))</f>
        <v>80</v>
      </c>
      <c r="I3066">
        <f t="shared" si="47"/>
        <v>20</v>
      </c>
      <c r="J3066" s="31">
        <f>Classes_finales!$W$30*C3066^3+Classes_finales!$W$31*C3066^2+Classes_finales!$W$32*C3066+Classes_finales!$W$33</f>
        <v>-201.97806004724481</v>
      </c>
      <c r="K3066">
        <f>IF(OR(C3066&lt;10,C3066&gt;450),0,IF(H3066&gt;=MAX(Classes_finales!D:D),$M$1,Donnees_SIG!J3066))</f>
        <v>7.914299999999999</v>
      </c>
      <c r="P3066" t="s">
        <v>39</v>
      </c>
    </row>
    <row r="3067" spans="1:16">
      <c r="A3067" t="s">
        <v>6169</v>
      </c>
      <c r="B3067" t="s">
        <v>6170</v>
      </c>
      <c r="C3067">
        <v>74.385002135999997</v>
      </c>
      <c r="D3067" t="s">
        <v>37</v>
      </c>
      <c r="E3067">
        <v>791923.41790663404</v>
      </c>
      <c r="F3067">
        <v>9638431.6581107695</v>
      </c>
      <c r="G3067">
        <f>IF(C3067="","",VLOOKUP(C3067,Classes_detaillees!B:D,Classes_detaillees!C$1,TRUE))</f>
        <v>75</v>
      </c>
      <c r="H3067">
        <f>IF(C3067="","",VLOOKUP(C3067,Classes_finales!B:D,Classes_finales!C$1,TRUE))</f>
        <v>80</v>
      </c>
      <c r="I3067">
        <f t="shared" si="47"/>
        <v>20</v>
      </c>
      <c r="J3067" s="31">
        <f>Classes_finales!$W$30*C3067^3+Classes_finales!$W$31*C3067^2+Classes_finales!$W$32*C3067+Classes_finales!$W$33</f>
        <v>7.6960538461801615</v>
      </c>
      <c r="K3067">
        <f>IF(OR(C3067&lt;10,C3067&gt;450),0,IF(H3067&gt;=MAX(Classes_finales!D:D),$M$1,Donnees_SIG!J3067))</f>
        <v>7.914299999999999</v>
      </c>
      <c r="P3067" t="s">
        <v>39</v>
      </c>
    </row>
    <row r="3068" spans="1:16">
      <c r="A3068" t="s">
        <v>6171</v>
      </c>
      <c r="B3068" t="s">
        <v>6172</v>
      </c>
      <c r="C3068">
        <v>145.70840454</v>
      </c>
      <c r="D3068" t="s">
        <v>37</v>
      </c>
      <c r="E3068">
        <v>790804.76395878301</v>
      </c>
      <c r="F3068">
        <v>9638691.3576431107</v>
      </c>
      <c r="G3068">
        <f>IF(C3068="","",VLOOKUP(C3068,Classes_detaillees!B:D,Classes_detaillees!C$1,TRUE))</f>
        <v>150</v>
      </c>
      <c r="H3068">
        <f>IF(C3068="","",VLOOKUP(C3068,Classes_finales!B:D,Classes_finales!C$1,TRUE))</f>
        <v>80</v>
      </c>
      <c r="I3068">
        <f t="shared" si="47"/>
        <v>20</v>
      </c>
      <c r="J3068" s="31">
        <f>Classes_finales!$W$30*C3068^3+Classes_finales!$W$31*C3068^2+Classes_finales!$W$32*C3068+Classes_finales!$W$33</f>
        <v>-7.3493510628859742</v>
      </c>
      <c r="K3068">
        <f>IF(OR(C3068&lt;10,C3068&gt;450),0,IF(H3068&gt;=MAX(Classes_finales!D:D),$M$1,Donnees_SIG!J3068))</f>
        <v>7.914299999999999</v>
      </c>
      <c r="P3068" t="s">
        <v>39</v>
      </c>
    </row>
    <row r="3069" spans="1:16">
      <c r="A3069" t="s">
        <v>6173</v>
      </c>
      <c r="B3069" s="31" t="s">
        <v>6174</v>
      </c>
      <c r="C3069">
        <v>238.89360045999999</v>
      </c>
      <c r="D3069" t="s">
        <v>37</v>
      </c>
      <c r="E3069">
        <v>783037.95114075101</v>
      </c>
      <c r="F3069">
        <v>9635661.7711558696</v>
      </c>
      <c r="G3069">
        <f>IF(C3069="","",VLOOKUP(C3069,Classes_detaillees!B:D,Classes_detaillees!C$1,TRUE))</f>
        <v>240</v>
      </c>
      <c r="H3069">
        <f>IF(C3069="","",VLOOKUP(C3069,Classes_finales!B:D,Classes_finales!C$1,TRUE))</f>
        <v>80</v>
      </c>
      <c r="I3069">
        <f t="shared" si="47"/>
        <v>20</v>
      </c>
      <c r="J3069" s="31">
        <f>Classes_finales!$W$30*C3069^3+Classes_finales!$W$31*C3069^2+Classes_finales!$W$32*C3069+Classes_finales!$W$33</f>
        <v>-134.00420241380493</v>
      </c>
      <c r="K3069">
        <f>IF(OR(C3069&lt;10,C3069&gt;450),0,IF(H3069&gt;=MAX(Classes_finales!D:D),$M$1,Donnees_SIG!J3069))</f>
        <v>7.914299999999999</v>
      </c>
      <c r="P3069" t="s">
        <v>39</v>
      </c>
    </row>
    <row r="3070" spans="1:16">
      <c r="A3070" t="s">
        <v>6175</v>
      </c>
      <c r="B3070" s="31" t="s">
        <v>6176</v>
      </c>
      <c r="C3070">
        <v>19.424600601000002</v>
      </c>
      <c r="D3070" t="s">
        <v>37</v>
      </c>
      <c r="E3070">
        <v>792630.28030008695</v>
      </c>
      <c r="F3070">
        <v>9638521.00290576</v>
      </c>
      <c r="G3070">
        <f>IF(C3070="","",VLOOKUP(C3070,Classes_detaillees!B:D,Classes_detaillees!C$1,TRUE))</f>
        <v>20</v>
      </c>
      <c r="H3070">
        <f>IF(C3070="","",VLOOKUP(C3070,Classes_finales!B:D,Classes_finales!C$1,TRUE))</f>
        <v>30</v>
      </c>
      <c r="I3070">
        <f t="shared" si="47"/>
        <v>20</v>
      </c>
      <c r="J3070" s="31">
        <f>Classes_finales!$W$30*C3070^3+Classes_finales!$W$31*C3070^2+Classes_finales!$W$32*C3070+Classes_finales!$W$33</f>
        <v>1.3110691072453522</v>
      </c>
      <c r="K3070">
        <f>IF(OR(C3070&lt;10,C3070&gt;450),0,IF(H3070&gt;=MAX(Classes_finales!D:D),$M$1,Donnees_SIG!J3070))</f>
        <v>1.3110691072453522</v>
      </c>
      <c r="P3070" t="s">
        <v>39</v>
      </c>
    </row>
    <row r="3071" spans="1:16">
      <c r="A3071" t="s">
        <v>6177</v>
      </c>
      <c r="B3071" t="s">
        <v>6178</v>
      </c>
      <c r="C3071">
        <v>69.673896790000001</v>
      </c>
      <c r="D3071" t="s">
        <v>37</v>
      </c>
      <c r="E3071">
        <v>784024.04171874502</v>
      </c>
      <c r="F3071">
        <v>9636627.1712073702</v>
      </c>
      <c r="G3071">
        <f>IF(C3071="","",VLOOKUP(C3071,Classes_detaillees!B:D,Classes_detaillees!C$1,TRUE))</f>
        <v>70</v>
      </c>
      <c r="H3071">
        <f>IF(C3071="","",VLOOKUP(C3071,Classes_finales!B:D,Classes_finales!C$1,TRUE))</f>
        <v>70</v>
      </c>
      <c r="I3071">
        <f t="shared" si="47"/>
        <v>20</v>
      </c>
      <c r="J3071" s="31">
        <f>Classes_finales!$W$30*C3071^3+Classes_finales!$W$31*C3071^2+Classes_finales!$W$32*C3071+Classes_finales!$W$33</f>
        <v>7.4019672893817088</v>
      </c>
      <c r="K3071">
        <f>IF(OR(C3071&lt;10,C3071&gt;450),0,IF(H3071&gt;=MAX(Classes_finales!D:D),$M$1,Donnees_SIG!J3071))</f>
        <v>7.4019672893817088</v>
      </c>
      <c r="P3071" t="s">
        <v>39</v>
      </c>
    </row>
    <row r="3072" spans="1:16">
      <c r="A3072" t="s">
        <v>6179</v>
      </c>
      <c r="B3072" t="s">
        <v>6180</v>
      </c>
      <c r="C3072">
        <v>38.165699005</v>
      </c>
      <c r="D3072" t="s">
        <v>37</v>
      </c>
      <c r="E3072">
        <v>789725.45040712797</v>
      </c>
      <c r="F3072">
        <v>9637497.0176372193</v>
      </c>
      <c r="G3072">
        <f>IF(C3072="","",VLOOKUP(C3072,Classes_detaillees!B:D,Classes_detaillees!C$1,TRUE))</f>
        <v>40</v>
      </c>
      <c r="H3072">
        <f>IF(C3072="","",VLOOKUP(C3072,Classes_finales!B:D,Classes_finales!C$1,TRUE))</f>
        <v>40</v>
      </c>
      <c r="I3072">
        <f t="shared" si="47"/>
        <v>20</v>
      </c>
      <c r="J3072" s="31">
        <f>Classes_finales!$W$30*C3072^3+Classes_finales!$W$31*C3072^2+Classes_finales!$W$32*C3072+Classes_finales!$W$33</f>
        <v>3.7866346977453103</v>
      </c>
      <c r="K3072">
        <f>IF(OR(C3072&lt;10,C3072&gt;450),0,IF(H3072&gt;=MAX(Classes_finales!D:D),$M$1,Donnees_SIG!J3072))</f>
        <v>3.7866346977453103</v>
      </c>
      <c r="P3072" t="s">
        <v>39</v>
      </c>
    </row>
    <row r="3073" spans="1:16">
      <c r="A3073" t="s">
        <v>6181</v>
      </c>
      <c r="B3073" t="s">
        <v>6182</v>
      </c>
      <c r="C3073">
        <v>41.653900145999998</v>
      </c>
      <c r="D3073" t="s">
        <v>37</v>
      </c>
      <c r="E3073">
        <v>792466.01179572998</v>
      </c>
      <c r="F3073">
        <v>9638640.1687524896</v>
      </c>
      <c r="G3073">
        <f>IF(C3073="","",VLOOKUP(C3073,Classes_detaillees!B:D,Classes_detaillees!C$1,TRUE))</f>
        <v>45</v>
      </c>
      <c r="H3073">
        <f>IF(C3073="","",VLOOKUP(C3073,Classes_finales!B:D,Classes_finales!C$1,TRUE))</f>
        <v>50</v>
      </c>
      <c r="I3073">
        <f t="shared" si="47"/>
        <v>20</v>
      </c>
      <c r="J3073" s="31">
        <f>Classes_finales!$W$30*C3073^3+Classes_finales!$W$31*C3073^2+Classes_finales!$W$32*C3073+Classes_finales!$W$33</f>
        <v>4.2640813717528729</v>
      </c>
      <c r="K3073">
        <f>IF(OR(C3073&lt;10,C3073&gt;450),0,IF(H3073&gt;=MAX(Classes_finales!D:D),$M$1,Donnees_SIG!J3073))</f>
        <v>4.2640813717528729</v>
      </c>
      <c r="P3073" t="s">
        <v>39</v>
      </c>
    </row>
    <row r="3074" spans="1:16">
      <c r="A3074" t="s">
        <v>6183</v>
      </c>
      <c r="B3074" s="31" t="s">
        <v>6184</v>
      </c>
      <c r="C3074">
        <v>44.342601776000002</v>
      </c>
      <c r="D3074" t="s">
        <v>37</v>
      </c>
      <c r="E3074">
        <v>783399.05484722299</v>
      </c>
      <c r="F3074">
        <v>9636972.9503960796</v>
      </c>
      <c r="G3074">
        <f>IF(C3074="","",VLOOKUP(C3074,Classes_detaillees!B:D,Classes_detaillees!C$1,TRUE))</f>
        <v>45</v>
      </c>
      <c r="H3074">
        <f>IF(C3074="","",VLOOKUP(C3074,Classes_finales!B:D,Classes_finales!C$1,TRUE))</f>
        <v>50</v>
      </c>
      <c r="I3074">
        <f t="shared" si="47"/>
        <v>20</v>
      </c>
      <c r="J3074" s="31">
        <f>Classes_finales!$W$30*C3074^3+Classes_finales!$W$31*C3074^2+Classes_finales!$W$32*C3074+Classes_finales!$W$33</f>
        <v>4.6273926728936345</v>
      </c>
      <c r="K3074">
        <f>IF(OR(C3074&lt;10,C3074&gt;450),0,IF(H3074&gt;=MAX(Classes_finales!D:D),$M$1,Donnees_SIG!J3074))</f>
        <v>4.6273926728936345</v>
      </c>
      <c r="P3074" t="s">
        <v>39</v>
      </c>
    </row>
    <row r="3075" spans="1:16">
      <c r="A3075" t="s">
        <v>6185</v>
      </c>
      <c r="B3075" t="s">
        <v>6186</v>
      </c>
      <c r="C3075">
        <v>116.7786026</v>
      </c>
      <c r="D3075" t="s">
        <v>37</v>
      </c>
      <c r="E3075">
        <v>792102.54913407599</v>
      </c>
      <c r="F3075">
        <v>9638577.6776258294</v>
      </c>
      <c r="G3075">
        <f>IF(C3075="","",VLOOKUP(C3075,Classes_detaillees!B:D,Classes_detaillees!C$1,TRUE))</f>
        <v>120</v>
      </c>
      <c r="H3075">
        <f>IF(C3075="","",VLOOKUP(C3075,Classes_finales!B:D,Classes_finales!C$1,TRUE))</f>
        <v>80</v>
      </c>
      <c r="I3075">
        <f t="shared" ref="I3075:I3138" si="48">IF(E3075="","",20)</f>
        <v>20</v>
      </c>
      <c r="J3075" s="31">
        <f>Classes_finales!$W$30*C3075^3+Classes_finales!$W$31*C3075^2+Classes_finales!$W$32*C3075+Classes_finales!$W$33</f>
        <v>4.3181736029618172</v>
      </c>
      <c r="K3075">
        <f>IF(OR(C3075&lt;10,C3075&gt;450),0,IF(H3075&gt;=MAX(Classes_finales!D:D),$M$1,Donnees_SIG!J3075))</f>
        <v>7.914299999999999</v>
      </c>
      <c r="P3075" t="s">
        <v>39</v>
      </c>
    </row>
    <row r="3076" spans="1:16">
      <c r="A3076" t="s">
        <v>6187</v>
      </c>
      <c r="B3076" t="s">
        <v>6188</v>
      </c>
      <c r="C3076">
        <v>214.42849731000001</v>
      </c>
      <c r="D3076" t="s">
        <v>37</v>
      </c>
      <c r="E3076">
        <v>790621.56142357097</v>
      </c>
      <c r="F3076">
        <v>9638224.3140181992</v>
      </c>
      <c r="G3076">
        <f>IF(C3076="","",VLOOKUP(C3076,Classes_detaillees!B:D,Classes_detaillees!C$1,TRUE))</f>
        <v>215</v>
      </c>
      <c r="H3076">
        <f>IF(C3076="","",VLOOKUP(C3076,Classes_finales!B:D,Classes_finales!C$1,TRUE))</f>
        <v>80</v>
      </c>
      <c r="I3076">
        <f t="shared" si="48"/>
        <v>20</v>
      </c>
      <c r="J3076" s="31">
        <f>Classes_finales!$W$30*C3076^3+Classes_finales!$W$31*C3076^2+Classes_finales!$W$32*C3076+Classes_finales!$W$33</f>
        <v>-84.30828838782935</v>
      </c>
      <c r="K3076">
        <f>IF(OR(C3076&lt;10,C3076&gt;450),0,IF(H3076&gt;=MAX(Classes_finales!D:D),$M$1,Donnees_SIG!J3076))</f>
        <v>7.914299999999999</v>
      </c>
      <c r="P3076" t="s">
        <v>39</v>
      </c>
    </row>
    <row r="3077" spans="1:16">
      <c r="A3077" t="s">
        <v>6189</v>
      </c>
      <c r="B3077" s="31" t="s">
        <v>6190</v>
      </c>
      <c r="C3077">
        <v>118.32129669</v>
      </c>
      <c r="D3077" t="s">
        <v>37</v>
      </c>
      <c r="E3077">
        <v>790537.58846156497</v>
      </c>
      <c r="F3077">
        <v>9638968.1735510696</v>
      </c>
      <c r="G3077">
        <f>IF(C3077="","",VLOOKUP(C3077,Classes_detaillees!B:D,Classes_detaillees!C$1,TRUE))</f>
        <v>120</v>
      </c>
      <c r="H3077">
        <f>IF(C3077="","",VLOOKUP(C3077,Classes_finales!B:D,Classes_finales!C$1,TRUE))</f>
        <v>80</v>
      </c>
      <c r="I3077">
        <f t="shared" si="48"/>
        <v>20</v>
      </c>
      <c r="J3077" s="31">
        <f>Classes_finales!$W$30*C3077^3+Classes_finales!$W$31*C3077^2+Classes_finales!$W$32*C3077+Classes_finales!$W$33</f>
        <v>3.9248304830287473</v>
      </c>
      <c r="K3077">
        <f>IF(OR(C3077&lt;10,C3077&gt;450),0,IF(H3077&gt;=MAX(Classes_finales!D:D),$M$1,Donnees_SIG!J3077))</f>
        <v>7.914299999999999</v>
      </c>
      <c r="P3077" t="s">
        <v>39</v>
      </c>
    </row>
    <row r="3078" spans="1:16">
      <c r="A3078" t="s">
        <v>6191</v>
      </c>
      <c r="B3078" t="s">
        <v>6192</v>
      </c>
      <c r="C3078">
        <v>39.772399901999997</v>
      </c>
      <c r="D3078" t="s">
        <v>37</v>
      </c>
      <c r="E3078">
        <v>790508.74231943302</v>
      </c>
      <c r="F3078">
        <v>9637682.9538989104</v>
      </c>
      <c r="G3078">
        <f>IF(C3078="","",VLOOKUP(C3078,Classes_detaillees!B:D,Classes_detaillees!C$1,TRUE))</f>
        <v>40</v>
      </c>
      <c r="H3078">
        <f>IF(C3078="","",VLOOKUP(C3078,Classes_finales!B:D,Classes_finales!C$1,TRUE))</f>
        <v>40</v>
      </c>
      <c r="I3078">
        <f t="shared" si="48"/>
        <v>20</v>
      </c>
      <c r="J3078" s="31">
        <f>Classes_finales!$W$30*C3078^3+Classes_finales!$W$31*C3078^2+Classes_finales!$W$32*C3078+Classes_finales!$W$33</f>
        <v>4.0071314220247931</v>
      </c>
      <c r="K3078">
        <f>IF(OR(C3078&lt;10,C3078&gt;450),0,IF(H3078&gt;=MAX(Classes_finales!D:D),$M$1,Donnees_SIG!J3078))</f>
        <v>4.0071314220247931</v>
      </c>
      <c r="P3078" t="s">
        <v>39</v>
      </c>
    </row>
    <row r="3079" spans="1:16">
      <c r="A3079" t="s">
        <v>6193</v>
      </c>
      <c r="B3079" t="s">
        <v>6194</v>
      </c>
      <c r="C3079">
        <v>17.519599915000001</v>
      </c>
      <c r="D3079" t="s">
        <v>37</v>
      </c>
      <c r="E3079">
        <v>790417.47564792295</v>
      </c>
      <c r="F3079">
        <v>9637691.2861462198</v>
      </c>
      <c r="G3079">
        <f>IF(C3079="","",VLOOKUP(C3079,Classes_detaillees!B:D,Classes_detaillees!C$1,TRUE))</f>
        <v>20</v>
      </c>
      <c r="H3079">
        <f>IF(C3079="","",VLOOKUP(C3079,Classes_finales!B:D,Classes_finales!C$1,TRUE))</f>
        <v>30</v>
      </c>
      <c r="I3079">
        <f t="shared" si="48"/>
        <v>20</v>
      </c>
      <c r="J3079" s="31">
        <f>Classes_finales!$W$30*C3079^3+Classes_finales!$W$31*C3079^2+Classes_finales!$W$32*C3079+Classes_finales!$W$33</f>
        <v>1.0868772218099545</v>
      </c>
      <c r="K3079">
        <f>IF(OR(C3079&lt;10,C3079&gt;450),0,IF(H3079&gt;=MAX(Classes_finales!D:D),$M$1,Donnees_SIG!J3079))</f>
        <v>1.0868772218099545</v>
      </c>
      <c r="P3079" t="s">
        <v>39</v>
      </c>
    </row>
    <row r="3080" spans="1:16">
      <c r="A3080" t="s">
        <v>6195</v>
      </c>
      <c r="B3080" s="31" t="s">
        <v>6196</v>
      </c>
      <c r="C3080">
        <v>26.274400710999998</v>
      </c>
      <c r="D3080" t="s">
        <v>37</v>
      </c>
      <c r="E3080">
        <v>789834.14004539803</v>
      </c>
      <c r="F3080">
        <v>9637367.3942504302</v>
      </c>
      <c r="G3080">
        <f>IF(C3080="","",VLOOKUP(C3080,Classes_detaillees!B:D,Classes_detaillees!C$1,TRUE))</f>
        <v>30</v>
      </c>
      <c r="H3080">
        <f>IF(C3080="","",VLOOKUP(C3080,Classes_finales!B:D,Classes_finales!C$1,TRUE))</f>
        <v>30</v>
      </c>
      <c r="I3080">
        <f t="shared" si="48"/>
        <v>20</v>
      </c>
      <c r="J3080" s="31">
        <f>Classes_finales!$W$30*C3080^3+Classes_finales!$W$31*C3080^2+Classes_finales!$W$32*C3080+Classes_finales!$W$33</f>
        <v>2.1733029250121185</v>
      </c>
      <c r="K3080">
        <f>IF(OR(C3080&lt;10,C3080&gt;450),0,IF(H3080&gt;=MAX(Classes_finales!D:D),$M$1,Donnees_SIG!J3080))</f>
        <v>2.1733029250121185</v>
      </c>
      <c r="P3080" t="s">
        <v>39</v>
      </c>
    </row>
    <row r="3081" spans="1:16">
      <c r="A3081" t="s">
        <v>6197</v>
      </c>
      <c r="B3081" t="s">
        <v>6198</v>
      </c>
      <c r="C3081">
        <v>43.298801421999997</v>
      </c>
      <c r="D3081" t="s">
        <v>37</v>
      </c>
      <c r="E3081">
        <v>785622.17714221997</v>
      </c>
      <c r="F3081">
        <v>9635909.3684750702</v>
      </c>
      <c r="G3081">
        <f>IF(C3081="","",VLOOKUP(C3081,Classes_detaillees!B:D,Classes_detaillees!C$1,TRUE))</f>
        <v>45</v>
      </c>
      <c r="H3081">
        <f>IF(C3081="","",VLOOKUP(C3081,Classes_finales!B:D,Classes_finales!C$1,TRUE))</f>
        <v>50</v>
      </c>
      <c r="I3081">
        <f t="shared" si="48"/>
        <v>20</v>
      </c>
      <c r="J3081" s="31">
        <f>Classes_finales!$W$30*C3081^3+Classes_finales!$W$31*C3081^2+Classes_finales!$W$32*C3081+Classes_finales!$W$33</f>
        <v>4.4870115393738974</v>
      </c>
      <c r="K3081">
        <f>IF(OR(C3081&lt;10,C3081&gt;450),0,IF(H3081&gt;=MAX(Classes_finales!D:D),$M$1,Donnees_SIG!J3081))</f>
        <v>4.4870115393738974</v>
      </c>
      <c r="P3081" t="s">
        <v>39</v>
      </c>
    </row>
    <row r="3082" spans="1:16">
      <c r="A3082" t="s">
        <v>6199</v>
      </c>
      <c r="B3082" s="31" t="s">
        <v>6200</v>
      </c>
      <c r="C3082">
        <v>64.828697204999997</v>
      </c>
      <c r="D3082" t="s">
        <v>37</v>
      </c>
      <c r="E3082">
        <v>790617.40854125901</v>
      </c>
      <c r="F3082">
        <v>9639331.4113615192</v>
      </c>
      <c r="G3082">
        <f>IF(C3082="","",VLOOKUP(C3082,Classes_detaillees!B:D,Classes_detaillees!C$1,TRUE))</f>
        <v>65</v>
      </c>
      <c r="H3082">
        <f>IF(C3082="","",VLOOKUP(C3082,Classes_finales!B:D,Classes_finales!C$1,TRUE))</f>
        <v>70</v>
      </c>
      <c r="I3082">
        <f t="shared" si="48"/>
        <v>20</v>
      </c>
      <c r="J3082" s="31">
        <f>Classes_finales!$W$30*C3082^3+Classes_finales!$W$31*C3082^2+Classes_finales!$W$32*C3082+Classes_finales!$W$33</f>
        <v>7.0079357447625252</v>
      </c>
      <c r="K3082">
        <f>IF(OR(C3082&lt;10,C3082&gt;450),0,IF(H3082&gt;=MAX(Classes_finales!D:D),$M$1,Donnees_SIG!J3082))</f>
        <v>7.0079357447625252</v>
      </c>
      <c r="P3082" t="s">
        <v>39</v>
      </c>
    </row>
    <row r="3083" spans="1:16">
      <c r="A3083" t="s">
        <v>6201</v>
      </c>
      <c r="B3083" t="s">
        <v>6202</v>
      </c>
      <c r="C3083">
        <v>180.56750488</v>
      </c>
      <c r="D3083" t="s">
        <v>37</v>
      </c>
      <c r="E3083">
        <v>790546.19874343998</v>
      </c>
      <c r="F3083">
        <v>9637487.4908507094</v>
      </c>
      <c r="G3083">
        <f>IF(C3083="","",VLOOKUP(C3083,Classes_detaillees!B:D,Classes_detaillees!C$1,TRUE))</f>
        <v>185</v>
      </c>
      <c r="H3083">
        <f>IF(C3083="","",VLOOKUP(C3083,Classes_finales!B:D,Classes_finales!C$1,TRUE))</f>
        <v>80</v>
      </c>
      <c r="I3083">
        <f t="shared" si="48"/>
        <v>20</v>
      </c>
      <c r="J3083" s="31">
        <f>Classes_finales!$W$30*C3083^3+Classes_finales!$W$31*C3083^2+Classes_finales!$W$32*C3083+Classes_finales!$W$33</f>
        <v>-36.219947980904642</v>
      </c>
      <c r="K3083">
        <f>IF(OR(C3083&lt;10,C3083&gt;450),0,IF(H3083&gt;=MAX(Classes_finales!D:D),$M$1,Donnees_SIG!J3083))</f>
        <v>7.914299999999999</v>
      </c>
      <c r="P3083" t="s">
        <v>39</v>
      </c>
    </row>
    <row r="3084" spans="1:16">
      <c r="A3084" t="s">
        <v>6203</v>
      </c>
      <c r="B3084" s="31" t="s">
        <v>6204</v>
      </c>
      <c r="C3084">
        <v>18.437999725000001</v>
      </c>
      <c r="D3084" t="s">
        <v>37</v>
      </c>
      <c r="E3084">
        <v>790617.45540270605</v>
      </c>
      <c r="F3084">
        <v>9638705.0697801001</v>
      </c>
      <c r="G3084">
        <f>IF(C3084="","",VLOOKUP(C3084,Classes_detaillees!B:D,Classes_detaillees!C$1,TRUE))</f>
        <v>20</v>
      </c>
      <c r="H3084">
        <f>IF(C3084="","",VLOOKUP(C3084,Classes_finales!B:D,Classes_finales!C$1,TRUE))</f>
        <v>30</v>
      </c>
      <c r="I3084">
        <f t="shared" si="48"/>
        <v>20</v>
      </c>
      <c r="J3084" s="31">
        <f>Classes_finales!$W$30*C3084^3+Classes_finales!$W$31*C3084^2+Classes_finales!$W$32*C3084+Classes_finales!$W$33</f>
        <v>1.1939702323784176</v>
      </c>
      <c r="K3084">
        <f>IF(OR(C3084&lt;10,C3084&gt;450),0,IF(H3084&gt;=MAX(Classes_finales!D:D),$M$1,Donnees_SIG!J3084))</f>
        <v>1.1939702323784176</v>
      </c>
      <c r="P3084" t="s">
        <v>39</v>
      </c>
    </row>
    <row r="3085" spans="1:16">
      <c r="A3085" t="s">
        <v>6205</v>
      </c>
      <c r="B3085" t="s">
        <v>6206</v>
      </c>
      <c r="C3085">
        <v>68.555702209000003</v>
      </c>
      <c r="D3085" t="s">
        <v>37</v>
      </c>
      <c r="E3085">
        <v>785499.57188520499</v>
      </c>
      <c r="F3085">
        <v>9636146.2398847397</v>
      </c>
      <c r="G3085">
        <f>IF(C3085="","",VLOOKUP(C3085,Classes_detaillees!B:D,Classes_detaillees!C$1,TRUE))</f>
        <v>70</v>
      </c>
      <c r="H3085">
        <f>IF(C3085="","",VLOOKUP(C3085,Classes_finales!B:D,Classes_finales!C$1,TRUE))</f>
        <v>70</v>
      </c>
      <c r="I3085">
        <f t="shared" si="48"/>
        <v>20</v>
      </c>
      <c r="J3085" s="31">
        <f>Classes_finales!$W$30*C3085^3+Classes_finales!$W$31*C3085^2+Classes_finales!$W$32*C3085+Classes_finales!$W$33</f>
        <v>7.3187875503913737</v>
      </c>
      <c r="K3085">
        <f>IF(OR(C3085&lt;10,C3085&gt;450),0,IF(H3085&gt;=MAX(Classes_finales!D:D),$M$1,Donnees_SIG!J3085))</f>
        <v>7.3187875503913737</v>
      </c>
      <c r="P3085" t="s">
        <v>39</v>
      </c>
    </row>
    <row r="3086" spans="1:16">
      <c r="A3086" t="s">
        <v>6207</v>
      </c>
      <c r="B3086" t="s">
        <v>6208</v>
      </c>
      <c r="C3086">
        <v>27.161699294999998</v>
      </c>
      <c r="D3086" t="s">
        <v>37</v>
      </c>
      <c r="E3086">
        <v>791737.98136120301</v>
      </c>
      <c r="F3086">
        <v>9639468.5899037104</v>
      </c>
      <c r="G3086">
        <f>IF(C3086="","",VLOOKUP(C3086,Classes_detaillees!B:D,Classes_detaillees!C$1,TRUE))</f>
        <v>30</v>
      </c>
      <c r="H3086">
        <f>IF(C3086="","",VLOOKUP(C3086,Classes_finales!B:D,Classes_finales!C$1,TRUE))</f>
        <v>30</v>
      </c>
      <c r="I3086">
        <f t="shared" si="48"/>
        <v>20</v>
      </c>
      <c r="J3086" s="31">
        <f>Classes_finales!$W$30*C3086^3+Classes_finales!$W$31*C3086^2+Classes_finales!$W$32*C3086+Classes_finales!$W$33</f>
        <v>2.2900929194742257</v>
      </c>
      <c r="K3086">
        <f>IF(OR(C3086&lt;10,C3086&gt;450),0,IF(H3086&gt;=MAX(Classes_finales!D:D),$M$1,Donnees_SIG!J3086))</f>
        <v>2.2900929194742257</v>
      </c>
      <c r="P3086" t="s">
        <v>39</v>
      </c>
    </row>
    <row r="3087" spans="1:16">
      <c r="A3087" t="s">
        <v>6209</v>
      </c>
      <c r="B3087" s="31" t="s">
        <v>6210</v>
      </c>
      <c r="C3087">
        <v>44.399299622000001</v>
      </c>
      <c r="D3087" t="s">
        <v>37</v>
      </c>
      <c r="E3087">
        <v>784818.18009439297</v>
      </c>
      <c r="F3087">
        <v>9635147.3502431307</v>
      </c>
      <c r="G3087">
        <f>IF(C3087="","",VLOOKUP(C3087,Classes_detaillees!B:D,Classes_detaillees!C$1,TRUE))</f>
        <v>45</v>
      </c>
      <c r="H3087">
        <f>IF(C3087="","",VLOOKUP(C3087,Classes_finales!B:D,Classes_finales!C$1,TRUE))</f>
        <v>50</v>
      </c>
      <c r="I3087">
        <f t="shared" si="48"/>
        <v>20</v>
      </c>
      <c r="J3087" s="31">
        <f>Classes_finales!$W$30*C3087^3+Classes_finales!$W$31*C3087^2+Classes_finales!$W$32*C3087+Classes_finales!$W$33</f>
        <v>4.634990484248565</v>
      </c>
      <c r="K3087">
        <f>IF(OR(C3087&lt;10,C3087&gt;450),0,IF(H3087&gt;=MAX(Classes_finales!D:D),$M$1,Donnees_SIG!J3087))</f>
        <v>4.634990484248565</v>
      </c>
      <c r="P3087" t="s">
        <v>39</v>
      </c>
    </row>
    <row r="3088" spans="1:16">
      <c r="A3088" t="s">
        <v>6211</v>
      </c>
      <c r="B3088" t="s">
        <v>6212</v>
      </c>
      <c r="C3088">
        <v>34.021099091000004</v>
      </c>
      <c r="D3088" t="s">
        <v>37</v>
      </c>
      <c r="E3088">
        <v>784532.04479298403</v>
      </c>
      <c r="F3088">
        <v>9636431.6718141306</v>
      </c>
      <c r="G3088">
        <f>IF(C3088="","",VLOOKUP(C3088,Classes_detaillees!B:D,Classes_detaillees!C$1,TRUE))</f>
        <v>35</v>
      </c>
      <c r="H3088">
        <f>IF(C3088="","",VLOOKUP(C3088,Classes_finales!B:D,Classes_finales!C$1,TRUE))</f>
        <v>35</v>
      </c>
      <c r="I3088">
        <f t="shared" si="48"/>
        <v>20</v>
      </c>
      <c r="J3088" s="31">
        <f>Classes_finales!$W$30*C3088^3+Classes_finales!$W$31*C3088^2+Classes_finales!$W$32*C3088+Classes_finales!$W$33</f>
        <v>3.2169136003793488</v>
      </c>
      <c r="K3088">
        <f>IF(OR(C3088&lt;10,C3088&gt;450),0,IF(H3088&gt;=MAX(Classes_finales!D:D),$M$1,Donnees_SIG!J3088))</f>
        <v>3.2169136003793488</v>
      </c>
      <c r="P3088" t="s">
        <v>39</v>
      </c>
    </row>
    <row r="3089" spans="1:16">
      <c r="A3089" t="s">
        <v>6213</v>
      </c>
      <c r="B3089" t="s">
        <v>6214</v>
      </c>
      <c r="C3089">
        <v>318.03729248000002</v>
      </c>
      <c r="D3089" t="s">
        <v>37</v>
      </c>
      <c r="E3089">
        <v>791530.78132882703</v>
      </c>
      <c r="F3089">
        <v>9638991.7585608009</v>
      </c>
      <c r="G3089">
        <f>IF(C3089="","",VLOOKUP(C3089,Classes_detaillees!B:D,Classes_detaillees!C$1,TRUE))</f>
        <v>320</v>
      </c>
      <c r="H3089">
        <f>IF(C3089="","",VLOOKUP(C3089,Classes_finales!B:D,Classes_finales!C$1,TRUE))</f>
        <v>80</v>
      </c>
      <c r="I3089">
        <f t="shared" si="48"/>
        <v>20</v>
      </c>
      <c r="J3089" s="31">
        <f>Classes_finales!$W$30*C3089^3+Classes_finales!$W$31*C3089^2+Classes_finales!$W$32*C3089+Classes_finales!$W$33</f>
        <v>-403.23133178126716</v>
      </c>
      <c r="K3089">
        <f>IF(OR(C3089&lt;10,C3089&gt;450),0,IF(H3089&gt;=MAX(Classes_finales!D:D),$M$1,Donnees_SIG!J3089))</f>
        <v>7.914299999999999</v>
      </c>
      <c r="P3089" t="s">
        <v>39</v>
      </c>
    </row>
    <row r="3090" spans="1:16">
      <c r="A3090" t="s">
        <v>6215</v>
      </c>
      <c r="B3090" t="s">
        <v>6216</v>
      </c>
      <c r="C3090">
        <v>58.423599242999998</v>
      </c>
      <c r="D3090" t="s">
        <v>37</v>
      </c>
      <c r="E3090">
        <v>793124.21210994897</v>
      </c>
      <c r="F3090">
        <v>9638834.9055673499</v>
      </c>
      <c r="G3090">
        <f>IF(C3090="","",VLOOKUP(C3090,Classes_detaillees!B:D,Classes_detaillees!C$1,TRUE))</f>
        <v>60</v>
      </c>
      <c r="H3090">
        <f>IF(C3090="","",VLOOKUP(C3090,Classes_finales!B:D,Classes_finales!C$1,TRUE))</f>
        <v>60</v>
      </c>
      <c r="I3090">
        <f t="shared" si="48"/>
        <v>20</v>
      </c>
      <c r="J3090" s="31">
        <f>Classes_finales!$W$30*C3090^3+Classes_finales!$W$31*C3090^2+Classes_finales!$W$32*C3090+Classes_finales!$W$33</f>
        <v>6.367534853863507</v>
      </c>
      <c r="K3090">
        <f>IF(OR(C3090&lt;10,C3090&gt;450),0,IF(H3090&gt;=MAX(Classes_finales!D:D),$M$1,Donnees_SIG!J3090))</f>
        <v>6.367534853863507</v>
      </c>
      <c r="P3090" t="s">
        <v>39</v>
      </c>
    </row>
    <row r="3091" spans="1:16">
      <c r="A3091" t="s">
        <v>6217</v>
      </c>
      <c r="B3091" s="31" t="s">
        <v>6218</v>
      </c>
      <c r="C3091">
        <v>157.60890198000001</v>
      </c>
      <c r="D3091" t="s">
        <v>37</v>
      </c>
      <c r="E3091">
        <v>790509.99835203798</v>
      </c>
      <c r="F3091">
        <v>9639153.28668922</v>
      </c>
      <c r="G3091">
        <f>IF(C3091="","",VLOOKUP(C3091,Classes_detaillees!B:D,Classes_detaillees!C$1,TRUE))</f>
        <v>160</v>
      </c>
      <c r="H3091">
        <f>IF(C3091="","",VLOOKUP(C3091,Classes_finales!B:D,Classes_finales!C$1,TRUE))</f>
        <v>80</v>
      </c>
      <c r="I3091">
        <f t="shared" si="48"/>
        <v>20</v>
      </c>
      <c r="J3091" s="31">
        <f>Classes_finales!$W$30*C3091^3+Classes_finales!$W$31*C3091^2+Classes_finales!$W$32*C3091+Classes_finales!$W$33</f>
        <v>-15.16239489791033</v>
      </c>
      <c r="K3091">
        <f>IF(OR(C3091&lt;10,C3091&gt;450),0,IF(H3091&gt;=MAX(Classes_finales!D:D),$M$1,Donnees_SIG!J3091))</f>
        <v>7.914299999999999</v>
      </c>
      <c r="P3091" t="s">
        <v>39</v>
      </c>
    </row>
    <row r="3092" spans="1:16">
      <c r="A3092" t="s">
        <v>6219</v>
      </c>
      <c r="B3092" t="s">
        <v>6220</v>
      </c>
      <c r="C3092">
        <v>25.614700317</v>
      </c>
      <c r="D3092" t="s">
        <v>37</v>
      </c>
      <c r="E3092">
        <v>793207.52832509705</v>
      </c>
      <c r="F3092">
        <v>9638910.5651896</v>
      </c>
      <c r="G3092">
        <f>IF(C3092="","",VLOOKUP(C3092,Classes_detaillees!B:D,Classes_detaillees!C$1,TRUE))</f>
        <v>30</v>
      </c>
      <c r="H3092">
        <f>IF(C3092="","",VLOOKUP(C3092,Classes_finales!B:D,Classes_finales!C$1,TRUE))</f>
        <v>30</v>
      </c>
      <c r="I3092">
        <f t="shared" si="48"/>
        <v>20</v>
      </c>
      <c r="J3092" s="31">
        <f>Classes_finales!$W$30*C3092^3+Classes_finales!$W$31*C3092^2+Classes_finales!$W$32*C3092+Classes_finales!$W$33</f>
        <v>2.0871020751856464</v>
      </c>
      <c r="K3092">
        <f>IF(OR(C3092&lt;10,C3092&gt;450),0,IF(H3092&gt;=MAX(Classes_finales!D:D),$M$1,Donnees_SIG!J3092))</f>
        <v>2.0871020751856464</v>
      </c>
      <c r="P3092" t="s">
        <v>39</v>
      </c>
    </row>
    <row r="3093" spans="1:16">
      <c r="A3093" t="s">
        <v>6221</v>
      </c>
      <c r="B3093" t="s">
        <v>6222</v>
      </c>
      <c r="C3093">
        <v>51.215900421000001</v>
      </c>
      <c r="D3093" t="s">
        <v>37</v>
      </c>
      <c r="E3093">
        <v>791072.05095700303</v>
      </c>
      <c r="F3093">
        <v>9638434.4508019909</v>
      </c>
      <c r="G3093">
        <f>IF(C3093="","",VLOOKUP(C3093,Classes_detaillees!B:D,Classes_detaillees!C$1,TRUE))</f>
        <v>55</v>
      </c>
      <c r="H3093">
        <f>IF(C3093="","",VLOOKUP(C3093,Classes_finales!B:D,Classes_finales!C$1,TRUE))</f>
        <v>60</v>
      </c>
      <c r="I3093">
        <f t="shared" si="48"/>
        <v>20</v>
      </c>
      <c r="J3093" s="31">
        <f>Classes_finales!$W$30*C3093^3+Classes_finales!$W$31*C3093^2+Classes_finales!$W$32*C3093+Classes_finales!$W$33</f>
        <v>5.5203790802778112</v>
      </c>
      <c r="K3093">
        <f>IF(OR(C3093&lt;10,C3093&gt;450),0,IF(H3093&gt;=MAX(Classes_finales!D:D),$M$1,Donnees_SIG!J3093))</f>
        <v>5.5203790802778112</v>
      </c>
      <c r="P3093" t="s">
        <v>39</v>
      </c>
    </row>
    <row r="3094" spans="1:16">
      <c r="A3094" t="s">
        <v>6223</v>
      </c>
      <c r="B3094" s="31" t="s">
        <v>6224</v>
      </c>
      <c r="C3094">
        <v>187.86079407</v>
      </c>
      <c r="D3094" t="s">
        <v>37</v>
      </c>
      <c r="E3094">
        <v>782947.95018854795</v>
      </c>
      <c r="F3094">
        <v>9635748.86189197</v>
      </c>
      <c r="G3094">
        <f>IF(C3094="","",VLOOKUP(C3094,Classes_detaillees!B:D,Classes_detaillees!C$1,TRUE))</f>
        <v>190</v>
      </c>
      <c r="H3094">
        <f>IF(C3094="","",VLOOKUP(C3094,Classes_finales!B:D,Classes_finales!C$1,TRUE))</f>
        <v>80</v>
      </c>
      <c r="I3094">
        <f t="shared" si="48"/>
        <v>20</v>
      </c>
      <c r="J3094" s="31">
        <f>Classes_finales!$W$30*C3094^3+Classes_finales!$W$31*C3094^2+Classes_finales!$W$32*C3094+Classes_finales!$W$33</f>
        <v>-44.745182200248145</v>
      </c>
      <c r="K3094">
        <f>IF(OR(C3094&lt;10,C3094&gt;450),0,IF(H3094&gt;=MAX(Classes_finales!D:D),$M$1,Donnees_SIG!J3094))</f>
        <v>7.914299999999999</v>
      </c>
      <c r="P3094" t="s">
        <v>39</v>
      </c>
    </row>
    <row r="3095" spans="1:16">
      <c r="A3095" t="s">
        <v>6225</v>
      </c>
      <c r="B3095" s="31" t="s">
        <v>6226</v>
      </c>
      <c r="C3095">
        <v>124.13610077</v>
      </c>
      <c r="D3095" t="s">
        <v>37</v>
      </c>
      <c r="E3095">
        <v>790275.34243827499</v>
      </c>
      <c r="F3095">
        <v>9638696.8186522909</v>
      </c>
      <c r="G3095">
        <f>IF(C3095="","",VLOOKUP(C3095,Classes_detaillees!B:D,Classes_detaillees!C$1,TRUE))</f>
        <v>125</v>
      </c>
      <c r="H3095">
        <f>IF(C3095="","",VLOOKUP(C3095,Classes_finales!B:D,Classes_finales!C$1,TRUE))</f>
        <v>80</v>
      </c>
      <c r="I3095">
        <f t="shared" si="48"/>
        <v>20</v>
      </c>
      <c r="J3095" s="31">
        <f>Classes_finales!$W$30*C3095^3+Classes_finales!$W$31*C3095^2+Classes_finales!$W$32*C3095+Classes_finales!$W$33</f>
        <v>2.2289624744140837</v>
      </c>
      <c r="K3095">
        <f>IF(OR(C3095&lt;10,C3095&gt;450),0,IF(H3095&gt;=MAX(Classes_finales!D:D),$M$1,Donnees_SIG!J3095))</f>
        <v>7.914299999999999</v>
      </c>
      <c r="P3095" t="s">
        <v>39</v>
      </c>
    </row>
    <row r="3096" spans="1:16">
      <c r="A3096" t="s">
        <v>6227</v>
      </c>
      <c r="B3096" s="31" t="s">
        <v>6228</v>
      </c>
      <c r="C3096">
        <v>50.771598816000001</v>
      </c>
      <c r="D3096" t="s">
        <v>37</v>
      </c>
      <c r="E3096">
        <v>783286.22452179901</v>
      </c>
      <c r="F3096">
        <v>9636843.5991642997</v>
      </c>
      <c r="G3096">
        <f>IF(C3096="","",VLOOKUP(C3096,Classes_detaillees!B:D,Classes_detaillees!C$1,TRUE))</f>
        <v>55</v>
      </c>
      <c r="H3096">
        <f>IF(C3096="","",VLOOKUP(C3096,Classes_finales!B:D,Classes_finales!C$1,TRUE))</f>
        <v>60</v>
      </c>
      <c r="I3096">
        <f t="shared" si="48"/>
        <v>20</v>
      </c>
      <c r="J3096" s="31">
        <f>Classes_finales!$W$30*C3096^3+Classes_finales!$W$31*C3096^2+Classes_finales!$W$32*C3096+Classes_finales!$W$33</f>
        <v>5.4647304103096594</v>
      </c>
      <c r="K3096">
        <f>IF(OR(C3096&lt;10,C3096&gt;450),0,IF(H3096&gt;=MAX(Classes_finales!D:D),$M$1,Donnees_SIG!J3096))</f>
        <v>5.4647304103096594</v>
      </c>
      <c r="P3096" t="s">
        <v>39</v>
      </c>
    </row>
    <row r="3097" spans="1:16">
      <c r="A3097" t="s">
        <v>6229</v>
      </c>
      <c r="B3097" s="31" t="s">
        <v>6230</v>
      </c>
      <c r="C3097">
        <v>58.735599518000001</v>
      </c>
      <c r="D3097" t="s">
        <v>37</v>
      </c>
      <c r="E3097">
        <v>789883.39540526003</v>
      </c>
      <c r="F3097">
        <v>9637395.6288783606</v>
      </c>
      <c r="G3097">
        <f>IF(C3097="","",VLOOKUP(C3097,Classes_detaillees!B:D,Classes_detaillees!C$1,TRUE))</f>
        <v>60</v>
      </c>
      <c r="H3097">
        <f>IF(C3097="","",VLOOKUP(C3097,Classes_finales!B:D,Classes_finales!C$1,TRUE))</f>
        <v>60</v>
      </c>
      <c r="I3097">
        <f t="shared" si="48"/>
        <v>20</v>
      </c>
      <c r="J3097" s="31">
        <f>Classes_finales!$W$30*C3097^3+Classes_finales!$W$31*C3097^2+Classes_finales!$W$32*C3097+Classes_finales!$W$33</f>
        <v>6.4014666255857193</v>
      </c>
      <c r="K3097">
        <f>IF(OR(C3097&lt;10,C3097&gt;450),0,IF(H3097&gt;=MAX(Classes_finales!D:D),$M$1,Donnees_SIG!J3097))</f>
        <v>6.4014666255857193</v>
      </c>
      <c r="P3097" t="s">
        <v>39</v>
      </c>
    </row>
    <row r="3098" spans="1:16">
      <c r="A3098" t="s">
        <v>6231</v>
      </c>
      <c r="B3098" t="s">
        <v>6232</v>
      </c>
      <c r="C3098">
        <v>73.658798218000001</v>
      </c>
      <c r="D3098" t="s">
        <v>37</v>
      </c>
      <c r="E3098">
        <v>790509.89598044998</v>
      </c>
      <c r="F3098">
        <v>9639236.2957126796</v>
      </c>
      <c r="G3098">
        <f>IF(C3098="","",VLOOKUP(C3098,Classes_detaillees!B:D,Classes_detaillees!C$1,TRUE))</f>
        <v>75</v>
      </c>
      <c r="H3098">
        <f>IF(C3098="","",VLOOKUP(C3098,Classes_finales!B:D,Classes_finales!C$1,TRUE))</f>
        <v>80</v>
      </c>
      <c r="I3098">
        <f t="shared" si="48"/>
        <v>20</v>
      </c>
      <c r="J3098" s="31">
        <f>Classes_finales!$W$30*C3098^3+Classes_finales!$W$31*C3098^2+Classes_finales!$W$32*C3098+Classes_finales!$W$33</f>
        <v>7.6569555925344464</v>
      </c>
      <c r="K3098">
        <f>IF(OR(C3098&lt;10,C3098&gt;450),0,IF(H3098&gt;=MAX(Classes_finales!D:D),$M$1,Donnees_SIG!J3098))</f>
        <v>7.914299999999999</v>
      </c>
      <c r="P3098" t="s">
        <v>39</v>
      </c>
    </row>
    <row r="3099" spans="1:16">
      <c r="A3099" t="s">
        <v>6233</v>
      </c>
      <c r="B3099" t="s">
        <v>6234</v>
      </c>
      <c r="C3099">
        <v>48.174800873000002</v>
      </c>
      <c r="D3099" t="s">
        <v>37</v>
      </c>
      <c r="E3099">
        <v>783267.14408820297</v>
      </c>
      <c r="F3099">
        <v>9635339.0015129093</v>
      </c>
      <c r="G3099">
        <f>IF(C3099="","",VLOOKUP(C3099,Classes_detaillees!B:D,Classes_detaillees!C$1,TRUE))</f>
        <v>50</v>
      </c>
      <c r="H3099">
        <f>IF(C3099="","",VLOOKUP(C3099,Classes_finales!B:D,Classes_finales!C$1,TRUE))</f>
        <v>50</v>
      </c>
      <c r="I3099">
        <f t="shared" si="48"/>
        <v>20</v>
      </c>
      <c r="J3099" s="31">
        <f>Classes_finales!$W$30*C3099^3+Classes_finales!$W$31*C3099^2+Classes_finales!$W$32*C3099+Classes_finales!$W$33</f>
        <v>5.1331387569110216</v>
      </c>
      <c r="K3099">
        <f>IF(OR(C3099&lt;10,C3099&gt;450),0,IF(H3099&gt;=MAX(Classes_finales!D:D),$M$1,Donnees_SIG!J3099))</f>
        <v>5.1331387569110216</v>
      </c>
      <c r="P3099" t="s">
        <v>39</v>
      </c>
    </row>
    <row r="3100" spans="1:16">
      <c r="A3100" t="s">
        <v>6235</v>
      </c>
      <c r="B3100" t="s">
        <v>6236</v>
      </c>
      <c r="C3100">
        <v>37.149501801</v>
      </c>
      <c r="D3100" t="s">
        <v>37</v>
      </c>
      <c r="E3100">
        <v>792557.49781714706</v>
      </c>
      <c r="F3100">
        <v>9638699.01846206</v>
      </c>
      <c r="G3100">
        <f>IF(C3100="","",VLOOKUP(C3100,Classes_detaillees!B:D,Classes_detaillees!C$1,TRUE))</f>
        <v>40</v>
      </c>
      <c r="H3100">
        <f>IF(C3100="","",VLOOKUP(C3100,Classes_finales!B:D,Classes_finales!C$1,TRUE))</f>
        <v>40</v>
      </c>
      <c r="I3100">
        <f t="shared" si="48"/>
        <v>20</v>
      </c>
      <c r="J3100" s="31">
        <f>Classes_finales!$W$30*C3100^3+Classes_finales!$W$31*C3100^2+Classes_finales!$W$32*C3100+Classes_finales!$W$33</f>
        <v>3.6469049539001266</v>
      </c>
      <c r="K3100">
        <f>IF(OR(C3100&lt;10,C3100&gt;450),0,IF(H3100&gt;=MAX(Classes_finales!D:D),$M$1,Donnees_SIG!J3100))</f>
        <v>3.6469049539001266</v>
      </c>
      <c r="P3100" t="s">
        <v>39</v>
      </c>
    </row>
    <row r="3101" spans="1:16">
      <c r="A3101" t="s">
        <v>6237</v>
      </c>
      <c r="B3101" t="s">
        <v>6238</v>
      </c>
      <c r="C3101">
        <v>18.0583992</v>
      </c>
      <c r="D3101" t="s">
        <v>37</v>
      </c>
      <c r="E3101">
        <v>790872.63885101501</v>
      </c>
      <c r="F3101">
        <v>9638449.0867449902</v>
      </c>
      <c r="G3101">
        <f>IF(C3101="","",VLOOKUP(C3101,Classes_detaillees!B:D,Classes_detaillees!C$1,TRUE))</f>
        <v>20</v>
      </c>
      <c r="H3101">
        <f>IF(C3101="","",VLOOKUP(C3101,Classes_finales!B:D,Classes_finales!C$1,TRUE))</f>
        <v>30</v>
      </c>
      <c r="I3101">
        <f t="shared" si="48"/>
        <v>20</v>
      </c>
      <c r="J3101" s="31">
        <f>Classes_finales!$W$30*C3101^3+Classes_finales!$W$31*C3101^2+Classes_finales!$W$32*C3101+Classes_finales!$W$33</f>
        <v>1.1494766664111775</v>
      </c>
      <c r="K3101">
        <f>IF(OR(C3101&lt;10,C3101&gt;450),0,IF(H3101&gt;=MAX(Classes_finales!D:D),$M$1,Donnees_SIG!J3101))</f>
        <v>1.1494766664111775</v>
      </c>
      <c r="P3101" t="s">
        <v>39</v>
      </c>
    </row>
    <row r="3102" spans="1:16">
      <c r="A3102" t="s">
        <v>6239</v>
      </c>
      <c r="B3102" t="s">
        <v>6240</v>
      </c>
      <c r="C3102">
        <v>257.48980712999997</v>
      </c>
      <c r="D3102" t="s">
        <v>37</v>
      </c>
      <c r="E3102">
        <v>792372.79765595798</v>
      </c>
      <c r="F3102">
        <v>9638667.8423444107</v>
      </c>
      <c r="G3102">
        <f>IF(C3102="","",VLOOKUP(C3102,Classes_detaillees!B:D,Classes_detaillees!C$1,TRUE))</f>
        <v>260</v>
      </c>
      <c r="H3102">
        <f>IF(C3102="","",VLOOKUP(C3102,Classes_finales!B:D,Classes_finales!C$1,TRUE))</f>
        <v>80</v>
      </c>
      <c r="I3102">
        <f t="shared" si="48"/>
        <v>20</v>
      </c>
      <c r="J3102" s="31">
        <f>Classes_finales!$W$30*C3102^3+Classes_finales!$W$31*C3102^2+Classes_finales!$W$32*C3102+Classes_finales!$W$33</f>
        <v>-181.40096631340899</v>
      </c>
      <c r="K3102">
        <f>IF(OR(C3102&lt;10,C3102&gt;450),0,IF(H3102&gt;=MAX(Classes_finales!D:D),$M$1,Donnees_SIG!J3102))</f>
        <v>7.914299999999999</v>
      </c>
      <c r="P3102" t="s">
        <v>39</v>
      </c>
    </row>
    <row r="3103" spans="1:16">
      <c r="A3103" t="s">
        <v>6241</v>
      </c>
      <c r="B3103" t="s">
        <v>6242</v>
      </c>
      <c r="C3103">
        <v>75.173103333</v>
      </c>
      <c r="D3103" t="s">
        <v>37</v>
      </c>
      <c r="E3103">
        <v>791832.41764174902</v>
      </c>
      <c r="F3103">
        <v>9638381.6925901808</v>
      </c>
      <c r="G3103">
        <f>IF(C3103="","",VLOOKUP(C3103,Classes_detaillees!B:D,Classes_detaillees!C$1,TRUE))</f>
        <v>80</v>
      </c>
      <c r="H3103">
        <f>IF(C3103="","",VLOOKUP(C3103,Classes_finales!B:D,Classes_finales!C$1,TRUE))</f>
        <v>80</v>
      </c>
      <c r="I3103">
        <f t="shared" si="48"/>
        <v>20</v>
      </c>
      <c r="J3103" s="31">
        <f>Classes_finales!$W$30*C3103^3+Classes_finales!$W$31*C3103^2+Classes_finales!$W$32*C3103+Classes_finales!$W$33</f>
        <v>7.7357822819532291</v>
      </c>
      <c r="K3103">
        <f>IF(OR(C3103&lt;10,C3103&gt;450),0,IF(H3103&gt;=MAX(Classes_finales!D:D),$M$1,Donnees_SIG!J3103))</f>
        <v>7.914299999999999</v>
      </c>
      <c r="P3103" t="s">
        <v>39</v>
      </c>
    </row>
    <row r="3104" spans="1:16">
      <c r="A3104" t="s">
        <v>6243</v>
      </c>
      <c r="B3104" t="s">
        <v>6244</v>
      </c>
      <c r="C3104">
        <v>96.034500121999997</v>
      </c>
      <c r="D3104" t="s">
        <v>37</v>
      </c>
      <c r="E3104">
        <v>790800.82025482901</v>
      </c>
      <c r="F3104">
        <v>9639271.7172053903</v>
      </c>
      <c r="G3104">
        <f>IF(C3104="","",VLOOKUP(C3104,Classes_detaillees!B:D,Classes_detaillees!C$1,TRUE))</f>
        <v>100</v>
      </c>
      <c r="H3104">
        <f>IF(C3104="","",VLOOKUP(C3104,Classes_finales!B:D,Classes_finales!C$1,TRUE))</f>
        <v>80</v>
      </c>
      <c r="I3104">
        <f t="shared" si="48"/>
        <v>20</v>
      </c>
      <c r="J3104" s="31">
        <f>Classes_finales!$W$30*C3104^3+Classes_finales!$W$31*C3104^2+Classes_finales!$W$32*C3104+Classes_finales!$W$33</f>
        <v>7.5626344828722285</v>
      </c>
      <c r="K3104">
        <f>IF(OR(C3104&lt;10,C3104&gt;450),0,IF(H3104&gt;=MAX(Classes_finales!D:D),$M$1,Donnees_SIG!J3104))</f>
        <v>7.914299999999999</v>
      </c>
      <c r="P3104" t="s">
        <v>39</v>
      </c>
    </row>
    <row r="3105" spans="1:16">
      <c r="A3105" t="s">
        <v>6245</v>
      </c>
      <c r="B3105" s="31" t="s">
        <v>6246</v>
      </c>
      <c r="C3105">
        <v>77.801002502000003</v>
      </c>
      <c r="D3105" t="s">
        <v>37</v>
      </c>
      <c r="E3105">
        <v>791690.55035671103</v>
      </c>
      <c r="F3105">
        <v>9637677.35291164</v>
      </c>
      <c r="G3105">
        <f>IF(C3105="","",VLOOKUP(C3105,Classes_detaillees!B:D,Classes_detaillees!C$1,TRUE))</f>
        <v>80</v>
      </c>
      <c r="H3105">
        <f>IF(C3105="","",VLOOKUP(C3105,Classes_finales!B:D,Classes_finales!C$1,TRUE))</f>
        <v>80</v>
      </c>
      <c r="I3105">
        <f t="shared" si="48"/>
        <v>20</v>
      </c>
      <c r="J3105" s="31">
        <f>Classes_finales!$W$30*C3105^3+Classes_finales!$W$31*C3105^2+Classes_finales!$W$32*C3105+Classes_finales!$W$33</f>
        <v>7.8471850973157142</v>
      </c>
      <c r="K3105">
        <f>IF(OR(C3105&lt;10,C3105&gt;450),0,IF(H3105&gt;=MAX(Classes_finales!D:D),$M$1,Donnees_SIG!J3105))</f>
        <v>7.914299999999999</v>
      </c>
      <c r="P3105" t="s">
        <v>39</v>
      </c>
    </row>
    <row r="3106" spans="1:16">
      <c r="A3106" t="s">
        <v>6247</v>
      </c>
      <c r="B3106" s="31" t="s">
        <v>6248</v>
      </c>
      <c r="C3106">
        <v>102.31469727</v>
      </c>
      <c r="D3106" t="s">
        <v>37</v>
      </c>
      <c r="E3106">
        <v>790218.23414785205</v>
      </c>
      <c r="F3106">
        <v>9637435.1315894593</v>
      </c>
      <c r="G3106">
        <f>IF(C3106="","",VLOOKUP(C3106,Classes_detaillees!B:D,Classes_detaillees!C$1,TRUE))</f>
        <v>105</v>
      </c>
      <c r="H3106">
        <f>IF(C3106="","",VLOOKUP(C3106,Classes_finales!B:D,Classes_finales!C$1,TRUE))</f>
        <v>80</v>
      </c>
      <c r="I3106">
        <f t="shared" si="48"/>
        <v>20</v>
      </c>
      <c r="J3106" s="31">
        <f>Classes_finales!$W$30*C3106^3+Classes_finales!$W$31*C3106^2+Classes_finales!$W$32*C3106+Classes_finales!$W$33</f>
        <v>6.9530469475600274</v>
      </c>
      <c r="K3106">
        <f>IF(OR(C3106&lt;10,C3106&gt;450),0,IF(H3106&gt;=MAX(Classes_finales!D:D),$M$1,Donnees_SIG!J3106))</f>
        <v>7.914299999999999</v>
      </c>
      <c r="P3106" t="s">
        <v>39</v>
      </c>
    </row>
    <row r="3107" spans="1:16">
      <c r="A3107" t="s">
        <v>6249</v>
      </c>
      <c r="B3107" t="s">
        <v>6250</v>
      </c>
      <c r="C3107">
        <v>62.689800261999999</v>
      </c>
      <c r="D3107" t="s">
        <v>37</v>
      </c>
      <c r="E3107">
        <v>790276.98965943803</v>
      </c>
      <c r="F3107">
        <v>9637153.1073246598</v>
      </c>
      <c r="G3107">
        <f>IF(C3107="","",VLOOKUP(C3107,Classes_detaillees!B:D,Classes_detaillees!C$1,TRUE))</f>
        <v>65</v>
      </c>
      <c r="H3107">
        <f>IF(C3107="","",VLOOKUP(C3107,Classes_finales!B:D,Classes_finales!C$1,TRUE))</f>
        <v>70</v>
      </c>
      <c r="I3107">
        <f t="shared" si="48"/>
        <v>20</v>
      </c>
      <c r="J3107" s="31">
        <f>Classes_finales!$W$30*C3107^3+Classes_finales!$W$31*C3107^2+Classes_finales!$W$32*C3107+Classes_finales!$W$33</f>
        <v>6.8079417963875724</v>
      </c>
      <c r="K3107">
        <f>IF(OR(C3107&lt;10,C3107&gt;450),0,IF(H3107&gt;=MAX(Classes_finales!D:D),$M$1,Donnees_SIG!J3107))</f>
        <v>6.8079417963875724</v>
      </c>
      <c r="P3107" t="s">
        <v>39</v>
      </c>
    </row>
    <row r="3108" spans="1:16">
      <c r="A3108" t="s">
        <v>6251</v>
      </c>
      <c r="B3108" t="s">
        <v>6252</v>
      </c>
      <c r="C3108">
        <v>42.597198486000003</v>
      </c>
      <c r="D3108" t="s">
        <v>37</v>
      </c>
      <c r="E3108">
        <v>790377.49773010204</v>
      </c>
      <c r="F3108">
        <v>9638634.2034036294</v>
      </c>
      <c r="G3108">
        <f>IF(C3108="","",VLOOKUP(C3108,Classes_detaillees!B:D,Classes_detaillees!C$1,TRUE))</f>
        <v>45</v>
      </c>
      <c r="H3108">
        <f>IF(C3108="","",VLOOKUP(C3108,Classes_finales!B:D,Classes_finales!C$1,TRUE))</f>
        <v>50</v>
      </c>
      <c r="I3108">
        <f t="shared" si="48"/>
        <v>20</v>
      </c>
      <c r="J3108" s="31">
        <f>Classes_finales!$W$30*C3108^3+Classes_finales!$W$31*C3108^2+Classes_finales!$W$32*C3108+Classes_finales!$W$33</f>
        <v>4.3921569998084191</v>
      </c>
      <c r="K3108">
        <f>IF(OR(C3108&lt;10,C3108&gt;450),0,IF(H3108&gt;=MAX(Classes_finales!D:D),$M$1,Donnees_SIG!J3108))</f>
        <v>4.3921569998084191</v>
      </c>
      <c r="P3108" t="s">
        <v>39</v>
      </c>
    </row>
    <row r="3109" spans="1:16">
      <c r="A3109" t="s">
        <v>6253</v>
      </c>
      <c r="B3109" t="s">
        <v>6254</v>
      </c>
      <c r="C3109">
        <v>26.819900513</v>
      </c>
      <c r="D3109" t="s">
        <v>37</v>
      </c>
      <c r="E3109">
        <v>790095.62881283404</v>
      </c>
      <c r="F3109">
        <v>9637438.5811172705</v>
      </c>
      <c r="G3109">
        <f>IF(C3109="","",VLOOKUP(C3109,Classes_detaillees!B:D,Classes_detaillees!C$1,TRUE))</f>
        <v>30</v>
      </c>
      <c r="H3109">
        <f>IF(C3109="","",VLOOKUP(C3109,Classes_finales!B:D,Classes_finales!C$1,TRUE))</f>
        <v>30</v>
      </c>
      <c r="I3109">
        <f t="shared" si="48"/>
        <v>20</v>
      </c>
      <c r="J3109" s="31">
        <f>Classes_finales!$W$30*C3109^3+Classes_finales!$W$31*C3109^2+Classes_finales!$W$32*C3109+Classes_finales!$W$33</f>
        <v>2.2449930013076158</v>
      </c>
      <c r="K3109">
        <f>IF(OR(C3109&lt;10,C3109&gt;450),0,IF(H3109&gt;=MAX(Classes_finales!D:D),$M$1,Donnees_SIG!J3109))</f>
        <v>2.2449930013076158</v>
      </c>
      <c r="P3109" t="s">
        <v>39</v>
      </c>
    </row>
    <row r="3110" spans="1:16">
      <c r="A3110" t="s">
        <v>6255</v>
      </c>
      <c r="B3110" s="31" t="s">
        <v>6256</v>
      </c>
      <c r="C3110">
        <v>60.958499908</v>
      </c>
      <c r="D3110" t="s">
        <v>37</v>
      </c>
      <c r="E3110">
        <v>792151.17295126105</v>
      </c>
      <c r="F3110">
        <v>9638028.5157480892</v>
      </c>
      <c r="G3110">
        <f>IF(C3110="","",VLOOKUP(C3110,Classes_detaillees!B:D,Classes_detaillees!C$1,TRUE))</f>
        <v>65</v>
      </c>
      <c r="H3110">
        <f>IF(C3110="","",VLOOKUP(C3110,Classes_finales!B:D,Classes_finales!C$1,TRUE))</f>
        <v>70</v>
      </c>
      <c r="I3110">
        <f t="shared" si="48"/>
        <v>20</v>
      </c>
      <c r="J3110" s="31">
        <f>Classes_finales!$W$30*C3110^3+Classes_finales!$W$31*C3110^2+Classes_finales!$W$32*C3110+Classes_finales!$W$33</f>
        <v>6.6355428175456499</v>
      </c>
      <c r="K3110">
        <f>IF(OR(C3110&lt;10,C3110&gt;450),0,IF(H3110&gt;=MAX(Classes_finales!D:D),$M$1,Donnees_SIG!J3110))</f>
        <v>6.6355428175456499</v>
      </c>
      <c r="P3110" t="s">
        <v>39</v>
      </c>
    </row>
    <row r="3111" spans="1:16">
      <c r="A3111" t="s">
        <v>6257</v>
      </c>
      <c r="B3111" s="31" t="s">
        <v>6258</v>
      </c>
      <c r="C3111">
        <v>130.61570739999999</v>
      </c>
      <c r="D3111" t="s">
        <v>37</v>
      </c>
      <c r="E3111">
        <v>782979.121302485</v>
      </c>
      <c r="F3111">
        <v>9635726.8001782894</v>
      </c>
      <c r="G3111">
        <f>IF(C3111="","",VLOOKUP(C3111,Classes_detaillees!B:D,Classes_detaillees!C$1,TRUE))</f>
        <v>135</v>
      </c>
      <c r="H3111">
        <f>IF(C3111="","",VLOOKUP(C3111,Classes_finales!B:D,Classes_finales!C$1,TRUE))</f>
        <v>80</v>
      </c>
      <c r="I3111">
        <f t="shared" si="48"/>
        <v>20</v>
      </c>
      <c r="J3111" s="31">
        <f>Classes_finales!$W$30*C3111^3+Classes_finales!$W$31*C3111^2+Classes_finales!$W$32*C3111+Classes_finales!$W$33</f>
        <v>-7.9936523352876154E-2</v>
      </c>
      <c r="K3111">
        <f>IF(OR(C3111&lt;10,C3111&gt;450),0,IF(H3111&gt;=MAX(Classes_finales!D:D),$M$1,Donnees_SIG!J3111))</f>
        <v>7.914299999999999</v>
      </c>
      <c r="P3111" t="s">
        <v>39</v>
      </c>
    </row>
    <row r="3112" spans="1:16">
      <c r="A3112" t="s">
        <v>6259</v>
      </c>
      <c r="B3112" s="31" t="s">
        <v>6260</v>
      </c>
      <c r="C3112">
        <v>81.394996642999999</v>
      </c>
      <c r="D3112" t="s">
        <v>37</v>
      </c>
      <c r="E3112">
        <v>793072.22982320399</v>
      </c>
      <c r="F3112">
        <v>9639515.7647962496</v>
      </c>
      <c r="G3112">
        <f>IF(C3112="","",VLOOKUP(C3112,Classes_detaillees!B:D,Classes_detaillees!C$1,TRUE))</f>
        <v>85</v>
      </c>
      <c r="H3112">
        <f>IF(C3112="","",VLOOKUP(C3112,Classes_finales!B:D,Classes_finales!C$1,TRUE))</f>
        <v>80</v>
      </c>
      <c r="I3112">
        <f t="shared" si="48"/>
        <v>20</v>
      </c>
      <c r="J3112" s="31">
        <f>Classes_finales!$W$30*C3112^3+Classes_finales!$W$31*C3112^2+Classes_finales!$W$32*C3112+Classes_finales!$W$33</f>
        <v>7.9439214820568154</v>
      </c>
      <c r="K3112">
        <f>IF(OR(C3112&lt;10,C3112&gt;450),0,IF(H3112&gt;=MAX(Classes_finales!D:D),$M$1,Donnees_SIG!J3112))</f>
        <v>7.914299999999999</v>
      </c>
      <c r="P3112" t="s">
        <v>39</v>
      </c>
    </row>
    <row r="3113" spans="1:16">
      <c r="A3113" t="s">
        <v>6261</v>
      </c>
      <c r="B3113" t="s">
        <v>6262</v>
      </c>
      <c r="C3113">
        <v>82.473396300999994</v>
      </c>
      <c r="D3113" t="s">
        <v>37</v>
      </c>
      <c r="E3113">
        <v>791677.79576694604</v>
      </c>
      <c r="F3113">
        <v>9638466.1781545002</v>
      </c>
      <c r="G3113">
        <f>IF(C3113="","",VLOOKUP(C3113,Classes_detaillees!B:D,Classes_detaillees!C$1,TRUE))</f>
        <v>85</v>
      </c>
      <c r="H3113">
        <f>IF(C3113="","",VLOOKUP(C3113,Classes_finales!B:D,Classes_finales!C$1,TRUE))</f>
        <v>80</v>
      </c>
      <c r="I3113">
        <f t="shared" si="48"/>
        <v>20</v>
      </c>
      <c r="J3113" s="31">
        <f>Classes_finales!$W$30*C3113^3+Classes_finales!$W$31*C3113^2+Classes_finales!$W$32*C3113+Classes_finales!$W$33</f>
        <v>7.9596789464144013</v>
      </c>
      <c r="K3113">
        <f>IF(OR(C3113&lt;10,C3113&gt;450),0,IF(H3113&gt;=MAX(Classes_finales!D:D),$M$1,Donnees_SIG!J3113))</f>
        <v>7.914299999999999</v>
      </c>
      <c r="P3113" t="s">
        <v>39</v>
      </c>
    </row>
    <row r="3114" spans="1:16">
      <c r="A3114" t="s">
        <v>6263</v>
      </c>
      <c r="B3114" t="s">
        <v>6264</v>
      </c>
      <c r="C3114">
        <v>47.957199097</v>
      </c>
      <c r="D3114" t="s">
        <v>37</v>
      </c>
      <c r="E3114">
        <v>790167.77772631706</v>
      </c>
      <c r="F3114">
        <v>9637492.3745278493</v>
      </c>
      <c r="G3114">
        <f>IF(C3114="","",VLOOKUP(C3114,Classes_detaillees!B:D,Classes_detaillees!C$1,TRUE))</f>
        <v>50</v>
      </c>
      <c r="H3114">
        <f>IF(C3114="","",VLOOKUP(C3114,Classes_finales!B:D,Classes_finales!C$1,TRUE))</f>
        <v>50</v>
      </c>
      <c r="I3114">
        <f t="shared" si="48"/>
        <v>20</v>
      </c>
      <c r="J3114" s="31">
        <f>Classes_finales!$W$30*C3114^3+Classes_finales!$W$31*C3114^2+Classes_finales!$W$32*C3114+Classes_finales!$W$33</f>
        <v>5.1049006306008113</v>
      </c>
      <c r="K3114">
        <f>IF(OR(C3114&lt;10,C3114&gt;450),0,IF(H3114&gt;=MAX(Classes_finales!D:D),$M$1,Donnees_SIG!J3114))</f>
        <v>5.1049006306008113</v>
      </c>
      <c r="P3114" t="s">
        <v>39</v>
      </c>
    </row>
    <row r="3115" spans="1:16">
      <c r="A3115" t="s">
        <v>6265</v>
      </c>
      <c r="B3115" t="s">
        <v>6266</v>
      </c>
      <c r="C3115">
        <v>68.425903320000003</v>
      </c>
      <c r="D3115" t="s">
        <v>37</v>
      </c>
      <c r="E3115">
        <v>791894.228068272</v>
      </c>
      <c r="F3115">
        <v>9638487.9933385402</v>
      </c>
      <c r="G3115">
        <f>IF(C3115="","",VLOOKUP(C3115,Classes_detaillees!B:D,Classes_detaillees!C$1,TRUE))</f>
        <v>70</v>
      </c>
      <c r="H3115">
        <f>IF(C3115="","",VLOOKUP(C3115,Classes_finales!B:D,Classes_finales!C$1,TRUE))</f>
        <v>70</v>
      </c>
      <c r="I3115">
        <f t="shared" si="48"/>
        <v>20</v>
      </c>
      <c r="J3115" s="31">
        <f>Classes_finales!$W$30*C3115^3+Classes_finales!$W$31*C3115^2+Classes_finales!$W$32*C3115+Classes_finales!$W$33</f>
        <v>7.3088189899887315</v>
      </c>
      <c r="K3115">
        <f>IF(OR(C3115&lt;10,C3115&gt;450),0,IF(H3115&gt;=MAX(Classes_finales!D:D),$M$1,Donnees_SIG!J3115))</f>
        <v>7.3088189899887315</v>
      </c>
      <c r="P3115" t="s">
        <v>39</v>
      </c>
    </row>
    <row r="3116" spans="1:16">
      <c r="A3116" t="s">
        <v>6267</v>
      </c>
      <c r="B3116" t="s">
        <v>6268</v>
      </c>
      <c r="C3116">
        <v>61.848098755000002</v>
      </c>
      <c r="D3116" t="s">
        <v>37</v>
      </c>
      <c r="E3116">
        <v>790656.63172665203</v>
      </c>
      <c r="F3116">
        <v>9637556.4550007805</v>
      </c>
      <c r="G3116">
        <f>IF(C3116="","",VLOOKUP(C3116,Classes_detaillees!B:D,Classes_detaillees!C$1,TRUE))</f>
        <v>65</v>
      </c>
      <c r="H3116">
        <f>IF(C3116="","",VLOOKUP(C3116,Classes_finales!B:D,Classes_finales!C$1,TRUE))</f>
        <v>70</v>
      </c>
      <c r="I3116">
        <f t="shared" si="48"/>
        <v>20</v>
      </c>
      <c r="J3116" s="31">
        <f>Classes_finales!$W$30*C3116^3+Classes_finales!$W$31*C3116^2+Classes_finales!$W$32*C3116+Classes_finales!$W$33</f>
        <v>6.7252576603075376</v>
      </c>
      <c r="K3116">
        <f>IF(OR(C3116&lt;10,C3116&gt;450),0,IF(H3116&gt;=MAX(Classes_finales!D:D),$M$1,Donnees_SIG!J3116))</f>
        <v>6.7252576603075376</v>
      </c>
      <c r="P3116" t="s">
        <v>39</v>
      </c>
    </row>
    <row r="3117" spans="1:16">
      <c r="A3117" t="s">
        <v>6269</v>
      </c>
      <c r="B3117" s="31" t="s">
        <v>6270</v>
      </c>
      <c r="C3117">
        <v>91.508499146000005</v>
      </c>
      <c r="D3117" t="s">
        <v>37</v>
      </c>
      <c r="E3117">
        <v>790474.28766398004</v>
      </c>
      <c r="F3117">
        <v>9637792.8320082091</v>
      </c>
      <c r="G3117">
        <f>IF(C3117="","",VLOOKUP(C3117,Classes_detaillees!B:D,Classes_detaillees!C$1,TRUE))</f>
        <v>95</v>
      </c>
      <c r="H3117">
        <f>IF(C3117="","",VLOOKUP(C3117,Classes_finales!B:D,Classes_finales!C$1,TRUE))</f>
        <v>80</v>
      </c>
      <c r="I3117">
        <f t="shared" si="48"/>
        <v>20</v>
      </c>
      <c r="J3117" s="31">
        <f>Classes_finales!$W$30*C3117^3+Classes_finales!$W$31*C3117^2+Classes_finales!$W$32*C3117+Classes_finales!$W$33</f>
        <v>7.8260182014140725</v>
      </c>
      <c r="K3117">
        <f>IF(OR(C3117&lt;10,C3117&gt;450),0,IF(H3117&gt;=MAX(Classes_finales!D:D),$M$1,Donnees_SIG!J3117))</f>
        <v>7.914299999999999</v>
      </c>
      <c r="P3117" t="s">
        <v>39</v>
      </c>
    </row>
    <row r="3118" spans="1:16">
      <c r="A3118" t="s">
        <v>6271</v>
      </c>
      <c r="B3118" t="s">
        <v>6272</v>
      </c>
      <c r="C3118">
        <v>118.50060272</v>
      </c>
      <c r="D3118" t="s">
        <v>37</v>
      </c>
      <c r="E3118">
        <v>790991.30225008097</v>
      </c>
      <c r="F3118">
        <v>9638726.5200177301</v>
      </c>
      <c r="G3118">
        <f>IF(C3118="","",VLOOKUP(C3118,Classes_detaillees!B:D,Classes_detaillees!C$1,TRUE))</f>
        <v>120</v>
      </c>
      <c r="H3118">
        <f>IF(C3118="","",VLOOKUP(C3118,Classes_finales!B:D,Classes_finales!C$1,TRUE))</f>
        <v>80</v>
      </c>
      <c r="I3118">
        <f t="shared" si="48"/>
        <v>20</v>
      </c>
      <c r="J3118" s="31">
        <f>Classes_finales!$W$30*C3118^3+Classes_finales!$W$31*C3118^2+Classes_finales!$W$32*C3118+Classes_finales!$W$33</f>
        <v>3.8776082384971295</v>
      </c>
      <c r="K3118">
        <f>IF(OR(C3118&lt;10,C3118&gt;450),0,IF(H3118&gt;=MAX(Classes_finales!D:D),$M$1,Donnees_SIG!J3118))</f>
        <v>7.914299999999999</v>
      </c>
      <c r="P3118" t="s">
        <v>39</v>
      </c>
    </row>
    <row r="3119" spans="1:16">
      <c r="A3119" t="s">
        <v>6273</v>
      </c>
      <c r="B3119" t="s">
        <v>6274</v>
      </c>
      <c r="C3119">
        <v>96.624702454000001</v>
      </c>
      <c r="D3119" t="s">
        <v>37</v>
      </c>
      <c r="E3119">
        <v>791858.79050279805</v>
      </c>
      <c r="F3119">
        <v>9637695.9971896503</v>
      </c>
      <c r="G3119">
        <f>IF(C3119="","",VLOOKUP(C3119,Classes_detaillees!B:D,Classes_detaillees!C$1,TRUE))</f>
        <v>100</v>
      </c>
      <c r="H3119">
        <f>IF(C3119="","",VLOOKUP(C3119,Classes_finales!B:D,Classes_finales!C$1,TRUE))</f>
        <v>80</v>
      </c>
      <c r="I3119">
        <f t="shared" si="48"/>
        <v>20</v>
      </c>
      <c r="J3119" s="31">
        <f>Classes_finales!$W$30*C3119^3+Classes_finales!$W$31*C3119^2+Classes_finales!$W$32*C3119+Classes_finales!$W$33</f>
        <v>7.5177702401607931</v>
      </c>
      <c r="K3119">
        <f>IF(OR(C3119&lt;10,C3119&gt;450),0,IF(H3119&gt;=MAX(Classes_finales!D:D),$M$1,Donnees_SIG!J3119))</f>
        <v>7.914299999999999</v>
      </c>
      <c r="P3119" t="s">
        <v>39</v>
      </c>
    </row>
    <row r="3120" spans="1:16">
      <c r="A3120" t="s">
        <v>6275</v>
      </c>
      <c r="B3120" t="s">
        <v>6276</v>
      </c>
      <c r="C3120">
        <v>59.568901062000002</v>
      </c>
      <c r="D3120" t="s">
        <v>37</v>
      </c>
      <c r="E3120">
        <v>784783.20951893996</v>
      </c>
      <c r="F3120">
        <v>9635908.3006391395</v>
      </c>
      <c r="G3120">
        <f>IF(C3120="","",VLOOKUP(C3120,Classes_detaillees!B:D,Classes_detaillees!C$1,TRUE))</f>
        <v>60</v>
      </c>
      <c r="H3120">
        <f>IF(C3120="","",VLOOKUP(C3120,Classes_finales!B:D,Classes_finales!C$1,TRUE))</f>
        <v>60</v>
      </c>
      <c r="I3120">
        <f t="shared" si="48"/>
        <v>20</v>
      </c>
      <c r="J3120" s="31">
        <f>Classes_finales!$W$30*C3120^3+Classes_finales!$W$31*C3120^2+Classes_finales!$W$32*C3120+Classes_finales!$W$33</f>
        <v>6.4908191389545209</v>
      </c>
      <c r="K3120">
        <f>IF(OR(C3120&lt;10,C3120&gt;450),0,IF(H3120&gt;=MAX(Classes_finales!D:D),$M$1,Donnees_SIG!J3120))</f>
        <v>6.4908191389545209</v>
      </c>
      <c r="P3120" t="s">
        <v>39</v>
      </c>
    </row>
    <row r="3121" spans="1:16">
      <c r="A3121" t="s">
        <v>6277</v>
      </c>
      <c r="B3121" s="31" t="s">
        <v>6278</v>
      </c>
      <c r="C3121">
        <v>43.833198547000002</v>
      </c>
      <c r="D3121" t="s">
        <v>37</v>
      </c>
      <c r="E3121">
        <v>782400.96755258401</v>
      </c>
      <c r="F3121">
        <v>9636329.9494478293</v>
      </c>
      <c r="G3121">
        <f>IF(C3121="","",VLOOKUP(C3121,Classes_detaillees!B:D,Classes_detaillees!C$1,TRUE))</f>
        <v>45</v>
      </c>
      <c r="H3121">
        <f>IF(C3121="","",VLOOKUP(C3121,Classes_finales!B:D,Classes_finales!C$1,TRUE))</f>
        <v>50</v>
      </c>
      <c r="I3121">
        <f t="shared" si="48"/>
        <v>20</v>
      </c>
      <c r="J3121" s="31">
        <f>Classes_finales!$W$30*C3121^3+Classes_finales!$W$31*C3121^2+Classes_finales!$W$32*C3121+Classes_finales!$W$33</f>
        <v>4.55899974362252</v>
      </c>
      <c r="K3121">
        <f>IF(OR(C3121&lt;10,C3121&gt;450),0,IF(H3121&gt;=MAX(Classes_finales!D:D),$M$1,Donnees_SIG!J3121))</f>
        <v>4.55899974362252</v>
      </c>
      <c r="P3121" t="s">
        <v>39</v>
      </c>
    </row>
    <row r="3122" spans="1:16">
      <c r="A3122" t="s">
        <v>6279</v>
      </c>
      <c r="B3122" t="s">
        <v>6280</v>
      </c>
      <c r="C3122">
        <v>69.279998778999996</v>
      </c>
      <c r="D3122" t="s">
        <v>37</v>
      </c>
      <c r="E3122">
        <v>790134.16308172198</v>
      </c>
      <c r="F3122">
        <v>9638712.1156993806</v>
      </c>
      <c r="G3122">
        <f>IF(C3122="","",VLOOKUP(C3122,Classes_detaillees!B:D,Classes_detaillees!C$1,TRUE))</f>
        <v>70</v>
      </c>
      <c r="H3122">
        <f>IF(C3122="","",VLOOKUP(C3122,Classes_finales!B:D,Classes_finales!C$1,TRUE))</f>
        <v>70</v>
      </c>
      <c r="I3122">
        <f t="shared" si="48"/>
        <v>20</v>
      </c>
      <c r="J3122" s="31">
        <f>Classes_finales!$W$30*C3122^3+Classes_finales!$W$31*C3122^2+Classes_finales!$W$32*C3122+Classes_finales!$W$33</f>
        <v>7.3732225749125941</v>
      </c>
      <c r="K3122">
        <f>IF(OR(C3122&lt;10,C3122&gt;450),0,IF(H3122&gt;=MAX(Classes_finales!D:D),$M$1,Donnees_SIG!J3122))</f>
        <v>7.3732225749125941</v>
      </c>
      <c r="P3122" t="s">
        <v>39</v>
      </c>
    </row>
    <row r="3123" spans="1:16">
      <c r="A3123" t="s">
        <v>6281</v>
      </c>
      <c r="B3123" t="s">
        <v>6282</v>
      </c>
      <c r="C3123">
        <v>94.064498900999993</v>
      </c>
      <c r="D3123" t="s">
        <v>37</v>
      </c>
      <c r="E3123">
        <v>793436.44537550199</v>
      </c>
      <c r="F3123">
        <v>9639308.0503874104</v>
      </c>
      <c r="G3123">
        <f>IF(C3123="","",VLOOKUP(C3123,Classes_detaillees!B:D,Classes_detaillees!C$1,TRUE))</f>
        <v>95</v>
      </c>
      <c r="H3123">
        <f>IF(C3123="","",VLOOKUP(C3123,Classes_finales!B:D,Classes_finales!C$1,TRUE))</f>
        <v>80</v>
      </c>
      <c r="I3123">
        <f t="shared" si="48"/>
        <v>20</v>
      </c>
      <c r="J3123" s="31">
        <f>Classes_finales!$W$30*C3123^3+Classes_finales!$W$31*C3123^2+Classes_finales!$W$32*C3123+Classes_finales!$W$33</f>
        <v>7.6945576794275841</v>
      </c>
      <c r="K3123">
        <f>IF(OR(C3123&lt;10,C3123&gt;450),0,IF(H3123&gt;=MAX(Classes_finales!D:D),$M$1,Donnees_SIG!J3123))</f>
        <v>7.914299999999999</v>
      </c>
      <c r="P3123" t="s">
        <v>39</v>
      </c>
    </row>
    <row r="3124" spans="1:16">
      <c r="A3124" t="s">
        <v>6283</v>
      </c>
      <c r="B3124" s="31" t="s">
        <v>6284</v>
      </c>
      <c r="C3124">
        <v>111.51309967</v>
      </c>
      <c r="D3124" t="s">
        <v>37</v>
      </c>
      <c r="E3124">
        <v>783342.192563046</v>
      </c>
      <c r="F3124">
        <v>9635557.8724124096</v>
      </c>
      <c r="G3124">
        <f>IF(C3124="","",VLOOKUP(C3124,Classes_detaillees!B:D,Classes_detaillees!C$1,TRUE))</f>
        <v>115</v>
      </c>
      <c r="H3124">
        <f>IF(C3124="","",VLOOKUP(C3124,Classes_finales!B:D,Classes_finales!C$1,TRUE))</f>
        <v>80</v>
      </c>
      <c r="I3124">
        <f t="shared" si="48"/>
        <v>20</v>
      </c>
      <c r="J3124" s="31">
        <f>Classes_finales!$W$30*C3124^3+Classes_finales!$W$31*C3124^2+Classes_finales!$W$32*C3124+Classes_finales!$W$33</f>
        <v>5.4910822964485106</v>
      </c>
      <c r="K3124">
        <f>IF(OR(C3124&lt;10,C3124&gt;450),0,IF(H3124&gt;=MAX(Classes_finales!D:D),$M$1,Donnees_SIG!J3124))</f>
        <v>7.914299999999999</v>
      </c>
      <c r="P3124" t="s">
        <v>39</v>
      </c>
    </row>
    <row r="3125" spans="1:16">
      <c r="A3125" t="s">
        <v>6285</v>
      </c>
      <c r="B3125" s="31" t="s">
        <v>6286</v>
      </c>
      <c r="C3125">
        <v>124.81809998</v>
      </c>
      <c r="D3125" t="s">
        <v>37</v>
      </c>
      <c r="E3125">
        <v>791660.46021121996</v>
      </c>
      <c r="F3125">
        <v>9639387.2656779308</v>
      </c>
      <c r="G3125">
        <f>IF(C3125="","",VLOOKUP(C3125,Classes_detaillees!B:D,Classes_detaillees!C$1,TRUE))</f>
        <v>125</v>
      </c>
      <c r="H3125">
        <f>IF(C3125="","",VLOOKUP(C3125,Classes_finales!B:D,Classes_finales!C$1,TRUE))</f>
        <v>80</v>
      </c>
      <c r="I3125">
        <f t="shared" si="48"/>
        <v>20</v>
      </c>
      <c r="J3125" s="31">
        <f>Classes_finales!$W$30*C3125^3+Classes_finales!$W$31*C3125^2+Classes_finales!$W$32*C3125+Classes_finales!$W$33</f>
        <v>2.0072609026132011</v>
      </c>
      <c r="K3125">
        <f>IF(OR(C3125&lt;10,C3125&gt;450),0,IF(H3125&gt;=MAX(Classes_finales!D:D),$M$1,Donnees_SIG!J3125))</f>
        <v>7.914299999999999</v>
      </c>
      <c r="P3125" t="s">
        <v>39</v>
      </c>
    </row>
    <row r="3126" spans="1:16">
      <c r="A3126" t="s">
        <v>6287</v>
      </c>
      <c r="B3126" t="s">
        <v>6288</v>
      </c>
      <c r="C3126">
        <v>57.789699554000002</v>
      </c>
      <c r="D3126" t="s">
        <v>37</v>
      </c>
      <c r="E3126">
        <v>783356.53380848502</v>
      </c>
      <c r="F3126">
        <v>9636981.6713952906</v>
      </c>
      <c r="G3126">
        <f>IF(C3126="","",VLOOKUP(C3126,Classes_detaillees!B:D,Classes_detaillees!C$1,TRUE))</f>
        <v>60</v>
      </c>
      <c r="H3126">
        <f>IF(C3126="","",VLOOKUP(C3126,Classes_finales!B:D,Classes_finales!C$1,TRUE))</f>
        <v>60</v>
      </c>
      <c r="I3126">
        <f t="shared" si="48"/>
        <v>20</v>
      </c>
      <c r="J3126" s="31">
        <f>Classes_finales!$W$30*C3126^3+Classes_finales!$W$31*C3126^2+Classes_finales!$W$32*C3126+Classes_finales!$W$33</f>
        <v>6.2978158492048451</v>
      </c>
      <c r="K3126">
        <f>IF(OR(C3126&lt;10,C3126&gt;450),0,IF(H3126&gt;=MAX(Classes_finales!D:D),$M$1,Donnees_SIG!J3126))</f>
        <v>6.2978158492048451</v>
      </c>
      <c r="P3126" t="s">
        <v>39</v>
      </c>
    </row>
    <row r="3127" spans="1:16">
      <c r="A3127" t="s">
        <v>6289</v>
      </c>
      <c r="B3127" t="s">
        <v>6290</v>
      </c>
      <c r="C3127">
        <v>122.52700043</v>
      </c>
      <c r="D3127" t="s">
        <v>37</v>
      </c>
      <c r="E3127">
        <v>782399.26481280103</v>
      </c>
      <c r="F3127">
        <v>9636282.8910253495</v>
      </c>
      <c r="G3127">
        <f>IF(C3127="","",VLOOKUP(C3127,Classes_detaillees!B:D,Classes_detaillees!C$1,TRUE))</f>
        <v>125</v>
      </c>
      <c r="H3127">
        <f>IF(C3127="","",VLOOKUP(C3127,Classes_finales!B:D,Classes_finales!C$1,TRUE))</f>
        <v>80</v>
      </c>
      <c r="I3127">
        <f t="shared" si="48"/>
        <v>20</v>
      </c>
      <c r="J3127" s="31">
        <f>Classes_finales!$W$30*C3127^3+Classes_finales!$W$31*C3127^2+Classes_finales!$W$32*C3127+Classes_finales!$W$33</f>
        <v>2.7327627892124808</v>
      </c>
      <c r="K3127">
        <f>IF(OR(C3127&lt;10,C3127&gt;450),0,IF(H3127&gt;=MAX(Classes_finales!D:D),$M$1,Donnees_SIG!J3127))</f>
        <v>7.914299999999999</v>
      </c>
      <c r="P3127" t="s">
        <v>39</v>
      </c>
    </row>
    <row r="3128" spans="1:16">
      <c r="A3128" t="s">
        <v>6291</v>
      </c>
      <c r="B3128" t="s">
        <v>6292</v>
      </c>
      <c r="C3128">
        <v>15.137100220000001</v>
      </c>
      <c r="D3128" t="s">
        <v>37</v>
      </c>
      <c r="E3128">
        <v>789563.46069739398</v>
      </c>
      <c r="F3128">
        <v>9637784.3949630503</v>
      </c>
      <c r="G3128">
        <f>IF(C3128="","",VLOOKUP(C3128,Classes_detaillees!B:D,Classes_detaillees!C$1,TRUE))</f>
        <v>20</v>
      </c>
      <c r="H3128">
        <f>IF(C3128="","",VLOOKUP(C3128,Classes_finales!B:D,Classes_finales!C$1,TRUE))</f>
        <v>30</v>
      </c>
      <c r="I3128">
        <f t="shared" si="48"/>
        <v>20</v>
      </c>
      <c r="J3128" s="31">
        <f>Classes_finales!$W$30*C3128^3+Classes_finales!$W$31*C3128^2+Classes_finales!$W$32*C3128+Classes_finales!$W$33</f>
        <v>0.81832314793941707</v>
      </c>
      <c r="K3128">
        <f>IF(OR(C3128&lt;10,C3128&gt;450),0,IF(H3128&gt;=MAX(Classes_finales!D:D),$M$1,Donnees_SIG!J3128))</f>
        <v>0.81832314793941707</v>
      </c>
      <c r="P3128" t="s">
        <v>39</v>
      </c>
    </row>
    <row r="3129" spans="1:16">
      <c r="A3129" t="s">
        <v>6293</v>
      </c>
      <c r="B3129" t="s">
        <v>6294</v>
      </c>
      <c r="C3129">
        <v>57.815299988</v>
      </c>
      <c r="D3129" t="s">
        <v>37</v>
      </c>
      <c r="E3129">
        <v>790478.05085109803</v>
      </c>
      <c r="F3129">
        <v>9639544.8762358297</v>
      </c>
      <c r="G3129">
        <f>IF(C3129="","",VLOOKUP(C3129,Classes_detaillees!B:D,Classes_detaillees!C$1,TRUE))</f>
        <v>60</v>
      </c>
      <c r="H3129">
        <f>IF(C3129="","",VLOOKUP(C3129,Classes_finales!B:D,Classes_finales!C$1,TRUE))</f>
        <v>60</v>
      </c>
      <c r="I3129">
        <f t="shared" si="48"/>
        <v>20</v>
      </c>
      <c r="J3129" s="31">
        <f>Classes_finales!$W$30*C3129^3+Classes_finales!$W$31*C3129^2+Classes_finales!$W$32*C3129+Classes_finales!$W$33</f>
        <v>6.300651436653478</v>
      </c>
      <c r="K3129">
        <f>IF(OR(C3129&lt;10,C3129&gt;450),0,IF(H3129&gt;=MAX(Classes_finales!D:D),$M$1,Donnees_SIG!J3129))</f>
        <v>6.300651436653478</v>
      </c>
      <c r="P3129" t="s">
        <v>39</v>
      </c>
    </row>
    <row r="3130" spans="1:16">
      <c r="A3130" t="s">
        <v>6295</v>
      </c>
      <c r="B3130" t="s">
        <v>6296</v>
      </c>
      <c r="C3130">
        <v>50.676101684999999</v>
      </c>
      <c r="D3130" t="s">
        <v>37</v>
      </c>
      <c r="E3130">
        <v>790081.95834222797</v>
      </c>
      <c r="F3130">
        <v>9637501.9927748702</v>
      </c>
      <c r="G3130">
        <f>IF(C3130="","",VLOOKUP(C3130,Classes_detaillees!B:D,Classes_detaillees!C$1,TRUE))</f>
        <v>55</v>
      </c>
      <c r="H3130">
        <f>IF(C3130="","",VLOOKUP(C3130,Classes_finales!B:D,Classes_finales!C$1,TRUE))</f>
        <v>60</v>
      </c>
      <c r="I3130">
        <f t="shared" si="48"/>
        <v>20</v>
      </c>
      <c r="J3130" s="31">
        <f>Classes_finales!$W$30*C3130^3+Classes_finales!$W$31*C3130^2+Classes_finales!$W$32*C3130+Classes_finales!$W$33</f>
        <v>5.4527254319317358</v>
      </c>
      <c r="K3130">
        <f>IF(OR(C3130&lt;10,C3130&gt;450),0,IF(H3130&gt;=MAX(Classes_finales!D:D),$M$1,Donnees_SIG!J3130))</f>
        <v>5.4527254319317358</v>
      </c>
      <c r="P3130" t="s">
        <v>39</v>
      </c>
    </row>
    <row r="3131" spans="1:16">
      <c r="A3131" t="s">
        <v>6297</v>
      </c>
      <c r="B3131" s="31" t="s">
        <v>6298</v>
      </c>
      <c r="C3131">
        <v>25.628499985000001</v>
      </c>
      <c r="D3131" t="s">
        <v>37</v>
      </c>
      <c r="E3131">
        <v>792074.35084349394</v>
      </c>
      <c r="F3131">
        <v>9638560.5766174104</v>
      </c>
      <c r="G3131">
        <f>IF(C3131="","",VLOOKUP(C3131,Classes_detaillees!B:D,Classes_detaillees!C$1,TRUE))</f>
        <v>30</v>
      </c>
      <c r="H3131">
        <f>IF(C3131="","",VLOOKUP(C3131,Classes_finales!B:D,Classes_finales!C$1,TRUE))</f>
        <v>30</v>
      </c>
      <c r="I3131">
        <f t="shared" si="48"/>
        <v>20</v>
      </c>
      <c r="J3131" s="31">
        <f>Classes_finales!$W$30*C3131^3+Classes_finales!$W$31*C3131^2+Classes_finales!$W$32*C3131+Classes_finales!$W$33</f>
        <v>2.0888994413171749</v>
      </c>
      <c r="K3131">
        <f>IF(OR(C3131&lt;10,C3131&gt;450),0,IF(H3131&gt;=MAX(Classes_finales!D:D),$M$1,Donnees_SIG!J3131))</f>
        <v>2.0888994413171749</v>
      </c>
      <c r="P3131" t="s">
        <v>39</v>
      </c>
    </row>
    <row r="3132" spans="1:16">
      <c r="A3132" t="s">
        <v>6299</v>
      </c>
      <c r="B3132" s="31" t="s">
        <v>6300</v>
      </c>
      <c r="C3132">
        <v>115.71450043</v>
      </c>
      <c r="D3132" t="s">
        <v>37</v>
      </c>
      <c r="E3132">
        <v>790426.92094676301</v>
      </c>
      <c r="F3132">
        <v>9638710.1541999709</v>
      </c>
      <c r="G3132">
        <f>IF(C3132="","",VLOOKUP(C3132,Classes_detaillees!B:D,Classes_detaillees!C$1,TRUE))</f>
        <v>120</v>
      </c>
      <c r="H3132">
        <f>IF(C3132="","",VLOOKUP(C3132,Classes_finales!B:D,Classes_finales!C$1,TRUE))</f>
        <v>80</v>
      </c>
      <c r="I3132">
        <f t="shared" si="48"/>
        <v>20</v>
      </c>
      <c r="J3132" s="31">
        <f>Classes_finales!$W$30*C3132^3+Classes_finales!$W$31*C3132^2+Classes_finales!$W$32*C3132+Classes_finales!$W$33</f>
        <v>4.5761295045743466</v>
      </c>
      <c r="K3132">
        <f>IF(OR(C3132&lt;10,C3132&gt;450),0,IF(H3132&gt;=MAX(Classes_finales!D:D),$M$1,Donnees_SIG!J3132))</f>
        <v>7.914299999999999</v>
      </c>
      <c r="P3132" t="s">
        <v>39</v>
      </c>
    </row>
    <row r="3133" spans="1:16">
      <c r="A3133" t="s">
        <v>6301</v>
      </c>
      <c r="B3133" t="s">
        <v>6302</v>
      </c>
      <c r="C3133">
        <v>38.255699157999999</v>
      </c>
      <c r="D3133" t="s">
        <v>37</v>
      </c>
      <c r="E3133">
        <v>790568.51174208696</v>
      </c>
      <c r="F3133">
        <v>9638353.0892789606</v>
      </c>
      <c r="G3133">
        <f>IF(C3133="","",VLOOKUP(C3133,Classes_detaillees!B:D,Classes_detaillees!C$1,TRUE))</f>
        <v>40</v>
      </c>
      <c r="H3133">
        <f>IF(C3133="","",VLOOKUP(C3133,Classes_finales!B:D,Classes_finales!C$1,TRUE))</f>
        <v>40</v>
      </c>
      <c r="I3133">
        <f t="shared" si="48"/>
        <v>20</v>
      </c>
      <c r="J3133" s="31">
        <f>Classes_finales!$W$30*C3133^3+Classes_finales!$W$31*C3133^2+Classes_finales!$W$32*C3133+Classes_finales!$W$33</f>
        <v>3.7990028413311774</v>
      </c>
      <c r="K3133">
        <f>IF(OR(C3133&lt;10,C3133&gt;450),0,IF(H3133&gt;=MAX(Classes_finales!D:D),$M$1,Donnees_SIG!J3133))</f>
        <v>3.7990028413311774</v>
      </c>
      <c r="P3133" t="s">
        <v>39</v>
      </c>
    </row>
    <row r="3134" spans="1:16">
      <c r="A3134" t="s">
        <v>6303</v>
      </c>
      <c r="B3134" t="s">
        <v>6304</v>
      </c>
      <c r="C3134">
        <v>61.409500121999997</v>
      </c>
      <c r="D3134" t="s">
        <v>37</v>
      </c>
      <c r="E3134">
        <v>783085.77270004805</v>
      </c>
      <c r="F3134">
        <v>9635757.2988935392</v>
      </c>
      <c r="G3134">
        <f>IF(C3134="","",VLOOKUP(C3134,Classes_detaillees!B:D,Classes_detaillees!C$1,TRUE))</f>
        <v>65</v>
      </c>
      <c r="H3134">
        <f>IF(C3134="","",VLOOKUP(C3134,Classes_finales!B:D,Classes_finales!C$1,TRUE))</f>
        <v>70</v>
      </c>
      <c r="I3134">
        <f t="shared" si="48"/>
        <v>20</v>
      </c>
      <c r="J3134" s="31">
        <f>Classes_finales!$W$30*C3134^3+Classes_finales!$W$31*C3134^2+Classes_finales!$W$32*C3134+Classes_finales!$W$33</f>
        <v>6.6813191911536247</v>
      </c>
      <c r="K3134">
        <f>IF(OR(C3134&lt;10,C3134&gt;450),0,IF(H3134&gt;=MAX(Classes_finales!D:D),$M$1,Donnees_SIG!J3134))</f>
        <v>6.6813191911536247</v>
      </c>
      <c r="P3134" t="s">
        <v>39</v>
      </c>
    </row>
    <row r="3135" spans="1:16">
      <c r="A3135" t="s">
        <v>6305</v>
      </c>
      <c r="B3135" s="31" t="s">
        <v>6306</v>
      </c>
      <c r="C3135">
        <v>333.61401367000002</v>
      </c>
      <c r="D3135" t="s">
        <v>37</v>
      </c>
      <c r="E3135">
        <v>791579.602216625</v>
      </c>
      <c r="F3135">
        <v>9639007.6576148197</v>
      </c>
      <c r="G3135">
        <f>IF(C3135="","",VLOOKUP(C3135,Classes_detaillees!B:D,Classes_detaillees!C$1,TRUE))</f>
        <v>335</v>
      </c>
      <c r="H3135">
        <f>IF(C3135="","",VLOOKUP(C3135,Classes_finales!B:D,Classes_finales!C$1,TRUE))</f>
        <v>80</v>
      </c>
      <c r="I3135">
        <f t="shared" si="48"/>
        <v>20</v>
      </c>
      <c r="J3135" s="31">
        <f>Classes_finales!$W$30*C3135^3+Classes_finales!$W$31*C3135^2+Classes_finales!$W$32*C3135+Classes_finales!$W$33</f>
        <v>-479.25229942122292</v>
      </c>
      <c r="K3135">
        <f>IF(OR(C3135&lt;10,C3135&gt;450),0,IF(H3135&gt;=MAX(Classes_finales!D:D),$M$1,Donnees_SIG!J3135))</f>
        <v>7.914299999999999</v>
      </c>
      <c r="P3135" t="s">
        <v>39</v>
      </c>
    </row>
    <row r="3136" spans="1:16">
      <c r="A3136" t="s">
        <v>6307</v>
      </c>
      <c r="B3136" s="31" t="s">
        <v>6308</v>
      </c>
      <c r="C3136">
        <v>21.340999603</v>
      </c>
      <c r="D3136" t="s">
        <v>37</v>
      </c>
      <c r="E3136">
        <v>785501.43846367404</v>
      </c>
      <c r="F3136">
        <v>9636140.4217744991</v>
      </c>
      <c r="G3136">
        <f>IF(C3136="","",VLOOKUP(C3136,Classes_detaillees!B:D,Classes_detaillees!C$1,TRUE))</f>
        <v>25</v>
      </c>
      <c r="H3136">
        <f>IF(C3136="","",VLOOKUP(C3136,Classes_finales!B:D,Classes_finales!C$1,TRUE))</f>
        <v>30</v>
      </c>
      <c r="I3136">
        <f t="shared" si="48"/>
        <v>20</v>
      </c>
      <c r="J3136" s="31">
        <f>Classes_finales!$W$30*C3136^3+Classes_finales!$W$31*C3136^2+Classes_finales!$W$32*C3136+Classes_finales!$W$33</f>
        <v>1.5441769020843612</v>
      </c>
      <c r="K3136">
        <f>IF(OR(C3136&lt;10,C3136&gt;450),0,IF(H3136&gt;=MAX(Classes_finales!D:D),$M$1,Donnees_SIG!J3136))</f>
        <v>1.5441769020843612</v>
      </c>
      <c r="P3136" t="s">
        <v>39</v>
      </c>
    </row>
    <row r="3137" spans="1:16">
      <c r="A3137" t="s">
        <v>6309</v>
      </c>
      <c r="B3137" t="s">
        <v>6310</v>
      </c>
      <c r="C3137">
        <v>67.154296875</v>
      </c>
      <c r="D3137" t="s">
        <v>37</v>
      </c>
      <c r="E3137">
        <v>789995.05532565701</v>
      </c>
      <c r="F3137">
        <v>9638786.3359063696</v>
      </c>
      <c r="G3137">
        <f>IF(C3137="","",VLOOKUP(C3137,Classes_detaillees!B:D,Classes_detaillees!C$1,TRUE))</f>
        <v>70</v>
      </c>
      <c r="H3137">
        <f>IF(C3137="","",VLOOKUP(C3137,Classes_finales!B:D,Classes_finales!C$1,TRUE))</f>
        <v>70</v>
      </c>
      <c r="I3137">
        <f t="shared" si="48"/>
        <v>20</v>
      </c>
      <c r="J3137" s="31">
        <f>Classes_finales!$W$30*C3137^3+Classes_finales!$W$31*C3137^2+Classes_finales!$W$32*C3137+Classes_finales!$W$33</f>
        <v>7.2078044874598088</v>
      </c>
      <c r="K3137">
        <f>IF(OR(C3137&lt;10,C3137&gt;450),0,IF(H3137&gt;=MAX(Classes_finales!D:D),$M$1,Donnees_SIG!J3137))</f>
        <v>7.2078044874598088</v>
      </c>
      <c r="P3137" t="s">
        <v>39</v>
      </c>
    </row>
    <row r="3138" spans="1:16">
      <c r="A3138" t="s">
        <v>6311</v>
      </c>
      <c r="B3138" s="31" t="s">
        <v>6312</v>
      </c>
      <c r="C3138">
        <v>108.40129852</v>
      </c>
      <c r="D3138" t="s">
        <v>37</v>
      </c>
      <c r="E3138">
        <v>783416.24693436106</v>
      </c>
      <c r="F3138">
        <v>9637048.9930246696</v>
      </c>
      <c r="G3138">
        <f>IF(C3138="","",VLOOKUP(C3138,Classes_detaillees!B:D,Classes_detaillees!C$1,TRUE))</f>
        <v>110</v>
      </c>
      <c r="H3138">
        <f>IF(C3138="","",VLOOKUP(C3138,Classes_finales!B:D,Classes_finales!C$1,TRUE))</f>
        <v>80</v>
      </c>
      <c r="I3138">
        <f t="shared" si="48"/>
        <v>20</v>
      </c>
      <c r="J3138" s="31">
        <f>Classes_finales!$W$30*C3138^3+Classes_finales!$W$31*C3138^2+Classes_finales!$W$32*C3138+Classes_finales!$W$33</f>
        <v>6.0660556403996786</v>
      </c>
      <c r="K3138">
        <f>IF(OR(C3138&lt;10,C3138&gt;450),0,IF(H3138&gt;=MAX(Classes_finales!D:D),$M$1,Donnees_SIG!J3138))</f>
        <v>7.914299999999999</v>
      </c>
      <c r="P3138" t="s">
        <v>39</v>
      </c>
    </row>
    <row r="3139" spans="1:16">
      <c r="A3139" t="s">
        <v>6313</v>
      </c>
      <c r="B3139" s="31" t="s">
        <v>6314</v>
      </c>
      <c r="C3139">
        <v>102.38990020999999</v>
      </c>
      <c r="D3139" t="s">
        <v>37</v>
      </c>
      <c r="E3139">
        <v>783212.34201239003</v>
      </c>
      <c r="F3139">
        <v>9636539.3797667697</v>
      </c>
      <c r="G3139">
        <f>IF(C3139="","",VLOOKUP(C3139,Classes_detaillees!B:D,Classes_detaillees!C$1,TRUE))</f>
        <v>105</v>
      </c>
      <c r="H3139">
        <f>IF(C3139="","",VLOOKUP(C3139,Classes_finales!B:D,Classes_finales!C$1,TRUE))</f>
        <v>80</v>
      </c>
      <c r="I3139">
        <f t="shared" ref="I3139:I3202" si="49">IF(E3139="","",20)</f>
        <v>20</v>
      </c>
      <c r="J3139" s="31">
        <f>Classes_finales!$W$30*C3139^3+Classes_finales!$W$31*C3139^2+Classes_finales!$W$32*C3139+Classes_finales!$W$33</f>
        <v>6.9439241167159196</v>
      </c>
      <c r="K3139">
        <f>IF(OR(C3139&lt;10,C3139&gt;450),0,IF(H3139&gt;=MAX(Classes_finales!D:D),$M$1,Donnees_SIG!J3139))</f>
        <v>7.914299999999999</v>
      </c>
      <c r="P3139" t="s">
        <v>39</v>
      </c>
    </row>
    <row r="3140" spans="1:16">
      <c r="A3140" t="s">
        <v>6315</v>
      </c>
      <c r="B3140" t="s">
        <v>6316</v>
      </c>
      <c r="C3140">
        <v>79.908996582</v>
      </c>
      <c r="D3140" t="s">
        <v>37</v>
      </c>
      <c r="E3140">
        <v>790591.82473853196</v>
      </c>
      <c r="F3140">
        <v>9637717.6108216308</v>
      </c>
      <c r="G3140">
        <f>IF(C3140="","",VLOOKUP(C3140,Classes_detaillees!B:D,Classes_detaillees!C$1,TRUE))</f>
        <v>80</v>
      </c>
      <c r="H3140">
        <f>IF(C3140="","",VLOOKUP(C3140,Classes_finales!B:D,Classes_finales!C$1,TRUE))</f>
        <v>80</v>
      </c>
      <c r="I3140">
        <f t="shared" si="49"/>
        <v>20</v>
      </c>
      <c r="J3140" s="31">
        <f>Classes_finales!$W$30*C3140^3+Classes_finales!$W$31*C3140^2+Classes_finales!$W$32*C3140+Classes_finales!$W$33</f>
        <v>7.9120124977474884</v>
      </c>
      <c r="K3140">
        <f>IF(OR(C3140&lt;10,C3140&gt;450),0,IF(H3140&gt;=MAX(Classes_finales!D:D),$M$1,Donnees_SIG!J3140))</f>
        <v>7.914299999999999</v>
      </c>
      <c r="P3140" t="s">
        <v>39</v>
      </c>
    </row>
    <row r="3141" spans="1:16">
      <c r="A3141" t="s">
        <v>6317</v>
      </c>
      <c r="B3141" t="s">
        <v>6318</v>
      </c>
      <c r="C3141">
        <v>54.735298157000003</v>
      </c>
      <c r="D3141" t="s">
        <v>37</v>
      </c>
      <c r="E3141">
        <v>793121.93752698996</v>
      </c>
      <c r="F3141">
        <v>9638745.8478473797</v>
      </c>
      <c r="G3141">
        <f>IF(C3141="","",VLOOKUP(C3141,Classes_detaillees!B:D,Classes_detaillees!C$1,TRUE))</f>
        <v>55</v>
      </c>
      <c r="H3141">
        <f>IF(C3141="","",VLOOKUP(C3141,Classes_finales!B:D,Classes_finales!C$1,TRUE))</f>
        <v>60</v>
      </c>
      <c r="I3141">
        <f t="shared" si="49"/>
        <v>20</v>
      </c>
      <c r="J3141" s="31">
        <f>Classes_finales!$W$30*C3141^3+Classes_finales!$W$31*C3141^2+Classes_finales!$W$32*C3141+Classes_finales!$W$33</f>
        <v>5.9481473007971726</v>
      </c>
      <c r="K3141">
        <f>IF(OR(C3141&lt;10,C3141&gt;450),0,IF(H3141&gt;=MAX(Classes_finales!D:D),$M$1,Donnees_SIG!J3141))</f>
        <v>5.9481473007971726</v>
      </c>
      <c r="P3141" t="s">
        <v>39</v>
      </c>
    </row>
    <row r="3142" spans="1:16">
      <c r="A3142" t="s">
        <v>6319</v>
      </c>
      <c r="B3142" t="s">
        <v>6320</v>
      </c>
      <c r="C3142">
        <v>83.206703185999999</v>
      </c>
      <c r="D3142" t="s">
        <v>37</v>
      </c>
      <c r="E3142">
        <v>792193.15204128996</v>
      </c>
      <c r="F3142">
        <v>9638532.7160584908</v>
      </c>
      <c r="G3142">
        <f>IF(C3142="","",VLOOKUP(C3142,Classes_detaillees!B:D,Classes_detaillees!C$1,TRUE))</f>
        <v>85</v>
      </c>
      <c r="H3142">
        <f>IF(C3142="","",VLOOKUP(C3142,Classes_finales!B:D,Classes_finales!C$1,TRUE))</f>
        <v>80</v>
      </c>
      <c r="I3142">
        <f t="shared" si="49"/>
        <v>20</v>
      </c>
      <c r="J3142" s="31">
        <f>Classes_finales!$W$30*C3142^3+Classes_finales!$W$31*C3142^2+Classes_finales!$W$32*C3142+Classes_finales!$W$33</f>
        <v>7.9667517644207511</v>
      </c>
      <c r="K3142">
        <f>IF(OR(C3142&lt;10,C3142&gt;450),0,IF(H3142&gt;=MAX(Classes_finales!D:D),$M$1,Donnees_SIG!J3142))</f>
        <v>7.914299999999999</v>
      </c>
      <c r="P3142" t="s">
        <v>39</v>
      </c>
    </row>
    <row r="3143" spans="1:16">
      <c r="A3143" t="s">
        <v>6321</v>
      </c>
      <c r="B3143" s="31" t="s">
        <v>6322</v>
      </c>
      <c r="C3143">
        <v>51.030998230000002</v>
      </c>
      <c r="D3143" t="s">
        <v>37</v>
      </c>
      <c r="E3143">
        <v>790411.415842043</v>
      </c>
      <c r="F3143">
        <v>9637989.3036407009</v>
      </c>
      <c r="G3143">
        <f>IF(C3143="","",VLOOKUP(C3143,Classes_detaillees!B:D,Classes_detaillees!C$1,TRUE))</f>
        <v>55</v>
      </c>
      <c r="H3143">
        <f>IF(C3143="","",VLOOKUP(C3143,Classes_finales!B:D,Classes_finales!C$1,TRUE))</f>
        <v>60</v>
      </c>
      <c r="I3143">
        <f t="shared" si="49"/>
        <v>20</v>
      </c>
      <c r="J3143" s="31">
        <f>Classes_finales!$W$30*C3143^3+Classes_finales!$W$31*C3143^2+Classes_finales!$W$32*C3143+Classes_finales!$W$33</f>
        <v>5.4972613913638568</v>
      </c>
      <c r="K3143">
        <f>IF(OR(C3143&lt;10,C3143&gt;450),0,IF(H3143&gt;=MAX(Classes_finales!D:D),$M$1,Donnees_SIG!J3143))</f>
        <v>5.4972613913638568</v>
      </c>
      <c r="P3143" t="s">
        <v>39</v>
      </c>
    </row>
    <row r="3144" spans="1:16">
      <c r="A3144" t="s">
        <v>6323</v>
      </c>
      <c r="B3144" t="s">
        <v>6324</v>
      </c>
      <c r="C3144">
        <v>38.728401183999999</v>
      </c>
      <c r="D3144" t="s">
        <v>37</v>
      </c>
      <c r="E3144">
        <v>791674.01482739905</v>
      </c>
      <c r="F3144">
        <v>9639359.7971787397</v>
      </c>
      <c r="G3144">
        <f>IF(C3144="","",VLOOKUP(C3144,Classes_detaillees!B:D,Classes_detaillees!C$1,TRUE))</f>
        <v>40</v>
      </c>
      <c r="H3144">
        <f>IF(C3144="","",VLOOKUP(C3144,Classes_finales!B:D,Classes_finales!C$1,TRUE))</f>
        <v>40</v>
      </c>
      <c r="I3144">
        <f t="shared" si="49"/>
        <v>20</v>
      </c>
      <c r="J3144" s="31">
        <f>Classes_finales!$W$30*C3144^3+Classes_finales!$W$31*C3144^2+Classes_finales!$W$32*C3144+Classes_finales!$W$33</f>
        <v>3.8639358519585145</v>
      </c>
      <c r="K3144">
        <f>IF(OR(C3144&lt;10,C3144&gt;450),0,IF(H3144&gt;=MAX(Classes_finales!D:D),$M$1,Donnees_SIG!J3144))</f>
        <v>3.8639358519585145</v>
      </c>
      <c r="P3144" t="s">
        <v>39</v>
      </c>
    </row>
    <row r="3145" spans="1:16">
      <c r="A3145" t="s">
        <v>6325</v>
      </c>
      <c r="B3145" s="31" t="s">
        <v>6326</v>
      </c>
      <c r="C3145">
        <v>27.887500762999998</v>
      </c>
      <c r="D3145" t="s">
        <v>37</v>
      </c>
      <c r="E3145">
        <v>783239.89254681405</v>
      </c>
      <c r="F3145">
        <v>9636598.3921217509</v>
      </c>
      <c r="G3145">
        <f>IF(C3145="","",VLOOKUP(C3145,Classes_detaillees!B:D,Classes_detaillees!C$1,TRUE))</f>
        <v>30</v>
      </c>
      <c r="H3145">
        <f>IF(C3145="","",VLOOKUP(C3145,Classes_finales!B:D,Classes_finales!C$1,TRUE))</f>
        <v>30</v>
      </c>
      <c r="I3145">
        <f t="shared" si="49"/>
        <v>20</v>
      </c>
      <c r="J3145" s="31">
        <f>Classes_finales!$W$30*C3145^3+Classes_finales!$W$31*C3145^2+Classes_finales!$W$32*C3145+Classes_finales!$W$33</f>
        <v>2.3862974611614924</v>
      </c>
      <c r="K3145">
        <f>IF(OR(C3145&lt;10,C3145&gt;450),0,IF(H3145&gt;=MAX(Classes_finales!D:D),$M$1,Donnees_SIG!J3145))</f>
        <v>2.3862974611614924</v>
      </c>
      <c r="P3145" t="s">
        <v>39</v>
      </c>
    </row>
    <row r="3146" spans="1:16">
      <c r="A3146" t="s">
        <v>6327</v>
      </c>
      <c r="B3146" s="31" t="s">
        <v>6328</v>
      </c>
      <c r="C3146">
        <v>46.592201232999997</v>
      </c>
      <c r="D3146" t="s">
        <v>37</v>
      </c>
      <c r="E3146">
        <v>784842.93177480495</v>
      </c>
      <c r="F3146">
        <v>9636386.8833917305</v>
      </c>
      <c r="G3146">
        <f>IF(C3146="","",VLOOKUP(C3146,Classes_detaillees!B:D,Classes_detaillees!C$1,TRUE))</f>
        <v>50</v>
      </c>
      <c r="H3146">
        <f>IF(C3146="","",VLOOKUP(C3146,Classes_finales!B:D,Classes_finales!C$1,TRUE))</f>
        <v>50</v>
      </c>
      <c r="I3146">
        <f t="shared" si="49"/>
        <v>20</v>
      </c>
      <c r="J3146" s="31">
        <f>Classes_finales!$W$30*C3146^3+Classes_finales!$W$31*C3146^2+Classes_finales!$W$32*C3146+Classes_finales!$W$33</f>
        <v>4.92635136416032</v>
      </c>
      <c r="K3146">
        <f>IF(OR(C3146&lt;10,C3146&gt;450),0,IF(H3146&gt;=MAX(Classes_finales!D:D),$M$1,Donnees_SIG!J3146))</f>
        <v>4.92635136416032</v>
      </c>
      <c r="P3146" t="s">
        <v>39</v>
      </c>
    </row>
    <row r="3147" spans="1:16">
      <c r="A3147" t="s">
        <v>6329</v>
      </c>
      <c r="B3147" t="s">
        <v>6330</v>
      </c>
      <c r="C3147">
        <v>88.128898621000005</v>
      </c>
      <c r="D3147" t="s">
        <v>37</v>
      </c>
      <c r="E3147">
        <v>790404.70313031797</v>
      </c>
      <c r="F3147">
        <v>9637954.9475344904</v>
      </c>
      <c r="G3147">
        <f>IF(C3147="","",VLOOKUP(C3147,Classes_detaillees!B:D,Classes_detaillees!C$1,TRUE))</f>
        <v>90</v>
      </c>
      <c r="H3147">
        <f>IF(C3147="","",VLOOKUP(C3147,Classes_finales!B:D,Classes_finales!C$1,TRUE))</f>
        <v>80</v>
      </c>
      <c r="I3147">
        <f t="shared" si="49"/>
        <v>20</v>
      </c>
      <c r="J3147" s="31">
        <f>Classes_finales!$W$30*C3147^3+Classes_finales!$W$31*C3147^2+Classes_finales!$W$32*C3147+Classes_finales!$W$33</f>
        <v>7.9341612057401765</v>
      </c>
      <c r="K3147">
        <f>IF(OR(C3147&lt;10,C3147&gt;450),0,IF(H3147&gt;=MAX(Classes_finales!D:D),$M$1,Donnees_SIG!J3147))</f>
        <v>7.914299999999999</v>
      </c>
      <c r="P3147" t="s">
        <v>39</v>
      </c>
    </row>
    <row r="3148" spans="1:16">
      <c r="A3148" t="s">
        <v>6331</v>
      </c>
      <c r="B3148" t="s">
        <v>6332</v>
      </c>
      <c r="C3148">
        <v>106.27980042</v>
      </c>
      <c r="D3148" t="s">
        <v>37</v>
      </c>
      <c r="E3148">
        <v>783034.99912543804</v>
      </c>
      <c r="F3148">
        <v>9635928.51076</v>
      </c>
      <c r="G3148">
        <f>IF(C3148="","",VLOOKUP(C3148,Classes_detaillees!B:D,Classes_detaillees!C$1,TRUE))</f>
        <v>110</v>
      </c>
      <c r="H3148">
        <f>IF(C3148="","",VLOOKUP(C3148,Classes_finales!B:D,Classes_finales!C$1,TRUE))</f>
        <v>80</v>
      </c>
      <c r="I3148">
        <f t="shared" si="49"/>
        <v>20</v>
      </c>
      <c r="J3148" s="31">
        <f>Classes_finales!$W$30*C3148^3+Classes_finales!$W$31*C3148^2+Classes_finales!$W$32*C3148+Classes_finales!$W$33</f>
        <v>6.4100431913128215</v>
      </c>
      <c r="K3148">
        <f>IF(OR(C3148&lt;10,C3148&gt;450),0,IF(H3148&gt;=MAX(Classes_finales!D:D),$M$1,Donnees_SIG!J3148))</f>
        <v>7.914299999999999</v>
      </c>
      <c r="P3148" t="s">
        <v>39</v>
      </c>
    </row>
    <row r="3149" spans="1:16">
      <c r="A3149" t="s">
        <v>6333</v>
      </c>
      <c r="B3149" t="s">
        <v>6334</v>
      </c>
      <c r="C3149">
        <v>147.98480225</v>
      </c>
      <c r="D3149" t="s">
        <v>37</v>
      </c>
      <c r="E3149">
        <v>790877.20295900595</v>
      </c>
      <c r="F3149">
        <v>9638270.79955942</v>
      </c>
      <c r="G3149">
        <f>IF(C3149="","",VLOOKUP(C3149,Classes_detaillees!B:D,Classes_detaillees!C$1,TRUE))</f>
        <v>150</v>
      </c>
      <c r="H3149">
        <f>IF(C3149="","",VLOOKUP(C3149,Classes_finales!B:D,Classes_finales!C$1,TRUE))</f>
        <v>80</v>
      </c>
      <c r="I3149">
        <f t="shared" si="49"/>
        <v>20</v>
      </c>
      <c r="J3149" s="31">
        <f>Classes_finales!$W$30*C3149^3+Classes_finales!$W$31*C3149^2+Classes_finales!$W$32*C3149+Classes_finales!$W$33</f>
        <v>-8.69432957863512</v>
      </c>
      <c r="K3149">
        <f>IF(OR(C3149&lt;10,C3149&gt;450),0,IF(H3149&gt;=MAX(Classes_finales!D:D),$M$1,Donnees_SIG!J3149))</f>
        <v>7.914299999999999</v>
      </c>
      <c r="P3149" t="s">
        <v>39</v>
      </c>
    </row>
    <row r="3150" spans="1:16">
      <c r="A3150" t="s">
        <v>6335</v>
      </c>
      <c r="B3150" s="31" t="s">
        <v>6336</v>
      </c>
      <c r="C3150">
        <v>82.350402832</v>
      </c>
      <c r="D3150" t="s">
        <v>37</v>
      </c>
      <c r="E3150">
        <v>783592.69476467103</v>
      </c>
      <c r="F3150">
        <v>9637242.2070591506</v>
      </c>
      <c r="G3150">
        <f>IF(C3150="","",VLOOKUP(C3150,Classes_detaillees!B:D,Classes_detaillees!C$1,TRUE))</f>
        <v>85</v>
      </c>
      <c r="H3150">
        <f>IF(C3150="","",VLOOKUP(C3150,Classes_finales!B:D,Classes_finales!C$1,TRUE))</f>
        <v>80</v>
      </c>
      <c r="I3150">
        <f t="shared" si="49"/>
        <v>20</v>
      </c>
      <c r="J3150" s="31">
        <f>Classes_finales!$W$30*C3150^3+Classes_finales!$W$31*C3150^2+Classes_finales!$W$32*C3150+Classes_finales!$W$33</f>
        <v>7.9582019164865851</v>
      </c>
      <c r="K3150">
        <f>IF(OR(C3150&lt;10,C3150&gt;450),0,IF(H3150&gt;=MAX(Classes_finales!D:D),$M$1,Donnees_SIG!J3150))</f>
        <v>7.914299999999999</v>
      </c>
      <c r="P3150" t="s">
        <v>39</v>
      </c>
    </row>
    <row r="3151" spans="1:16">
      <c r="A3151" t="s">
        <v>6337</v>
      </c>
      <c r="B3151" t="s">
        <v>6338</v>
      </c>
      <c r="C3151">
        <v>107.50900269</v>
      </c>
      <c r="D3151" t="s">
        <v>37</v>
      </c>
      <c r="E3151">
        <v>790757.84300239</v>
      </c>
      <c r="F3151">
        <v>9639315.8415767495</v>
      </c>
      <c r="G3151">
        <f>IF(C3151="","",VLOOKUP(C3151,Classes_detaillees!B:D,Classes_detaillees!C$1,TRUE))</f>
        <v>110</v>
      </c>
      <c r="H3151">
        <f>IF(C3151="","",VLOOKUP(C3151,Classes_finales!B:D,Classes_finales!C$1,TRUE))</f>
        <v>80</v>
      </c>
      <c r="I3151">
        <f t="shared" si="49"/>
        <v>20</v>
      </c>
      <c r="J3151" s="31">
        <f>Classes_finales!$W$30*C3151^3+Classes_finales!$W$31*C3151^2+Classes_finales!$W$32*C3151+Classes_finales!$W$33</f>
        <v>6.2153904407818406</v>
      </c>
      <c r="K3151">
        <f>IF(OR(C3151&lt;10,C3151&gt;450),0,IF(H3151&gt;=MAX(Classes_finales!D:D),$M$1,Donnees_SIG!J3151))</f>
        <v>7.914299999999999</v>
      </c>
      <c r="P3151" t="s">
        <v>39</v>
      </c>
    </row>
    <row r="3152" spans="1:16">
      <c r="A3152" t="s">
        <v>6339</v>
      </c>
      <c r="B3152" t="s">
        <v>6340</v>
      </c>
      <c r="C3152">
        <v>88.308403014999996</v>
      </c>
      <c r="D3152" t="s">
        <v>37</v>
      </c>
      <c r="E3152">
        <v>791929.34769048297</v>
      </c>
      <c r="F3152">
        <v>9638453.1574241798</v>
      </c>
      <c r="G3152">
        <f>IF(C3152="","",VLOOKUP(C3152,Classes_detaillees!B:D,Classes_detaillees!C$1,TRUE))</f>
        <v>90</v>
      </c>
      <c r="H3152">
        <f>IF(C3152="","",VLOOKUP(C3152,Classes_finales!B:D,Classes_finales!C$1,TRUE))</f>
        <v>80</v>
      </c>
      <c r="I3152">
        <f t="shared" si="49"/>
        <v>20</v>
      </c>
      <c r="J3152" s="31">
        <f>Classes_finales!$W$30*C3152^3+Classes_finales!$W$31*C3152^2+Classes_finales!$W$32*C3152+Classes_finales!$W$33</f>
        <v>7.9302318691602025</v>
      </c>
      <c r="K3152">
        <f>IF(OR(C3152&lt;10,C3152&gt;450),0,IF(H3152&gt;=MAX(Classes_finales!D:D),$M$1,Donnees_SIG!J3152))</f>
        <v>7.914299999999999</v>
      </c>
      <c r="P3152" t="s">
        <v>39</v>
      </c>
    </row>
    <row r="3153" spans="1:16">
      <c r="A3153" t="s">
        <v>6341</v>
      </c>
      <c r="B3153" t="s">
        <v>6342</v>
      </c>
      <c r="C3153">
        <v>242.84440613000001</v>
      </c>
      <c r="D3153" t="s">
        <v>37</v>
      </c>
      <c r="E3153">
        <v>791567.45806803904</v>
      </c>
      <c r="F3153">
        <v>9638516.8532230407</v>
      </c>
      <c r="G3153">
        <f>IF(C3153="","",VLOOKUP(C3153,Classes_detaillees!B:D,Classes_detaillees!C$1,TRUE))</f>
        <v>245</v>
      </c>
      <c r="H3153">
        <f>IF(C3153="","",VLOOKUP(C3153,Classes_finales!B:D,Classes_finales!C$1,TRUE))</f>
        <v>80</v>
      </c>
      <c r="I3153">
        <f t="shared" si="49"/>
        <v>20</v>
      </c>
      <c r="J3153" s="31">
        <f>Classes_finales!$W$30*C3153^3+Classes_finales!$W$31*C3153^2+Classes_finales!$W$32*C3153+Classes_finales!$W$33</f>
        <v>-143.34559414891291</v>
      </c>
      <c r="K3153">
        <f>IF(OR(C3153&lt;10,C3153&gt;450),0,IF(H3153&gt;=MAX(Classes_finales!D:D),$M$1,Donnees_SIG!J3153))</f>
        <v>7.914299999999999</v>
      </c>
      <c r="P3153" t="s">
        <v>39</v>
      </c>
    </row>
    <row r="3154" spans="1:16">
      <c r="A3154" t="s">
        <v>6343</v>
      </c>
      <c r="B3154" t="s">
        <v>6344</v>
      </c>
      <c r="C3154">
        <v>156.15209960999999</v>
      </c>
      <c r="D3154" t="s">
        <v>37</v>
      </c>
      <c r="E3154">
        <v>790815.28978141805</v>
      </c>
      <c r="F3154">
        <v>9638635.8096696194</v>
      </c>
      <c r="G3154">
        <f>IF(C3154="","",VLOOKUP(C3154,Classes_detaillees!B:D,Classes_detaillees!C$1,TRUE))</f>
        <v>160</v>
      </c>
      <c r="H3154">
        <f>IF(C3154="","",VLOOKUP(C3154,Classes_finales!B:D,Classes_finales!C$1,TRUE))</f>
        <v>80</v>
      </c>
      <c r="I3154">
        <f t="shared" si="49"/>
        <v>20</v>
      </c>
      <c r="J3154" s="31">
        <f>Classes_finales!$W$30*C3154^3+Classes_finales!$W$31*C3154^2+Classes_finales!$W$32*C3154+Classes_finales!$W$33</f>
        <v>-14.099619838325085</v>
      </c>
      <c r="K3154">
        <f>IF(OR(C3154&lt;10,C3154&gt;450),0,IF(H3154&gt;=MAX(Classes_finales!D:D),$M$1,Donnees_SIG!J3154))</f>
        <v>7.914299999999999</v>
      </c>
      <c r="P3154" t="s">
        <v>39</v>
      </c>
    </row>
    <row r="3155" spans="1:16">
      <c r="A3155" t="s">
        <v>6345</v>
      </c>
      <c r="B3155" t="s">
        <v>6346</v>
      </c>
      <c r="C3155">
        <v>212.37530518</v>
      </c>
      <c r="D3155" t="s">
        <v>37</v>
      </c>
      <c r="E3155">
        <v>790459.12159903103</v>
      </c>
      <c r="F3155">
        <v>9638630.1046734992</v>
      </c>
      <c r="G3155">
        <f>IF(C3155="","",VLOOKUP(C3155,Classes_detaillees!B:D,Classes_detaillees!C$1,TRUE))</f>
        <v>215</v>
      </c>
      <c r="H3155">
        <f>IF(C3155="","",VLOOKUP(C3155,Classes_finales!B:D,Classes_finales!C$1,TRUE))</f>
        <v>80</v>
      </c>
      <c r="I3155">
        <f t="shared" si="49"/>
        <v>20</v>
      </c>
      <c r="J3155" s="31">
        <f>Classes_finales!$W$30*C3155^3+Classes_finales!$W$31*C3155^2+Classes_finales!$W$32*C3155+Classes_finales!$W$33</f>
        <v>-80.74276626506375</v>
      </c>
      <c r="K3155">
        <f>IF(OR(C3155&lt;10,C3155&gt;450),0,IF(H3155&gt;=MAX(Classes_finales!D:D),$M$1,Donnees_SIG!J3155))</f>
        <v>7.914299999999999</v>
      </c>
      <c r="P3155" t="s">
        <v>39</v>
      </c>
    </row>
    <row r="3156" spans="1:16">
      <c r="A3156" t="s">
        <v>6347</v>
      </c>
      <c r="B3156" s="31" t="s">
        <v>6348</v>
      </c>
      <c r="C3156">
        <v>68.178398131999998</v>
      </c>
      <c r="D3156" t="s">
        <v>37</v>
      </c>
      <c r="E3156">
        <v>790382.07763885194</v>
      </c>
      <c r="F3156">
        <v>9638002.7107252292</v>
      </c>
      <c r="G3156">
        <f>IF(C3156="","",VLOOKUP(C3156,Classes_detaillees!B:D,Classes_detaillees!C$1,TRUE))</f>
        <v>70</v>
      </c>
      <c r="H3156">
        <f>IF(C3156="","",VLOOKUP(C3156,Classes_finales!B:D,Classes_finales!C$1,TRUE))</f>
        <v>70</v>
      </c>
      <c r="I3156">
        <f t="shared" si="49"/>
        <v>20</v>
      </c>
      <c r="J3156" s="31">
        <f>Classes_finales!$W$30*C3156^3+Classes_finales!$W$31*C3156^2+Classes_finales!$W$32*C3156+Classes_finales!$W$33</f>
        <v>7.2896328508297401</v>
      </c>
      <c r="K3156">
        <f>IF(OR(C3156&lt;10,C3156&gt;450),0,IF(H3156&gt;=MAX(Classes_finales!D:D),$M$1,Donnees_SIG!J3156))</f>
        <v>7.2896328508297401</v>
      </c>
      <c r="P3156" t="s">
        <v>39</v>
      </c>
    </row>
    <row r="3157" spans="1:16">
      <c r="A3157" t="s">
        <v>6349</v>
      </c>
      <c r="B3157" t="s">
        <v>6350</v>
      </c>
      <c r="C3157">
        <v>67.488502502000003</v>
      </c>
      <c r="D3157" t="s">
        <v>37</v>
      </c>
      <c r="E3157">
        <v>790712.58170150698</v>
      </c>
      <c r="F3157">
        <v>9637234.8360727597</v>
      </c>
      <c r="G3157">
        <f>IF(C3157="","",VLOOKUP(C3157,Classes_detaillees!B:D,Classes_detaillees!C$1,TRUE))</f>
        <v>70</v>
      </c>
      <c r="H3157">
        <f>IF(C3157="","",VLOOKUP(C3157,Classes_finales!B:D,Classes_finales!C$1,TRUE))</f>
        <v>70</v>
      </c>
      <c r="I3157">
        <f t="shared" si="49"/>
        <v>20</v>
      </c>
      <c r="J3157" s="31">
        <f>Classes_finales!$W$30*C3157^3+Classes_finales!$W$31*C3157^2+Classes_finales!$W$32*C3157+Classes_finales!$W$33</f>
        <v>7.2349364194478962</v>
      </c>
      <c r="K3157">
        <f>IF(OR(C3157&lt;10,C3157&gt;450),0,IF(H3157&gt;=MAX(Classes_finales!D:D),$M$1,Donnees_SIG!J3157))</f>
        <v>7.2349364194478962</v>
      </c>
      <c r="P3157" t="s">
        <v>39</v>
      </c>
    </row>
    <row r="3158" spans="1:16">
      <c r="A3158" t="s">
        <v>6351</v>
      </c>
      <c r="B3158" t="s">
        <v>6352</v>
      </c>
      <c r="C3158">
        <v>190.92129517000001</v>
      </c>
      <c r="D3158" t="s">
        <v>37</v>
      </c>
      <c r="E3158">
        <v>790540.73497625894</v>
      </c>
      <c r="F3158">
        <v>9637903.9714371394</v>
      </c>
      <c r="G3158">
        <f>IF(C3158="","",VLOOKUP(C3158,Classes_detaillees!B:D,Classes_detaillees!C$1,TRUE))</f>
        <v>195</v>
      </c>
      <c r="H3158">
        <f>IF(C3158="","",VLOOKUP(C3158,Classes_finales!B:D,Classes_finales!C$1,TRUE))</f>
        <v>80</v>
      </c>
      <c r="I3158">
        <f t="shared" si="49"/>
        <v>20</v>
      </c>
      <c r="J3158" s="31">
        <f>Classes_finales!$W$30*C3158^3+Classes_finales!$W$31*C3158^2+Classes_finales!$W$32*C3158+Classes_finales!$W$33</f>
        <v>-48.607425340624019</v>
      </c>
      <c r="K3158">
        <f>IF(OR(C3158&lt;10,C3158&gt;450),0,IF(H3158&gt;=MAX(Classes_finales!D:D),$M$1,Donnees_SIG!J3158))</f>
        <v>7.914299999999999</v>
      </c>
      <c r="P3158" t="s">
        <v>39</v>
      </c>
    </row>
    <row r="3159" spans="1:16">
      <c r="A3159" t="s">
        <v>6353</v>
      </c>
      <c r="B3159" t="s">
        <v>6354</v>
      </c>
      <c r="C3159">
        <v>75.678901671999995</v>
      </c>
      <c r="D3159" t="s">
        <v>37</v>
      </c>
      <c r="E3159">
        <v>784330.34475150798</v>
      </c>
      <c r="F3159">
        <v>9636476.3351769801</v>
      </c>
      <c r="G3159">
        <f>IF(C3159="","",VLOOKUP(C3159,Classes_detaillees!B:D,Classes_detaillees!C$1,TRUE))</f>
        <v>80</v>
      </c>
      <c r="H3159">
        <f>IF(C3159="","",VLOOKUP(C3159,Classes_finales!B:D,Classes_finales!C$1,TRUE))</f>
        <v>80</v>
      </c>
      <c r="I3159">
        <f t="shared" si="49"/>
        <v>20</v>
      </c>
      <c r="J3159" s="31">
        <f>Classes_finales!$W$30*C3159^3+Classes_finales!$W$31*C3159^2+Classes_finales!$W$32*C3159+Classes_finales!$W$33</f>
        <v>7.7597713971750562</v>
      </c>
      <c r="K3159">
        <f>IF(OR(C3159&lt;10,C3159&gt;450),0,IF(H3159&gt;=MAX(Classes_finales!D:D),$M$1,Donnees_SIG!J3159))</f>
        <v>7.914299999999999</v>
      </c>
      <c r="P3159" t="s">
        <v>39</v>
      </c>
    </row>
    <row r="3160" spans="1:16">
      <c r="A3160" t="s">
        <v>6355</v>
      </c>
      <c r="B3160" t="s">
        <v>6356</v>
      </c>
      <c r="C3160">
        <v>26.40320015</v>
      </c>
      <c r="D3160" t="s">
        <v>37</v>
      </c>
      <c r="E3160">
        <v>790266.44325224694</v>
      </c>
      <c r="F3160">
        <v>9637394.3217748292</v>
      </c>
      <c r="G3160">
        <f>IF(C3160="","",VLOOKUP(C3160,Classes_detaillees!B:D,Classes_detaillees!C$1,TRUE))</f>
        <v>30</v>
      </c>
      <c r="H3160">
        <f>IF(C3160="","",VLOOKUP(C3160,Classes_finales!B:D,Classes_finales!C$1,TRUE))</f>
        <v>30</v>
      </c>
      <c r="I3160">
        <f t="shared" si="49"/>
        <v>20</v>
      </c>
      <c r="J3160" s="31">
        <f>Classes_finales!$W$30*C3160^3+Classes_finales!$W$31*C3160^2+Classes_finales!$W$32*C3160+Classes_finales!$W$33</f>
        <v>2.190197121674136</v>
      </c>
      <c r="K3160">
        <f>IF(OR(C3160&lt;10,C3160&gt;450),0,IF(H3160&gt;=MAX(Classes_finales!D:D),$M$1,Donnees_SIG!J3160))</f>
        <v>2.190197121674136</v>
      </c>
      <c r="P3160" t="s">
        <v>39</v>
      </c>
    </row>
    <row r="3161" spans="1:16">
      <c r="A3161" t="s">
        <v>6357</v>
      </c>
      <c r="B3161" s="31" t="s">
        <v>6358</v>
      </c>
      <c r="C3161">
        <v>30.863399506</v>
      </c>
      <c r="D3161" t="s">
        <v>37</v>
      </c>
      <c r="E3161">
        <v>792762.54096344905</v>
      </c>
      <c r="F3161">
        <v>9639400.1257193796</v>
      </c>
      <c r="G3161">
        <f>IF(C3161="","",VLOOKUP(C3161,Classes_detaillees!B:D,Classes_detaillees!C$1,TRUE))</f>
        <v>35</v>
      </c>
      <c r="H3161">
        <f>IF(C3161="","",VLOOKUP(C3161,Classes_finales!B:D,Classes_finales!C$1,TRUE))</f>
        <v>35</v>
      </c>
      <c r="I3161">
        <f t="shared" si="49"/>
        <v>20</v>
      </c>
      <c r="J3161" s="31">
        <f>Classes_finales!$W$30*C3161^3+Classes_finales!$W$31*C3161^2+Classes_finales!$W$32*C3161+Classes_finales!$W$33</f>
        <v>2.7860579042685978</v>
      </c>
      <c r="K3161">
        <f>IF(OR(C3161&lt;10,C3161&gt;450),0,IF(H3161&gt;=MAX(Classes_finales!D:D),$M$1,Donnees_SIG!J3161))</f>
        <v>2.7860579042685978</v>
      </c>
      <c r="P3161" t="s">
        <v>39</v>
      </c>
    </row>
    <row r="3162" spans="1:16">
      <c r="A3162" t="s">
        <v>6359</v>
      </c>
      <c r="B3162" t="s">
        <v>6360</v>
      </c>
      <c r="C3162">
        <v>27.146999358999999</v>
      </c>
      <c r="D3162" t="s">
        <v>37</v>
      </c>
      <c r="E3162">
        <v>782985.13243307499</v>
      </c>
      <c r="F3162">
        <v>9635499.1246926691</v>
      </c>
      <c r="G3162">
        <f>IF(C3162="","",VLOOKUP(C3162,Classes_detaillees!B:D,Classes_detaillees!C$1,TRUE))</f>
        <v>30</v>
      </c>
      <c r="H3162">
        <f>IF(C3162="","",VLOOKUP(C3162,Classes_finales!B:D,Classes_finales!C$1,TRUE))</f>
        <v>30</v>
      </c>
      <c r="I3162">
        <f t="shared" si="49"/>
        <v>20</v>
      </c>
      <c r="J3162" s="31">
        <f>Classes_finales!$W$30*C3162^3+Classes_finales!$W$31*C3162^2+Classes_finales!$W$32*C3162+Classes_finales!$W$33</f>
        <v>2.2881505049947077</v>
      </c>
      <c r="K3162">
        <f>IF(OR(C3162&lt;10,C3162&gt;450),0,IF(H3162&gt;=MAX(Classes_finales!D:D),$M$1,Donnees_SIG!J3162))</f>
        <v>2.2881505049947077</v>
      </c>
      <c r="P3162" t="s">
        <v>39</v>
      </c>
    </row>
    <row r="3163" spans="1:16">
      <c r="A3163" t="s">
        <v>6361</v>
      </c>
      <c r="B3163" t="s">
        <v>6362</v>
      </c>
      <c r="C3163">
        <v>78.222900390999996</v>
      </c>
      <c r="D3163" t="s">
        <v>37</v>
      </c>
      <c r="E3163">
        <v>782970.68235862104</v>
      </c>
      <c r="F3163">
        <v>9635928.6954599302</v>
      </c>
      <c r="G3163">
        <f>IF(C3163="","",VLOOKUP(C3163,Classes_detaillees!B:D,Classes_detaillees!C$1,TRUE))</f>
        <v>80</v>
      </c>
      <c r="H3163">
        <f>IF(C3163="","",VLOOKUP(C3163,Classes_finales!B:D,Classes_finales!C$1,TRUE))</f>
        <v>80</v>
      </c>
      <c r="I3163">
        <f t="shared" si="49"/>
        <v>20</v>
      </c>
      <c r="J3163" s="31">
        <f>Classes_finales!$W$30*C3163^3+Classes_finales!$W$31*C3163^2+Classes_finales!$W$32*C3163+Classes_finales!$W$33</f>
        <v>7.8619514484451098</v>
      </c>
      <c r="K3163">
        <f>IF(OR(C3163&lt;10,C3163&gt;450),0,IF(H3163&gt;=MAX(Classes_finales!D:D),$M$1,Donnees_SIG!J3163))</f>
        <v>7.914299999999999</v>
      </c>
      <c r="P3163" t="s">
        <v>39</v>
      </c>
    </row>
    <row r="3164" spans="1:16">
      <c r="A3164" t="s">
        <v>6363</v>
      </c>
      <c r="B3164" s="31" t="s">
        <v>6364</v>
      </c>
      <c r="C3164">
        <v>70.539001464999998</v>
      </c>
      <c r="D3164" t="s">
        <v>37</v>
      </c>
      <c r="E3164">
        <v>790043.96434084501</v>
      </c>
      <c r="F3164">
        <v>9637364.3303658701</v>
      </c>
      <c r="G3164">
        <f>IF(C3164="","",VLOOKUP(C3164,Classes_detaillees!B:D,Classes_detaillees!C$1,TRUE))</f>
        <v>75</v>
      </c>
      <c r="H3164">
        <f>IF(C3164="","",VLOOKUP(C3164,Classes_finales!B:D,Classes_finales!C$1,TRUE))</f>
        <v>80</v>
      </c>
      <c r="I3164">
        <f t="shared" si="49"/>
        <v>20</v>
      </c>
      <c r="J3164" s="31">
        <f>Classes_finales!$W$30*C3164^3+Classes_finales!$W$31*C3164^2+Classes_finales!$W$32*C3164+Classes_finales!$W$33</f>
        <v>7.4629310268680396</v>
      </c>
      <c r="K3164">
        <f>IF(OR(C3164&lt;10,C3164&gt;450),0,IF(H3164&gt;=MAX(Classes_finales!D:D),$M$1,Donnees_SIG!J3164))</f>
        <v>7.914299999999999</v>
      </c>
      <c r="P3164" t="s">
        <v>39</v>
      </c>
    </row>
    <row r="3165" spans="1:16">
      <c r="A3165" t="s">
        <v>6365</v>
      </c>
      <c r="B3165" t="s">
        <v>6366</v>
      </c>
      <c r="C3165">
        <v>63.238800048999998</v>
      </c>
      <c r="D3165" t="s">
        <v>37</v>
      </c>
      <c r="E3165">
        <v>790392.031413591</v>
      </c>
      <c r="F3165">
        <v>9637587.2870670408</v>
      </c>
      <c r="G3165">
        <f>IF(C3165="","",VLOOKUP(C3165,Classes_detaillees!B:D,Classes_detaillees!C$1,TRUE))</f>
        <v>65</v>
      </c>
      <c r="H3165">
        <f>IF(C3165="","",VLOOKUP(C3165,Classes_finales!B:D,Classes_finales!C$1,TRUE))</f>
        <v>70</v>
      </c>
      <c r="I3165">
        <f t="shared" si="49"/>
        <v>20</v>
      </c>
      <c r="J3165" s="31">
        <f>Classes_finales!$W$30*C3165^3+Classes_finales!$W$31*C3165^2+Classes_finales!$W$32*C3165+Classes_finales!$W$33</f>
        <v>6.8606848801161959</v>
      </c>
      <c r="K3165">
        <f>IF(OR(C3165&lt;10,C3165&gt;450),0,IF(H3165&gt;=MAX(Classes_finales!D:D),$M$1,Donnees_SIG!J3165))</f>
        <v>6.8606848801161959</v>
      </c>
      <c r="P3165" t="s">
        <v>39</v>
      </c>
    </row>
    <row r="3166" spans="1:16">
      <c r="A3166" t="s">
        <v>6367</v>
      </c>
      <c r="B3166" t="s">
        <v>6368</v>
      </c>
      <c r="C3166">
        <v>122.58809662</v>
      </c>
      <c r="D3166" t="s">
        <v>37</v>
      </c>
      <c r="E3166">
        <v>791748.48319634597</v>
      </c>
      <c r="F3166">
        <v>9639462.5167308003</v>
      </c>
      <c r="G3166">
        <f>IF(C3166="","",VLOOKUP(C3166,Classes_detaillees!B:D,Classes_detaillees!C$1,TRUE))</f>
        <v>125</v>
      </c>
      <c r="H3166">
        <f>IF(C3166="","",VLOOKUP(C3166,Classes_finales!B:D,Classes_finales!C$1,TRUE))</f>
        <v>80</v>
      </c>
      <c r="I3166">
        <f t="shared" si="49"/>
        <v>20</v>
      </c>
      <c r="J3166" s="31">
        <f>Classes_finales!$W$30*C3166^3+Classes_finales!$W$31*C3166^2+Classes_finales!$W$32*C3166+Classes_finales!$W$33</f>
        <v>2.714124298726674</v>
      </c>
      <c r="K3166">
        <f>IF(OR(C3166&lt;10,C3166&gt;450),0,IF(H3166&gt;=MAX(Classes_finales!D:D),$M$1,Donnees_SIG!J3166))</f>
        <v>7.914299999999999</v>
      </c>
      <c r="P3166" t="s">
        <v>39</v>
      </c>
    </row>
    <row r="3167" spans="1:16">
      <c r="A3167" t="s">
        <v>6369</v>
      </c>
      <c r="B3167" t="s">
        <v>6370</v>
      </c>
      <c r="C3167">
        <v>33.361801147000001</v>
      </c>
      <c r="D3167" t="s">
        <v>37</v>
      </c>
      <c r="E3167">
        <v>790075.05785971798</v>
      </c>
      <c r="F3167">
        <v>9637724.2168988306</v>
      </c>
      <c r="G3167">
        <f>IF(C3167="","",VLOOKUP(C3167,Classes_detaillees!B:D,Classes_detaillees!C$1,TRUE))</f>
        <v>35</v>
      </c>
      <c r="H3167">
        <f>IF(C3167="","",VLOOKUP(C3167,Classes_finales!B:D,Classes_finales!C$1,TRUE))</f>
        <v>35</v>
      </c>
      <c r="I3167">
        <f t="shared" si="49"/>
        <v>20</v>
      </c>
      <c r="J3167" s="31">
        <f>Classes_finales!$W$30*C3167^3+Classes_finales!$W$31*C3167^2+Classes_finales!$W$32*C3167+Classes_finales!$W$33</f>
        <v>3.1265677756832044</v>
      </c>
      <c r="K3167">
        <f>IF(OR(C3167&lt;10,C3167&gt;450),0,IF(H3167&gt;=MAX(Classes_finales!D:D),$M$1,Donnees_SIG!J3167))</f>
        <v>3.1265677756832044</v>
      </c>
      <c r="P3167" t="s">
        <v>39</v>
      </c>
    </row>
    <row r="3168" spans="1:16">
      <c r="A3168" t="s">
        <v>6371</v>
      </c>
      <c r="B3168" s="31" t="s">
        <v>6372</v>
      </c>
      <c r="C3168">
        <v>440.22930908000001</v>
      </c>
      <c r="D3168" t="s">
        <v>37</v>
      </c>
      <c r="E3168">
        <v>792197.79621896101</v>
      </c>
      <c r="F3168">
        <v>9638443.1763454098</v>
      </c>
      <c r="G3168">
        <f>IF(C3168="","",VLOOKUP(C3168,Classes_detaillees!B:D,Classes_detaillees!C$1,TRUE))</f>
        <v>445</v>
      </c>
      <c r="H3168">
        <f>IF(C3168="","",VLOOKUP(C3168,Classes_finales!B:D,Classes_finales!C$1,TRUE))</f>
        <v>80</v>
      </c>
      <c r="I3168">
        <f t="shared" si="49"/>
        <v>20</v>
      </c>
      <c r="J3168" s="31">
        <f>Classes_finales!$W$30*C3168^3+Classes_finales!$W$31*C3168^2+Classes_finales!$W$32*C3168+Classes_finales!$W$33</f>
        <v>-1255.4096369491326</v>
      </c>
      <c r="K3168">
        <f>IF(OR(C3168&lt;10,C3168&gt;450),0,IF(H3168&gt;=MAX(Classes_finales!D:D),$M$1,Donnees_SIG!J3168))</f>
        <v>7.914299999999999</v>
      </c>
      <c r="P3168" t="s">
        <v>39</v>
      </c>
    </row>
    <row r="3169" spans="1:16">
      <c r="A3169" t="s">
        <v>6373</v>
      </c>
      <c r="B3169" t="s">
        <v>6374</v>
      </c>
      <c r="C3169">
        <v>100.57119751</v>
      </c>
      <c r="D3169" t="s">
        <v>37</v>
      </c>
      <c r="E3169">
        <v>791730.49636138906</v>
      </c>
      <c r="F3169">
        <v>9637692.4104243796</v>
      </c>
      <c r="G3169">
        <f>IF(C3169="","",VLOOKUP(C3169,Classes_detaillees!B:D,Classes_detaillees!C$1,TRUE))</f>
        <v>105</v>
      </c>
      <c r="H3169">
        <f>IF(C3169="","",VLOOKUP(C3169,Classes_finales!B:D,Classes_finales!C$1,TRUE))</f>
        <v>80</v>
      </c>
      <c r="I3169">
        <f t="shared" si="49"/>
        <v>20</v>
      </c>
      <c r="J3169" s="31">
        <f>Classes_finales!$W$30*C3169^3+Classes_finales!$W$31*C3169^2+Classes_finales!$W$32*C3169+Classes_finales!$W$33</f>
        <v>7.152165996403026</v>
      </c>
      <c r="K3169">
        <f>IF(OR(C3169&lt;10,C3169&gt;450),0,IF(H3169&gt;=MAX(Classes_finales!D:D),$M$1,Donnees_SIG!J3169))</f>
        <v>7.914299999999999</v>
      </c>
      <c r="P3169" t="s">
        <v>39</v>
      </c>
    </row>
    <row r="3170" spans="1:16">
      <c r="A3170" t="s">
        <v>6375</v>
      </c>
      <c r="B3170" s="31" t="s">
        <v>6376</v>
      </c>
      <c r="C3170">
        <v>118.7335968</v>
      </c>
      <c r="D3170" t="s">
        <v>37</v>
      </c>
      <c r="E3170">
        <v>791061.24893128802</v>
      </c>
      <c r="F3170">
        <v>9638254.6834368799</v>
      </c>
      <c r="G3170">
        <f>IF(C3170="","",VLOOKUP(C3170,Classes_detaillees!B:D,Classes_detaillees!C$1,TRUE))</f>
        <v>120</v>
      </c>
      <c r="H3170">
        <f>IF(C3170="","",VLOOKUP(C3170,Classes_finales!B:D,Classes_finales!C$1,TRUE))</f>
        <v>80</v>
      </c>
      <c r="I3170">
        <f t="shared" si="49"/>
        <v>20</v>
      </c>
      <c r="J3170" s="31">
        <f>Classes_finales!$W$30*C3170^3+Classes_finales!$W$31*C3170^2+Classes_finales!$W$32*C3170+Classes_finales!$W$33</f>
        <v>3.8157748683632895</v>
      </c>
      <c r="K3170">
        <f>IF(OR(C3170&lt;10,C3170&gt;450),0,IF(H3170&gt;=MAX(Classes_finales!D:D),$M$1,Donnees_SIG!J3170))</f>
        <v>7.914299999999999</v>
      </c>
      <c r="P3170" t="s">
        <v>39</v>
      </c>
    </row>
    <row r="3171" spans="1:16">
      <c r="A3171" t="s">
        <v>6377</v>
      </c>
      <c r="B3171" t="s">
        <v>6378</v>
      </c>
      <c r="C3171">
        <v>93.122100829999994</v>
      </c>
      <c r="D3171" t="s">
        <v>37</v>
      </c>
      <c r="E3171">
        <v>783311.14447572501</v>
      </c>
      <c r="F3171">
        <v>9636942.7617006991</v>
      </c>
      <c r="G3171">
        <f>IF(C3171="","",VLOOKUP(C3171,Classes_detaillees!B:D,Classes_detaillees!C$1,TRUE))</f>
        <v>95</v>
      </c>
      <c r="H3171">
        <f>IF(C3171="","",VLOOKUP(C3171,Classes_finales!B:D,Classes_finales!C$1,TRUE))</f>
        <v>80</v>
      </c>
      <c r="I3171">
        <f t="shared" si="49"/>
        <v>20</v>
      </c>
      <c r="J3171" s="31">
        <f>Classes_finales!$W$30*C3171^3+Classes_finales!$W$31*C3171^2+Classes_finales!$W$32*C3171+Classes_finales!$W$33</f>
        <v>7.748157764624839</v>
      </c>
      <c r="K3171">
        <f>IF(OR(C3171&lt;10,C3171&gt;450),0,IF(H3171&gt;=MAX(Classes_finales!D:D),$M$1,Donnees_SIG!J3171))</f>
        <v>7.914299999999999</v>
      </c>
      <c r="P3171" t="s">
        <v>39</v>
      </c>
    </row>
    <row r="3172" spans="1:16">
      <c r="A3172" t="s">
        <v>6379</v>
      </c>
      <c r="B3172" t="s">
        <v>6380</v>
      </c>
      <c r="C3172">
        <v>35.053199767999999</v>
      </c>
      <c r="D3172" t="s">
        <v>37</v>
      </c>
      <c r="E3172">
        <v>783324.84698590497</v>
      </c>
      <c r="F3172">
        <v>9635593.6499053407</v>
      </c>
      <c r="G3172">
        <f>IF(C3172="","",VLOOKUP(C3172,Classes_detaillees!B:D,Classes_detaillees!C$1,TRUE))</f>
        <v>40</v>
      </c>
      <c r="H3172">
        <f>IF(C3172="","",VLOOKUP(C3172,Classes_finales!B:D,Classes_finales!C$1,TRUE))</f>
        <v>40</v>
      </c>
      <c r="I3172">
        <f t="shared" si="49"/>
        <v>20</v>
      </c>
      <c r="J3172" s="31">
        <f>Classes_finales!$W$30*C3172^3+Classes_finales!$W$31*C3172^2+Classes_finales!$W$32*C3172+Classes_finales!$W$33</f>
        <v>3.3586099281333959</v>
      </c>
      <c r="K3172">
        <f>IF(OR(C3172&lt;10,C3172&gt;450),0,IF(H3172&gt;=MAX(Classes_finales!D:D),$M$1,Donnees_SIG!J3172))</f>
        <v>3.3586099281333959</v>
      </c>
      <c r="P3172" t="s">
        <v>39</v>
      </c>
    </row>
    <row r="3173" spans="1:16">
      <c r="A3173" t="s">
        <v>6381</v>
      </c>
      <c r="B3173" t="s">
        <v>6382</v>
      </c>
      <c r="C3173">
        <v>40.667900084999999</v>
      </c>
      <c r="D3173" t="s">
        <v>37</v>
      </c>
      <c r="E3173">
        <v>790564.28688011703</v>
      </c>
      <c r="F3173">
        <v>9637752.5307902806</v>
      </c>
      <c r="G3173">
        <f>IF(C3173="","",VLOOKUP(C3173,Classes_detaillees!B:D,Classes_detaillees!C$1,TRUE))</f>
        <v>45</v>
      </c>
      <c r="H3173">
        <f>IF(C3173="","",VLOOKUP(C3173,Classes_finales!B:D,Classes_finales!C$1,TRUE))</f>
        <v>50</v>
      </c>
      <c r="I3173">
        <f t="shared" si="49"/>
        <v>20</v>
      </c>
      <c r="J3173" s="31">
        <f>Classes_finales!$W$30*C3173^3+Classes_finales!$W$31*C3173^2+Classes_finales!$W$32*C3173+Classes_finales!$W$33</f>
        <v>4.1296403446538203</v>
      </c>
      <c r="K3173">
        <f>IF(OR(C3173&lt;10,C3173&gt;450),0,IF(H3173&gt;=MAX(Classes_finales!D:D),$M$1,Donnees_SIG!J3173))</f>
        <v>4.1296403446538203</v>
      </c>
      <c r="P3173" t="s">
        <v>39</v>
      </c>
    </row>
    <row r="3174" spans="1:16">
      <c r="A3174" t="s">
        <v>6383</v>
      </c>
      <c r="B3174" t="s">
        <v>6384</v>
      </c>
      <c r="C3174">
        <v>92.479103088000002</v>
      </c>
      <c r="D3174" t="s">
        <v>37</v>
      </c>
      <c r="E3174">
        <v>790141.67822315299</v>
      </c>
      <c r="F3174">
        <v>9637910.82348435</v>
      </c>
      <c r="G3174">
        <f>IF(C3174="","",VLOOKUP(C3174,Classes_detaillees!B:D,Classes_detaillees!C$1,TRUE))</f>
        <v>95</v>
      </c>
      <c r="H3174">
        <f>IF(C3174="","",VLOOKUP(C3174,Classes_finales!B:D,Classes_finales!C$1,TRUE))</f>
        <v>80</v>
      </c>
      <c r="I3174">
        <f t="shared" si="49"/>
        <v>20</v>
      </c>
      <c r="J3174" s="31">
        <f>Classes_finales!$W$30*C3174^3+Classes_finales!$W$31*C3174^2+Classes_finales!$W$32*C3174+Classes_finales!$W$33</f>
        <v>7.7812699120225854</v>
      </c>
      <c r="K3174">
        <f>IF(OR(C3174&lt;10,C3174&gt;450),0,IF(H3174&gt;=MAX(Classes_finales!D:D),$M$1,Donnees_SIG!J3174))</f>
        <v>7.914299999999999</v>
      </c>
      <c r="P3174" t="s">
        <v>39</v>
      </c>
    </row>
    <row r="3175" spans="1:16">
      <c r="A3175" t="s">
        <v>6385</v>
      </c>
      <c r="B3175" t="s">
        <v>6386</v>
      </c>
      <c r="C3175">
        <v>14.639699936</v>
      </c>
      <c r="D3175" t="s">
        <v>37</v>
      </c>
      <c r="E3175">
        <v>791668.37696328398</v>
      </c>
      <c r="F3175">
        <v>9638283.9225632902</v>
      </c>
      <c r="G3175">
        <f>IF(C3175="","",VLOOKUP(C3175,Classes_detaillees!B:D,Classes_detaillees!C$1,TRUE))</f>
        <v>15</v>
      </c>
      <c r="H3175">
        <f>IF(C3175="","",VLOOKUP(C3175,Classes_finales!B:D,Classes_finales!C$1,TRUE))</f>
        <v>15</v>
      </c>
      <c r="I3175">
        <f t="shared" si="49"/>
        <v>20</v>
      </c>
      <c r="J3175" s="31">
        <f>Classes_finales!$W$30*C3175^3+Classes_finales!$W$31*C3175^2+Classes_finales!$W$32*C3175+Classes_finales!$W$33</f>
        <v>0.7640528694305968</v>
      </c>
      <c r="K3175">
        <f>IF(OR(C3175&lt;10,C3175&gt;450),0,IF(H3175&gt;=MAX(Classes_finales!D:D),$M$1,Donnees_SIG!J3175))</f>
        <v>0.7640528694305968</v>
      </c>
      <c r="P3175" t="s">
        <v>39</v>
      </c>
    </row>
    <row r="3176" spans="1:16">
      <c r="A3176" t="s">
        <v>6387</v>
      </c>
      <c r="B3176" t="s">
        <v>6388</v>
      </c>
      <c r="C3176">
        <v>50.389198303000001</v>
      </c>
      <c r="D3176" t="s">
        <v>37</v>
      </c>
      <c r="E3176">
        <v>790628.99287213397</v>
      </c>
      <c r="F3176">
        <v>9638055.6255170796</v>
      </c>
      <c r="G3176">
        <f>IF(C3176="","",VLOOKUP(C3176,Classes_detaillees!B:D,Classes_detaillees!C$1,TRUE))</f>
        <v>55</v>
      </c>
      <c r="H3176">
        <f>IF(C3176="","",VLOOKUP(C3176,Classes_finales!B:D,Classes_finales!C$1,TRUE))</f>
        <v>60</v>
      </c>
      <c r="I3176">
        <f t="shared" si="49"/>
        <v>20</v>
      </c>
      <c r="J3176" s="31">
        <f>Classes_finales!$W$30*C3176^3+Classes_finales!$W$31*C3176^2+Classes_finales!$W$32*C3176+Classes_finales!$W$33</f>
        <v>5.41656690531671</v>
      </c>
      <c r="K3176">
        <f>IF(OR(C3176&lt;10,C3176&gt;450),0,IF(H3176&gt;=MAX(Classes_finales!D:D),$M$1,Donnees_SIG!J3176))</f>
        <v>5.41656690531671</v>
      </c>
      <c r="P3176" t="s">
        <v>39</v>
      </c>
    </row>
    <row r="3177" spans="1:16">
      <c r="A3177" t="s">
        <v>6389</v>
      </c>
      <c r="B3177" s="31" t="s">
        <v>6390</v>
      </c>
      <c r="C3177">
        <v>50.865200043000002</v>
      </c>
      <c r="D3177" t="s">
        <v>37</v>
      </c>
      <c r="E3177">
        <v>783442.84890686499</v>
      </c>
      <c r="F3177">
        <v>9636962.0429522097</v>
      </c>
      <c r="G3177">
        <f>IF(C3177="","",VLOOKUP(C3177,Classes_detaillees!B:D,Classes_detaillees!C$1,TRUE))</f>
        <v>55</v>
      </c>
      <c r="H3177">
        <f>IF(C3177="","",VLOOKUP(C3177,Classes_finales!B:D,Classes_finales!C$1,TRUE))</f>
        <v>60</v>
      </c>
      <c r="I3177">
        <f t="shared" si="49"/>
        <v>20</v>
      </c>
      <c r="J3177" s="31">
        <f>Classes_finales!$W$30*C3177^3+Classes_finales!$W$31*C3177^2+Classes_finales!$W$32*C3177+Classes_finales!$W$33</f>
        <v>5.476482075289967</v>
      </c>
      <c r="K3177">
        <f>IF(OR(C3177&lt;10,C3177&gt;450),0,IF(H3177&gt;=MAX(Classes_finales!D:D),$M$1,Donnees_SIG!J3177))</f>
        <v>5.476482075289967</v>
      </c>
      <c r="P3177" t="s">
        <v>39</v>
      </c>
    </row>
    <row r="3178" spans="1:16">
      <c r="A3178" t="s">
        <v>6391</v>
      </c>
      <c r="B3178" s="31" t="s">
        <v>6392</v>
      </c>
      <c r="C3178">
        <v>32.596298218000001</v>
      </c>
      <c r="D3178" t="s">
        <v>37</v>
      </c>
      <c r="E3178">
        <v>793327.07246120297</v>
      </c>
      <c r="F3178">
        <v>9639177.9906987306</v>
      </c>
      <c r="G3178">
        <f>IF(C3178="","",VLOOKUP(C3178,Classes_detaillees!B:D,Classes_detaillees!C$1,TRUE))</f>
        <v>35</v>
      </c>
      <c r="H3178">
        <f>IF(C3178="","",VLOOKUP(C3178,Classes_finales!B:D,Classes_finales!C$1,TRUE))</f>
        <v>35</v>
      </c>
      <c r="I3178">
        <f t="shared" si="49"/>
        <v>20</v>
      </c>
      <c r="J3178" s="31">
        <f>Classes_finales!$W$30*C3178^3+Classes_finales!$W$31*C3178^2+Classes_finales!$W$32*C3178+Classes_finales!$W$33</f>
        <v>3.0218869146890124</v>
      </c>
      <c r="K3178">
        <f>IF(OR(C3178&lt;10,C3178&gt;450),0,IF(H3178&gt;=MAX(Classes_finales!D:D),$M$1,Donnees_SIG!J3178))</f>
        <v>3.0218869146890124</v>
      </c>
      <c r="P3178" t="s">
        <v>39</v>
      </c>
    </row>
    <row r="3179" spans="1:16">
      <c r="A3179" t="s">
        <v>6393</v>
      </c>
      <c r="B3179" t="s">
        <v>6394</v>
      </c>
      <c r="C3179">
        <v>123.30470276</v>
      </c>
      <c r="D3179" t="s">
        <v>37</v>
      </c>
      <c r="E3179">
        <v>792604.21329307801</v>
      </c>
      <c r="F3179">
        <v>9639170.2515241392</v>
      </c>
      <c r="G3179">
        <f>IF(C3179="","",VLOOKUP(C3179,Classes_detaillees!B:D,Classes_detaillees!C$1,TRUE))</f>
        <v>125</v>
      </c>
      <c r="H3179">
        <f>IF(C3179="","",VLOOKUP(C3179,Classes_finales!B:D,Classes_finales!C$1,TRUE))</f>
        <v>80</v>
      </c>
      <c r="I3179">
        <f t="shared" si="49"/>
        <v>20</v>
      </c>
      <c r="J3179" s="31">
        <f>Classes_finales!$W$30*C3179^3+Classes_finales!$W$31*C3179^2+Classes_finales!$W$32*C3179+Classes_finales!$W$33</f>
        <v>2.4926303408598138</v>
      </c>
      <c r="K3179">
        <f>IF(OR(C3179&lt;10,C3179&gt;450),0,IF(H3179&gt;=MAX(Classes_finales!D:D),$M$1,Donnees_SIG!J3179))</f>
        <v>7.914299999999999</v>
      </c>
      <c r="P3179" t="s">
        <v>39</v>
      </c>
    </row>
    <row r="3180" spans="1:16">
      <c r="A3180" t="s">
        <v>6395</v>
      </c>
      <c r="B3180" s="31" t="s">
        <v>6396</v>
      </c>
      <c r="C3180">
        <v>59.901199341000002</v>
      </c>
      <c r="D3180" t="s">
        <v>37</v>
      </c>
      <c r="E3180">
        <v>791445.54433127097</v>
      </c>
      <c r="F3180">
        <v>9638507.10098565</v>
      </c>
      <c r="G3180">
        <f>IF(C3180="","",VLOOKUP(C3180,Classes_detaillees!B:D,Classes_detaillees!C$1,TRUE))</f>
        <v>60</v>
      </c>
      <c r="H3180">
        <f>IF(C3180="","",VLOOKUP(C3180,Classes_finales!B:D,Classes_finales!C$1,TRUE))</f>
        <v>60</v>
      </c>
      <c r="I3180">
        <f t="shared" si="49"/>
        <v>20</v>
      </c>
      <c r="J3180" s="31">
        <f>Classes_finales!$W$30*C3180^3+Classes_finales!$W$31*C3180^2+Classes_finales!$W$32*C3180+Classes_finales!$W$33</f>
        <v>6.5259221639615852</v>
      </c>
      <c r="K3180">
        <f>IF(OR(C3180&lt;10,C3180&gt;450),0,IF(H3180&gt;=MAX(Classes_finales!D:D),$M$1,Donnees_SIG!J3180))</f>
        <v>6.5259221639615852</v>
      </c>
      <c r="P3180" t="s">
        <v>39</v>
      </c>
    </row>
    <row r="3181" spans="1:16">
      <c r="A3181" t="s">
        <v>6397</v>
      </c>
      <c r="B3181" t="s">
        <v>6398</v>
      </c>
      <c r="C3181">
        <v>204.94389343</v>
      </c>
      <c r="D3181" t="s">
        <v>37</v>
      </c>
      <c r="E3181">
        <v>790308.70815219299</v>
      </c>
      <c r="F3181">
        <v>9637561.6783536002</v>
      </c>
      <c r="G3181">
        <f>IF(C3181="","",VLOOKUP(C3181,Classes_detaillees!B:D,Classes_detaillees!C$1,TRUE))</f>
        <v>205</v>
      </c>
      <c r="H3181">
        <f>IF(C3181="","",VLOOKUP(C3181,Classes_finales!B:D,Classes_finales!C$1,TRUE))</f>
        <v>80</v>
      </c>
      <c r="I3181">
        <f t="shared" si="49"/>
        <v>20</v>
      </c>
      <c r="J3181" s="31">
        <f>Classes_finales!$W$30*C3181^3+Classes_finales!$W$31*C3181^2+Classes_finales!$W$32*C3181+Classes_finales!$W$33</f>
        <v>-68.573059664452302</v>
      </c>
      <c r="K3181">
        <f>IF(OR(C3181&lt;10,C3181&gt;450),0,IF(H3181&gt;=MAX(Classes_finales!D:D),$M$1,Donnees_SIG!J3181))</f>
        <v>7.914299999999999</v>
      </c>
      <c r="P3181" t="s">
        <v>39</v>
      </c>
    </row>
    <row r="3182" spans="1:16">
      <c r="A3182" t="s">
        <v>6399</v>
      </c>
      <c r="B3182" t="s">
        <v>6400</v>
      </c>
      <c r="C3182">
        <v>77.656501770000006</v>
      </c>
      <c r="D3182" t="s">
        <v>37</v>
      </c>
      <c r="E3182">
        <v>783269.50824311597</v>
      </c>
      <c r="F3182">
        <v>9636923.4831802901</v>
      </c>
      <c r="G3182">
        <f>IF(C3182="","",VLOOKUP(C3182,Classes_detaillees!B:D,Classes_detaillees!C$1,TRUE))</f>
        <v>80</v>
      </c>
      <c r="H3182">
        <f>IF(C3182="","",VLOOKUP(C3182,Classes_finales!B:D,Classes_finales!C$1,TRUE))</f>
        <v>80</v>
      </c>
      <c r="I3182">
        <f t="shared" si="49"/>
        <v>20</v>
      </c>
      <c r="J3182" s="31">
        <f>Classes_finales!$W$30*C3182^3+Classes_finales!$W$31*C3182^2+Classes_finales!$W$32*C3182+Classes_finales!$W$33</f>
        <v>7.8419251448860745</v>
      </c>
      <c r="K3182">
        <f>IF(OR(C3182&lt;10,C3182&gt;450),0,IF(H3182&gt;=MAX(Classes_finales!D:D),$M$1,Donnees_SIG!J3182))</f>
        <v>7.914299999999999</v>
      </c>
      <c r="P3182" t="s">
        <v>39</v>
      </c>
    </row>
    <row r="3183" spans="1:16">
      <c r="A3183" t="s">
        <v>6401</v>
      </c>
      <c r="B3183" t="s">
        <v>6402</v>
      </c>
      <c r="C3183">
        <v>499.1612854</v>
      </c>
      <c r="D3183" t="s">
        <v>37</v>
      </c>
      <c r="E3183">
        <v>790848.48175876297</v>
      </c>
      <c r="F3183">
        <v>9638477.5790885594</v>
      </c>
      <c r="G3183">
        <f>IF(C3183="","",VLOOKUP(C3183,Classes_detaillees!B:D,Classes_detaillees!C$1,TRUE))</f>
        <v>500</v>
      </c>
      <c r="H3183">
        <f>IF(C3183="","",VLOOKUP(C3183,Classes_finales!B:D,Classes_finales!C$1,TRUE))</f>
        <v>80</v>
      </c>
      <c r="I3183">
        <f t="shared" si="49"/>
        <v>20</v>
      </c>
      <c r="J3183" s="31">
        <f>Classes_finales!$W$30*C3183^3+Classes_finales!$W$31*C3183^2+Classes_finales!$W$32*C3183+Classes_finales!$W$33</f>
        <v>-1911.3594198736071</v>
      </c>
      <c r="K3183">
        <f>IF(OR(C3183&lt;10,C3183&gt;450),0,IF(H3183&gt;=MAX(Classes_finales!D:D),$M$1,Donnees_SIG!J3183))</f>
        <v>0</v>
      </c>
      <c r="P3183" t="s">
        <v>39</v>
      </c>
    </row>
    <row r="3184" spans="1:16">
      <c r="A3184" t="s">
        <v>6403</v>
      </c>
      <c r="B3184" t="s">
        <v>6404</v>
      </c>
      <c r="C3184">
        <v>17.593599318999999</v>
      </c>
      <c r="D3184" t="s">
        <v>37</v>
      </c>
      <c r="E3184">
        <v>783043.31426647305</v>
      </c>
      <c r="F3184">
        <v>9636195.4929147903</v>
      </c>
      <c r="G3184">
        <f>IF(C3184="","",VLOOKUP(C3184,Classes_detaillees!B:D,Classes_detaillees!C$1,TRUE))</f>
        <v>20</v>
      </c>
      <c r="H3184">
        <f>IF(C3184="","",VLOOKUP(C3184,Classes_finales!B:D,Classes_finales!C$1,TRUE))</f>
        <v>30</v>
      </c>
      <c r="I3184">
        <f t="shared" si="49"/>
        <v>20</v>
      </c>
      <c r="J3184" s="31">
        <f>Classes_finales!$W$30*C3184^3+Classes_finales!$W$31*C3184^2+Classes_finales!$W$32*C3184+Classes_finales!$W$33</f>
        <v>1.0954356198847104</v>
      </c>
      <c r="K3184">
        <f>IF(OR(C3184&lt;10,C3184&gt;450),0,IF(H3184&gt;=MAX(Classes_finales!D:D),$M$1,Donnees_SIG!J3184))</f>
        <v>1.0954356198847104</v>
      </c>
      <c r="P3184" t="s">
        <v>39</v>
      </c>
    </row>
    <row r="3185" spans="1:16">
      <c r="A3185" t="s">
        <v>6405</v>
      </c>
      <c r="B3185" s="31" t="s">
        <v>6406</v>
      </c>
      <c r="C3185">
        <v>10.252400398000001</v>
      </c>
      <c r="D3185" t="s">
        <v>37</v>
      </c>
      <c r="E3185">
        <v>789896.92225174396</v>
      </c>
      <c r="F3185">
        <v>9637411.13431881</v>
      </c>
      <c r="G3185">
        <f>IF(C3185="","",VLOOKUP(C3185,Classes_detaillees!B:D,Classes_detaillees!C$1,TRUE))</f>
        <v>15</v>
      </c>
      <c r="H3185">
        <f>IF(C3185="","",VLOOKUP(C3185,Classes_finales!B:D,Classes_finales!C$1,TRUE))</f>
        <v>15</v>
      </c>
      <c r="I3185">
        <f t="shared" si="49"/>
        <v>20</v>
      </c>
      <c r="J3185" s="31">
        <f>Classes_finales!$W$30*C3185^3+Classes_finales!$W$31*C3185^2+Classes_finales!$W$32*C3185+Classes_finales!$W$33</f>
        <v>0.31535440571945927</v>
      </c>
      <c r="K3185">
        <f>IF(OR(C3185&lt;10,C3185&gt;450),0,IF(H3185&gt;=MAX(Classes_finales!D:D),$M$1,Donnees_SIG!J3185))</f>
        <v>0.31535440571945927</v>
      </c>
      <c r="P3185" t="s">
        <v>39</v>
      </c>
    </row>
    <row r="3186" spans="1:16">
      <c r="A3186" t="s">
        <v>6407</v>
      </c>
      <c r="B3186" t="s">
        <v>6408</v>
      </c>
      <c r="C3186">
        <v>37.511798859000002</v>
      </c>
      <c r="D3186" t="s">
        <v>37</v>
      </c>
      <c r="E3186">
        <v>792185.27463121701</v>
      </c>
      <c r="F3186">
        <v>9638353.4045150708</v>
      </c>
      <c r="G3186">
        <f>IF(C3186="","",VLOOKUP(C3186,Classes_detaillees!B:D,Classes_detaillees!C$1,TRUE))</f>
        <v>40</v>
      </c>
      <c r="H3186">
        <f>IF(C3186="","",VLOOKUP(C3186,Classes_finales!B:D,Classes_finales!C$1,TRUE))</f>
        <v>40</v>
      </c>
      <c r="I3186">
        <f t="shared" si="49"/>
        <v>20</v>
      </c>
      <c r="J3186" s="31">
        <f>Classes_finales!$W$30*C3186^3+Classes_finales!$W$31*C3186^2+Classes_finales!$W$32*C3186+Classes_finales!$W$33</f>
        <v>3.6967351310904708</v>
      </c>
      <c r="K3186">
        <f>IF(OR(C3186&lt;10,C3186&gt;450),0,IF(H3186&gt;=MAX(Classes_finales!D:D),$M$1,Donnees_SIG!J3186))</f>
        <v>3.6967351310904708</v>
      </c>
      <c r="P3186" t="s">
        <v>39</v>
      </c>
    </row>
    <row r="3187" spans="1:16">
      <c r="A3187" t="s">
        <v>6409</v>
      </c>
      <c r="B3187" t="s">
        <v>6410</v>
      </c>
      <c r="C3187">
        <v>52.408798218000001</v>
      </c>
      <c r="D3187" t="s">
        <v>37</v>
      </c>
      <c r="E3187">
        <v>783091.88762929197</v>
      </c>
      <c r="F3187">
        <v>9636462.8744832501</v>
      </c>
      <c r="G3187">
        <f>IF(C3187="","",VLOOKUP(C3187,Classes_detaillees!B:D,Classes_detaillees!C$1,TRUE))</f>
        <v>55</v>
      </c>
      <c r="H3187">
        <f>IF(C3187="","",VLOOKUP(C3187,Classes_finales!B:D,Classes_finales!C$1,TRUE))</f>
        <v>60</v>
      </c>
      <c r="I3187">
        <f t="shared" si="49"/>
        <v>20</v>
      </c>
      <c r="J3187" s="31">
        <f>Classes_finales!$W$30*C3187^3+Classes_finales!$W$31*C3187^2+Classes_finales!$W$32*C3187+Classes_finales!$W$33</f>
        <v>5.6680551149555622</v>
      </c>
      <c r="K3187">
        <f>IF(OR(C3187&lt;10,C3187&gt;450),0,IF(H3187&gt;=MAX(Classes_finales!D:D),$M$1,Donnees_SIG!J3187))</f>
        <v>5.6680551149555622</v>
      </c>
      <c r="P3187" t="s">
        <v>39</v>
      </c>
    </row>
    <row r="3188" spans="1:16">
      <c r="A3188" t="s">
        <v>6411</v>
      </c>
      <c r="B3188" t="s">
        <v>6412</v>
      </c>
      <c r="C3188">
        <v>93.764900208</v>
      </c>
      <c r="D3188" t="s">
        <v>37</v>
      </c>
      <c r="E3188">
        <v>792125.42843216797</v>
      </c>
      <c r="F3188">
        <v>9638517.3715871498</v>
      </c>
      <c r="G3188">
        <f>IF(C3188="","",VLOOKUP(C3188,Classes_detaillees!B:D,Classes_detaillees!C$1,TRUE))</f>
        <v>95</v>
      </c>
      <c r="H3188">
        <f>IF(C3188="","",VLOOKUP(C3188,Classes_finales!B:D,Classes_finales!C$1,TRUE))</f>
        <v>80</v>
      </c>
      <c r="I3188">
        <f t="shared" si="49"/>
        <v>20</v>
      </c>
      <c r="J3188" s="31">
        <f>Classes_finales!$W$30*C3188^3+Classes_finales!$W$31*C3188^2+Classes_finales!$W$32*C3188+Classes_finales!$W$33</f>
        <v>7.7122561781010557</v>
      </c>
      <c r="K3188">
        <f>IF(OR(C3188&lt;10,C3188&gt;450),0,IF(H3188&gt;=MAX(Classes_finales!D:D),$M$1,Donnees_SIG!J3188))</f>
        <v>7.914299999999999</v>
      </c>
      <c r="P3188" t="s">
        <v>39</v>
      </c>
    </row>
    <row r="3189" spans="1:16">
      <c r="A3189" t="s">
        <v>6413</v>
      </c>
      <c r="B3189" t="s">
        <v>6414</v>
      </c>
      <c r="C3189">
        <v>19.862600326999999</v>
      </c>
      <c r="D3189" t="s">
        <v>37</v>
      </c>
      <c r="E3189">
        <v>782966.10936642205</v>
      </c>
      <c r="F3189">
        <v>9635825.6640548091</v>
      </c>
      <c r="G3189">
        <f>IF(C3189="","",VLOOKUP(C3189,Classes_detaillees!B:D,Classes_detaillees!C$1,TRUE))</f>
        <v>20</v>
      </c>
      <c r="H3189">
        <f>IF(C3189="","",VLOOKUP(C3189,Classes_finales!B:D,Classes_finales!C$1,TRUE))</f>
        <v>30</v>
      </c>
      <c r="I3189">
        <f t="shared" si="49"/>
        <v>20</v>
      </c>
      <c r="J3189" s="31">
        <f>Classes_finales!$W$30*C3189^3+Classes_finales!$W$31*C3189^2+Classes_finales!$W$32*C3189+Classes_finales!$W$33</f>
        <v>1.3637073100829025</v>
      </c>
      <c r="K3189">
        <f>IF(OR(C3189&lt;10,C3189&gt;450),0,IF(H3189&gt;=MAX(Classes_finales!D:D),$M$1,Donnees_SIG!J3189))</f>
        <v>1.3637073100829025</v>
      </c>
      <c r="P3189" t="s">
        <v>39</v>
      </c>
    </row>
    <row r="3190" spans="1:16">
      <c r="A3190" t="s">
        <v>6415</v>
      </c>
      <c r="B3190" s="31" t="s">
        <v>6416</v>
      </c>
      <c r="C3190">
        <v>155.67280579000001</v>
      </c>
      <c r="D3190" t="s">
        <v>37</v>
      </c>
      <c r="E3190">
        <v>790673.95136837405</v>
      </c>
      <c r="F3190">
        <v>9638364.2305350304</v>
      </c>
      <c r="G3190">
        <f>IF(C3190="","",VLOOKUP(C3190,Classes_detaillees!B:D,Classes_detaillees!C$1,TRUE))</f>
        <v>160</v>
      </c>
      <c r="H3190">
        <f>IF(C3190="","",VLOOKUP(C3190,Classes_finales!B:D,Classes_finales!C$1,TRUE))</f>
        <v>80</v>
      </c>
      <c r="I3190">
        <f t="shared" si="49"/>
        <v>20</v>
      </c>
      <c r="J3190" s="31">
        <f>Classes_finales!$W$30*C3190^3+Classes_finales!$W$31*C3190^2+Classes_finales!$W$32*C3190+Classes_finales!$W$33</f>
        <v>-13.75663337938259</v>
      </c>
      <c r="K3190">
        <f>IF(OR(C3190&lt;10,C3190&gt;450),0,IF(H3190&gt;=MAX(Classes_finales!D:D),$M$1,Donnees_SIG!J3190))</f>
        <v>7.914299999999999</v>
      </c>
      <c r="P3190" t="s">
        <v>39</v>
      </c>
    </row>
    <row r="3191" spans="1:16">
      <c r="A3191" t="s">
        <v>6417</v>
      </c>
      <c r="B3191" t="s">
        <v>6418</v>
      </c>
      <c r="C3191">
        <v>65.600502014</v>
      </c>
      <c r="D3191" t="s">
        <v>37</v>
      </c>
      <c r="E3191">
        <v>782773.53421518602</v>
      </c>
      <c r="F3191">
        <v>9635896.1622044407</v>
      </c>
      <c r="G3191">
        <f>IF(C3191="","",VLOOKUP(C3191,Classes_detaillees!B:D,Classes_detaillees!C$1,TRUE))</f>
        <v>70</v>
      </c>
      <c r="H3191">
        <f>IF(C3191="","",VLOOKUP(C3191,Classes_finales!B:D,Classes_finales!C$1,TRUE))</f>
        <v>70</v>
      </c>
      <c r="I3191">
        <f t="shared" si="49"/>
        <v>20</v>
      </c>
      <c r="J3191" s="31">
        <f>Classes_finales!$W$30*C3191^3+Classes_finales!$W$31*C3191^2+Classes_finales!$W$32*C3191+Classes_finales!$W$33</f>
        <v>7.0763675246620323</v>
      </c>
      <c r="K3191">
        <f>IF(OR(C3191&lt;10,C3191&gt;450),0,IF(H3191&gt;=MAX(Classes_finales!D:D),$M$1,Donnees_SIG!J3191))</f>
        <v>7.0763675246620323</v>
      </c>
      <c r="P3191" t="s">
        <v>39</v>
      </c>
    </row>
    <row r="3192" spans="1:16">
      <c r="A3192" t="s">
        <v>6419</v>
      </c>
      <c r="B3192" t="s">
        <v>6420</v>
      </c>
      <c r="C3192">
        <v>33.201900481999999</v>
      </c>
      <c r="D3192" t="s">
        <v>37</v>
      </c>
      <c r="E3192">
        <v>790249.04869875195</v>
      </c>
      <c r="F3192">
        <v>9638738.09088636</v>
      </c>
      <c r="G3192">
        <f>IF(C3192="","",VLOOKUP(C3192,Classes_detaillees!B:D,Classes_detaillees!C$1,TRUE))</f>
        <v>35</v>
      </c>
      <c r="H3192">
        <f>IF(C3192="","",VLOOKUP(C3192,Classes_finales!B:D,Classes_finales!C$1,TRUE))</f>
        <v>35</v>
      </c>
      <c r="I3192">
        <f t="shared" si="49"/>
        <v>20</v>
      </c>
      <c r="J3192" s="31">
        <f>Classes_finales!$W$30*C3192^3+Classes_finales!$W$31*C3192^2+Classes_finales!$W$32*C3192+Classes_finales!$W$33</f>
        <v>3.1046807133507031</v>
      </c>
      <c r="K3192">
        <f>IF(OR(C3192&lt;10,C3192&gt;450),0,IF(H3192&gt;=MAX(Classes_finales!D:D),$M$1,Donnees_SIG!J3192))</f>
        <v>3.1046807133507031</v>
      </c>
      <c r="P3192" t="s">
        <v>39</v>
      </c>
    </row>
    <row r="3193" spans="1:16">
      <c r="A3193" t="s">
        <v>6421</v>
      </c>
      <c r="B3193" t="s">
        <v>6422</v>
      </c>
      <c r="C3193">
        <v>14.089900017</v>
      </c>
      <c r="D3193" t="s">
        <v>37</v>
      </c>
      <c r="E3193">
        <v>790847.32657385</v>
      </c>
      <c r="F3193">
        <v>9637927.3460455295</v>
      </c>
      <c r="G3193">
        <f>IF(C3193="","",VLOOKUP(C3193,Classes_detaillees!B:D,Classes_detaillees!C$1,TRUE))</f>
        <v>15</v>
      </c>
      <c r="H3193">
        <f>IF(C3193="","",VLOOKUP(C3193,Classes_finales!B:D,Classes_finales!C$1,TRUE))</f>
        <v>15</v>
      </c>
      <c r="I3193">
        <f t="shared" si="49"/>
        <v>20</v>
      </c>
      <c r="J3193" s="31">
        <f>Classes_finales!$W$30*C3193^3+Classes_finales!$W$31*C3193^2+Classes_finales!$W$32*C3193+Classes_finales!$W$33</f>
        <v>0.70482690482087462</v>
      </c>
      <c r="K3193">
        <f>IF(OR(C3193&lt;10,C3193&gt;450),0,IF(H3193&gt;=MAX(Classes_finales!D:D),$M$1,Donnees_SIG!J3193))</f>
        <v>0.70482690482087462</v>
      </c>
      <c r="P3193" t="s">
        <v>39</v>
      </c>
    </row>
    <row r="3194" spans="1:16">
      <c r="A3194" t="s">
        <v>6423</v>
      </c>
      <c r="B3194" t="s">
        <v>6424</v>
      </c>
      <c r="C3194">
        <v>15.778400421000001</v>
      </c>
      <c r="D3194" t="s">
        <v>37</v>
      </c>
      <c r="E3194">
        <v>790615.28260542697</v>
      </c>
      <c r="F3194">
        <v>9638161.5754526705</v>
      </c>
      <c r="G3194">
        <f>IF(C3194="","",VLOOKUP(C3194,Classes_detaillees!B:D,Classes_detaillees!C$1,TRUE))</f>
        <v>20</v>
      </c>
      <c r="H3194">
        <f>IF(C3194="","",VLOOKUP(C3194,Classes_finales!B:D,Classes_finales!C$1,TRUE))</f>
        <v>30</v>
      </c>
      <c r="I3194">
        <f t="shared" si="49"/>
        <v>20</v>
      </c>
      <c r="J3194" s="31">
        <f>Classes_finales!$W$30*C3194^3+Classes_finales!$W$31*C3194^2+Classes_finales!$W$32*C3194+Classes_finales!$W$33</f>
        <v>0.88923525266880565</v>
      </c>
      <c r="K3194">
        <f>IF(OR(C3194&lt;10,C3194&gt;450),0,IF(H3194&gt;=MAX(Classes_finales!D:D),$M$1,Donnees_SIG!J3194))</f>
        <v>0.88923525266880565</v>
      </c>
      <c r="P3194" t="s">
        <v>39</v>
      </c>
    </row>
    <row r="3195" spans="1:16">
      <c r="A3195" t="s">
        <v>6425</v>
      </c>
      <c r="B3195" t="s">
        <v>6426</v>
      </c>
      <c r="C3195">
        <v>23.636800766</v>
      </c>
      <c r="D3195" t="s">
        <v>37</v>
      </c>
      <c r="E3195">
        <v>790167.34502813499</v>
      </c>
      <c r="F3195">
        <v>9637658.1919793803</v>
      </c>
      <c r="G3195">
        <f>IF(C3195="","",VLOOKUP(C3195,Classes_detaillees!B:D,Classes_detaillees!C$1,TRUE))</f>
        <v>25</v>
      </c>
      <c r="H3195">
        <f>IF(C3195="","",VLOOKUP(C3195,Classes_finales!B:D,Classes_finales!C$1,TRUE))</f>
        <v>30</v>
      </c>
      <c r="I3195">
        <f t="shared" si="49"/>
        <v>20</v>
      </c>
      <c r="J3195" s="31">
        <f>Classes_finales!$W$30*C3195^3+Classes_finales!$W$31*C3195^2+Classes_finales!$W$32*C3195+Classes_finales!$W$33</f>
        <v>1.8322535026205364</v>
      </c>
      <c r="K3195">
        <f>IF(OR(C3195&lt;10,C3195&gt;450),0,IF(H3195&gt;=MAX(Classes_finales!D:D),$M$1,Donnees_SIG!J3195))</f>
        <v>1.8322535026205364</v>
      </c>
      <c r="P3195" t="s">
        <v>39</v>
      </c>
    </row>
    <row r="3196" spans="1:16">
      <c r="A3196" t="s">
        <v>6427</v>
      </c>
      <c r="B3196" t="s">
        <v>6428</v>
      </c>
      <c r="C3196">
        <v>68.498802185000002</v>
      </c>
      <c r="D3196" t="s">
        <v>37</v>
      </c>
      <c r="E3196">
        <v>790562.75400242198</v>
      </c>
      <c r="F3196">
        <v>9637733.1743695997</v>
      </c>
      <c r="G3196">
        <f>IF(C3196="","",VLOOKUP(C3196,Classes_detaillees!B:D,Classes_detaillees!C$1,TRUE))</f>
        <v>70</v>
      </c>
      <c r="H3196">
        <f>IF(C3196="","",VLOOKUP(C3196,Classes_finales!B:D,Classes_finales!C$1,TRUE))</f>
        <v>70</v>
      </c>
      <c r="I3196">
        <f t="shared" si="49"/>
        <v>20</v>
      </c>
      <c r="J3196" s="31">
        <f>Classes_finales!$W$30*C3196^3+Classes_finales!$W$31*C3196^2+Classes_finales!$W$32*C3196+Classes_finales!$W$33</f>
        <v>7.3144255469911652</v>
      </c>
      <c r="K3196">
        <f>IF(OR(C3196&lt;10,C3196&gt;450),0,IF(H3196&gt;=MAX(Classes_finales!D:D),$M$1,Donnees_SIG!J3196))</f>
        <v>7.3144255469911652</v>
      </c>
      <c r="P3196" t="s">
        <v>39</v>
      </c>
    </row>
    <row r="3197" spans="1:16">
      <c r="A3197" t="s">
        <v>6429</v>
      </c>
      <c r="B3197" t="s">
        <v>6430</v>
      </c>
      <c r="C3197">
        <v>137.59880065999999</v>
      </c>
      <c r="D3197" t="s">
        <v>37</v>
      </c>
      <c r="E3197">
        <v>783139.72730308399</v>
      </c>
      <c r="F3197">
        <v>9636454.1802829094</v>
      </c>
      <c r="G3197">
        <f>IF(C3197="","",VLOOKUP(C3197,Classes_detaillees!B:D,Classes_detaillees!C$1,TRUE))</f>
        <v>140</v>
      </c>
      <c r="H3197">
        <f>IF(C3197="","",VLOOKUP(C3197,Classes_finales!B:D,Classes_finales!C$1,TRUE))</f>
        <v>80</v>
      </c>
      <c r="I3197">
        <f t="shared" si="49"/>
        <v>20</v>
      </c>
      <c r="J3197" s="31">
        <f>Classes_finales!$W$30*C3197^3+Classes_finales!$W$31*C3197^2+Classes_finales!$W$32*C3197+Classes_finales!$W$33</f>
        <v>-3.0991274186235054</v>
      </c>
      <c r="K3197">
        <f>IF(OR(C3197&lt;10,C3197&gt;450),0,IF(H3197&gt;=MAX(Classes_finales!D:D),$M$1,Donnees_SIG!J3197))</f>
        <v>7.914299999999999</v>
      </c>
      <c r="P3197" t="s">
        <v>39</v>
      </c>
    </row>
    <row r="3198" spans="1:16">
      <c r="A3198" t="s">
        <v>6431</v>
      </c>
      <c r="B3198" t="s">
        <v>6432</v>
      </c>
      <c r="C3198">
        <v>223.85459900000001</v>
      </c>
      <c r="D3198" t="s">
        <v>37</v>
      </c>
      <c r="E3198">
        <v>789965.90175022604</v>
      </c>
      <c r="F3198">
        <v>9638967.1092390195</v>
      </c>
      <c r="G3198">
        <f>IF(C3198="","",VLOOKUP(C3198,Classes_detaillees!B:D,Classes_detaillees!C$1,TRUE))</f>
        <v>225</v>
      </c>
      <c r="H3198">
        <f>IF(C3198="","",VLOOKUP(C3198,Classes_finales!B:D,Classes_finales!C$1,TRUE))</f>
        <v>80</v>
      </c>
      <c r="I3198">
        <f t="shared" si="49"/>
        <v>20</v>
      </c>
      <c r="J3198" s="31">
        <f>Classes_finales!$W$30*C3198^3+Classes_finales!$W$31*C3198^2+Classes_finales!$W$32*C3198+Classes_finales!$W$33</f>
        <v>-101.84745967636724</v>
      </c>
      <c r="K3198">
        <f>IF(OR(C3198&lt;10,C3198&gt;450),0,IF(H3198&gt;=MAX(Classes_finales!D:D),$M$1,Donnees_SIG!J3198))</f>
        <v>7.914299999999999</v>
      </c>
      <c r="P3198" t="s">
        <v>39</v>
      </c>
    </row>
    <row r="3199" spans="1:16">
      <c r="A3199" t="s">
        <v>6433</v>
      </c>
      <c r="B3199" s="31" t="s">
        <v>6434</v>
      </c>
      <c r="C3199">
        <v>197.48069763000001</v>
      </c>
      <c r="D3199" t="s">
        <v>37</v>
      </c>
      <c r="E3199">
        <v>791186.55051764997</v>
      </c>
      <c r="F3199">
        <v>9638477.9632850997</v>
      </c>
      <c r="G3199">
        <f>IF(C3199="","",VLOOKUP(C3199,Classes_detaillees!B:D,Classes_detaillees!C$1,TRUE))</f>
        <v>200</v>
      </c>
      <c r="H3199">
        <f>IF(C3199="","",VLOOKUP(C3199,Classes_finales!B:D,Classes_finales!C$1,TRUE))</f>
        <v>80</v>
      </c>
      <c r="I3199">
        <f t="shared" si="49"/>
        <v>20</v>
      </c>
      <c r="J3199" s="31">
        <f>Classes_finales!$W$30*C3199^3+Classes_finales!$W$31*C3199^2+Classes_finales!$W$32*C3199+Classes_finales!$W$33</f>
        <v>-57.473588375461787</v>
      </c>
      <c r="K3199">
        <f>IF(OR(C3199&lt;10,C3199&gt;450),0,IF(H3199&gt;=MAX(Classes_finales!D:D),$M$1,Donnees_SIG!J3199))</f>
        <v>7.914299999999999</v>
      </c>
      <c r="P3199" t="s">
        <v>39</v>
      </c>
    </row>
    <row r="3200" spans="1:16">
      <c r="A3200" t="s">
        <v>6435</v>
      </c>
      <c r="B3200" s="31" t="s">
        <v>6436</v>
      </c>
      <c r="C3200">
        <v>243.60400390999999</v>
      </c>
      <c r="D3200" t="s">
        <v>37</v>
      </c>
      <c r="E3200">
        <v>791518.27469387103</v>
      </c>
      <c r="F3200">
        <v>9638556.59398867</v>
      </c>
      <c r="G3200">
        <f>IF(C3200="","",VLOOKUP(C3200,Classes_detaillees!B:D,Classes_detaillees!C$1,TRUE))</f>
        <v>245</v>
      </c>
      <c r="H3200">
        <f>IF(C3200="","",VLOOKUP(C3200,Classes_finales!B:D,Classes_finales!C$1,TRUE))</f>
        <v>80</v>
      </c>
      <c r="I3200">
        <f t="shared" si="49"/>
        <v>20</v>
      </c>
      <c r="J3200" s="31">
        <f>Classes_finales!$W$30*C3200^3+Classes_finales!$W$31*C3200^2+Classes_finales!$W$32*C3200+Classes_finales!$W$33</f>
        <v>-145.18564169746168</v>
      </c>
      <c r="K3200">
        <f>IF(OR(C3200&lt;10,C3200&gt;450),0,IF(H3200&gt;=MAX(Classes_finales!D:D),$M$1,Donnees_SIG!J3200))</f>
        <v>7.914299999999999</v>
      </c>
      <c r="P3200" t="s">
        <v>39</v>
      </c>
    </row>
    <row r="3201" spans="1:16">
      <c r="A3201" t="s">
        <v>6437</v>
      </c>
      <c r="B3201" t="s">
        <v>6438</v>
      </c>
      <c r="C3201">
        <v>37.596599578999999</v>
      </c>
      <c r="D3201" t="s">
        <v>37</v>
      </c>
      <c r="E3201">
        <v>790409.38923693099</v>
      </c>
      <c r="F3201">
        <v>9637430.57349048</v>
      </c>
      <c r="G3201">
        <f>IF(C3201="","",VLOOKUP(C3201,Classes_detaillees!B:D,Classes_detaillees!C$1,TRUE))</f>
        <v>40</v>
      </c>
      <c r="H3201">
        <f>IF(C3201="","",VLOOKUP(C3201,Classes_finales!B:D,Classes_finales!C$1,TRUE))</f>
        <v>40</v>
      </c>
      <c r="I3201">
        <f t="shared" si="49"/>
        <v>20</v>
      </c>
      <c r="J3201" s="31">
        <f>Classes_finales!$W$30*C3201^3+Classes_finales!$W$31*C3201^2+Classes_finales!$W$32*C3201+Classes_finales!$W$33</f>
        <v>3.7083968724997036</v>
      </c>
      <c r="K3201">
        <f>IF(OR(C3201&lt;10,C3201&gt;450),0,IF(H3201&gt;=MAX(Classes_finales!D:D),$M$1,Donnees_SIG!J3201))</f>
        <v>3.7083968724997036</v>
      </c>
      <c r="P3201" t="s">
        <v>39</v>
      </c>
    </row>
    <row r="3202" spans="1:16">
      <c r="A3202" t="s">
        <v>6439</v>
      </c>
      <c r="B3202" t="s">
        <v>6440</v>
      </c>
      <c r="C3202">
        <v>14.868000030999999</v>
      </c>
      <c r="D3202" t="s">
        <v>37</v>
      </c>
      <c r="E3202">
        <v>790232.99195200298</v>
      </c>
      <c r="F3202">
        <v>9638715.78769584</v>
      </c>
      <c r="G3202">
        <f>IF(C3202="","",VLOOKUP(C3202,Classes_detaillees!B:D,Classes_detaillees!C$1,TRUE))</f>
        <v>15</v>
      </c>
      <c r="H3202">
        <f>IF(C3202="","",VLOOKUP(C3202,Classes_finales!B:D,Classes_finales!C$1,TRUE))</f>
        <v>15</v>
      </c>
      <c r="I3202">
        <f t="shared" si="49"/>
        <v>20</v>
      </c>
      <c r="J3202" s="31">
        <f>Classes_finales!$W$30*C3202^3+Classes_finales!$W$31*C3202^2+Classes_finales!$W$32*C3202+Classes_finales!$W$33</f>
        <v>0.78888190058008822</v>
      </c>
      <c r="K3202">
        <f>IF(OR(C3202&lt;10,C3202&gt;450),0,IF(H3202&gt;=MAX(Classes_finales!D:D),$M$1,Donnees_SIG!J3202))</f>
        <v>0.78888190058008822</v>
      </c>
      <c r="P3202" t="s">
        <v>39</v>
      </c>
    </row>
    <row r="3203" spans="1:16">
      <c r="A3203" t="s">
        <v>6441</v>
      </c>
      <c r="B3203" s="31" t="s">
        <v>6442</v>
      </c>
      <c r="C3203">
        <v>97.776100158999995</v>
      </c>
      <c r="D3203" t="s">
        <v>37</v>
      </c>
      <c r="E3203">
        <v>793028.68989871396</v>
      </c>
      <c r="F3203">
        <v>9639355.8118988592</v>
      </c>
      <c r="G3203">
        <f>IF(C3203="","",VLOOKUP(C3203,Classes_detaillees!B:D,Classes_detaillees!C$1,TRUE))</f>
        <v>100</v>
      </c>
      <c r="H3203">
        <f>IF(C3203="","",VLOOKUP(C3203,Classes_finales!B:D,Classes_finales!C$1,TRUE))</f>
        <v>80</v>
      </c>
      <c r="I3203">
        <f t="shared" ref="I3203:I3266" si="50">IF(E3203="","",20)</f>
        <v>20</v>
      </c>
      <c r="J3203" s="31">
        <f>Classes_finales!$W$30*C3203^3+Classes_finales!$W$31*C3203^2+Classes_finales!$W$32*C3203+Classes_finales!$W$33</f>
        <v>7.4230102738820385</v>
      </c>
      <c r="K3203">
        <f>IF(OR(C3203&lt;10,C3203&gt;450),0,IF(H3203&gt;=MAX(Classes_finales!D:D),$M$1,Donnees_SIG!J3203))</f>
        <v>7.914299999999999</v>
      </c>
      <c r="P3203" t="s">
        <v>39</v>
      </c>
    </row>
    <row r="3204" spans="1:16">
      <c r="A3204" t="s">
        <v>6443</v>
      </c>
      <c r="B3204" t="s">
        <v>6444</v>
      </c>
      <c r="C3204">
        <v>183.74920653999999</v>
      </c>
      <c r="D3204" t="s">
        <v>37</v>
      </c>
      <c r="E3204">
        <v>791345.74446657195</v>
      </c>
      <c r="F3204">
        <v>9638443.8258967102</v>
      </c>
      <c r="G3204">
        <f>IF(C3204="","",VLOOKUP(C3204,Classes_detaillees!B:D,Classes_detaillees!C$1,TRUE))</f>
        <v>185</v>
      </c>
      <c r="H3204">
        <f>IF(C3204="","",VLOOKUP(C3204,Classes_finales!B:D,Classes_finales!C$1,TRUE))</f>
        <v>80</v>
      </c>
      <c r="I3204">
        <f t="shared" si="50"/>
        <v>20</v>
      </c>
      <c r="J3204" s="31">
        <f>Classes_finales!$W$30*C3204^3+Classes_finales!$W$31*C3204^2+Classes_finales!$W$32*C3204+Classes_finales!$W$33</f>
        <v>-39.823396427358148</v>
      </c>
      <c r="K3204">
        <f>IF(OR(C3204&lt;10,C3204&gt;450),0,IF(H3204&gt;=MAX(Classes_finales!D:D),$M$1,Donnees_SIG!J3204))</f>
        <v>7.914299999999999</v>
      </c>
      <c r="P3204" t="s">
        <v>39</v>
      </c>
    </row>
    <row r="3205" spans="1:16">
      <c r="A3205" t="s">
        <v>6445</v>
      </c>
      <c r="B3205" s="31" t="s">
        <v>6446</v>
      </c>
      <c r="C3205">
        <v>52.924198150999999</v>
      </c>
      <c r="D3205" t="s">
        <v>37</v>
      </c>
      <c r="E3205">
        <v>793352.33126195497</v>
      </c>
      <c r="F3205">
        <v>9639394.8146988992</v>
      </c>
      <c r="G3205">
        <f>IF(C3205="","",VLOOKUP(C3205,Classes_detaillees!B:D,Classes_detaillees!C$1,TRUE))</f>
        <v>55</v>
      </c>
      <c r="H3205">
        <f>IF(C3205="","",VLOOKUP(C3205,Classes_finales!B:D,Classes_finales!C$1,TRUE))</f>
        <v>60</v>
      </c>
      <c r="I3205">
        <f t="shared" si="50"/>
        <v>20</v>
      </c>
      <c r="J3205" s="31">
        <f>Classes_finales!$W$30*C3205^3+Classes_finales!$W$31*C3205^2+Classes_finales!$W$32*C3205+Classes_finales!$W$33</f>
        <v>5.7310399049446819</v>
      </c>
      <c r="K3205">
        <f>IF(OR(C3205&lt;10,C3205&gt;450),0,IF(H3205&gt;=MAX(Classes_finales!D:D),$M$1,Donnees_SIG!J3205))</f>
        <v>5.7310399049446819</v>
      </c>
      <c r="P3205" t="s">
        <v>39</v>
      </c>
    </row>
    <row r="3206" spans="1:16">
      <c r="A3206" t="s">
        <v>6447</v>
      </c>
      <c r="B3206" t="s">
        <v>6448</v>
      </c>
      <c r="C3206">
        <v>56.878898620999998</v>
      </c>
      <c r="D3206" t="s">
        <v>37</v>
      </c>
      <c r="E3206">
        <v>790142.50757471204</v>
      </c>
      <c r="F3206">
        <v>9637015.6448852308</v>
      </c>
      <c r="G3206">
        <f>IF(C3206="","",VLOOKUP(C3206,Classes_detaillees!B:D,Classes_detaillees!C$1,TRUE))</f>
        <v>60</v>
      </c>
      <c r="H3206">
        <f>IF(C3206="","",VLOOKUP(C3206,Classes_finales!B:D,Classes_finales!C$1,TRUE))</f>
        <v>60</v>
      </c>
      <c r="I3206">
        <f t="shared" si="50"/>
        <v>20</v>
      </c>
      <c r="J3206" s="31">
        <f>Classes_finales!$W$30*C3206^3+Classes_finales!$W$31*C3206^2+Classes_finales!$W$32*C3206+Classes_finales!$W$33</f>
        <v>6.1958667520606365</v>
      </c>
      <c r="K3206">
        <f>IF(OR(C3206&lt;10,C3206&gt;450),0,IF(H3206&gt;=MAX(Classes_finales!D:D),$M$1,Donnees_SIG!J3206))</f>
        <v>6.1958667520606365</v>
      </c>
      <c r="P3206" t="s">
        <v>39</v>
      </c>
    </row>
    <row r="3207" spans="1:16">
      <c r="A3207" t="s">
        <v>6449</v>
      </c>
      <c r="B3207" t="s">
        <v>6450</v>
      </c>
      <c r="C3207">
        <v>137.04760741999999</v>
      </c>
      <c r="D3207" t="s">
        <v>37</v>
      </c>
      <c r="E3207">
        <v>791695.13089157804</v>
      </c>
      <c r="F3207">
        <v>9639430.2137971409</v>
      </c>
      <c r="G3207">
        <f>IF(C3207="","",VLOOKUP(C3207,Classes_detaillees!B:D,Classes_detaillees!C$1,TRUE))</f>
        <v>140</v>
      </c>
      <c r="H3207">
        <f>IF(C3207="","",VLOOKUP(C3207,Classes_finales!B:D,Classes_finales!C$1,TRUE))</f>
        <v>80</v>
      </c>
      <c r="I3207">
        <f t="shared" si="50"/>
        <v>20</v>
      </c>
      <c r="J3207" s="31">
        <f>Classes_finales!$W$30*C3207^3+Classes_finales!$W$31*C3207^2+Classes_finales!$W$32*C3207+Classes_finales!$W$33</f>
        <v>-2.8398796512707754</v>
      </c>
      <c r="K3207">
        <f>IF(OR(C3207&lt;10,C3207&gt;450),0,IF(H3207&gt;=MAX(Classes_finales!D:D),$M$1,Donnees_SIG!J3207))</f>
        <v>7.914299999999999</v>
      </c>
      <c r="P3207" t="s">
        <v>39</v>
      </c>
    </row>
    <row r="3208" spans="1:16">
      <c r="A3208" t="s">
        <v>6451</v>
      </c>
      <c r="B3208" t="s">
        <v>6452</v>
      </c>
      <c r="C3208">
        <v>65.216201781999999</v>
      </c>
      <c r="D3208" t="s">
        <v>37</v>
      </c>
      <c r="E3208">
        <v>790485.90123501397</v>
      </c>
      <c r="F3208">
        <v>9639233.8087818492</v>
      </c>
      <c r="G3208">
        <f>IF(C3208="","",VLOOKUP(C3208,Classes_detaillees!B:D,Classes_detaillees!C$1,TRUE))</f>
        <v>70</v>
      </c>
      <c r="H3208">
        <f>IF(C3208="","",VLOOKUP(C3208,Classes_finales!B:D,Classes_finales!C$1,TRUE))</f>
        <v>70</v>
      </c>
      <c r="I3208">
        <f t="shared" si="50"/>
        <v>20</v>
      </c>
      <c r="J3208" s="31">
        <f>Classes_finales!$W$30*C3208^3+Classes_finales!$W$31*C3208^2+Classes_finales!$W$32*C3208+Classes_finales!$W$33</f>
        <v>7.0425487737335732</v>
      </c>
      <c r="K3208">
        <f>IF(OR(C3208&lt;10,C3208&gt;450),0,IF(H3208&gt;=MAX(Classes_finales!D:D),$M$1,Donnees_SIG!J3208))</f>
        <v>7.0425487737335732</v>
      </c>
      <c r="P3208" t="s">
        <v>39</v>
      </c>
    </row>
    <row r="3209" spans="1:16">
      <c r="A3209" t="s">
        <v>6453</v>
      </c>
      <c r="B3209" t="s">
        <v>6454</v>
      </c>
      <c r="C3209">
        <v>21.103700637999999</v>
      </c>
      <c r="D3209" t="s">
        <v>37</v>
      </c>
      <c r="E3209">
        <v>790396.79418968596</v>
      </c>
      <c r="F3209">
        <v>9637772.3082665391</v>
      </c>
      <c r="G3209">
        <f>IF(C3209="","",VLOOKUP(C3209,Classes_detaillees!B:D,Classes_detaillees!C$1,TRUE))</f>
        <v>25</v>
      </c>
      <c r="H3209">
        <f>IF(C3209="","",VLOOKUP(C3209,Classes_finales!B:D,Classes_finales!C$1,TRUE))</f>
        <v>30</v>
      </c>
      <c r="I3209">
        <f t="shared" si="50"/>
        <v>20</v>
      </c>
      <c r="J3209" s="31">
        <f>Classes_finales!$W$30*C3209^3+Classes_finales!$W$31*C3209^2+Classes_finales!$W$32*C3209+Classes_finales!$W$33</f>
        <v>1.5149286726613376</v>
      </c>
      <c r="K3209">
        <f>IF(OR(C3209&lt;10,C3209&gt;450),0,IF(H3209&gt;=MAX(Classes_finales!D:D),$M$1,Donnees_SIG!J3209))</f>
        <v>1.5149286726613376</v>
      </c>
      <c r="P3209" t="s">
        <v>39</v>
      </c>
    </row>
    <row r="3210" spans="1:16">
      <c r="A3210" t="s">
        <v>6455</v>
      </c>
      <c r="B3210" t="s">
        <v>6456</v>
      </c>
      <c r="C3210">
        <v>103.79350281000001</v>
      </c>
      <c r="D3210" t="s">
        <v>37</v>
      </c>
      <c r="E3210">
        <v>786226.933965398</v>
      </c>
      <c r="F3210">
        <v>9636568.9393209293</v>
      </c>
      <c r="G3210">
        <f>IF(C3210="","",VLOOKUP(C3210,Classes_detaillees!B:D,Classes_detaillees!C$1,TRUE))</f>
        <v>105</v>
      </c>
      <c r="H3210">
        <f>IF(C3210="","",VLOOKUP(C3210,Classes_finales!B:D,Classes_finales!C$1,TRUE))</f>
        <v>80</v>
      </c>
      <c r="I3210">
        <f t="shared" si="50"/>
        <v>20</v>
      </c>
      <c r="J3210" s="31">
        <f>Classes_finales!$W$30*C3210^3+Classes_finales!$W$31*C3210^2+Classes_finales!$W$32*C3210+Classes_finales!$W$33</f>
        <v>6.7654135182712114</v>
      </c>
      <c r="K3210">
        <f>IF(OR(C3210&lt;10,C3210&gt;450),0,IF(H3210&gt;=MAX(Classes_finales!D:D),$M$1,Donnees_SIG!J3210))</f>
        <v>7.914299999999999</v>
      </c>
      <c r="P3210" t="s">
        <v>39</v>
      </c>
    </row>
    <row r="3211" spans="1:16">
      <c r="A3211" t="s">
        <v>6457</v>
      </c>
      <c r="B3211" s="31" t="s">
        <v>6458</v>
      </c>
      <c r="C3211">
        <v>70.850997925000001</v>
      </c>
      <c r="D3211" t="s">
        <v>37</v>
      </c>
      <c r="E3211">
        <v>791259.35625553504</v>
      </c>
      <c r="F3211">
        <v>9637134.8953738492</v>
      </c>
      <c r="G3211">
        <f>IF(C3211="","",VLOOKUP(C3211,Classes_detaillees!B:D,Classes_detaillees!C$1,TRUE))</f>
        <v>75</v>
      </c>
      <c r="H3211">
        <f>IF(C3211="","",VLOOKUP(C3211,Classes_finales!B:D,Classes_finales!C$1,TRUE))</f>
        <v>80</v>
      </c>
      <c r="I3211">
        <f t="shared" si="50"/>
        <v>20</v>
      </c>
      <c r="J3211" s="31">
        <f>Classes_finales!$W$30*C3211^3+Classes_finales!$W$31*C3211^2+Classes_finales!$W$32*C3211+Classes_finales!$W$33</f>
        <v>7.4841750321349352</v>
      </c>
      <c r="K3211">
        <f>IF(OR(C3211&lt;10,C3211&gt;450),0,IF(H3211&gt;=MAX(Classes_finales!D:D),$M$1,Donnees_SIG!J3211))</f>
        <v>7.914299999999999</v>
      </c>
      <c r="P3211" t="s">
        <v>39</v>
      </c>
    </row>
    <row r="3212" spans="1:16">
      <c r="A3212" t="s">
        <v>6459</v>
      </c>
      <c r="B3212" t="s">
        <v>6460</v>
      </c>
      <c r="C3212">
        <v>115.44339752</v>
      </c>
      <c r="D3212" t="s">
        <v>37</v>
      </c>
      <c r="E3212">
        <v>790458.04046029097</v>
      </c>
      <c r="F3212">
        <v>9637737.0336450394</v>
      </c>
      <c r="G3212">
        <f>IF(C3212="","",VLOOKUP(C3212,Classes_detaillees!B:D,Classes_detaillees!C$1,TRUE))</f>
        <v>120</v>
      </c>
      <c r="H3212">
        <f>IF(C3212="","",VLOOKUP(C3212,Classes_finales!B:D,Classes_finales!C$1,TRUE))</f>
        <v>80</v>
      </c>
      <c r="I3212">
        <f t="shared" si="50"/>
        <v>20</v>
      </c>
      <c r="J3212" s="31">
        <f>Classes_finales!$W$30*C3212^3+Classes_finales!$W$31*C3212^2+Classes_finales!$W$32*C3212+Classes_finales!$W$33</f>
        <v>4.6401267620413957</v>
      </c>
      <c r="K3212">
        <f>IF(OR(C3212&lt;10,C3212&gt;450),0,IF(H3212&gt;=MAX(Classes_finales!D:D),$M$1,Donnees_SIG!J3212))</f>
        <v>7.914299999999999</v>
      </c>
      <c r="P3212" t="s">
        <v>39</v>
      </c>
    </row>
    <row r="3213" spans="1:16">
      <c r="A3213" t="s">
        <v>6461</v>
      </c>
      <c r="B3213" t="s">
        <v>6462</v>
      </c>
      <c r="C3213">
        <v>102.22720337</v>
      </c>
      <c r="D3213" t="s">
        <v>37</v>
      </c>
      <c r="E3213">
        <v>790584.38173479098</v>
      </c>
      <c r="F3213">
        <v>9637738.3218914699</v>
      </c>
      <c r="G3213">
        <f>IF(C3213="","",VLOOKUP(C3213,Classes_detaillees!B:D,Classes_detaillees!C$1,TRUE))</f>
        <v>105</v>
      </c>
      <c r="H3213">
        <f>IF(C3213="","",VLOOKUP(C3213,Classes_finales!B:D,Classes_finales!C$1,TRUE))</f>
        <v>80</v>
      </c>
      <c r="I3213">
        <f t="shared" si="50"/>
        <v>20</v>
      </c>
      <c r="J3213" s="31">
        <f>Classes_finales!$W$30*C3213^3+Classes_finales!$W$31*C3213^2+Classes_finales!$W$32*C3213+Classes_finales!$W$33</f>
        <v>6.9636047221735602</v>
      </c>
      <c r="K3213">
        <f>IF(OR(C3213&lt;10,C3213&gt;450),0,IF(H3213&gt;=MAX(Classes_finales!D:D),$M$1,Donnees_SIG!J3213))</f>
        <v>7.914299999999999</v>
      </c>
      <c r="P3213" t="s">
        <v>39</v>
      </c>
    </row>
    <row r="3214" spans="1:16">
      <c r="A3214" t="s">
        <v>6463</v>
      </c>
      <c r="B3214" t="s">
        <v>6464</v>
      </c>
      <c r="C3214">
        <v>154.54469298999999</v>
      </c>
      <c r="D3214" t="s">
        <v>37</v>
      </c>
      <c r="E3214">
        <v>790511.77429103397</v>
      </c>
      <c r="F3214">
        <v>9638723.6757335495</v>
      </c>
      <c r="G3214">
        <f>IF(C3214="","",VLOOKUP(C3214,Classes_detaillees!B:D,Classes_detaillees!C$1,TRUE))</f>
        <v>155</v>
      </c>
      <c r="H3214">
        <f>IF(C3214="","",VLOOKUP(C3214,Classes_finales!B:D,Classes_finales!C$1,TRUE))</f>
        <v>80</v>
      </c>
      <c r="I3214">
        <f t="shared" si="50"/>
        <v>20</v>
      </c>
      <c r="J3214" s="31">
        <f>Classes_finales!$W$30*C3214^3+Classes_finales!$W$31*C3214^2+Classes_finales!$W$32*C3214+Classes_finales!$W$33</f>
        <v>-12.962271268791225</v>
      </c>
      <c r="K3214">
        <f>IF(OR(C3214&lt;10,C3214&gt;450),0,IF(H3214&gt;=MAX(Classes_finales!D:D),$M$1,Donnees_SIG!J3214))</f>
        <v>7.914299999999999</v>
      </c>
      <c r="P3214" t="s">
        <v>39</v>
      </c>
    </row>
    <row r="3215" spans="1:16">
      <c r="A3215" t="s">
        <v>6465</v>
      </c>
      <c r="B3215" t="s">
        <v>6466</v>
      </c>
      <c r="C3215">
        <v>145.42179870999999</v>
      </c>
      <c r="D3215" t="s">
        <v>37</v>
      </c>
      <c r="E3215">
        <v>790396.21923724702</v>
      </c>
      <c r="F3215">
        <v>9638547.0038094893</v>
      </c>
      <c r="G3215">
        <f>IF(C3215="","",VLOOKUP(C3215,Classes_detaillees!B:D,Classes_detaillees!C$1,TRUE))</f>
        <v>150</v>
      </c>
      <c r="H3215">
        <f>IF(C3215="","",VLOOKUP(C3215,Classes_finales!B:D,Classes_finales!C$1,TRUE))</f>
        <v>80</v>
      </c>
      <c r="I3215">
        <f t="shared" si="50"/>
        <v>20</v>
      </c>
      <c r="J3215" s="31">
        <f>Classes_finales!$W$30*C3215^3+Classes_finales!$W$31*C3215^2+Classes_finales!$W$32*C3215+Classes_finales!$W$33</f>
        <v>-7.1848490919516124</v>
      </c>
      <c r="K3215">
        <f>IF(OR(C3215&lt;10,C3215&gt;450),0,IF(H3215&gt;=MAX(Classes_finales!D:D),$M$1,Donnees_SIG!J3215))</f>
        <v>7.914299999999999</v>
      </c>
      <c r="P3215" t="s">
        <v>39</v>
      </c>
    </row>
    <row r="3216" spans="1:16">
      <c r="A3216" t="s">
        <v>6467</v>
      </c>
      <c r="B3216" t="s">
        <v>6468</v>
      </c>
      <c r="C3216">
        <v>25.265399933000001</v>
      </c>
      <c r="D3216" t="s">
        <v>37</v>
      </c>
      <c r="E3216">
        <v>790171.99100714503</v>
      </c>
      <c r="F3216">
        <v>9637549.79984398</v>
      </c>
      <c r="G3216">
        <f>IF(C3216="","",VLOOKUP(C3216,Classes_detaillees!B:D,Classes_detaillees!C$1,TRUE))</f>
        <v>30</v>
      </c>
      <c r="H3216">
        <f>IF(C3216="","",VLOOKUP(C3216,Classes_finales!B:D,Classes_finales!C$1,TRUE))</f>
        <v>30</v>
      </c>
      <c r="I3216">
        <f t="shared" si="50"/>
        <v>20</v>
      </c>
      <c r="J3216" s="31">
        <f>Classes_finales!$W$30*C3216^3+Classes_finales!$W$31*C3216^2+Classes_finales!$W$32*C3216+Classes_finales!$W$33</f>
        <v>2.0416916834371439</v>
      </c>
      <c r="K3216">
        <f>IF(OR(C3216&lt;10,C3216&gt;450),0,IF(H3216&gt;=MAX(Classes_finales!D:D),$M$1,Donnees_SIG!J3216))</f>
        <v>2.0416916834371439</v>
      </c>
      <c r="P3216" t="s">
        <v>39</v>
      </c>
    </row>
    <row r="3217" spans="1:16">
      <c r="A3217" t="s">
        <v>6469</v>
      </c>
      <c r="B3217" s="31" t="s">
        <v>6470</v>
      </c>
      <c r="C3217">
        <v>34.407901764000002</v>
      </c>
      <c r="D3217" t="s">
        <v>37</v>
      </c>
      <c r="E3217">
        <v>782668.28426406905</v>
      </c>
      <c r="F3217">
        <v>9635918.8741782308</v>
      </c>
      <c r="G3217">
        <f>IF(C3217="","",VLOOKUP(C3217,Classes_detaillees!B:D,Classes_detaillees!C$1,TRUE))</f>
        <v>35</v>
      </c>
      <c r="H3217">
        <f>IF(C3217="","",VLOOKUP(C3217,Classes_finales!B:D,Classes_finales!C$1,TRUE))</f>
        <v>35</v>
      </c>
      <c r="I3217">
        <f t="shared" si="50"/>
        <v>20</v>
      </c>
      <c r="J3217" s="31">
        <f>Classes_finales!$W$30*C3217^3+Classes_finales!$W$31*C3217^2+Classes_finales!$W$32*C3217+Classes_finales!$W$33</f>
        <v>3.2699849119655013</v>
      </c>
      <c r="K3217">
        <f>IF(OR(C3217&lt;10,C3217&gt;450),0,IF(H3217&gt;=MAX(Classes_finales!D:D),$M$1,Donnees_SIG!J3217))</f>
        <v>3.2699849119655013</v>
      </c>
      <c r="P3217" t="s">
        <v>39</v>
      </c>
    </row>
    <row r="3218" spans="1:16">
      <c r="A3218" t="s">
        <v>6471</v>
      </c>
      <c r="B3218" t="s">
        <v>6472</v>
      </c>
      <c r="C3218">
        <v>72.651199340999995</v>
      </c>
      <c r="D3218" t="s">
        <v>37</v>
      </c>
      <c r="E3218">
        <v>789911.20796945703</v>
      </c>
      <c r="F3218">
        <v>9637746.7782668192</v>
      </c>
      <c r="G3218">
        <f>IF(C3218="","",VLOOKUP(C3218,Classes_detaillees!B:D,Classes_detaillees!C$1,TRUE))</f>
        <v>75</v>
      </c>
      <c r="H3218">
        <f>IF(C3218="","",VLOOKUP(C3218,Classes_finales!B:D,Classes_finales!C$1,TRUE))</f>
        <v>80</v>
      </c>
      <c r="I3218">
        <f t="shared" si="50"/>
        <v>20</v>
      </c>
      <c r="J3218" s="31">
        <f>Classes_finales!$W$30*C3218^3+Classes_finales!$W$31*C3218^2+Classes_finales!$W$32*C3218+Classes_finales!$W$33</f>
        <v>7.5988396193143881</v>
      </c>
      <c r="K3218">
        <f>IF(OR(C3218&lt;10,C3218&gt;450),0,IF(H3218&gt;=MAX(Classes_finales!D:D),$M$1,Donnees_SIG!J3218))</f>
        <v>7.914299999999999</v>
      </c>
      <c r="P3218" t="s">
        <v>39</v>
      </c>
    </row>
    <row r="3219" spans="1:16">
      <c r="A3219" t="s">
        <v>6473</v>
      </c>
      <c r="B3219" s="31" t="s">
        <v>6474</v>
      </c>
      <c r="C3219">
        <v>48.542598724000001</v>
      </c>
      <c r="D3219" t="s">
        <v>37</v>
      </c>
      <c r="E3219">
        <v>789857.73113076505</v>
      </c>
      <c r="F3219">
        <v>9637723.7105743904</v>
      </c>
      <c r="G3219">
        <f>IF(C3219="","",VLOOKUP(C3219,Classes_detaillees!B:D,Classes_detaillees!C$1,TRUE))</f>
        <v>50</v>
      </c>
      <c r="H3219">
        <f>IF(C3219="","",VLOOKUP(C3219,Classes_finales!B:D,Classes_finales!C$1,TRUE))</f>
        <v>50</v>
      </c>
      <c r="I3219">
        <f t="shared" si="50"/>
        <v>20</v>
      </c>
      <c r="J3219" s="31">
        <f>Classes_finales!$W$30*C3219^3+Classes_finales!$W$31*C3219^2+Classes_finales!$W$32*C3219+Classes_finales!$W$33</f>
        <v>5.1807184742370112</v>
      </c>
      <c r="K3219">
        <f>IF(OR(C3219&lt;10,C3219&gt;450),0,IF(H3219&gt;=MAX(Classes_finales!D:D),$M$1,Donnees_SIG!J3219))</f>
        <v>5.1807184742370112</v>
      </c>
      <c r="P3219" t="s">
        <v>39</v>
      </c>
    </row>
    <row r="3220" spans="1:16">
      <c r="A3220" t="s">
        <v>6475</v>
      </c>
      <c r="B3220" t="s">
        <v>6476</v>
      </c>
      <c r="C3220">
        <v>104.83519745</v>
      </c>
      <c r="D3220" t="s">
        <v>37</v>
      </c>
      <c r="E3220">
        <v>789871.57837864105</v>
      </c>
      <c r="F3220">
        <v>9637426.1114296503</v>
      </c>
      <c r="G3220">
        <f>IF(C3220="","",VLOOKUP(C3220,Classes_detaillees!B:D,Classes_detaillees!C$1,TRUE))</f>
        <v>105</v>
      </c>
      <c r="H3220">
        <f>IF(C3220="","",VLOOKUP(C3220,Classes_finales!B:D,Classes_finales!C$1,TRUE))</f>
        <v>80</v>
      </c>
      <c r="I3220">
        <f t="shared" si="50"/>
        <v>20</v>
      </c>
      <c r="J3220" s="31">
        <f>Classes_finales!$W$30*C3220^3+Classes_finales!$W$31*C3220^2+Classes_finales!$W$32*C3220+Classes_finales!$W$33</f>
        <v>6.622689577640358</v>
      </c>
      <c r="K3220">
        <f>IF(OR(C3220&lt;10,C3220&gt;450),0,IF(H3220&gt;=MAX(Classes_finales!D:D),$M$1,Donnees_SIG!J3220))</f>
        <v>7.914299999999999</v>
      </c>
      <c r="P3220" t="s">
        <v>39</v>
      </c>
    </row>
    <row r="3221" spans="1:16">
      <c r="A3221" t="s">
        <v>6477</v>
      </c>
      <c r="B3221" s="31" t="s">
        <v>6478</v>
      </c>
      <c r="C3221">
        <v>48.162498474000003</v>
      </c>
      <c r="D3221" t="s">
        <v>37</v>
      </c>
      <c r="E3221">
        <v>791062.90095029306</v>
      </c>
      <c r="F3221">
        <v>9638720.0532861799</v>
      </c>
      <c r="G3221">
        <f>IF(C3221="","",VLOOKUP(C3221,Classes_detaillees!B:D,Classes_detaillees!C$1,TRUE))</f>
        <v>50</v>
      </c>
      <c r="H3221">
        <f>IF(C3221="","",VLOOKUP(C3221,Classes_finales!B:D,Classes_finales!C$1,TRUE))</f>
        <v>50</v>
      </c>
      <c r="I3221">
        <f t="shared" si="50"/>
        <v>20</v>
      </c>
      <c r="J3221" s="31">
        <f>Classes_finales!$W$30*C3221^3+Classes_finales!$W$31*C3221^2+Classes_finales!$W$32*C3221+Classes_finales!$W$33</f>
        <v>5.1315440101029903</v>
      </c>
      <c r="K3221">
        <f>IF(OR(C3221&lt;10,C3221&gt;450),0,IF(H3221&gt;=MAX(Classes_finales!D:D),$M$1,Donnees_SIG!J3221))</f>
        <v>5.1315440101029903</v>
      </c>
      <c r="P3221" t="s">
        <v>39</v>
      </c>
    </row>
    <row r="3222" spans="1:16">
      <c r="A3222" t="s">
        <v>6479</v>
      </c>
      <c r="B3222" t="s">
        <v>6480</v>
      </c>
      <c r="C3222">
        <v>183.95669556000001</v>
      </c>
      <c r="D3222" t="s">
        <v>37</v>
      </c>
      <c r="E3222">
        <v>791353.64009598806</v>
      </c>
      <c r="F3222">
        <v>9638490.0383884292</v>
      </c>
      <c r="G3222">
        <f>IF(C3222="","",VLOOKUP(C3222,Classes_detaillees!B:D,Classes_detaillees!C$1,TRUE))</f>
        <v>185</v>
      </c>
      <c r="H3222">
        <f>IF(C3222="","",VLOOKUP(C3222,Classes_finales!B:D,Classes_finales!C$1,TRUE))</f>
        <v>80</v>
      </c>
      <c r="I3222">
        <f t="shared" si="50"/>
        <v>20</v>
      </c>
      <c r="J3222" s="31">
        <f>Classes_finales!$W$30*C3222^3+Classes_finales!$W$31*C3222^2+Classes_finales!$W$32*C3222+Classes_finales!$W$33</f>
        <v>-40.064552965824269</v>
      </c>
      <c r="K3222">
        <f>IF(OR(C3222&lt;10,C3222&gt;450),0,IF(H3222&gt;=MAX(Classes_finales!D:D),$M$1,Donnees_SIG!J3222))</f>
        <v>7.914299999999999</v>
      </c>
      <c r="P3222" t="s">
        <v>39</v>
      </c>
    </row>
    <row r="3223" spans="1:16">
      <c r="A3223" t="s">
        <v>6481</v>
      </c>
      <c r="B3223" s="31" t="s">
        <v>6482</v>
      </c>
      <c r="C3223">
        <v>80.023101807000003</v>
      </c>
      <c r="D3223" t="s">
        <v>37</v>
      </c>
      <c r="E3223">
        <v>783025.67756197101</v>
      </c>
      <c r="F3223">
        <v>9636390.9276139103</v>
      </c>
      <c r="G3223">
        <f>IF(C3223="","",VLOOKUP(C3223,Classes_detaillees!B:D,Classes_detaillees!C$1,TRUE))</f>
        <v>85</v>
      </c>
      <c r="H3223">
        <f>IF(C3223="","",VLOOKUP(C3223,Classes_finales!B:D,Classes_finales!C$1,TRUE))</f>
        <v>80</v>
      </c>
      <c r="I3223">
        <f t="shared" si="50"/>
        <v>20</v>
      </c>
      <c r="J3223" s="31">
        <f>Classes_finales!$W$30*C3223^3+Classes_finales!$W$31*C3223^2+Classes_finales!$W$32*C3223+Classes_finales!$W$33</f>
        <v>7.9148738471446496</v>
      </c>
      <c r="K3223">
        <f>IF(OR(C3223&lt;10,C3223&gt;450),0,IF(H3223&gt;=MAX(Classes_finales!D:D),$M$1,Donnees_SIG!J3223))</f>
        <v>7.914299999999999</v>
      </c>
      <c r="P3223" t="s">
        <v>39</v>
      </c>
    </row>
    <row r="3224" spans="1:16">
      <c r="A3224" t="s">
        <v>6483</v>
      </c>
      <c r="B3224" t="s">
        <v>6484</v>
      </c>
      <c r="C3224">
        <v>71.347198485999996</v>
      </c>
      <c r="D3224" t="s">
        <v>37</v>
      </c>
      <c r="E3224">
        <v>791724.875184712</v>
      </c>
      <c r="F3224">
        <v>9638243.2451630794</v>
      </c>
      <c r="G3224">
        <f>IF(C3224="","",VLOOKUP(C3224,Classes_detaillees!B:D,Classes_detaillees!C$1,TRUE))</f>
        <v>75</v>
      </c>
      <c r="H3224">
        <f>IF(C3224="","",VLOOKUP(C3224,Classes_finales!B:D,Classes_finales!C$1,TRUE))</f>
        <v>80</v>
      </c>
      <c r="I3224">
        <f t="shared" si="50"/>
        <v>20</v>
      </c>
      <c r="J3224" s="31">
        <f>Classes_finales!$W$30*C3224^3+Classes_finales!$W$31*C3224^2+Classes_finales!$W$32*C3224+Classes_finales!$W$33</f>
        <v>7.5171375833463063</v>
      </c>
      <c r="K3224">
        <f>IF(OR(C3224&lt;10,C3224&gt;450),0,IF(H3224&gt;=MAX(Classes_finales!D:D),$M$1,Donnees_SIG!J3224))</f>
        <v>7.914299999999999</v>
      </c>
      <c r="P3224" t="s">
        <v>39</v>
      </c>
    </row>
    <row r="3225" spans="1:16">
      <c r="A3225" t="s">
        <v>6485</v>
      </c>
      <c r="B3225" t="s">
        <v>6486</v>
      </c>
      <c r="C3225">
        <v>56.737800598</v>
      </c>
      <c r="D3225" t="s">
        <v>37</v>
      </c>
      <c r="E3225">
        <v>792031.54922944505</v>
      </c>
      <c r="F3225">
        <v>9638645.86224702</v>
      </c>
      <c r="G3225">
        <f>IF(C3225="","",VLOOKUP(C3225,Classes_detaillees!B:D,Classes_detaillees!C$1,TRUE))</f>
        <v>60</v>
      </c>
      <c r="H3225">
        <f>IF(C3225="","",VLOOKUP(C3225,Classes_finales!B:D,Classes_finales!C$1,TRUE))</f>
        <v>60</v>
      </c>
      <c r="I3225">
        <f t="shared" si="50"/>
        <v>20</v>
      </c>
      <c r="J3225" s="31">
        <f>Classes_finales!$W$30*C3225^3+Classes_finales!$W$31*C3225^2+Classes_finales!$W$32*C3225+Classes_finales!$W$33</f>
        <v>6.1798908827447114</v>
      </c>
      <c r="K3225">
        <f>IF(OR(C3225&lt;10,C3225&gt;450),0,IF(H3225&gt;=MAX(Classes_finales!D:D),$M$1,Donnees_SIG!J3225))</f>
        <v>6.1798908827447114</v>
      </c>
      <c r="P3225" t="s">
        <v>39</v>
      </c>
    </row>
    <row r="3226" spans="1:16">
      <c r="A3226" t="s">
        <v>6487</v>
      </c>
      <c r="B3226" t="s">
        <v>6488</v>
      </c>
      <c r="C3226">
        <v>136.10339354999999</v>
      </c>
      <c r="D3226" t="s">
        <v>37</v>
      </c>
      <c r="E3226">
        <v>782946.03123638302</v>
      </c>
      <c r="F3226">
        <v>9636209.5680932794</v>
      </c>
      <c r="G3226">
        <f>IF(C3226="","",VLOOKUP(C3226,Classes_detaillees!B:D,Classes_detaillees!C$1,TRUE))</f>
        <v>140</v>
      </c>
      <c r="H3226">
        <f>IF(C3226="","",VLOOKUP(C3226,Classes_finales!B:D,Classes_finales!C$1,TRUE))</f>
        <v>80</v>
      </c>
      <c r="I3226">
        <f t="shared" si="50"/>
        <v>20</v>
      </c>
      <c r="J3226" s="31">
        <f>Classes_finales!$W$30*C3226^3+Classes_finales!$W$31*C3226^2+Classes_finales!$W$32*C3226+Classes_finales!$W$33</f>
        <v>-2.4042719685870462</v>
      </c>
      <c r="K3226">
        <f>IF(OR(C3226&lt;10,C3226&gt;450),0,IF(H3226&gt;=MAX(Classes_finales!D:D),$M$1,Donnees_SIG!J3226))</f>
        <v>7.914299999999999</v>
      </c>
      <c r="P3226" t="s">
        <v>39</v>
      </c>
    </row>
    <row r="3227" spans="1:16">
      <c r="A3227" t="s">
        <v>6489</v>
      </c>
      <c r="B3227" t="s">
        <v>6490</v>
      </c>
      <c r="C3227">
        <v>13.177200317</v>
      </c>
      <c r="D3227" t="s">
        <v>37</v>
      </c>
      <c r="E3227">
        <v>790125.03613994003</v>
      </c>
      <c r="F3227">
        <v>9637514.6108991597</v>
      </c>
      <c r="G3227">
        <f>IF(C3227="","",VLOOKUP(C3227,Classes_detaillees!B:D,Classes_detaillees!C$1,TRUE))</f>
        <v>15</v>
      </c>
      <c r="H3227">
        <f>IF(C3227="","",VLOOKUP(C3227,Classes_finales!B:D,Classes_finales!C$1,TRUE))</f>
        <v>15</v>
      </c>
      <c r="I3227">
        <f t="shared" si="50"/>
        <v>20</v>
      </c>
      <c r="J3227" s="31">
        <f>Classes_finales!$W$30*C3227^3+Classes_finales!$W$31*C3227^2+Classes_finales!$W$32*C3227+Classes_finales!$W$33</f>
        <v>0.60832622160601968</v>
      </c>
      <c r="K3227">
        <f>IF(OR(C3227&lt;10,C3227&gt;450),0,IF(H3227&gt;=MAX(Classes_finales!D:D),$M$1,Donnees_SIG!J3227))</f>
        <v>0.60832622160601968</v>
      </c>
      <c r="P3227" t="s">
        <v>39</v>
      </c>
    </row>
    <row r="3228" spans="1:16">
      <c r="A3228" t="s">
        <v>6491</v>
      </c>
      <c r="B3228" s="31" t="s">
        <v>6492</v>
      </c>
      <c r="C3228">
        <v>24.249700546</v>
      </c>
      <c r="D3228" t="s">
        <v>37</v>
      </c>
      <c r="E3228">
        <v>790948.777232402</v>
      </c>
      <c r="F3228">
        <v>9638388.9599427395</v>
      </c>
      <c r="G3228">
        <f>IF(C3228="","",VLOOKUP(C3228,Classes_detaillees!B:D,Classes_detaillees!C$1,TRUE))</f>
        <v>25</v>
      </c>
      <c r="H3228">
        <f>IF(C3228="","",VLOOKUP(C3228,Classes_finales!B:D,Classes_finales!C$1,TRUE))</f>
        <v>30</v>
      </c>
      <c r="I3228">
        <f t="shared" si="50"/>
        <v>20</v>
      </c>
      <c r="J3228" s="31">
        <f>Classes_finales!$W$30*C3228^3+Classes_finales!$W$31*C3228^2+Classes_finales!$W$32*C3228+Classes_finales!$W$33</f>
        <v>1.9106137627524791</v>
      </c>
      <c r="K3228">
        <f>IF(OR(C3228&lt;10,C3228&gt;450),0,IF(H3228&gt;=MAX(Classes_finales!D:D),$M$1,Donnees_SIG!J3228))</f>
        <v>1.9106137627524791</v>
      </c>
      <c r="P3228" t="s">
        <v>39</v>
      </c>
    </row>
    <row r="3229" spans="1:16">
      <c r="A3229" t="s">
        <v>6493</v>
      </c>
      <c r="B3229" s="31" t="s">
        <v>6494</v>
      </c>
      <c r="C3229">
        <v>56.159999847000002</v>
      </c>
      <c r="D3229" t="s">
        <v>37</v>
      </c>
      <c r="E3229">
        <v>789980.43943791697</v>
      </c>
      <c r="F3229">
        <v>9637401.3768883795</v>
      </c>
      <c r="G3229">
        <f>IF(C3229="","",VLOOKUP(C3229,Classes_detaillees!B:D,Classes_detaillees!C$1,TRUE))</f>
        <v>60</v>
      </c>
      <c r="H3229">
        <f>IF(C3229="","",VLOOKUP(C3229,Classes_finales!B:D,Classes_finales!C$1,TRUE))</f>
        <v>60</v>
      </c>
      <c r="I3229">
        <f t="shared" si="50"/>
        <v>20</v>
      </c>
      <c r="J3229" s="31">
        <f>Classes_finales!$W$30*C3229^3+Classes_finales!$W$31*C3229^2+Classes_finales!$W$32*C3229+Classes_finales!$W$33</f>
        <v>6.1139726045206082</v>
      </c>
      <c r="K3229">
        <f>IF(OR(C3229&lt;10,C3229&gt;450),0,IF(H3229&gt;=MAX(Classes_finales!D:D),$M$1,Donnees_SIG!J3229))</f>
        <v>6.1139726045206082</v>
      </c>
      <c r="P3229" t="s">
        <v>39</v>
      </c>
    </row>
    <row r="3230" spans="1:16">
      <c r="A3230" t="s">
        <v>6495</v>
      </c>
      <c r="B3230" s="31" t="s">
        <v>6496</v>
      </c>
      <c r="C3230">
        <v>80.396400451999995</v>
      </c>
      <c r="D3230" t="s">
        <v>37</v>
      </c>
      <c r="E3230">
        <v>790561.36856954102</v>
      </c>
      <c r="F3230">
        <v>9638561.3531970698</v>
      </c>
      <c r="G3230">
        <f>IF(C3230="","",VLOOKUP(C3230,Classes_detaillees!B:D,Classes_detaillees!C$1,TRUE))</f>
        <v>85</v>
      </c>
      <c r="H3230">
        <f>IF(C3230="","",VLOOKUP(C3230,Classes_finales!B:D,Classes_finales!C$1,TRUE))</f>
        <v>80</v>
      </c>
      <c r="I3230">
        <f t="shared" si="50"/>
        <v>20</v>
      </c>
      <c r="J3230" s="31">
        <f>Classes_finales!$W$30*C3230^3+Classes_finales!$W$31*C3230^2+Classes_finales!$W$32*C3230+Classes_finales!$W$33</f>
        <v>7.9237605788727326</v>
      </c>
      <c r="K3230">
        <f>IF(OR(C3230&lt;10,C3230&gt;450),0,IF(H3230&gt;=MAX(Classes_finales!D:D),$M$1,Donnees_SIG!J3230))</f>
        <v>7.914299999999999</v>
      </c>
      <c r="P3230" t="s">
        <v>39</v>
      </c>
    </row>
    <row r="3231" spans="1:16">
      <c r="A3231" t="s">
        <v>6497</v>
      </c>
      <c r="B3231" t="s">
        <v>6498</v>
      </c>
      <c r="C3231">
        <v>64.607398986999996</v>
      </c>
      <c r="D3231" t="s">
        <v>37</v>
      </c>
      <c r="E3231">
        <v>792298.91546437598</v>
      </c>
      <c r="F3231">
        <v>9638604.1971890908</v>
      </c>
      <c r="G3231">
        <f>IF(C3231="","",VLOOKUP(C3231,Classes_detaillees!B:D,Classes_detaillees!C$1,TRUE))</f>
        <v>65</v>
      </c>
      <c r="H3231">
        <f>IF(C3231="","",VLOOKUP(C3231,Classes_finales!B:D,Classes_finales!C$1,TRUE))</f>
        <v>70</v>
      </c>
      <c r="I3231">
        <f t="shared" si="50"/>
        <v>20</v>
      </c>
      <c r="J3231" s="31">
        <f>Classes_finales!$W$30*C3231^3+Classes_finales!$W$31*C3231^2+Classes_finales!$W$32*C3231+Classes_finales!$W$33</f>
        <v>6.9879406492691079</v>
      </c>
      <c r="K3231">
        <f>IF(OR(C3231&lt;10,C3231&gt;450),0,IF(H3231&gt;=MAX(Classes_finales!D:D),$M$1,Donnees_SIG!J3231))</f>
        <v>6.9879406492691079</v>
      </c>
      <c r="P3231" t="s">
        <v>39</v>
      </c>
    </row>
    <row r="3232" spans="1:16">
      <c r="A3232" t="s">
        <v>6499</v>
      </c>
      <c r="B3232" t="s">
        <v>6500</v>
      </c>
      <c r="C3232">
        <v>83.716003418</v>
      </c>
      <c r="D3232" t="s">
        <v>37</v>
      </c>
      <c r="E3232">
        <v>790024.04895661597</v>
      </c>
      <c r="F3232">
        <v>9637218.9856111296</v>
      </c>
      <c r="G3232">
        <f>IF(C3232="","",VLOOKUP(C3232,Classes_detaillees!B:D,Classes_detaillees!C$1,TRUE))</f>
        <v>85</v>
      </c>
      <c r="H3232">
        <f>IF(C3232="","",VLOOKUP(C3232,Classes_finales!B:D,Classes_finales!C$1,TRUE))</f>
        <v>80</v>
      </c>
      <c r="I3232">
        <f t="shared" si="50"/>
        <v>20</v>
      </c>
      <c r="J3232" s="31">
        <f>Classes_finales!$W$30*C3232^3+Classes_finales!$W$31*C3232^2+Classes_finales!$W$32*C3232+Classes_finales!$W$33</f>
        <v>7.9698996513156697</v>
      </c>
      <c r="K3232">
        <f>IF(OR(C3232&lt;10,C3232&gt;450),0,IF(H3232&gt;=MAX(Classes_finales!D:D),$M$1,Donnees_SIG!J3232))</f>
        <v>7.914299999999999</v>
      </c>
      <c r="P3232" t="s">
        <v>39</v>
      </c>
    </row>
    <row r="3233" spans="1:16">
      <c r="A3233" t="s">
        <v>6501</v>
      </c>
      <c r="B3233" t="s">
        <v>6502</v>
      </c>
      <c r="C3233">
        <v>65.295600891000007</v>
      </c>
      <c r="D3233" t="s">
        <v>37</v>
      </c>
      <c r="E3233">
        <v>790725.34813326504</v>
      </c>
      <c r="F3233">
        <v>9638120.9831490107</v>
      </c>
      <c r="G3233">
        <f>IF(C3233="","",VLOOKUP(C3233,Classes_detaillees!B:D,Classes_detaillees!C$1,TRUE))</f>
        <v>70</v>
      </c>
      <c r="H3233">
        <f>IF(C3233="","",VLOOKUP(C3233,Classes_finales!B:D,Classes_finales!C$1,TRUE))</f>
        <v>70</v>
      </c>
      <c r="I3233">
        <f t="shared" si="50"/>
        <v>20</v>
      </c>
      <c r="J3233" s="31">
        <f>Classes_finales!$W$30*C3233^3+Classes_finales!$W$31*C3233^2+Classes_finales!$W$32*C3233+Classes_finales!$W$33</f>
        <v>7.0495776572564601</v>
      </c>
      <c r="K3233">
        <f>IF(OR(C3233&lt;10,C3233&gt;450),0,IF(H3233&gt;=MAX(Classes_finales!D:D),$M$1,Donnees_SIG!J3233))</f>
        <v>7.0495776572564601</v>
      </c>
      <c r="P3233" t="s">
        <v>39</v>
      </c>
    </row>
    <row r="3234" spans="1:16">
      <c r="A3234" t="s">
        <v>6503</v>
      </c>
      <c r="B3234" t="s">
        <v>6504</v>
      </c>
      <c r="C3234">
        <v>284.6769104</v>
      </c>
      <c r="D3234" t="s">
        <v>37</v>
      </c>
      <c r="E3234">
        <v>782999.65002103394</v>
      </c>
      <c r="F3234">
        <v>9636218.4133731592</v>
      </c>
      <c r="G3234">
        <f>IF(C3234="","",VLOOKUP(C3234,Classes_detaillees!B:D,Classes_detaillees!C$1,TRUE))</f>
        <v>285</v>
      </c>
      <c r="H3234">
        <f>IF(C3234="","",VLOOKUP(C3234,Classes_finales!B:D,Classes_finales!C$1,TRUE))</f>
        <v>80</v>
      </c>
      <c r="I3234">
        <f t="shared" si="50"/>
        <v>20</v>
      </c>
      <c r="J3234" s="31">
        <f>Classes_finales!$W$30*C3234^3+Classes_finales!$W$31*C3234^2+Classes_finales!$W$32*C3234+Classes_finales!$W$33</f>
        <v>-267.3992156811691</v>
      </c>
      <c r="K3234">
        <f>IF(OR(C3234&lt;10,C3234&gt;450),0,IF(H3234&gt;=MAX(Classes_finales!D:D),$M$1,Donnees_SIG!J3234))</f>
        <v>7.914299999999999</v>
      </c>
      <c r="P3234" t="s">
        <v>39</v>
      </c>
    </row>
    <row r="3235" spans="1:16">
      <c r="A3235" t="s">
        <v>6505</v>
      </c>
      <c r="B3235" s="31" t="s">
        <v>6506</v>
      </c>
      <c r="C3235">
        <v>31.780799865999999</v>
      </c>
      <c r="D3235" t="s">
        <v>37</v>
      </c>
      <c r="E3235">
        <v>791908.83840360702</v>
      </c>
      <c r="F3235">
        <v>9638340.6362431794</v>
      </c>
      <c r="G3235">
        <f>IF(C3235="","",VLOOKUP(C3235,Classes_detaillees!B:D,Classes_detaillees!C$1,TRUE))</f>
        <v>35</v>
      </c>
      <c r="H3235">
        <f>IF(C3235="","",VLOOKUP(C3235,Classes_finales!B:D,Classes_finales!C$1,TRUE))</f>
        <v>35</v>
      </c>
      <c r="I3235">
        <f t="shared" si="50"/>
        <v>20</v>
      </c>
      <c r="J3235" s="31">
        <f>Classes_finales!$W$30*C3235^3+Classes_finales!$W$31*C3235^2+Classes_finales!$W$32*C3235+Classes_finales!$W$33</f>
        <v>2.9106854540224329</v>
      </c>
      <c r="K3235">
        <f>IF(OR(C3235&lt;10,C3235&gt;450),0,IF(H3235&gt;=MAX(Classes_finales!D:D),$M$1,Donnees_SIG!J3235))</f>
        <v>2.9106854540224329</v>
      </c>
      <c r="P3235" t="s">
        <v>39</v>
      </c>
    </row>
    <row r="3236" spans="1:16">
      <c r="A3236" t="s">
        <v>6507</v>
      </c>
      <c r="B3236" s="31" t="s">
        <v>6508</v>
      </c>
      <c r="C3236">
        <v>35.094001769999998</v>
      </c>
      <c r="D3236" t="s">
        <v>37</v>
      </c>
      <c r="E3236">
        <v>786159.98060780799</v>
      </c>
      <c r="F3236">
        <v>9636347.3172342405</v>
      </c>
      <c r="G3236">
        <f>IF(C3236="","",VLOOKUP(C3236,Classes_detaillees!B:D,Classes_detaillees!C$1,TRUE))</f>
        <v>40</v>
      </c>
      <c r="H3236">
        <f>IF(C3236="","",VLOOKUP(C3236,Classes_finales!B:D,Classes_finales!C$1,TRUE))</f>
        <v>40</v>
      </c>
      <c r="I3236">
        <f t="shared" si="50"/>
        <v>20</v>
      </c>
      <c r="J3236" s="31">
        <f>Classes_finales!$W$30*C3236^3+Classes_finales!$W$31*C3236^2+Classes_finales!$W$32*C3236+Classes_finales!$W$33</f>
        <v>3.3642167102186575</v>
      </c>
      <c r="K3236">
        <f>IF(OR(C3236&lt;10,C3236&gt;450),0,IF(H3236&gt;=MAX(Classes_finales!D:D),$M$1,Donnees_SIG!J3236))</f>
        <v>3.3642167102186575</v>
      </c>
      <c r="P3236" t="s">
        <v>39</v>
      </c>
    </row>
    <row r="3237" spans="1:16">
      <c r="A3237" t="s">
        <v>6509</v>
      </c>
      <c r="B3237" t="s">
        <v>6510</v>
      </c>
      <c r="C3237">
        <v>94.339302063000005</v>
      </c>
      <c r="D3237" t="s">
        <v>37</v>
      </c>
      <c r="E3237">
        <v>790511.93161263003</v>
      </c>
      <c r="F3237">
        <v>9637927.9116172194</v>
      </c>
      <c r="G3237">
        <f>IF(C3237="","",VLOOKUP(C3237,Classes_detaillees!B:D,Classes_detaillees!C$1,TRUE))</f>
        <v>95</v>
      </c>
      <c r="H3237">
        <f>IF(C3237="","",VLOOKUP(C3237,Classes_finales!B:D,Classes_finales!C$1,TRUE))</f>
        <v>80</v>
      </c>
      <c r="I3237">
        <f t="shared" si="50"/>
        <v>20</v>
      </c>
      <c r="J3237" s="31">
        <f>Classes_finales!$W$30*C3237^3+Classes_finales!$W$31*C3237^2+Classes_finales!$W$32*C3237+Classes_finales!$W$33</f>
        <v>7.6777804246109298</v>
      </c>
      <c r="K3237">
        <f>IF(OR(C3237&lt;10,C3237&gt;450),0,IF(H3237&gt;=MAX(Classes_finales!D:D),$M$1,Donnees_SIG!J3237))</f>
        <v>7.914299999999999</v>
      </c>
      <c r="P3237" t="s">
        <v>39</v>
      </c>
    </row>
    <row r="3238" spans="1:16">
      <c r="A3238" t="s">
        <v>6511</v>
      </c>
      <c r="B3238" t="s">
        <v>6512</v>
      </c>
      <c r="C3238">
        <v>37.899600982999999</v>
      </c>
      <c r="D3238" t="s">
        <v>37</v>
      </c>
      <c r="E3238">
        <v>790028.55336235196</v>
      </c>
      <c r="F3238">
        <v>9637441.6287263408</v>
      </c>
      <c r="G3238">
        <f>IF(C3238="","",VLOOKUP(C3238,Classes_detaillees!B:D,Classes_detaillees!C$1,TRUE))</f>
        <v>40</v>
      </c>
      <c r="H3238">
        <f>IF(C3238="","",VLOOKUP(C3238,Classes_finales!B:D,Classes_finales!C$1,TRUE))</f>
        <v>40</v>
      </c>
      <c r="I3238">
        <f t="shared" si="50"/>
        <v>20</v>
      </c>
      <c r="J3238" s="31">
        <f>Classes_finales!$W$30*C3238^3+Classes_finales!$W$31*C3238^2+Classes_finales!$W$32*C3238+Classes_finales!$W$33</f>
        <v>3.7500583649665375</v>
      </c>
      <c r="K3238">
        <f>IF(OR(C3238&lt;10,C3238&gt;450),0,IF(H3238&gt;=MAX(Classes_finales!D:D),$M$1,Donnees_SIG!J3238))</f>
        <v>3.7500583649665375</v>
      </c>
      <c r="P3238" t="s">
        <v>39</v>
      </c>
    </row>
    <row r="3239" spans="1:16">
      <c r="A3239" t="s">
        <v>6513</v>
      </c>
      <c r="B3239" s="31" t="s">
        <v>6514</v>
      </c>
      <c r="C3239">
        <v>158.30819701999999</v>
      </c>
      <c r="D3239" t="s">
        <v>37</v>
      </c>
      <c r="E3239">
        <v>791676.91139707097</v>
      </c>
      <c r="F3239">
        <v>9638498.5853210203</v>
      </c>
      <c r="G3239">
        <f>IF(C3239="","",VLOOKUP(C3239,Classes_detaillees!B:D,Classes_detaillees!C$1,TRUE))</f>
        <v>160</v>
      </c>
      <c r="H3239">
        <f>IF(C3239="","",VLOOKUP(C3239,Classes_finales!B:D,Classes_finales!C$1,TRUE))</f>
        <v>80</v>
      </c>
      <c r="I3239">
        <f t="shared" si="50"/>
        <v>20</v>
      </c>
      <c r="J3239" s="31">
        <f>Classes_finales!$W$30*C3239^3+Classes_finales!$W$31*C3239^2+Classes_finales!$W$32*C3239+Classes_finales!$W$33</f>
        <v>-15.683466924913995</v>
      </c>
      <c r="K3239">
        <f>IF(OR(C3239&lt;10,C3239&gt;450),0,IF(H3239&gt;=MAX(Classes_finales!D:D),$M$1,Donnees_SIG!J3239))</f>
        <v>7.914299999999999</v>
      </c>
      <c r="P3239" t="s">
        <v>39</v>
      </c>
    </row>
    <row r="3240" spans="1:16">
      <c r="A3240" t="s">
        <v>6515</v>
      </c>
      <c r="B3240" t="s">
        <v>6516</v>
      </c>
      <c r="C3240">
        <v>100.03510283999999</v>
      </c>
      <c r="D3240" t="s">
        <v>37</v>
      </c>
      <c r="E3240">
        <v>790436.77977338806</v>
      </c>
      <c r="F3240">
        <v>9637691.8046188802</v>
      </c>
      <c r="G3240">
        <f>IF(C3240="","",VLOOKUP(C3240,Classes_detaillees!B:D,Classes_detaillees!C$1,TRUE))</f>
        <v>105</v>
      </c>
      <c r="H3240">
        <f>IF(C3240="","",VLOOKUP(C3240,Classes_finales!B:D,Classes_finales!C$1,TRUE))</f>
        <v>80</v>
      </c>
      <c r="I3240">
        <f t="shared" si="50"/>
        <v>20</v>
      </c>
      <c r="J3240" s="31">
        <f>Classes_finales!$W$30*C3240^3+Classes_finales!$W$31*C3240^2+Classes_finales!$W$32*C3240+Classes_finales!$W$33</f>
        <v>7.2086762139352878</v>
      </c>
      <c r="K3240">
        <f>IF(OR(C3240&lt;10,C3240&gt;450),0,IF(H3240&gt;=MAX(Classes_finales!D:D),$M$1,Donnees_SIG!J3240))</f>
        <v>7.914299999999999</v>
      </c>
      <c r="P3240" t="s">
        <v>39</v>
      </c>
    </row>
    <row r="3241" spans="1:16">
      <c r="A3241" t="s">
        <v>6517</v>
      </c>
      <c r="B3241" t="s">
        <v>6518</v>
      </c>
      <c r="C3241">
        <v>177.94810486</v>
      </c>
      <c r="D3241" t="s">
        <v>37</v>
      </c>
      <c r="E3241">
        <v>792333.60401744104</v>
      </c>
      <c r="F3241">
        <v>9638467.1579967495</v>
      </c>
      <c r="G3241">
        <f>IF(C3241="","",VLOOKUP(C3241,Classes_detaillees!B:D,Classes_detaillees!C$1,TRUE))</f>
        <v>180</v>
      </c>
      <c r="H3241">
        <f>IF(C3241="","",VLOOKUP(C3241,Classes_finales!B:D,Classes_finales!C$1,TRUE))</f>
        <v>80</v>
      </c>
      <c r="I3241">
        <f t="shared" si="50"/>
        <v>20</v>
      </c>
      <c r="J3241" s="31">
        <f>Classes_finales!$W$30*C3241^3+Classes_finales!$W$31*C3241^2+Classes_finales!$W$32*C3241+Classes_finales!$W$33</f>
        <v>-33.384705204908336</v>
      </c>
      <c r="K3241">
        <f>IF(OR(C3241&lt;10,C3241&gt;450),0,IF(H3241&gt;=MAX(Classes_finales!D:D),$M$1,Donnees_SIG!J3241))</f>
        <v>7.914299999999999</v>
      </c>
      <c r="P3241" t="s">
        <v>39</v>
      </c>
    </row>
    <row r="3242" spans="1:16">
      <c r="A3242" t="s">
        <v>6519</v>
      </c>
      <c r="B3242" t="s">
        <v>6520</v>
      </c>
      <c r="C3242">
        <v>32.206699370999999</v>
      </c>
      <c r="D3242" t="s">
        <v>37</v>
      </c>
      <c r="E3242">
        <v>784787.76722855505</v>
      </c>
      <c r="F3242">
        <v>9636401.6126843002</v>
      </c>
      <c r="G3242">
        <f>IF(C3242="","",VLOOKUP(C3242,Classes_detaillees!B:D,Classes_detaillees!C$1,TRUE))</f>
        <v>35</v>
      </c>
      <c r="H3242">
        <f>IF(C3242="","",VLOOKUP(C3242,Classes_finales!B:D,Classes_finales!C$1,TRUE))</f>
        <v>35</v>
      </c>
      <c r="I3242">
        <f t="shared" si="50"/>
        <v>20</v>
      </c>
      <c r="J3242" s="31">
        <f>Classes_finales!$W$30*C3242^3+Classes_finales!$W$31*C3242^2+Classes_finales!$W$32*C3242+Classes_finales!$W$33</f>
        <v>2.9687166425657692</v>
      </c>
      <c r="K3242">
        <f>IF(OR(C3242&lt;10,C3242&gt;450),0,IF(H3242&gt;=MAX(Classes_finales!D:D),$M$1,Donnees_SIG!J3242))</f>
        <v>2.9687166425657692</v>
      </c>
      <c r="P3242" t="s">
        <v>39</v>
      </c>
    </row>
    <row r="3243" spans="1:16">
      <c r="A3243" t="s">
        <v>6521</v>
      </c>
      <c r="B3243" t="s">
        <v>6522</v>
      </c>
      <c r="C3243">
        <v>20.936199188</v>
      </c>
      <c r="D3243" t="s">
        <v>37</v>
      </c>
      <c r="E3243">
        <v>790779.03434480797</v>
      </c>
      <c r="F3243">
        <v>9638215.8159467392</v>
      </c>
      <c r="G3243">
        <f>IF(C3243="","",VLOOKUP(C3243,Classes_detaillees!B:D,Classes_detaillees!C$1,TRUE))</f>
        <v>25</v>
      </c>
      <c r="H3243">
        <f>IF(C3243="","",VLOOKUP(C3243,Classes_finales!B:D,Classes_finales!C$1,TRUE))</f>
        <v>30</v>
      </c>
      <c r="I3243">
        <f t="shared" si="50"/>
        <v>20</v>
      </c>
      <c r="J3243" s="31">
        <f>Classes_finales!$W$30*C3243^3+Classes_finales!$W$31*C3243^2+Classes_finales!$W$32*C3243+Classes_finales!$W$33</f>
        <v>1.494346539758995</v>
      </c>
      <c r="K3243">
        <f>IF(OR(C3243&lt;10,C3243&gt;450),0,IF(H3243&gt;=MAX(Classes_finales!D:D),$M$1,Donnees_SIG!J3243))</f>
        <v>1.494346539758995</v>
      </c>
      <c r="P3243" t="s">
        <v>39</v>
      </c>
    </row>
    <row r="3244" spans="1:16">
      <c r="A3244" t="s">
        <v>6523</v>
      </c>
      <c r="B3244" s="31" t="s">
        <v>6524</v>
      </c>
      <c r="C3244">
        <v>33.512401580999999</v>
      </c>
      <c r="D3244" t="s">
        <v>37</v>
      </c>
      <c r="E3244">
        <v>790677.86529626395</v>
      </c>
      <c r="F3244">
        <v>9638088.3004030194</v>
      </c>
      <c r="G3244">
        <f>IF(C3244="","",VLOOKUP(C3244,Classes_detaillees!B:D,Classes_detaillees!C$1,TRUE))</f>
        <v>35</v>
      </c>
      <c r="H3244">
        <f>IF(C3244="","",VLOOKUP(C3244,Classes_finales!B:D,Classes_finales!C$1,TRUE))</f>
        <v>35</v>
      </c>
      <c r="I3244">
        <f t="shared" si="50"/>
        <v>20</v>
      </c>
      <c r="J3244" s="31">
        <f>Classes_finales!$W$30*C3244^3+Classes_finales!$W$31*C3244^2+Classes_finales!$W$32*C3244+Classes_finales!$W$33</f>
        <v>3.1471911117253675</v>
      </c>
      <c r="K3244">
        <f>IF(OR(C3244&lt;10,C3244&gt;450),0,IF(H3244&gt;=MAX(Classes_finales!D:D),$M$1,Donnees_SIG!J3244))</f>
        <v>3.1471911117253675</v>
      </c>
      <c r="P3244" t="s">
        <v>39</v>
      </c>
    </row>
    <row r="3245" spans="1:16">
      <c r="A3245" t="s">
        <v>6525</v>
      </c>
      <c r="B3245" t="s">
        <v>6526</v>
      </c>
      <c r="C3245">
        <v>58.895999908</v>
      </c>
      <c r="D3245" t="s">
        <v>37</v>
      </c>
      <c r="E3245">
        <v>790135.03425882105</v>
      </c>
      <c r="F3245">
        <v>9638661.9134219494</v>
      </c>
      <c r="G3245">
        <f>IF(C3245="","",VLOOKUP(C3245,Classes_detaillees!B:D,Classes_detaillees!C$1,TRUE))</f>
        <v>60</v>
      </c>
      <c r="H3245">
        <f>IF(C3245="","",VLOOKUP(C3245,Classes_finales!B:D,Classes_finales!C$1,TRUE))</f>
        <v>60</v>
      </c>
      <c r="I3245">
        <f t="shared" si="50"/>
        <v>20</v>
      </c>
      <c r="J3245" s="31">
        <f>Classes_finales!$W$30*C3245^3+Classes_finales!$W$31*C3245^2+Classes_finales!$W$32*C3245+Classes_finales!$W$33</f>
        <v>6.4188109591288178</v>
      </c>
      <c r="K3245">
        <f>IF(OR(C3245&lt;10,C3245&gt;450),0,IF(H3245&gt;=MAX(Classes_finales!D:D),$M$1,Donnees_SIG!J3245))</f>
        <v>6.4188109591288178</v>
      </c>
      <c r="P3245" t="s">
        <v>39</v>
      </c>
    </row>
    <row r="3246" spans="1:16">
      <c r="A3246" t="s">
        <v>6527</v>
      </c>
      <c r="B3246" t="s">
        <v>6528</v>
      </c>
      <c r="C3246">
        <v>54.648799896</v>
      </c>
      <c r="D3246" t="s">
        <v>37</v>
      </c>
      <c r="E3246">
        <v>791575.64589000295</v>
      </c>
      <c r="F3246">
        <v>9639113.4233210795</v>
      </c>
      <c r="G3246">
        <f>IF(C3246="","",VLOOKUP(C3246,Classes_detaillees!B:D,Classes_detaillees!C$1,TRUE))</f>
        <v>55</v>
      </c>
      <c r="H3246">
        <f>IF(C3246="","",VLOOKUP(C3246,Classes_finales!B:D,Classes_finales!C$1,TRUE))</f>
        <v>60</v>
      </c>
      <c r="I3246">
        <f t="shared" si="50"/>
        <v>20</v>
      </c>
      <c r="J3246" s="31">
        <f>Classes_finales!$W$30*C3246^3+Classes_finales!$W$31*C3246^2+Classes_finales!$W$32*C3246+Classes_finales!$W$33</f>
        <v>5.9379342984770886</v>
      </c>
      <c r="K3246">
        <f>IF(OR(C3246&lt;10,C3246&gt;450),0,IF(H3246&gt;=MAX(Classes_finales!D:D),$M$1,Donnees_SIG!J3246))</f>
        <v>5.9379342984770886</v>
      </c>
      <c r="P3246" t="s">
        <v>39</v>
      </c>
    </row>
    <row r="3247" spans="1:16">
      <c r="A3247" t="s">
        <v>6529</v>
      </c>
      <c r="B3247" t="s">
        <v>6530</v>
      </c>
      <c r="C3247">
        <v>114.27500153</v>
      </c>
      <c r="D3247" t="s">
        <v>37</v>
      </c>
      <c r="E3247">
        <v>786429.696923882</v>
      </c>
      <c r="F3247">
        <v>9636168.5910173394</v>
      </c>
      <c r="G3247">
        <f>IF(C3247="","",VLOOKUP(C3247,Classes_detaillees!B:D,Classes_detaillees!C$1,TRUE))</f>
        <v>115</v>
      </c>
      <c r="H3247">
        <f>IF(C3247="","",VLOOKUP(C3247,Classes_finales!B:D,Classes_finales!C$1,TRUE))</f>
        <v>80</v>
      </c>
      <c r="I3247">
        <f t="shared" si="50"/>
        <v>20</v>
      </c>
      <c r="J3247" s="31">
        <f>Classes_finales!$W$30*C3247^3+Classes_finales!$W$31*C3247^2+Classes_finales!$W$32*C3247+Classes_finales!$W$33</f>
        <v>4.9080218416231887</v>
      </c>
      <c r="K3247">
        <f>IF(OR(C3247&lt;10,C3247&gt;450),0,IF(H3247&gt;=MAX(Classes_finales!D:D),$M$1,Donnees_SIG!J3247))</f>
        <v>7.914299999999999</v>
      </c>
      <c r="P3247" t="s">
        <v>39</v>
      </c>
    </row>
    <row r="3248" spans="1:16">
      <c r="A3248" t="s">
        <v>6531</v>
      </c>
      <c r="B3248" s="31" t="s">
        <v>6532</v>
      </c>
      <c r="C3248">
        <v>137.27810668999999</v>
      </c>
      <c r="D3248" t="s">
        <v>37</v>
      </c>
      <c r="E3248">
        <v>783003.18153003801</v>
      </c>
      <c r="F3248">
        <v>9636197.5093775</v>
      </c>
      <c r="G3248">
        <f>IF(C3248="","",VLOOKUP(C3248,Classes_detaillees!B:D,Classes_detaillees!C$1,TRUE))</f>
        <v>140</v>
      </c>
      <c r="H3248">
        <f>IF(C3248="","",VLOOKUP(C3248,Classes_finales!B:D,Classes_finales!C$1,TRUE))</f>
        <v>80</v>
      </c>
      <c r="I3248">
        <f t="shared" si="50"/>
        <v>20</v>
      </c>
      <c r="J3248" s="31">
        <f>Classes_finales!$W$30*C3248^3+Classes_finales!$W$31*C3248^2+Classes_finales!$W$32*C3248+Classes_finales!$W$33</f>
        <v>-2.9478461215303109</v>
      </c>
      <c r="K3248">
        <f>IF(OR(C3248&lt;10,C3248&gt;450),0,IF(H3248&gt;=MAX(Classes_finales!D:D),$M$1,Donnees_SIG!J3248))</f>
        <v>7.914299999999999</v>
      </c>
      <c r="P3248" t="s">
        <v>39</v>
      </c>
    </row>
    <row r="3249" spans="1:16">
      <c r="A3249" t="s">
        <v>6533</v>
      </c>
      <c r="B3249" s="31" t="s">
        <v>6534</v>
      </c>
      <c r="C3249">
        <v>146.97709656000001</v>
      </c>
      <c r="D3249" t="s">
        <v>37</v>
      </c>
      <c r="E3249">
        <v>790595.01006929995</v>
      </c>
      <c r="F3249">
        <v>9637509.0604810901</v>
      </c>
      <c r="G3249">
        <f>IF(C3249="","",VLOOKUP(C3249,Classes_detaillees!B:D,Classes_detaillees!C$1,TRUE))</f>
        <v>150</v>
      </c>
      <c r="H3249">
        <f>IF(C3249="","",VLOOKUP(C3249,Classes_finales!B:D,Classes_finales!C$1,TRUE))</f>
        <v>80</v>
      </c>
      <c r="I3249">
        <f t="shared" si="50"/>
        <v>20</v>
      </c>
      <c r="J3249" s="31">
        <f>Classes_finales!$W$30*C3249^3+Classes_finales!$W$31*C3249^2+Classes_finales!$W$32*C3249+Classes_finales!$W$33</f>
        <v>-8.0904853970273862</v>
      </c>
      <c r="K3249">
        <f>IF(OR(C3249&lt;10,C3249&gt;450),0,IF(H3249&gt;=MAX(Classes_finales!D:D),$M$1,Donnees_SIG!J3249))</f>
        <v>7.914299999999999</v>
      </c>
      <c r="P3249" t="s">
        <v>39</v>
      </c>
    </row>
    <row r="3250" spans="1:16">
      <c r="A3250" t="s">
        <v>6535</v>
      </c>
      <c r="B3250" t="s">
        <v>6536</v>
      </c>
      <c r="C3250">
        <v>71.854301453000005</v>
      </c>
      <c r="D3250" t="s">
        <v>37</v>
      </c>
      <c r="E3250">
        <v>791791.59230024298</v>
      </c>
      <c r="F3250">
        <v>9638474.4359260499</v>
      </c>
      <c r="G3250">
        <f>IF(C3250="","",VLOOKUP(C3250,Classes_detaillees!B:D,Classes_detaillees!C$1,TRUE))</f>
        <v>75</v>
      </c>
      <c r="H3250">
        <f>IF(C3250="","",VLOOKUP(C3250,Classes_finales!B:D,Classes_finales!C$1,TRUE))</f>
        <v>80</v>
      </c>
      <c r="I3250">
        <f t="shared" si="50"/>
        <v>20</v>
      </c>
      <c r="J3250" s="31">
        <f>Classes_finales!$W$30*C3250^3+Classes_finales!$W$31*C3250^2+Classes_finales!$W$32*C3250+Classes_finales!$W$33</f>
        <v>7.5497655874017635</v>
      </c>
      <c r="K3250">
        <f>IF(OR(C3250&lt;10,C3250&gt;450),0,IF(H3250&gt;=MAX(Classes_finales!D:D),$M$1,Donnees_SIG!J3250))</f>
        <v>7.914299999999999</v>
      </c>
      <c r="P3250" t="s">
        <v>39</v>
      </c>
    </row>
    <row r="3251" spans="1:16">
      <c r="A3251" t="s">
        <v>6537</v>
      </c>
      <c r="B3251" t="s">
        <v>6538</v>
      </c>
      <c r="C3251">
        <v>81.672996521000002</v>
      </c>
      <c r="D3251" t="s">
        <v>37</v>
      </c>
      <c r="E3251">
        <v>789963.93821064301</v>
      </c>
      <c r="F3251">
        <v>9637634.8381605204</v>
      </c>
      <c r="G3251">
        <f>IF(C3251="","",VLOOKUP(C3251,Classes_detaillees!B:D,Classes_detaillees!C$1,TRUE))</f>
        <v>85</v>
      </c>
      <c r="H3251">
        <f>IF(C3251="","",VLOOKUP(C3251,Classes_finales!B:D,Classes_finales!C$1,TRUE))</f>
        <v>80</v>
      </c>
      <c r="I3251">
        <f t="shared" si="50"/>
        <v>20</v>
      </c>
      <c r="J3251" s="31">
        <f>Classes_finales!$W$30*C3251^3+Classes_finales!$W$31*C3251^2+Classes_finales!$W$32*C3251+Classes_finales!$W$33</f>
        <v>7.9485867766586846</v>
      </c>
      <c r="K3251">
        <f>IF(OR(C3251&lt;10,C3251&gt;450),0,IF(H3251&gt;=MAX(Classes_finales!D:D),$M$1,Donnees_SIG!J3251))</f>
        <v>7.914299999999999</v>
      </c>
      <c r="P3251" t="s">
        <v>39</v>
      </c>
    </row>
    <row r="3252" spans="1:16">
      <c r="A3252" t="s">
        <v>6539</v>
      </c>
      <c r="B3252" s="31" t="s">
        <v>6540</v>
      </c>
      <c r="C3252">
        <v>149.69189453000001</v>
      </c>
      <c r="D3252" t="s">
        <v>37</v>
      </c>
      <c r="E3252">
        <v>790554.60924657003</v>
      </c>
      <c r="F3252">
        <v>9638663.0058354996</v>
      </c>
      <c r="G3252">
        <f>IF(C3252="","",VLOOKUP(C3252,Classes_detaillees!B:D,Classes_detaillees!C$1,TRUE))</f>
        <v>150</v>
      </c>
      <c r="H3252">
        <f>IF(C3252="","",VLOOKUP(C3252,Classes_finales!B:D,Classes_finales!C$1,TRUE))</f>
        <v>80</v>
      </c>
      <c r="I3252">
        <f t="shared" si="50"/>
        <v>20</v>
      </c>
      <c r="J3252" s="31">
        <f>Classes_finales!$W$30*C3252^3+Classes_finales!$W$31*C3252^2+Classes_finales!$W$32*C3252+Classes_finales!$W$33</f>
        <v>-9.7482833590486155</v>
      </c>
      <c r="K3252">
        <f>IF(OR(C3252&lt;10,C3252&gt;450),0,IF(H3252&gt;=MAX(Classes_finales!D:D),$M$1,Donnees_SIG!J3252))</f>
        <v>7.914299999999999</v>
      </c>
      <c r="P3252" t="s">
        <v>39</v>
      </c>
    </row>
    <row r="3253" spans="1:16">
      <c r="A3253" t="s">
        <v>6541</v>
      </c>
      <c r="B3253" t="s">
        <v>6542</v>
      </c>
      <c r="C3253">
        <v>196.31570435</v>
      </c>
      <c r="D3253" t="s">
        <v>37</v>
      </c>
      <c r="E3253">
        <v>790842.96132151806</v>
      </c>
      <c r="F3253">
        <v>9638532.1203008294</v>
      </c>
      <c r="G3253">
        <f>IF(C3253="","",VLOOKUP(C3253,Classes_detaillees!B:D,Classes_detaillees!C$1,TRUE))</f>
        <v>200</v>
      </c>
      <c r="H3253">
        <f>IF(C3253="","",VLOOKUP(C3253,Classes_finales!B:D,Classes_finales!C$1,TRUE))</f>
        <v>80</v>
      </c>
      <c r="I3253">
        <f t="shared" si="50"/>
        <v>20</v>
      </c>
      <c r="J3253" s="31">
        <f>Classes_finales!$W$30*C3253^3+Classes_finales!$W$31*C3253^2+Classes_finales!$W$32*C3253+Classes_finales!$W$33</f>
        <v>-55.839232356843219</v>
      </c>
      <c r="K3253">
        <f>IF(OR(C3253&lt;10,C3253&gt;450),0,IF(H3253&gt;=MAX(Classes_finales!D:D),$M$1,Donnees_SIG!J3253))</f>
        <v>7.914299999999999</v>
      </c>
      <c r="P3253" t="s">
        <v>39</v>
      </c>
    </row>
    <row r="3254" spans="1:16">
      <c r="A3254" t="s">
        <v>6543</v>
      </c>
      <c r="B3254" t="s">
        <v>6544</v>
      </c>
      <c r="C3254">
        <v>185.17939758</v>
      </c>
      <c r="D3254" t="s">
        <v>37</v>
      </c>
      <c r="E3254">
        <v>790353.22562697798</v>
      </c>
      <c r="F3254">
        <v>9638884.2006043307</v>
      </c>
      <c r="G3254">
        <f>IF(C3254="","",VLOOKUP(C3254,Classes_detaillees!B:D,Classes_detaillees!C$1,TRUE))</f>
        <v>190</v>
      </c>
      <c r="H3254">
        <f>IF(C3254="","",VLOOKUP(C3254,Classes_finales!B:D,Classes_finales!C$1,TRUE))</f>
        <v>80</v>
      </c>
      <c r="I3254">
        <f t="shared" si="50"/>
        <v>20</v>
      </c>
      <c r="J3254" s="31">
        <f>Classes_finales!$W$30*C3254^3+Classes_finales!$W$31*C3254^2+Classes_finales!$W$32*C3254+Classes_finales!$W$33</f>
        <v>-41.50114212665703</v>
      </c>
      <c r="K3254">
        <f>IF(OR(C3254&lt;10,C3254&gt;450),0,IF(H3254&gt;=MAX(Classes_finales!D:D),$M$1,Donnees_SIG!J3254))</f>
        <v>7.914299999999999</v>
      </c>
      <c r="P3254" t="s">
        <v>39</v>
      </c>
    </row>
    <row r="3255" spans="1:16">
      <c r="A3255" t="s">
        <v>6545</v>
      </c>
      <c r="B3255" s="31" t="s">
        <v>6546</v>
      </c>
      <c r="C3255">
        <v>402.74880981000001</v>
      </c>
      <c r="D3255" t="s">
        <v>37</v>
      </c>
      <c r="E3255">
        <v>789825.56693238905</v>
      </c>
      <c r="F3255">
        <v>9638998.7142820396</v>
      </c>
      <c r="G3255">
        <f>IF(C3255="","",VLOOKUP(C3255,Classes_detaillees!B:D,Classes_detaillees!C$1,TRUE))</f>
        <v>405</v>
      </c>
      <c r="H3255">
        <f>IF(C3255="","",VLOOKUP(C3255,Classes_finales!B:D,Classes_finales!C$1,TRUE))</f>
        <v>80</v>
      </c>
      <c r="I3255">
        <f t="shared" si="50"/>
        <v>20</v>
      </c>
      <c r="J3255" s="31">
        <f>Classes_finales!$W$30*C3255^3+Classes_finales!$W$31*C3255^2+Classes_finales!$W$32*C3255+Classes_finales!$W$33</f>
        <v>-927.2770968569962</v>
      </c>
      <c r="K3255">
        <f>IF(OR(C3255&lt;10,C3255&gt;450),0,IF(H3255&gt;=MAX(Classes_finales!D:D),$M$1,Donnees_SIG!J3255))</f>
        <v>7.914299999999999</v>
      </c>
      <c r="P3255" t="s">
        <v>39</v>
      </c>
    </row>
    <row r="3256" spans="1:16">
      <c r="A3256" t="s">
        <v>6547</v>
      </c>
      <c r="B3256" t="s">
        <v>6548</v>
      </c>
      <c r="C3256">
        <v>56.240600585999999</v>
      </c>
      <c r="D3256" t="s">
        <v>37</v>
      </c>
      <c r="E3256">
        <v>792345.38556204597</v>
      </c>
      <c r="F3256">
        <v>9638145.75878153</v>
      </c>
      <c r="G3256">
        <f>IF(C3256="","",VLOOKUP(C3256,Classes_detaillees!B:D,Classes_detaillees!C$1,TRUE))</f>
        <v>60</v>
      </c>
      <c r="H3256">
        <f>IF(C3256="","",VLOOKUP(C3256,Classes_finales!B:D,Classes_finales!C$1,TRUE))</f>
        <v>60</v>
      </c>
      <c r="I3256">
        <f t="shared" si="50"/>
        <v>20</v>
      </c>
      <c r="J3256" s="31">
        <f>Classes_finales!$W$30*C3256^3+Classes_finales!$W$31*C3256^2+Classes_finales!$W$32*C3256+Classes_finales!$W$33</f>
        <v>6.1232153220865158</v>
      </c>
      <c r="K3256">
        <f>IF(OR(C3256&lt;10,C3256&gt;450),0,IF(H3256&gt;=MAX(Classes_finales!D:D),$M$1,Donnees_SIG!J3256))</f>
        <v>6.1232153220865158</v>
      </c>
      <c r="P3256" t="s">
        <v>39</v>
      </c>
    </row>
    <row r="3257" spans="1:16">
      <c r="A3257" t="s">
        <v>6549</v>
      </c>
      <c r="B3257" t="s">
        <v>6550</v>
      </c>
      <c r="C3257">
        <v>62.784999847000002</v>
      </c>
      <c r="D3257" t="s">
        <v>37</v>
      </c>
      <c r="E3257">
        <v>790774.683946145</v>
      </c>
      <c r="F3257">
        <v>9638692.3380835596</v>
      </c>
      <c r="G3257">
        <f>IF(C3257="","",VLOOKUP(C3257,Classes_detaillees!B:D,Classes_detaillees!C$1,TRUE))</f>
        <v>65</v>
      </c>
      <c r="H3257">
        <f>IF(C3257="","",VLOOKUP(C3257,Classes_finales!B:D,Classes_finales!C$1,TRUE))</f>
        <v>70</v>
      </c>
      <c r="I3257">
        <f t="shared" si="50"/>
        <v>20</v>
      </c>
      <c r="J3257" s="31">
        <f>Classes_finales!$W$30*C3257^3+Classes_finales!$W$31*C3257^2+Classes_finales!$W$32*C3257+Classes_finales!$W$33</f>
        <v>6.8171557484820955</v>
      </c>
      <c r="K3257">
        <f>IF(OR(C3257&lt;10,C3257&gt;450),0,IF(H3257&gt;=MAX(Classes_finales!D:D),$M$1,Donnees_SIG!J3257))</f>
        <v>6.8171557484820955</v>
      </c>
      <c r="P3257" t="s">
        <v>39</v>
      </c>
    </row>
    <row r="3258" spans="1:16">
      <c r="A3258" t="s">
        <v>6551</v>
      </c>
      <c r="B3258" s="31" t="s">
        <v>6552</v>
      </c>
      <c r="C3258">
        <v>100.52290343999999</v>
      </c>
      <c r="D3258" t="s">
        <v>37</v>
      </c>
      <c r="E3258">
        <v>791184.963837252</v>
      </c>
      <c r="F3258">
        <v>9638556.4915022794</v>
      </c>
      <c r="G3258">
        <f>IF(C3258="","",VLOOKUP(C3258,Classes_detaillees!B:D,Classes_detaillees!C$1,TRUE))</f>
        <v>105</v>
      </c>
      <c r="H3258">
        <f>IF(C3258="","",VLOOKUP(C3258,Classes_finales!B:D,Classes_finales!C$1,TRUE))</f>
        <v>80</v>
      </c>
      <c r="I3258">
        <f t="shared" si="50"/>
        <v>20</v>
      </c>
      <c r="J3258" s="31">
        <f>Classes_finales!$W$30*C3258^3+Classes_finales!$W$31*C3258^2+Classes_finales!$W$32*C3258+Classes_finales!$W$33</f>
        <v>7.1573467693783428</v>
      </c>
      <c r="K3258">
        <f>IF(OR(C3258&lt;10,C3258&gt;450),0,IF(H3258&gt;=MAX(Classes_finales!D:D),$M$1,Donnees_SIG!J3258))</f>
        <v>7.914299999999999</v>
      </c>
      <c r="P3258" t="s">
        <v>39</v>
      </c>
    </row>
    <row r="3259" spans="1:16">
      <c r="A3259" t="s">
        <v>6553</v>
      </c>
      <c r="B3259" t="s">
        <v>6554</v>
      </c>
      <c r="C3259">
        <v>126.72619629</v>
      </c>
      <c r="D3259" t="s">
        <v>37</v>
      </c>
      <c r="E3259">
        <v>790074.72225591505</v>
      </c>
      <c r="F3259">
        <v>9638711.1286511403</v>
      </c>
      <c r="G3259">
        <f>IF(C3259="","",VLOOKUP(C3259,Classes_detaillees!B:D,Classes_detaillees!C$1,TRUE))</f>
        <v>130</v>
      </c>
      <c r="H3259">
        <f>IF(C3259="","",VLOOKUP(C3259,Classes_finales!B:D,Classes_finales!C$1,TRUE))</f>
        <v>80</v>
      </c>
      <c r="I3259">
        <f t="shared" si="50"/>
        <v>20</v>
      </c>
      <c r="J3259" s="31">
        <f>Classes_finales!$W$30*C3259^3+Classes_finales!$W$31*C3259^2+Classes_finales!$W$32*C3259+Classes_finales!$W$33</f>
        <v>1.3607239394851862</v>
      </c>
      <c r="K3259">
        <f>IF(OR(C3259&lt;10,C3259&gt;450),0,IF(H3259&gt;=MAX(Classes_finales!D:D),$M$1,Donnees_SIG!J3259))</f>
        <v>7.914299999999999</v>
      </c>
      <c r="P3259" t="s">
        <v>39</v>
      </c>
    </row>
    <row r="3260" spans="1:16">
      <c r="A3260" t="s">
        <v>6555</v>
      </c>
      <c r="B3260" t="s">
        <v>6556</v>
      </c>
      <c r="C3260">
        <v>34.221900939999998</v>
      </c>
      <c r="D3260" t="s">
        <v>37</v>
      </c>
      <c r="E3260">
        <v>790329.15834730503</v>
      </c>
      <c r="F3260">
        <v>9638718.3202128205</v>
      </c>
      <c r="G3260">
        <f>IF(C3260="","",VLOOKUP(C3260,Classes_detaillees!B:D,Classes_detaillees!C$1,TRUE))</f>
        <v>35</v>
      </c>
      <c r="H3260">
        <f>IF(C3260="","",VLOOKUP(C3260,Classes_finales!B:D,Classes_finales!C$1,TRUE))</f>
        <v>35</v>
      </c>
      <c r="I3260">
        <f t="shared" si="50"/>
        <v>20</v>
      </c>
      <c r="J3260" s="31">
        <f>Classes_finales!$W$30*C3260^3+Classes_finales!$W$31*C3260^2+Classes_finales!$W$32*C3260+Classes_finales!$W$33</f>
        <v>3.2444591547877812</v>
      </c>
      <c r="K3260">
        <f>IF(OR(C3260&lt;10,C3260&gt;450),0,IF(H3260&gt;=MAX(Classes_finales!D:D),$M$1,Donnees_SIG!J3260))</f>
        <v>3.2444591547877812</v>
      </c>
      <c r="P3260" t="s">
        <v>39</v>
      </c>
    </row>
    <row r="3261" spans="1:16">
      <c r="A3261" t="s">
        <v>6557</v>
      </c>
      <c r="B3261" t="s">
        <v>6558</v>
      </c>
      <c r="C3261">
        <v>185.33850097999999</v>
      </c>
      <c r="D3261" t="s">
        <v>37</v>
      </c>
      <c r="E3261">
        <v>790303.05944923603</v>
      </c>
      <c r="F3261">
        <v>9638597.4550067708</v>
      </c>
      <c r="G3261">
        <f>IF(C3261="","",VLOOKUP(C3261,Classes_detaillees!B:D,Classes_detaillees!C$1,TRUE))</f>
        <v>190</v>
      </c>
      <c r="H3261">
        <f>IF(C3261="","",VLOOKUP(C3261,Classes_finales!B:D,Classes_finales!C$1,TRUE))</f>
        <v>80</v>
      </c>
      <c r="I3261">
        <f t="shared" si="50"/>
        <v>20</v>
      </c>
      <c r="J3261" s="31">
        <f>Classes_finales!$W$30*C3261^3+Classes_finales!$W$31*C3261^2+Classes_finales!$W$32*C3261+Classes_finales!$W$33</f>
        <v>-41.690031822606365</v>
      </c>
      <c r="K3261">
        <f>IF(OR(C3261&lt;10,C3261&gt;450),0,IF(H3261&gt;=MAX(Classes_finales!D:D),$M$1,Donnees_SIG!J3261))</f>
        <v>7.914299999999999</v>
      </c>
      <c r="P3261" t="s">
        <v>39</v>
      </c>
    </row>
    <row r="3262" spans="1:16">
      <c r="A3262" t="s">
        <v>6559</v>
      </c>
      <c r="B3262" t="s">
        <v>6560</v>
      </c>
      <c r="C3262">
        <v>183.97860718000001</v>
      </c>
      <c r="D3262" t="s">
        <v>37</v>
      </c>
      <c r="E3262">
        <v>792284.27379489795</v>
      </c>
      <c r="F3262">
        <v>9638644.5660168491</v>
      </c>
      <c r="G3262">
        <f>IF(C3262="","",VLOOKUP(C3262,Classes_detaillees!B:D,Classes_detaillees!C$1,TRUE))</f>
        <v>185</v>
      </c>
      <c r="H3262">
        <f>IF(C3262="","",VLOOKUP(C3262,Classes_finales!B:D,Classes_finales!C$1,TRUE))</f>
        <v>80</v>
      </c>
      <c r="I3262">
        <f t="shared" si="50"/>
        <v>20</v>
      </c>
      <c r="J3262" s="31">
        <f>Classes_finales!$W$30*C3262^3+Classes_finales!$W$31*C3262^2+Classes_finales!$W$32*C3262+Classes_finales!$W$33</f>
        <v>-40.090064405149292</v>
      </c>
      <c r="K3262">
        <f>IF(OR(C3262&lt;10,C3262&gt;450),0,IF(H3262&gt;=MAX(Classes_finales!D:D),$M$1,Donnees_SIG!J3262))</f>
        <v>7.914299999999999</v>
      </c>
      <c r="P3262" t="s">
        <v>39</v>
      </c>
    </row>
    <row r="3263" spans="1:16">
      <c r="A3263" t="s">
        <v>6561</v>
      </c>
      <c r="B3263" s="31" t="s">
        <v>6562</v>
      </c>
      <c r="C3263">
        <v>93.772300720000004</v>
      </c>
      <c r="D3263" t="s">
        <v>37</v>
      </c>
      <c r="E3263">
        <v>792624.09200994705</v>
      </c>
      <c r="F3263">
        <v>9638532.4143801499</v>
      </c>
      <c r="G3263">
        <f>IF(C3263="","",VLOOKUP(C3263,Classes_detaillees!B:D,Classes_detaillees!C$1,TRUE))</f>
        <v>95</v>
      </c>
      <c r="H3263">
        <f>IF(C3263="","",VLOOKUP(C3263,Classes_finales!B:D,Classes_finales!C$1,TRUE))</f>
        <v>80</v>
      </c>
      <c r="I3263">
        <f t="shared" si="50"/>
        <v>20</v>
      </c>
      <c r="J3263" s="31">
        <f>Classes_finales!$W$30*C3263^3+Classes_finales!$W$31*C3263^2+Classes_finales!$W$32*C3263+Classes_finales!$W$33</f>
        <v>7.7118264216054495</v>
      </c>
      <c r="K3263">
        <f>IF(OR(C3263&lt;10,C3263&gt;450),0,IF(H3263&gt;=MAX(Classes_finales!D:D),$M$1,Donnees_SIG!J3263))</f>
        <v>7.914299999999999</v>
      </c>
      <c r="P3263" t="s">
        <v>39</v>
      </c>
    </row>
    <row r="3264" spans="1:16">
      <c r="A3264" t="s">
        <v>6563</v>
      </c>
      <c r="B3264" s="31" t="s">
        <v>6564</v>
      </c>
      <c r="C3264">
        <v>103.63590240000001</v>
      </c>
      <c r="D3264" t="s">
        <v>37</v>
      </c>
      <c r="E3264">
        <v>790401.76807025506</v>
      </c>
      <c r="F3264">
        <v>9637644.6670673192</v>
      </c>
      <c r="G3264">
        <f>IF(C3264="","",VLOOKUP(C3264,Classes_detaillees!B:D,Classes_detaillees!C$1,TRUE))</f>
        <v>105</v>
      </c>
      <c r="H3264">
        <f>IF(C3264="","",VLOOKUP(C3264,Classes_finales!B:D,Classes_finales!C$1,TRUE))</f>
        <v>80</v>
      </c>
      <c r="I3264">
        <f t="shared" si="50"/>
        <v>20</v>
      </c>
      <c r="J3264" s="31">
        <f>Classes_finales!$W$30*C3264^3+Classes_finales!$W$31*C3264^2+Classes_finales!$W$32*C3264+Classes_finales!$W$33</f>
        <v>6.7862419577111854</v>
      </c>
      <c r="K3264">
        <f>IF(OR(C3264&lt;10,C3264&gt;450),0,IF(H3264&gt;=MAX(Classes_finales!D:D),$M$1,Donnees_SIG!J3264))</f>
        <v>7.914299999999999</v>
      </c>
      <c r="P3264" t="s">
        <v>39</v>
      </c>
    </row>
    <row r="3265" spans="1:16">
      <c r="A3265" t="s">
        <v>6565</v>
      </c>
      <c r="B3265" t="s">
        <v>6566</v>
      </c>
      <c r="C3265">
        <v>91.130302428999997</v>
      </c>
      <c r="D3265" t="s">
        <v>37</v>
      </c>
      <c r="E3265">
        <v>790216.87824640702</v>
      </c>
      <c r="F3265">
        <v>9637681.0284115896</v>
      </c>
      <c r="G3265">
        <f>IF(C3265="","",VLOOKUP(C3265,Classes_detaillees!B:D,Classes_detaillees!C$1,TRUE))</f>
        <v>95</v>
      </c>
      <c r="H3265">
        <f>IF(C3265="","",VLOOKUP(C3265,Classes_finales!B:D,Classes_finales!C$1,TRUE))</f>
        <v>80</v>
      </c>
      <c r="I3265">
        <f t="shared" si="50"/>
        <v>20</v>
      </c>
      <c r="J3265" s="31">
        <f>Classes_finales!$W$30*C3265^3+Classes_finales!$W$31*C3265^2+Classes_finales!$W$32*C3265+Classes_finales!$W$33</f>
        <v>7.8417698410243926</v>
      </c>
      <c r="K3265">
        <f>IF(OR(C3265&lt;10,C3265&gt;450),0,IF(H3265&gt;=MAX(Classes_finales!D:D),$M$1,Donnees_SIG!J3265))</f>
        <v>7.914299999999999</v>
      </c>
      <c r="P3265" t="s">
        <v>39</v>
      </c>
    </row>
    <row r="3266" spans="1:16">
      <c r="A3266" t="s">
        <v>6567</v>
      </c>
      <c r="B3266" t="s">
        <v>6568</v>
      </c>
      <c r="C3266">
        <v>101.25129699999999</v>
      </c>
      <c r="D3266" t="s">
        <v>37</v>
      </c>
      <c r="E3266">
        <v>790531.52715594298</v>
      </c>
      <c r="F3266">
        <v>9638097.8623571005</v>
      </c>
      <c r="G3266">
        <f>IF(C3266="","",VLOOKUP(C3266,Classes_detaillees!B:D,Classes_detaillees!C$1,TRUE))</f>
        <v>105</v>
      </c>
      <c r="H3266">
        <f>IF(C3266="","",VLOOKUP(C3266,Classes_finales!B:D,Classes_finales!C$1,TRUE))</f>
        <v>80</v>
      </c>
      <c r="I3266">
        <f t="shared" si="50"/>
        <v>20</v>
      </c>
      <c r="J3266" s="31">
        <f>Classes_finales!$W$30*C3266^3+Classes_finales!$W$31*C3266^2+Classes_finales!$W$32*C3266+Classes_finales!$W$33</f>
        <v>7.0773022671876493</v>
      </c>
      <c r="K3266">
        <f>IF(OR(C3266&lt;10,C3266&gt;450),0,IF(H3266&gt;=MAX(Classes_finales!D:D),$M$1,Donnees_SIG!J3266))</f>
        <v>7.914299999999999</v>
      </c>
      <c r="P3266" t="s">
        <v>39</v>
      </c>
    </row>
    <row r="3267" spans="1:16">
      <c r="A3267" t="s">
        <v>6569</v>
      </c>
      <c r="B3267" t="s">
        <v>6570</v>
      </c>
      <c r="C3267">
        <v>20.565599442</v>
      </c>
      <c r="D3267" t="s">
        <v>37</v>
      </c>
      <c r="E3267">
        <v>783150.30401242303</v>
      </c>
      <c r="F3267">
        <v>9636476.0553788394</v>
      </c>
      <c r="G3267">
        <f>IF(C3267="","",VLOOKUP(C3267,Classes_detaillees!B:D,Classes_detaillees!C$1,TRUE))</f>
        <v>25</v>
      </c>
      <c r="H3267">
        <f>IF(C3267="","",VLOOKUP(C3267,Classes_finales!B:D,Classes_finales!C$1,TRUE))</f>
        <v>30</v>
      </c>
      <c r="I3267">
        <f t="shared" ref="I3267:I3330" si="51">IF(E3267="","",20)</f>
        <v>20</v>
      </c>
      <c r="J3267" s="31">
        <f>Classes_finales!$W$30*C3267^3+Classes_finales!$W$31*C3267^2+Classes_finales!$W$32*C3267+Classes_finales!$W$33</f>
        <v>1.4489972565304927</v>
      </c>
      <c r="K3267">
        <f>IF(OR(C3267&lt;10,C3267&gt;450),0,IF(H3267&gt;=MAX(Classes_finales!D:D),$M$1,Donnees_SIG!J3267))</f>
        <v>1.4489972565304927</v>
      </c>
      <c r="P3267" t="s">
        <v>39</v>
      </c>
    </row>
    <row r="3268" spans="1:16">
      <c r="A3268" t="s">
        <v>6571</v>
      </c>
      <c r="B3268" t="s">
        <v>6572</v>
      </c>
      <c r="C3268">
        <v>66.191902161000002</v>
      </c>
      <c r="D3268" t="s">
        <v>37</v>
      </c>
      <c r="E3268">
        <v>790011.81419927697</v>
      </c>
      <c r="F3268">
        <v>9638889.6154203806</v>
      </c>
      <c r="G3268">
        <f>IF(C3268="","",VLOOKUP(C3268,Classes_detaillees!B:D,Classes_detaillees!C$1,TRUE))</f>
        <v>70</v>
      </c>
      <c r="H3268">
        <f>IF(C3268="","",VLOOKUP(C3268,Classes_finales!B:D,Classes_finales!C$1,TRUE))</f>
        <v>70</v>
      </c>
      <c r="I3268">
        <f t="shared" si="51"/>
        <v>20</v>
      </c>
      <c r="J3268" s="31">
        <f>Classes_finales!$W$30*C3268^3+Classes_finales!$W$31*C3268^2+Classes_finales!$W$32*C3268+Classes_finales!$W$33</f>
        <v>7.1274071158415353</v>
      </c>
      <c r="K3268">
        <f>IF(OR(C3268&lt;10,C3268&gt;450),0,IF(H3268&gt;=MAX(Classes_finales!D:D),$M$1,Donnees_SIG!J3268))</f>
        <v>7.1274071158415353</v>
      </c>
      <c r="P3268" t="s">
        <v>39</v>
      </c>
    </row>
    <row r="3269" spans="1:16">
      <c r="A3269" t="s">
        <v>6573</v>
      </c>
      <c r="B3269" s="31" t="s">
        <v>6574</v>
      </c>
      <c r="C3269">
        <v>35.859001159999998</v>
      </c>
      <c r="D3269" t="s">
        <v>37</v>
      </c>
      <c r="E3269">
        <v>790765.85250055999</v>
      </c>
      <c r="F3269">
        <v>9637268.4975176696</v>
      </c>
      <c r="G3269">
        <f>IF(C3269="","",VLOOKUP(C3269,Classes_detaillees!B:D,Classes_detaillees!C$1,TRUE))</f>
        <v>40</v>
      </c>
      <c r="H3269">
        <f>IF(C3269="","",VLOOKUP(C3269,Classes_finales!B:D,Classes_finales!C$1,TRUE))</f>
        <v>40</v>
      </c>
      <c r="I3269">
        <f t="shared" si="51"/>
        <v>20</v>
      </c>
      <c r="J3269" s="31">
        <f>Classes_finales!$W$30*C3269^3+Classes_finales!$W$31*C3269^2+Classes_finales!$W$32*C3269+Classes_finales!$W$33</f>
        <v>3.4693878708363513</v>
      </c>
      <c r="K3269">
        <f>IF(OR(C3269&lt;10,C3269&gt;450),0,IF(H3269&gt;=MAX(Classes_finales!D:D),$M$1,Donnees_SIG!J3269))</f>
        <v>3.4693878708363513</v>
      </c>
      <c r="P3269" t="s">
        <v>39</v>
      </c>
    </row>
    <row r="3270" spans="1:16">
      <c r="A3270" t="s">
        <v>6575</v>
      </c>
      <c r="B3270" t="s">
        <v>6576</v>
      </c>
      <c r="C3270">
        <v>185.33039855999999</v>
      </c>
      <c r="D3270" t="s">
        <v>37</v>
      </c>
      <c r="E3270">
        <v>790262.12232896395</v>
      </c>
      <c r="F3270">
        <v>9638980.3406331893</v>
      </c>
      <c r="G3270">
        <f>IF(C3270="","",VLOOKUP(C3270,Classes_detaillees!B:D,Classes_detaillees!C$1,TRUE))</f>
        <v>190</v>
      </c>
      <c r="H3270">
        <f>IF(C3270="","",VLOOKUP(C3270,Classes_finales!B:D,Classes_finales!C$1,TRUE))</f>
        <v>80</v>
      </c>
      <c r="I3270">
        <f t="shared" si="51"/>
        <v>20</v>
      </c>
      <c r="J3270" s="31">
        <f>Classes_finales!$W$30*C3270^3+Classes_finales!$W$31*C3270^2+Classes_finales!$W$32*C3270+Classes_finales!$W$33</f>
        <v>-41.68040161095854</v>
      </c>
      <c r="K3270">
        <f>IF(OR(C3270&lt;10,C3270&gt;450),0,IF(H3270&gt;=MAX(Classes_finales!D:D),$M$1,Donnees_SIG!J3270))</f>
        <v>7.914299999999999</v>
      </c>
      <c r="P3270" t="s">
        <v>39</v>
      </c>
    </row>
    <row r="3271" spans="1:16">
      <c r="A3271" t="s">
        <v>6577</v>
      </c>
      <c r="B3271" s="31" t="s">
        <v>6578</v>
      </c>
      <c r="C3271">
        <v>76.449996948000006</v>
      </c>
      <c r="D3271" t="s">
        <v>37</v>
      </c>
      <c r="E3271">
        <v>793403.11965446803</v>
      </c>
      <c r="F3271">
        <v>9639207.3475832697</v>
      </c>
      <c r="G3271">
        <f>IF(C3271="","",VLOOKUP(C3271,Classes_detaillees!B:D,Classes_detaillees!C$1,TRUE))</f>
        <v>80</v>
      </c>
      <c r="H3271">
        <f>IF(C3271="","",VLOOKUP(C3271,Classes_finales!B:D,Classes_finales!C$1,TRUE))</f>
        <v>80</v>
      </c>
      <c r="I3271">
        <f t="shared" si="51"/>
        <v>20</v>
      </c>
      <c r="J3271" s="31">
        <f>Classes_finales!$W$30*C3271^3+Classes_finales!$W$31*C3271^2+Classes_finales!$W$32*C3271+Classes_finales!$W$33</f>
        <v>7.7940331474730264</v>
      </c>
      <c r="K3271">
        <f>IF(OR(C3271&lt;10,C3271&gt;450),0,IF(H3271&gt;=MAX(Classes_finales!D:D),$M$1,Donnees_SIG!J3271))</f>
        <v>7.914299999999999</v>
      </c>
      <c r="P3271" t="s">
        <v>39</v>
      </c>
    </row>
    <row r="3272" spans="1:16">
      <c r="A3272" t="s">
        <v>6579</v>
      </c>
      <c r="B3272" t="s">
        <v>6580</v>
      </c>
      <c r="C3272">
        <v>112.2736969</v>
      </c>
      <c r="D3272" t="s">
        <v>37</v>
      </c>
      <c r="E3272">
        <v>783389.65392537497</v>
      </c>
      <c r="F3272">
        <v>9635431.9911641609</v>
      </c>
      <c r="G3272">
        <f>IF(C3272="","",VLOOKUP(C3272,Classes_detaillees!B:D,Classes_detaillees!C$1,TRUE))</f>
        <v>115</v>
      </c>
      <c r="H3272">
        <f>IF(C3272="","",VLOOKUP(C3272,Classes_finales!B:D,Classes_finales!C$1,TRUE))</f>
        <v>80</v>
      </c>
      <c r="I3272">
        <f t="shared" si="51"/>
        <v>20</v>
      </c>
      <c r="J3272" s="31">
        <f>Classes_finales!$W$30*C3272^3+Classes_finales!$W$31*C3272^2+Classes_finales!$W$32*C3272+Classes_finales!$W$33</f>
        <v>5.3374569478926652</v>
      </c>
      <c r="K3272">
        <f>IF(OR(C3272&lt;10,C3272&gt;450),0,IF(H3272&gt;=MAX(Classes_finales!D:D),$M$1,Donnees_SIG!J3272))</f>
        <v>7.914299999999999</v>
      </c>
      <c r="P3272" t="s">
        <v>39</v>
      </c>
    </row>
    <row r="3273" spans="1:16">
      <c r="A3273" t="s">
        <v>6581</v>
      </c>
      <c r="B3273" s="31" t="s">
        <v>6582</v>
      </c>
      <c r="C3273">
        <v>38.706401825</v>
      </c>
      <c r="D3273" t="s">
        <v>37</v>
      </c>
      <c r="E3273">
        <v>790545.65753112501</v>
      </c>
      <c r="F3273">
        <v>9638069.1760583706</v>
      </c>
      <c r="G3273">
        <f>IF(C3273="","",VLOOKUP(C3273,Classes_detaillees!B:D,Classes_detaillees!C$1,TRUE))</f>
        <v>40</v>
      </c>
      <c r="H3273">
        <f>IF(C3273="","",VLOOKUP(C3273,Classes_finales!B:D,Classes_finales!C$1,TRUE))</f>
        <v>40</v>
      </c>
      <c r="I3273">
        <f t="shared" si="51"/>
        <v>20</v>
      </c>
      <c r="J3273" s="31">
        <f>Classes_finales!$W$30*C3273^3+Classes_finales!$W$31*C3273^2+Classes_finales!$W$32*C3273+Classes_finales!$W$33</f>
        <v>3.8609150246412267</v>
      </c>
      <c r="K3273">
        <f>IF(OR(C3273&lt;10,C3273&gt;450),0,IF(H3273&gt;=MAX(Classes_finales!D:D),$M$1,Donnees_SIG!J3273))</f>
        <v>3.8609150246412267</v>
      </c>
      <c r="P3273" t="s">
        <v>39</v>
      </c>
    </row>
    <row r="3274" spans="1:16">
      <c r="A3274" t="s">
        <v>6583</v>
      </c>
      <c r="B3274" s="31" t="s">
        <v>6584</v>
      </c>
      <c r="C3274">
        <v>69.586097717000001</v>
      </c>
      <c r="D3274" t="s">
        <v>37</v>
      </c>
      <c r="E3274">
        <v>790972.68635181105</v>
      </c>
      <c r="F3274">
        <v>9638414.6119392402</v>
      </c>
      <c r="G3274">
        <f>IF(C3274="","",VLOOKUP(C3274,Classes_detaillees!B:D,Classes_detaillees!C$1,TRUE))</f>
        <v>70</v>
      </c>
      <c r="H3274">
        <f>IF(C3274="","",VLOOKUP(C3274,Classes_finales!B:D,Classes_finales!C$1,TRUE))</f>
        <v>70</v>
      </c>
      <c r="I3274">
        <f t="shared" si="51"/>
        <v>20</v>
      </c>
      <c r="J3274" s="31">
        <f>Classes_finales!$W$30*C3274^3+Classes_finales!$W$31*C3274^2+Classes_finales!$W$32*C3274+Classes_finales!$W$33</f>
        <v>7.3956131160897733</v>
      </c>
      <c r="K3274">
        <f>IF(OR(C3274&lt;10,C3274&gt;450),0,IF(H3274&gt;=MAX(Classes_finales!D:D),$M$1,Donnees_SIG!J3274))</f>
        <v>7.3956131160897733</v>
      </c>
      <c r="P3274" t="s">
        <v>39</v>
      </c>
    </row>
    <row r="3275" spans="1:16">
      <c r="A3275" t="s">
        <v>6585</v>
      </c>
      <c r="B3275" t="s">
        <v>6586</v>
      </c>
      <c r="C3275">
        <v>13.155500412</v>
      </c>
      <c r="D3275" t="s">
        <v>37</v>
      </c>
      <c r="E3275">
        <v>783438.525604069</v>
      </c>
      <c r="F3275">
        <v>9637112.0907667801</v>
      </c>
      <c r="G3275">
        <f>IF(C3275="","",VLOOKUP(C3275,Classes_detaillees!B:D,Classes_detaillees!C$1,TRUE))</f>
        <v>15</v>
      </c>
      <c r="H3275">
        <f>IF(C3275="","",VLOOKUP(C3275,Classes_finales!B:D,Classes_finales!C$1,TRUE))</f>
        <v>15</v>
      </c>
      <c r="I3275">
        <f t="shared" si="51"/>
        <v>20</v>
      </c>
      <c r="J3275" s="31">
        <f>Classes_finales!$W$30*C3275^3+Classes_finales!$W$31*C3275^2+Classes_finales!$W$32*C3275+Classes_finales!$W$33</f>
        <v>0.60606008376729248</v>
      </c>
      <c r="K3275">
        <f>IF(OR(C3275&lt;10,C3275&gt;450),0,IF(H3275&gt;=MAX(Classes_finales!D:D),$M$1,Donnees_SIG!J3275))</f>
        <v>0.60606008376729248</v>
      </c>
      <c r="P3275" t="s">
        <v>39</v>
      </c>
    </row>
    <row r="3276" spans="1:16">
      <c r="A3276" t="s">
        <v>6587</v>
      </c>
      <c r="B3276" t="s">
        <v>6588</v>
      </c>
      <c r="C3276">
        <v>107.33570099000001</v>
      </c>
      <c r="D3276" t="s">
        <v>37</v>
      </c>
      <c r="E3276">
        <v>790472.883889777</v>
      </c>
      <c r="F3276">
        <v>9637773.8845129795</v>
      </c>
      <c r="G3276">
        <f>IF(C3276="","",VLOOKUP(C3276,Classes_detaillees!B:D,Classes_detaillees!C$1,TRUE))</f>
        <v>110</v>
      </c>
      <c r="H3276">
        <f>IF(C3276="","",VLOOKUP(C3276,Classes_finales!B:D,Classes_finales!C$1,TRUE))</f>
        <v>80</v>
      </c>
      <c r="I3276">
        <f t="shared" si="51"/>
        <v>20</v>
      </c>
      <c r="J3276" s="31">
        <f>Classes_finales!$W$30*C3276^3+Classes_finales!$W$31*C3276^2+Classes_finales!$W$32*C3276+Classes_finales!$W$33</f>
        <v>6.2436066441621207</v>
      </c>
      <c r="K3276">
        <f>IF(OR(C3276&lt;10,C3276&gt;450),0,IF(H3276&gt;=MAX(Classes_finales!D:D),$M$1,Donnees_SIG!J3276))</f>
        <v>7.914299999999999</v>
      </c>
      <c r="P3276" t="s">
        <v>39</v>
      </c>
    </row>
    <row r="3277" spans="1:16">
      <c r="A3277" t="s">
        <v>6589</v>
      </c>
      <c r="B3277" t="s">
        <v>6590</v>
      </c>
      <c r="C3277">
        <v>29.910999298</v>
      </c>
      <c r="D3277" t="s">
        <v>37</v>
      </c>
      <c r="E3277">
        <v>783111.51282552804</v>
      </c>
      <c r="F3277">
        <v>9635687.8750508204</v>
      </c>
      <c r="G3277">
        <f>IF(C3277="","",VLOOKUP(C3277,Classes_detaillees!B:D,Classes_detaillees!C$1,TRUE))</f>
        <v>30</v>
      </c>
      <c r="H3277">
        <f>IF(C3277="","",VLOOKUP(C3277,Classes_finales!B:D,Classes_finales!C$1,TRUE))</f>
        <v>30</v>
      </c>
      <c r="I3277">
        <f t="shared" si="51"/>
        <v>20</v>
      </c>
      <c r="J3277" s="31">
        <f>Classes_finales!$W$30*C3277^3+Classes_finales!$W$31*C3277^2+Classes_finales!$W$32*C3277+Classes_finales!$W$33</f>
        <v>2.6572969878498962</v>
      </c>
      <c r="K3277">
        <f>IF(OR(C3277&lt;10,C3277&gt;450),0,IF(H3277&gt;=MAX(Classes_finales!D:D),$M$1,Donnees_SIG!J3277))</f>
        <v>2.6572969878498962</v>
      </c>
      <c r="P3277" t="s">
        <v>39</v>
      </c>
    </row>
    <row r="3278" spans="1:16">
      <c r="A3278" t="s">
        <v>6591</v>
      </c>
      <c r="B3278" s="31" t="s">
        <v>6592</v>
      </c>
      <c r="C3278">
        <v>95.169898986999996</v>
      </c>
      <c r="D3278" t="s">
        <v>37</v>
      </c>
      <c r="E3278">
        <v>790537.90142610495</v>
      </c>
      <c r="F3278">
        <v>9638050.6221523695</v>
      </c>
      <c r="G3278">
        <f>IF(C3278="","",VLOOKUP(C3278,Classes_detaillees!B:D,Classes_detaillees!C$1,TRUE))</f>
        <v>100</v>
      </c>
      <c r="H3278">
        <f>IF(C3278="","",VLOOKUP(C3278,Classes_finales!B:D,Classes_finales!C$1,TRUE))</f>
        <v>80</v>
      </c>
      <c r="I3278">
        <f t="shared" si="51"/>
        <v>20</v>
      </c>
      <c r="J3278" s="31">
        <f>Classes_finales!$W$30*C3278^3+Classes_finales!$W$31*C3278^2+Classes_finales!$W$32*C3278+Classes_finales!$W$33</f>
        <v>7.6238835995506093</v>
      </c>
      <c r="K3278">
        <f>IF(OR(C3278&lt;10,C3278&gt;450),0,IF(H3278&gt;=MAX(Classes_finales!D:D),$M$1,Donnees_SIG!J3278))</f>
        <v>7.914299999999999</v>
      </c>
      <c r="P3278" t="s">
        <v>39</v>
      </c>
    </row>
    <row r="3279" spans="1:16">
      <c r="A3279" t="s">
        <v>6593</v>
      </c>
      <c r="B3279" s="31" t="s">
        <v>6594</v>
      </c>
      <c r="C3279">
        <v>127.89969635</v>
      </c>
      <c r="D3279" t="s">
        <v>37</v>
      </c>
      <c r="E3279">
        <v>790599.18910658895</v>
      </c>
      <c r="F3279">
        <v>9637878.7598683592</v>
      </c>
      <c r="G3279">
        <f>IF(C3279="","",VLOOKUP(C3279,Classes_detaillees!B:D,Classes_detaillees!C$1,TRUE))</f>
        <v>130</v>
      </c>
      <c r="H3279">
        <f>IF(C3279="","",VLOOKUP(C3279,Classes_finales!B:D,Classes_finales!C$1,TRUE))</f>
        <v>80</v>
      </c>
      <c r="I3279">
        <f t="shared" si="51"/>
        <v>20</v>
      </c>
      <c r="J3279" s="31">
        <f>Classes_finales!$W$30*C3279^3+Classes_finales!$W$31*C3279^2+Classes_finales!$W$32*C3279+Classes_finales!$W$33</f>
        <v>0.94360909360806966</v>
      </c>
      <c r="K3279">
        <f>IF(OR(C3279&lt;10,C3279&gt;450),0,IF(H3279&gt;=MAX(Classes_finales!D:D),$M$1,Donnees_SIG!J3279))</f>
        <v>7.914299999999999</v>
      </c>
      <c r="P3279" t="s">
        <v>39</v>
      </c>
    </row>
    <row r="3280" spans="1:16">
      <c r="A3280" t="s">
        <v>6595</v>
      </c>
      <c r="B3280" t="s">
        <v>6596</v>
      </c>
      <c r="C3280">
        <v>89.876800536999994</v>
      </c>
      <c r="D3280" t="s">
        <v>37</v>
      </c>
      <c r="E3280">
        <v>789920.97368614096</v>
      </c>
      <c r="F3280">
        <v>9637406.1382228807</v>
      </c>
      <c r="G3280">
        <f>IF(C3280="","",VLOOKUP(C3280,Classes_detaillees!B:D,Classes_detaillees!C$1,TRUE))</f>
        <v>90</v>
      </c>
      <c r="H3280">
        <f>IF(C3280="","",VLOOKUP(C3280,Classes_finales!B:D,Classes_finales!C$1,TRUE))</f>
        <v>80</v>
      </c>
      <c r="I3280">
        <f t="shared" si="51"/>
        <v>20</v>
      </c>
      <c r="J3280" s="31">
        <f>Classes_finales!$W$30*C3280^3+Classes_finales!$W$31*C3280^2+Classes_finales!$W$32*C3280+Classes_finales!$W$33</f>
        <v>7.8873293696794082</v>
      </c>
      <c r="K3280">
        <f>IF(OR(C3280&lt;10,C3280&gt;450),0,IF(H3280&gt;=MAX(Classes_finales!D:D),$M$1,Donnees_SIG!J3280))</f>
        <v>7.914299999999999</v>
      </c>
      <c r="P3280" t="s">
        <v>39</v>
      </c>
    </row>
    <row r="3281" spans="1:16">
      <c r="A3281" t="s">
        <v>6597</v>
      </c>
      <c r="B3281" t="s">
        <v>6598</v>
      </c>
      <c r="C3281">
        <v>90.512100219999994</v>
      </c>
      <c r="D3281" t="s">
        <v>37</v>
      </c>
      <c r="E3281">
        <v>783483.52635854797</v>
      </c>
      <c r="F3281">
        <v>9637106.4953661691</v>
      </c>
      <c r="G3281">
        <f>IF(C3281="","",VLOOKUP(C3281,Classes_detaillees!B:D,Classes_detaillees!C$1,TRUE))</f>
        <v>95</v>
      </c>
      <c r="H3281">
        <f>IF(C3281="","",VLOOKUP(C3281,Classes_finales!B:D,Classes_finales!C$1,TRUE))</f>
        <v>80</v>
      </c>
      <c r="I3281">
        <f t="shared" si="51"/>
        <v>20</v>
      </c>
      <c r="J3281" s="31">
        <f>Classes_finales!$W$30*C3281^3+Classes_finales!$W$31*C3281^2+Classes_finales!$W$32*C3281+Classes_finales!$W$33</f>
        <v>7.8655076075537682</v>
      </c>
      <c r="K3281">
        <f>IF(OR(C3281&lt;10,C3281&gt;450),0,IF(H3281&gt;=MAX(Classes_finales!D:D),$M$1,Donnees_SIG!J3281))</f>
        <v>7.914299999999999</v>
      </c>
      <c r="P3281" t="s">
        <v>39</v>
      </c>
    </row>
    <row r="3282" spans="1:16">
      <c r="A3282" t="s">
        <v>6599</v>
      </c>
      <c r="B3282" t="s">
        <v>6600</v>
      </c>
      <c r="C3282">
        <v>8.0167999267999992</v>
      </c>
      <c r="D3282" t="s">
        <v>37</v>
      </c>
      <c r="E3282">
        <v>791588.54262084595</v>
      </c>
      <c r="F3282">
        <v>9638403.6384926699</v>
      </c>
      <c r="G3282">
        <f>IF(C3282="","",VLOOKUP(C3282,Classes_detaillees!B:D,Classes_detaillees!C$1,TRUE))</f>
        <v>10</v>
      </c>
      <c r="H3282">
        <f>IF(C3282="","",VLOOKUP(C3282,Classes_finales!B:D,Classes_finales!C$1,TRUE))</f>
        <v>10</v>
      </c>
      <c r="I3282">
        <f t="shared" si="51"/>
        <v>20</v>
      </c>
      <c r="J3282" s="31">
        <f>Classes_finales!$W$30*C3282^3+Classes_finales!$W$31*C3282^2+Classes_finales!$W$32*C3282+Classes_finales!$W$33</f>
        <v>0.10954324689310613</v>
      </c>
      <c r="K3282">
        <f>IF(OR(C3282&lt;10,C3282&gt;450),0,IF(H3282&gt;=MAX(Classes_finales!D:D),$M$1,Donnees_SIG!J3282))</f>
        <v>0</v>
      </c>
      <c r="P3282" t="s">
        <v>39</v>
      </c>
    </row>
    <row r="3283" spans="1:16">
      <c r="A3283" t="s">
        <v>6601</v>
      </c>
      <c r="B3283" t="s">
        <v>6602</v>
      </c>
      <c r="C3283">
        <v>7.7396998405000001</v>
      </c>
      <c r="D3283" t="s">
        <v>37</v>
      </c>
      <c r="E3283">
        <v>783383.42018120398</v>
      </c>
      <c r="F3283">
        <v>9636969.5859262608</v>
      </c>
      <c r="G3283">
        <f>IF(C3283="","",VLOOKUP(C3283,Classes_detaillees!B:D,Classes_detaillees!C$1,TRUE))</f>
        <v>10</v>
      </c>
      <c r="H3283">
        <f>IF(C3283="","",VLOOKUP(C3283,Classes_finales!B:D,Classes_finales!C$1,TRUE))</f>
        <v>10</v>
      </c>
      <c r="I3283">
        <f t="shared" si="51"/>
        <v>20</v>
      </c>
      <c r="J3283" s="31">
        <f>Classes_finales!$W$30*C3283^3+Classes_finales!$W$31*C3283^2+Classes_finales!$W$32*C3283+Classes_finales!$W$33</f>
        <v>8.520280127900437E-2</v>
      </c>
      <c r="K3283">
        <f>IF(OR(C3283&lt;10,C3283&gt;450),0,IF(H3283&gt;=MAX(Classes_finales!D:D),$M$1,Donnees_SIG!J3283))</f>
        <v>0</v>
      </c>
      <c r="P3283" t="s">
        <v>39</v>
      </c>
    </row>
    <row r="3284" spans="1:16">
      <c r="A3284" t="s">
        <v>6603</v>
      </c>
      <c r="B3284" t="s">
        <v>6604</v>
      </c>
      <c r="C3284">
        <v>41.264598845999998</v>
      </c>
      <c r="D3284" t="s">
        <v>37</v>
      </c>
      <c r="E3284">
        <v>790529.34413646802</v>
      </c>
      <c r="F3284">
        <v>9637900.6279972699</v>
      </c>
      <c r="G3284">
        <f>IF(C3284="","",VLOOKUP(C3284,Classes_detaillees!B:D,Classes_detaillees!C$1,TRUE))</f>
        <v>45</v>
      </c>
      <c r="H3284">
        <f>IF(C3284="","",VLOOKUP(C3284,Classes_finales!B:D,Classes_finales!C$1,TRUE))</f>
        <v>50</v>
      </c>
      <c r="I3284">
        <f t="shared" si="51"/>
        <v>20</v>
      </c>
      <c r="J3284" s="31">
        <f>Classes_finales!$W$30*C3284^3+Classes_finales!$W$31*C3284^2+Classes_finales!$W$32*C3284+Classes_finales!$W$33</f>
        <v>4.2110632927806257</v>
      </c>
      <c r="K3284">
        <f>IF(OR(C3284&lt;10,C3284&gt;450),0,IF(H3284&gt;=MAX(Classes_finales!D:D),$M$1,Donnees_SIG!J3284))</f>
        <v>4.2110632927806257</v>
      </c>
      <c r="P3284" t="s">
        <v>39</v>
      </c>
    </row>
    <row r="3285" spans="1:16">
      <c r="A3285" t="s">
        <v>6605</v>
      </c>
      <c r="B3285" t="s">
        <v>6606</v>
      </c>
      <c r="C3285">
        <v>186.34489440999999</v>
      </c>
      <c r="D3285" t="s">
        <v>37</v>
      </c>
      <c r="E3285">
        <v>791047.08805969497</v>
      </c>
      <c r="F3285">
        <v>9638700.7048405595</v>
      </c>
      <c r="G3285">
        <f>IF(C3285="","",VLOOKUP(C3285,Classes_detaillees!B:D,Classes_detaillees!C$1,TRUE))</f>
        <v>190</v>
      </c>
      <c r="H3285">
        <f>IF(C3285="","",VLOOKUP(C3285,Classes_finales!B:D,Classes_finales!C$1,TRUE))</f>
        <v>80</v>
      </c>
      <c r="I3285">
        <f t="shared" si="51"/>
        <v>20</v>
      </c>
      <c r="J3285" s="31">
        <f>Classes_finales!$W$30*C3285^3+Classes_finales!$W$31*C3285^2+Classes_finales!$W$32*C3285+Classes_finales!$W$33</f>
        <v>-42.895318575247551</v>
      </c>
      <c r="K3285">
        <f>IF(OR(C3285&lt;10,C3285&gt;450),0,IF(H3285&gt;=MAX(Classes_finales!D:D),$M$1,Donnees_SIG!J3285))</f>
        <v>7.914299999999999</v>
      </c>
      <c r="P3285" t="s">
        <v>39</v>
      </c>
    </row>
    <row r="3286" spans="1:16">
      <c r="A3286" t="s">
        <v>6607</v>
      </c>
      <c r="B3286" s="31" t="s">
        <v>6608</v>
      </c>
      <c r="C3286">
        <v>32.888500213999997</v>
      </c>
      <c r="D3286" t="s">
        <v>37</v>
      </c>
      <c r="E3286">
        <v>792228.67912209802</v>
      </c>
      <c r="F3286">
        <v>9638592.4656493105</v>
      </c>
      <c r="G3286">
        <f>IF(C3286="","",VLOOKUP(C3286,Classes_detaillees!B:D,Classes_detaillees!C$1,TRUE))</f>
        <v>35</v>
      </c>
      <c r="H3286">
        <f>IF(C3286="","",VLOOKUP(C3286,Classes_finales!B:D,Classes_finales!C$1,TRUE))</f>
        <v>35</v>
      </c>
      <c r="I3286">
        <f t="shared" si="51"/>
        <v>20</v>
      </c>
      <c r="J3286" s="31">
        <f>Classes_finales!$W$30*C3286^3+Classes_finales!$W$31*C3286^2+Classes_finales!$W$32*C3286+Classes_finales!$W$33</f>
        <v>3.0618140520748987</v>
      </c>
      <c r="K3286">
        <f>IF(OR(C3286&lt;10,C3286&gt;450),0,IF(H3286&gt;=MAX(Classes_finales!D:D),$M$1,Donnees_SIG!J3286))</f>
        <v>3.0618140520748987</v>
      </c>
      <c r="P3286" t="s">
        <v>39</v>
      </c>
    </row>
    <row r="3287" spans="1:16">
      <c r="A3287" t="s">
        <v>6609</v>
      </c>
      <c r="B3287" t="s">
        <v>6610</v>
      </c>
      <c r="C3287">
        <v>47.211101532000001</v>
      </c>
      <c r="D3287" t="s">
        <v>37</v>
      </c>
      <c r="E3287">
        <v>793447.23824635998</v>
      </c>
      <c r="F3287">
        <v>9639216.0484614298</v>
      </c>
      <c r="G3287">
        <f>IF(C3287="","",VLOOKUP(C3287,Classes_detaillees!B:D,Classes_detaillees!C$1,TRUE))</f>
        <v>50</v>
      </c>
      <c r="H3287">
        <f>IF(C3287="","",VLOOKUP(C3287,Classes_finales!B:D,Classes_finales!C$1,TRUE))</f>
        <v>50</v>
      </c>
      <c r="I3287">
        <f t="shared" si="51"/>
        <v>20</v>
      </c>
      <c r="J3287" s="31">
        <f>Classes_finales!$W$30*C3287^3+Classes_finales!$W$31*C3287^2+Classes_finales!$W$32*C3287+Classes_finales!$W$33</f>
        <v>5.007600259195927</v>
      </c>
      <c r="K3287">
        <f>IF(OR(C3287&lt;10,C3287&gt;450),0,IF(H3287&gt;=MAX(Classes_finales!D:D),$M$1,Donnees_SIG!J3287))</f>
        <v>5.007600259195927</v>
      </c>
      <c r="P3287" t="s">
        <v>39</v>
      </c>
    </row>
    <row r="3288" spans="1:16">
      <c r="A3288" t="s">
        <v>6611</v>
      </c>
      <c r="B3288" t="s">
        <v>6612</v>
      </c>
      <c r="C3288">
        <v>23.151599883999999</v>
      </c>
      <c r="D3288" t="s">
        <v>37</v>
      </c>
      <c r="E3288">
        <v>783355.21563162399</v>
      </c>
      <c r="F3288">
        <v>9636959.2965647802</v>
      </c>
      <c r="G3288">
        <f>IF(C3288="","",VLOOKUP(C3288,Classes_detaillees!B:D,Classes_detaillees!C$1,TRUE))</f>
        <v>25</v>
      </c>
      <c r="H3288">
        <f>IF(C3288="","",VLOOKUP(C3288,Classes_finales!B:D,Classes_finales!C$1,TRUE))</f>
        <v>30</v>
      </c>
      <c r="I3288">
        <f t="shared" si="51"/>
        <v>20</v>
      </c>
      <c r="J3288" s="31">
        <f>Classes_finales!$W$30*C3288^3+Classes_finales!$W$31*C3288^2+Classes_finales!$W$32*C3288+Classes_finales!$W$33</f>
        <v>1.7706349373296377</v>
      </c>
      <c r="K3288">
        <f>IF(OR(C3288&lt;10,C3288&gt;450),0,IF(H3288&gt;=MAX(Classes_finales!D:D),$M$1,Donnees_SIG!J3288))</f>
        <v>1.7706349373296377</v>
      </c>
      <c r="P3288" t="s">
        <v>39</v>
      </c>
    </row>
    <row r="3289" spans="1:16">
      <c r="A3289" t="s">
        <v>6613</v>
      </c>
      <c r="B3289" t="s">
        <v>6614</v>
      </c>
      <c r="C3289">
        <v>46.950099944999998</v>
      </c>
      <c r="D3289" t="s">
        <v>37</v>
      </c>
      <c r="E3289">
        <v>783794.89249421901</v>
      </c>
      <c r="F3289">
        <v>9636078.2937395107</v>
      </c>
      <c r="G3289">
        <f>IF(C3289="","",VLOOKUP(C3289,Classes_detaillees!B:D,Classes_detaillees!C$1,TRUE))</f>
        <v>50</v>
      </c>
      <c r="H3289">
        <f>IF(C3289="","",VLOOKUP(C3289,Classes_finales!B:D,Classes_finales!C$1,TRUE))</f>
        <v>50</v>
      </c>
      <c r="I3289">
        <f t="shared" si="51"/>
        <v>20</v>
      </c>
      <c r="J3289" s="31">
        <f>Classes_finales!$W$30*C3289^3+Classes_finales!$W$31*C3289^2+Classes_finales!$W$32*C3289+Classes_finales!$W$33</f>
        <v>4.9733935674616347</v>
      </c>
      <c r="K3289">
        <f>IF(OR(C3289&lt;10,C3289&gt;450),0,IF(H3289&gt;=MAX(Classes_finales!D:D),$M$1,Donnees_SIG!J3289))</f>
        <v>4.9733935674616347</v>
      </c>
      <c r="P3289" t="s">
        <v>39</v>
      </c>
    </row>
    <row r="3290" spans="1:16">
      <c r="A3290" t="s">
        <v>6615</v>
      </c>
      <c r="B3290" s="31" t="s">
        <v>6616</v>
      </c>
      <c r="C3290">
        <v>119.89459991</v>
      </c>
      <c r="D3290" t="s">
        <v>37</v>
      </c>
      <c r="E3290">
        <v>790836.29618815403</v>
      </c>
      <c r="F3290">
        <v>9639325.2007456291</v>
      </c>
      <c r="G3290">
        <f>IF(C3290="","",VLOOKUP(C3290,Classes_detaillees!B:D,Classes_detaillees!C$1,TRUE))</f>
        <v>120</v>
      </c>
      <c r="H3290">
        <f>IF(C3290="","",VLOOKUP(C3290,Classes_finales!B:D,Classes_finales!C$1,TRUE))</f>
        <v>80</v>
      </c>
      <c r="I3290">
        <f t="shared" si="51"/>
        <v>20</v>
      </c>
      <c r="J3290" s="31">
        <f>Classes_finales!$W$30*C3290^3+Classes_finales!$W$31*C3290^2+Classes_finales!$W$32*C3290+Classes_finales!$W$33</f>
        <v>3.4996616426423111</v>
      </c>
      <c r="K3290">
        <f>IF(OR(C3290&lt;10,C3290&gt;450),0,IF(H3290&gt;=MAX(Classes_finales!D:D),$M$1,Donnees_SIG!J3290))</f>
        <v>7.914299999999999</v>
      </c>
      <c r="P3290" t="s">
        <v>39</v>
      </c>
    </row>
    <row r="3291" spans="1:16">
      <c r="A3291" t="s">
        <v>6617</v>
      </c>
      <c r="B3291" s="31" t="s">
        <v>6618</v>
      </c>
      <c r="C3291">
        <v>84.818397521999998</v>
      </c>
      <c r="D3291" t="s">
        <v>37</v>
      </c>
      <c r="E3291">
        <v>790314.28232274298</v>
      </c>
      <c r="F3291">
        <v>9638801.0306468103</v>
      </c>
      <c r="G3291">
        <f>IF(C3291="","",VLOOKUP(C3291,Classes_detaillees!B:D,Classes_detaillees!C$1,TRUE))</f>
        <v>85</v>
      </c>
      <c r="H3291">
        <f>IF(C3291="","",VLOOKUP(C3291,Classes_finales!B:D,Classes_finales!C$1,TRUE))</f>
        <v>80</v>
      </c>
      <c r="I3291">
        <f t="shared" si="51"/>
        <v>20</v>
      </c>
      <c r="J3291" s="31">
        <f>Classes_finales!$W$30*C3291^3+Classes_finales!$W$31*C3291^2+Classes_finales!$W$32*C3291+Classes_finales!$W$33</f>
        <v>7.9716766457917867</v>
      </c>
      <c r="K3291">
        <f>IF(OR(C3291&lt;10,C3291&gt;450),0,IF(H3291&gt;=MAX(Classes_finales!D:D),$M$1,Donnees_SIG!J3291))</f>
        <v>7.914299999999999</v>
      </c>
      <c r="P3291" t="s">
        <v>39</v>
      </c>
    </row>
    <row r="3292" spans="1:16">
      <c r="A3292" t="s">
        <v>6619</v>
      </c>
      <c r="B3292" t="s">
        <v>6620</v>
      </c>
      <c r="C3292">
        <v>52.201698303000001</v>
      </c>
      <c r="D3292" t="s">
        <v>37</v>
      </c>
      <c r="E3292">
        <v>790430.33403294103</v>
      </c>
      <c r="F3292">
        <v>9637696.3930073399</v>
      </c>
      <c r="G3292">
        <f>IF(C3292="","",VLOOKUP(C3292,Classes_detaillees!B:D,Classes_detaillees!C$1,TRUE))</f>
        <v>55</v>
      </c>
      <c r="H3292">
        <f>IF(C3292="","",VLOOKUP(C3292,Classes_finales!B:D,Classes_finales!C$1,TRUE))</f>
        <v>60</v>
      </c>
      <c r="I3292">
        <f t="shared" si="51"/>
        <v>20</v>
      </c>
      <c r="J3292" s="31">
        <f>Classes_finales!$W$30*C3292^3+Classes_finales!$W$31*C3292^2+Classes_finales!$W$32*C3292+Classes_finales!$W$33</f>
        <v>5.642604080748745</v>
      </c>
      <c r="K3292">
        <f>IF(OR(C3292&lt;10,C3292&gt;450),0,IF(H3292&gt;=MAX(Classes_finales!D:D),$M$1,Donnees_SIG!J3292))</f>
        <v>5.642604080748745</v>
      </c>
      <c r="P3292" t="s">
        <v>39</v>
      </c>
    </row>
    <row r="3293" spans="1:16">
      <c r="A3293" t="s">
        <v>6621</v>
      </c>
      <c r="B3293" s="31" t="s">
        <v>6622</v>
      </c>
      <c r="C3293">
        <v>56.374198913999997</v>
      </c>
      <c r="D3293" t="s">
        <v>37</v>
      </c>
      <c r="E3293">
        <v>792892.40139397501</v>
      </c>
      <c r="F3293">
        <v>9638559.6530771293</v>
      </c>
      <c r="G3293">
        <f>IF(C3293="","",VLOOKUP(C3293,Classes_detaillees!B:D,Classes_detaillees!C$1,TRUE))</f>
        <v>60</v>
      </c>
      <c r="H3293">
        <f>IF(C3293="","",VLOOKUP(C3293,Classes_finales!B:D,Classes_finales!C$1,TRUE))</f>
        <v>60</v>
      </c>
      <c r="I3293">
        <f t="shared" si="51"/>
        <v>20</v>
      </c>
      <c r="J3293" s="31">
        <f>Classes_finales!$W$30*C3293^3+Classes_finales!$W$31*C3293^2+Classes_finales!$W$32*C3293+Classes_finales!$W$33</f>
        <v>6.1385017862155973</v>
      </c>
      <c r="K3293">
        <f>IF(OR(C3293&lt;10,C3293&gt;450),0,IF(H3293&gt;=MAX(Classes_finales!D:D),$M$1,Donnees_SIG!J3293))</f>
        <v>6.1385017862155973</v>
      </c>
      <c r="P3293" t="s">
        <v>39</v>
      </c>
    </row>
    <row r="3294" spans="1:16">
      <c r="A3294" t="s">
        <v>6623</v>
      </c>
      <c r="B3294" t="s">
        <v>6624</v>
      </c>
      <c r="C3294">
        <v>70.726097107000001</v>
      </c>
      <c r="D3294" t="s">
        <v>37</v>
      </c>
      <c r="E3294">
        <v>791821.07064278505</v>
      </c>
      <c r="F3294">
        <v>9638340.0141972601</v>
      </c>
      <c r="G3294">
        <f>IF(C3294="","",VLOOKUP(C3294,Classes_detaillees!B:D,Classes_detaillees!C$1,TRUE))</f>
        <v>75</v>
      </c>
      <c r="H3294">
        <f>IF(C3294="","",VLOOKUP(C3294,Classes_finales!B:D,Classes_finales!C$1,TRUE))</f>
        <v>80</v>
      </c>
      <c r="I3294">
        <f t="shared" si="51"/>
        <v>20</v>
      </c>
      <c r="J3294" s="31">
        <f>Classes_finales!$W$30*C3294^3+Classes_finales!$W$31*C3294^2+Classes_finales!$W$32*C3294+Classes_finales!$W$33</f>
        <v>7.4757181946538154</v>
      </c>
      <c r="K3294">
        <f>IF(OR(C3294&lt;10,C3294&gt;450),0,IF(H3294&gt;=MAX(Classes_finales!D:D),$M$1,Donnees_SIG!J3294))</f>
        <v>7.914299999999999</v>
      </c>
      <c r="P3294" t="s">
        <v>39</v>
      </c>
    </row>
    <row r="3295" spans="1:16">
      <c r="A3295" t="s">
        <v>6625</v>
      </c>
      <c r="B3295" t="s">
        <v>6626</v>
      </c>
      <c r="C3295">
        <v>53.236099242999998</v>
      </c>
      <c r="D3295" t="s">
        <v>37</v>
      </c>
      <c r="E3295">
        <v>790576.99346492905</v>
      </c>
      <c r="F3295">
        <v>9638193.1725397296</v>
      </c>
      <c r="G3295">
        <f>IF(C3295="","",VLOOKUP(C3295,Classes_detaillees!B:D,Classes_detaillees!C$1,TRUE))</f>
        <v>55</v>
      </c>
      <c r="H3295">
        <f>IF(C3295="","",VLOOKUP(C3295,Classes_finales!B:D,Classes_finales!C$1,TRUE))</f>
        <v>60</v>
      </c>
      <c r="I3295">
        <f t="shared" si="51"/>
        <v>20</v>
      </c>
      <c r="J3295" s="31">
        <f>Classes_finales!$W$30*C3295^3+Classes_finales!$W$31*C3295^2+Classes_finales!$W$32*C3295+Classes_finales!$W$33</f>
        <v>5.7689053327666802</v>
      </c>
      <c r="K3295">
        <f>IF(OR(C3295&lt;10,C3295&gt;450),0,IF(H3295&gt;=MAX(Classes_finales!D:D),$M$1,Donnees_SIG!J3295))</f>
        <v>5.7689053327666802</v>
      </c>
      <c r="P3295" t="s">
        <v>39</v>
      </c>
    </row>
    <row r="3296" spans="1:16">
      <c r="A3296" t="s">
        <v>6627</v>
      </c>
      <c r="B3296" s="31" t="s">
        <v>6628</v>
      </c>
      <c r="C3296">
        <v>86.009201050000001</v>
      </c>
      <c r="D3296" t="s">
        <v>37</v>
      </c>
      <c r="E3296">
        <v>790114.99763614405</v>
      </c>
      <c r="F3296">
        <v>9637450.2241663001</v>
      </c>
      <c r="G3296">
        <f>IF(C3296="","",VLOOKUP(C3296,Classes_detaillees!B:D,Classes_detaillees!C$1,TRUE))</f>
        <v>90</v>
      </c>
      <c r="H3296">
        <f>IF(C3296="","",VLOOKUP(C3296,Classes_finales!B:D,Classes_finales!C$1,TRUE))</f>
        <v>80</v>
      </c>
      <c r="I3296">
        <f t="shared" si="51"/>
        <v>20</v>
      </c>
      <c r="J3296" s="31">
        <f>Classes_finales!$W$30*C3296^3+Classes_finales!$W$31*C3296^2+Classes_finales!$W$32*C3296+Classes_finales!$W$33</f>
        <v>7.9657019085098284</v>
      </c>
      <c r="K3296">
        <f>IF(OR(C3296&lt;10,C3296&gt;450),0,IF(H3296&gt;=MAX(Classes_finales!D:D),$M$1,Donnees_SIG!J3296))</f>
        <v>7.914299999999999</v>
      </c>
      <c r="P3296" t="s">
        <v>39</v>
      </c>
    </row>
    <row r="3297" spans="1:16">
      <c r="A3297" t="s">
        <v>6629</v>
      </c>
      <c r="B3297" t="s">
        <v>6630</v>
      </c>
      <c r="C3297">
        <v>242.87750244</v>
      </c>
      <c r="D3297" t="s">
        <v>37</v>
      </c>
      <c r="E3297">
        <v>790562.88260566595</v>
      </c>
      <c r="F3297">
        <v>9637968.0151806809</v>
      </c>
      <c r="G3297">
        <f>IF(C3297="","",VLOOKUP(C3297,Classes_detaillees!B:D,Classes_detaillees!C$1,TRUE))</f>
        <v>245</v>
      </c>
      <c r="H3297">
        <f>IF(C3297="","",VLOOKUP(C3297,Classes_finales!B:D,Classes_finales!C$1,TRUE))</f>
        <v>80</v>
      </c>
      <c r="I3297">
        <f t="shared" si="51"/>
        <v>20</v>
      </c>
      <c r="J3297" s="31">
        <f>Classes_finales!$W$30*C3297^3+Classes_finales!$W$31*C3297^2+Classes_finales!$W$32*C3297+Classes_finales!$W$33</f>
        <v>-143.42546873030082</v>
      </c>
      <c r="K3297">
        <f>IF(OR(C3297&lt;10,C3297&gt;450),0,IF(H3297&gt;=MAX(Classes_finales!D:D),$M$1,Donnees_SIG!J3297))</f>
        <v>7.914299999999999</v>
      </c>
      <c r="P3297" t="s">
        <v>39</v>
      </c>
    </row>
    <row r="3298" spans="1:16">
      <c r="A3298" t="s">
        <v>6631</v>
      </c>
      <c r="B3298" s="31" t="s">
        <v>6632</v>
      </c>
      <c r="C3298">
        <v>102.10820007</v>
      </c>
      <c r="D3298" t="s">
        <v>37</v>
      </c>
      <c r="E3298">
        <v>793418.23891895299</v>
      </c>
      <c r="F3298">
        <v>9639421.64899363</v>
      </c>
      <c r="G3298">
        <f>IF(C3298="","",VLOOKUP(C3298,Classes_detaillees!B:D,Classes_detaillees!C$1,TRUE))</f>
        <v>105</v>
      </c>
      <c r="H3298">
        <f>IF(C3298="","",VLOOKUP(C3298,Classes_finales!B:D,Classes_finales!C$1,TRUE))</f>
        <v>80</v>
      </c>
      <c r="I3298">
        <f t="shared" si="51"/>
        <v>20</v>
      </c>
      <c r="J3298" s="31">
        <f>Classes_finales!$W$30*C3298^3+Classes_finales!$W$31*C3298^2+Classes_finales!$W$32*C3298+Classes_finales!$W$33</f>
        <v>6.9778680459275009</v>
      </c>
      <c r="K3298">
        <f>IF(OR(C3298&lt;10,C3298&gt;450),0,IF(H3298&gt;=MAX(Classes_finales!D:D),$M$1,Donnees_SIG!J3298))</f>
        <v>7.914299999999999</v>
      </c>
      <c r="P3298" t="s">
        <v>39</v>
      </c>
    </row>
    <row r="3299" spans="1:16">
      <c r="A3299" t="s">
        <v>6633</v>
      </c>
      <c r="B3299" s="31" t="s">
        <v>6634</v>
      </c>
      <c r="C3299">
        <v>74.434997558999996</v>
      </c>
      <c r="D3299" t="s">
        <v>37</v>
      </c>
      <c r="E3299">
        <v>783323.40805620805</v>
      </c>
      <c r="F3299">
        <v>9635703.4982096609</v>
      </c>
      <c r="G3299">
        <f>IF(C3299="","",VLOOKUP(C3299,Classes_detaillees!B:D,Classes_detaillees!C$1,TRUE))</f>
        <v>75</v>
      </c>
      <c r="H3299">
        <f>IF(C3299="","",VLOOKUP(C3299,Classes_finales!B:D,Classes_finales!C$1,TRUE))</f>
        <v>80</v>
      </c>
      <c r="I3299">
        <f t="shared" si="51"/>
        <v>20</v>
      </c>
      <c r="J3299" s="31">
        <f>Classes_finales!$W$30*C3299^3+Classes_finales!$W$31*C3299^2+Classes_finales!$W$32*C3299+Classes_finales!$W$33</f>
        <v>7.6986582628596789</v>
      </c>
      <c r="K3299">
        <f>IF(OR(C3299&lt;10,C3299&gt;450),0,IF(H3299&gt;=MAX(Classes_finales!D:D),$M$1,Donnees_SIG!J3299))</f>
        <v>7.914299999999999</v>
      </c>
      <c r="P3299" t="s">
        <v>39</v>
      </c>
    </row>
    <row r="3300" spans="1:16">
      <c r="A3300" t="s">
        <v>6635</v>
      </c>
      <c r="B3300" t="s">
        <v>6636</v>
      </c>
      <c r="C3300">
        <v>64.571197510000005</v>
      </c>
      <c r="D3300" t="s">
        <v>37</v>
      </c>
      <c r="E3300">
        <v>790728.79338594701</v>
      </c>
      <c r="F3300">
        <v>9638915.2764138598</v>
      </c>
      <c r="G3300">
        <f>IF(C3300="","",VLOOKUP(C3300,Classes_detaillees!B:D,Classes_detaillees!C$1,TRUE))</f>
        <v>65</v>
      </c>
      <c r="H3300">
        <f>IF(C3300="","",VLOOKUP(C3300,Classes_finales!B:D,Classes_finales!C$1,TRUE))</f>
        <v>70</v>
      </c>
      <c r="I3300">
        <f t="shared" si="51"/>
        <v>20</v>
      </c>
      <c r="J3300" s="31">
        <f>Classes_finales!$W$30*C3300^3+Classes_finales!$W$31*C3300^2+Classes_finales!$W$32*C3300+Classes_finales!$W$33</f>
        <v>6.9846540526075565</v>
      </c>
      <c r="K3300">
        <f>IF(OR(C3300&lt;10,C3300&gt;450),0,IF(H3300&gt;=MAX(Classes_finales!D:D),$M$1,Donnees_SIG!J3300))</f>
        <v>6.9846540526075565</v>
      </c>
      <c r="P3300" t="s">
        <v>39</v>
      </c>
    </row>
    <row r="3301" spans="1:16">
      <c r="A3301" t="s">
        <v>6637</v>
      </c>
      <c r="B3301" t="s">
        <v>6638</v>
      </c>
      <c r="C3301">
        <v>45.528400421000001</v>
      </c>
      <c r="D3301" t="s">
        <v>37</v>
      </c>
      <c r="E3301">
        <v>790729.79317170905</v>
      </c>
      <c r="F3301">
        <v>9639345.2683343608</v>
      </c>
      <c r="G3301">
        <f>IF(C3301="","",VLOOKUP(C3301,Classes_detaillees!B:D,Classes_detaillees!C$1,TRUE))</f>
        <v>50</v>
      </c>
      <c r="H3301">
        <f>IF(C3301="","",VLOOKUP(C3301,Classes_finales!B:D,Classes_finales!C$1,TRUE))</f>
        <v>50</v>
      </c>
      <c r="I3301">
        <f t="shared" si="51"/>
        <v>20</v>
      </c>
      <c r="J3301" s="31">
        <f>Classes_finales!$W$30*C3301^3+Classes_finales!$W$31*C3301^2+Classes_finales!$W$32*C3301+Classes_finales!$W$33</f>
        <v>4.7856460619969639</v>
      </c>
      <c r="K3301">
        <f>IF(OR(C3301&lt;10,C3301&gt;450),0,IF(H3301&gt;=MAX(Classes_finales!D:D),$M$1,Donnees_SIG!J3301))</f>
        <v>4.7856460619969639</v>
      </c>
      <c r="P3301" t="s">
        <v>39</v>
      </c>
    </row>
    <row r="3302" spans="1:16">
      <c r="A3302" t="s">
        <v>6639</v>
      </c>
      <c r="B3302" t="s">
        <v>6640</v>
      </c>
      <c r="C3302">
        <v>46.259700774999999</v>
      </c>
      <c r="D3302" t="s">
        <v>37</v>
      </c>
      <c r="E3302">
        <v>783108.33682601503</v>
      </c>
      <c r="F3302">
        <v>9635534.7979050595</v>
      </c>
      <c r="G3302">
        <f>IF(C3302="","",VLOOKUP(C3302,Classes_detaillees!B:D,Classes_detaillees!C$1,TRUE))</f>
        <v>50</v>
      </c>
      <c r="H3302">
        <f>IF(C3302="","",VLOOKUP(C3302,Classes_finales!B:D,Classes_finales!C$1,TRUE))</f>
        <v>50</v>
      </c>
      <c r="I3302">
        <f t="shared" si="51"/>
        <v>20</v>
      </c>
      <c r="J3302" s="31">
        <f>Classes_finales!$W$30*C3302^3+Classes_finales!$W$31*C3302^2+Classes_finales!$W$32*C3302+Classes_finales!$W$33</f>
        <v>4.8825106813399408</v>
      </c>
      <c r="K3302">
        <f>IF(OR(C3302&lt;10,C3302&gt;450),0,IF(H3302&gt;=MAX(Classes_finales!D:D),$M$1,Donnees_SIG!J3302))</f>
        <v>4.8825106813399408</v>
      </c>
      <c r="P3302" t="s">
        <v>39</v>
      </c>
    </row>
    <row r="3303" spans="1:16">
      <c r="A3303" t="s">
        <v>6641</v>
      </c>
      <c r="B3303" s="31" t="s">
        <v>6642</v>
      </c>
      <c r="C3303">
        <v>41.200599670000003</v>
      </c>
      <c r="D3303" t="s">
        <v>37</v>
      </c>
      <c r="E3303">
        <v>790389.37781129102</v>
      </c>
      <c r="F3303">
        <v>9637457.3391733803</v>
      </c>
      <c r="G3303">
        <f>IF(C3303="","",VLOOKUP(C3303,Classes_detaillees!B:D,Classes_detaillees!C$1,TRUE))</f>
        <v>45</v>
      </c>
      <c r="H3303">
        <f>IF(C3303="","",VLOOKUP(C3303,Classes_finales!B:D,Classes_finales!C$1,TRUE))</f>
        <v>50</v>
      </c>
      <c r="I3303">
        <f t="shared" si="51"/>
        <v>20</v>
      </c>
      <c r="J3303" s="31">
        <f>Classes_finales!$W$30*C3303^3+Classes_finales!$W$31*C3303^2+Classes_finales!$W$32*C3303+Classes_finales!$W$33</f>
        <v>4.2023391950720956</v>
      </c>
      <c r="K3303">
        <f>IF(OR(C3303&lt;10,C3303&gt;450),0,IF(H3303&gt;=MAX(Classes_finales!D:D),$M$1,Donnees_SIG!J3303))</f>
        <v>4.2023391950720956</v>
      </c>
      <c r="P3303" t="s">
        <v>39</v>
      </c>
    </row>
    <row r="3304" spans="1:16">
      <c r="A3304" t="s">
        <v>6643</v>
      </c>
      <c r="B3304" t="s">
        <v>6644</v>
      </c>
      <c r="C3304">
        <v>93.272796631000006</v>
      </c>
      <c r="D3304" t="s">
        <v>37</v>
      </c>
      <c r="E3304">
        <v>790794.06035594596</v>
      </c>
      <c r="F3304">
        <v>9638340.8151531294</v>
      </c>
      <c r="G3304">
        <f>IF(C3304="","",VLOOKUP(C3304,Classes_detaillees!B:D,Classes_detaillees!C$1,TRUE))</f>
        <v>95</v>
      </c>
      <c r="H3304">
        <f>IF(C3304="","",VLOOKUP(C3304,Classes_finales!B:D,Classes_finales!C$1,TRUE))</f>
        <v>80</v>
      </c>
      <c r="I3304">
        <f t="shared" si="51"/>
        <v>20</v>
      </c>
      <c r="J3304" s="31">
        <f>Classes_finales!$W$30*C3304^3+Classes_finales!$W$31*C3304^2+Classes_finales!$W$32*C3304+Classes_finales!$W$33</f>
        <v>7.7399934871519811</v>
      </c>
      <c r="K3304">
        <f>IF(OR(C3304&lt;10,C3304&gt;450),0,IF(H3304&gt;=MAX(Classes_finales!D:D),$M$1,Donnees_SIG!J3304))</f>
        <v>7.914299999999999</v>
      </c>
      <c r="P3304" t="s">
        <v>39</v>
      </c>
    </row>
    <row r="3305" spans="1:16">
      <c r="A3305" t="s">
        <v>6645</v>
      </c>
      <c r="B3305" t="s">
        <v>6646</v>
      </c>
      <c r="C3305">
        <v>63.459098816000001</v>
      </c>
      <c r="D3305" t="s">
        <v>37</v>
      </c>
      <c r="E3305">
        <v>790135.69574730704</v>
      </c>
      <c r="F3305">
        <v>9637034.4049988799</v>
      </c>
      <c r="G3305">
        <f>IF(C3305="","",VLOOKUP(C3305,Classes_detaillees!B:D,Classes_detaillees!C$1,TRUE))</f>
        <v>65</v>
      </c>
      <c r="H3305">
        <f>IF(C3305="","",VLOOKUP(C3305,Classes_finales!B:D,Classes_finales!C$1,TRUE))</f>
        <v>70</v>
      </c>
      <c r="I3305">
        <f t="shared" si="51"/>
        <v>20</v>
      </c>
      <c r="J3305" s="31">
        <f>Classes_finales!$W$30*C3305^3+Classes_finales!$W$31*C3305^2+Classes_finales!$W$32*C3305+Classes_finales!$W$33</f>
        <v>6.8815801677602852</v>
      </c>
      <c r="K3305">
        <f>IF(OR(C3305&lt;10,C3305&gt;450),0,IF(H3305&gt;=MAX(Classes_finales!D:D),$M$1,Donnees_SIG!J3305))</f>
        <v>6.8815801677602852</v>
      </c>
      <c r="P3305" t="s">
        <v>39</v>
      </c>
    </row>
    <row r="3306" spans="1:16">
      <c r="A3306" t="s">
        <v>6647</v>
      </c>
      <c r="B3306" t="s">
        <v>6648</v>
      </c>
      <c r="C3306">
        <v>83.040199279999996</v>
      </c>
      <c r="D3306" t="s">
        <v>37</v>
      </c>
      <c r="E3306">
        <v>783511.92149914999</v>
      </c>
      <c r="F3306">
        <v>9636969.6182282101</v>
      </c>
      <c r="G3306">
        <f>IF(C3306="","",VLOOKUP(C3306,Classes_detaillees!B:D,Classes_detaillees!C$1,TRUE))</f>
        <v>85</v>
      </c>
      <c r="H3306">
        <f>IF(C3306="","",VLOOKUP(C3306,Classes_finales!B:D,Classes_finales!C$1,TRUE))</f>
        <v>80</v>
      </c>
      <c r="I3306">
        <f t="shared" si="51"/>
        <v>20</v>
      </c>
      <c r="J3306" s="31">
        <f>Classes_finales!$W$30*C3306^3+Classes_finales!$W$31*C3306^2+Classes_finales!$W$32*C3306+Classes_finales!$W$33</f>
        <v>7.9654076519633001</v>
      </c>
      <c r="K3306">
        <f>IF(OR(C3306&lt;10,C3306&gt;450),0,IF(H3306&gt;=MAX(Classes_finales!D:D),$M$1,Donnees_SIG!J3306))</f>
        <v>7.914299999999999</v>
      </c>
      <c r="P3306" t="s">
        <v>39</v>
      </c>
    </row>
    <row r="3307" spans="1:16">
      <c r="A3307" t="s">
        <v>6649</v>
      </c>
      <c r="B3307" t="s">
        <v>6650</v>
      </c>
      <c r="C3307">
        <v>47.424598693999997</v>
      </c>
      <c r="D3307" t="s">
        <v>37</v>
      </c>
      <c r="E3307">
        <v>793070.72299254895</v>
      </c>
      <c r="F3307">
        <v>9639087.1918644998</v>
      </c>
      <c r="G3307">
        <f>IF(C3307="","",VLOOKUP(C3307,Classes_detaillees!B:D,Classes_detaillees!C$1,TRUE))</f>
        <v>50</v>
      </c>
      <c r="H3307">
        <f>IF(C3307="","",VLOOKUP(C3307,Classes_finales!B:D,Classes_finales!C$1,TRUE))</f>
        <v>50</v>
      </c>
      <c r="I3307">
        <f t="shared" si="51"/>
        <v>20</v>
      </c>
      <c r="J3307" s="31">
        <f>Classes_finales!$W$30*C3307^3+Classes_finales!$W$31*C3307^2+Classes_finales!$W$32*C3307+Classes_finales!$W$33</f>
        <v>5.0355170576260004</v>
      </c>
      <c r="K3307">
        <f>IF(OR(C3307&lt;10,C3307&gt;450),0,IF(H3307&gt;=MAX(Classes_finales!D:D),$M$1,Donnees_SIG!J3307))</f>
        <v>5.0355170576260004</v>
      </c>
      <c r="P3307" t="s">
        <v>39</v>
      </c>
    </row>
    <row r="3308" spans="1:16">
      <c r="A3308" t="s">
        <v>6651</v>
      </c>
      <c r="B3308" s="31" t="s">
        <v>6652</v>
      </c>
      <c r="C3308">
        <v>228.99389647999999</v>
      </c>
      <c r="D3308" t="s">
        <v>37</v>
      </c>
      <c r="E3308">
        <v>790567.53430141904</v>
      </c>
      <c r="F3308">
        <v>9637991.6477366593</v>
      </c>
      <c r="G3308">
        <f>IF(C3308="","",VLOOKUP(C3308,Classes_detaillees!B:D,Classes_detaillees!C$1,TRUE))</f>
        <v>230</v>
      </c>
      <c r="H3308">
        <f>IF(C3308="","",VLOOKUP(C3308,Classes_finales!B:D,Classes_finales!C$1,TRUE))</f>
        <v>80</v>
      </c>
      <c r="I3308">
        <f t="shared" si="51"/>
        <v>20</v>
      </c>
      <c r="J3308" s="31">
        <f>Classes_finales!$W$30*C3308^3+Classes_finales!$W$31*C3308^2+Classes_finales!$W$32*C3308+Classes_finales!$W$33</f>
        <v>-112.24447314539536</v>
      </c>
      <c r="K3308">
        <f>IF(OR(C3308&lt;10,C3308&gt;450),0,IF(H3308&gt;=MAX(Classes_finales!D:D),$M$1,Donnees_SIG!J3308))</f>
        <v>7.914299999999999</v>
      </c>
      <c r="P3308" t="s">
        <v>39</v>
      </c>
    </row>
    <row r="3309" spans="1:16">
      <c r="A3309" t="s">
        <v>6653</v>
      </c>
      <c r="B3309" t="s">
        <v>6654</v>
      </c>
      <c r="C3309">
        <v>535.65228271000001</v>
      </c>
      <c r="D3309" t="s">
        <v>37</v>
      </c>
      <c r="E3309">
        <v>790041.16792340297</v>
      </c>
      <c r="F3309">
        <v>9637749.7097767796</v>
      </c>
      <c r="G3309">
        <f>IF(C3309="","",VLOOKUP(C3309,Classes_detaillees!B:D,Classes_detaillees!C$1,TRUE))</f>
        <v>540</v>
      </c>
      <c r="H3309">
        <f>IF(C3309="","",VLOOKUP(C3309,Classes_finales!B:D,Classes_finales!C$1,TRUE))</f>
        <v>80</v>
      </c>
      <c r="I3309">
        <f t="shared" si="51"/>
        <v>20</v>
      </c>
      <c r="J3309" s="31">
        <f>Classes_finales!$W$30*C3309^3+Classes_finales!$W$31*C3309^2+Classes_finales!$W$32*C3309+Classes_finales!$W$33</f>
        <v>-2412.5908159199562</v>
      </c>
      <c r="K3309">
        <f>IF(OR(C3309&lt;10,C3309&gt;450),0,IF(H3309&gt;=MAX(Classes_finales!D:D),$M$1,Donnees_SIG!J3309))</f>
        <v>0</v>
      </c>
      <c r="P3309" t="s">
        <v>39</v>
      </c>
    </row>
    <row r="3310" spans="1:16">
      <c r="A3310" t="s">
        <v>6655</v>
      </c>
      <c r="B3310" s="31" t="s">
        <v>6656</v>
      </c>
      <c r="C3310">
        <v>34.188701629999997</v>
      </c>
      <c r="D3310" t="s">
        <v>37</v>
      </c>
      <c r="E3310">
        <v>790292.32058437797</v>
      </c>
      <c r="F3310">
        <v>9637399.3256750293</v>
      </c>
      <c r="G3310">
        <f>IF(C3310="","",VLOOKUP(C3310,Classes_detaillees!B:D,Classes_detaillees!C$1,TRUE))</f>
        <v>35</v>
      </c>
      <c r="H3310">
        <f>IF(C3310="","",VLOOKUP(C3310,Classes_finales!B:D,Classes_finales!C$1,TRUE))</f>
        <v>35</v>
      </c>
      <c r="I3310">
        <f t="shared" si="51"/>
        <v>20</v>
      </c>
      <c r="J3310" s="31">
        <f>Classes_finales!$W$30*C3310^3+Classes_finales!$W$31*C3310^2+Classes_finales!$W$32*C3310+Classes_finales!$W$33</f>
        <v>3.2399041044801211</v>
      </c>
      <c r="K3310">
        <f>IF(OR(C3310&lt;10,C3310&gt;450),0,IF(H3310&gt;=MAX(Classes_finales!D:D),$M$1,Donnees_SIG!J3310))</f>
        <v>3.2399041044801211</v>
      </c>
      <c r="P3310" t="s">
        <v>39</v>
      </c>
    </row>
    <row r="3311" spans="1:16">
      <c r="A3311" t="s">
        <v>6657</v>
      </c>
      <c r="B3311" t="s">
        <v>6658</v>
      </c>
      <c r="C3311">
        <v>27.830799103</v>
      </c>
      <c r="D3311" t="s">
        <v>37</v>
      </c>
      <c r="E3311">
        <v>784566.77930648904</v>
      </c>
      <c r="F3311">
        <v>9635211.9947075695</v>
      </c>
      <c r="G3311">
        <f>IF(C3311="","",VLOOKUP(C3311,Classes_detaillees!B:D,Classes_detaillees!C$1,TRUE))</f>
        <v>30</v>
      </c>
      <c r="H3311">
        <f>IF(C3311="","",VLOOKUP(C3311,Classes_finales!B:D,Classes_finales!C$1,TRUE))</f>
        <v>30</v>
      </c>
      <c r="I3311">
        <f t="shared" si="51"/>
        <v>20</v>
      </c>
      <c r="J3311" s="31">
        <f>Classes_finales!$W$30*C3311^3+Classes_finales!$W$31*C3311^2+Classes_finales!$W$32*C3311+Classes_finales!$W$33</f>
        <v>2.3787611125766825</v>
      </c>
      <c r="K3311">
        <f>IF(OR(C3311&lt;10,C3311&gt;450),0,IF(H3311&gt;=MAX(Classes_finales!D:D),$M$1,Donnees_SIG!J3311))</f>
        <v>2.3787611125766825</v>
      </c>
      <c r="P3311" t="s">
        <v>39</v>
      </c>
    </row>
    <row r="3312" spans="1:16">
      <c r="A3312" t="s">
        <v>6659</v>
      </c>
      <c r="B3312" t="s">
        <v>6660</v>
      </c>
      <c r="C3312">
        <v>55.464199065999999</v>
      </c>
      <c r="D3312" t="s">
        <v>37</v>
      </c>
      <c r="E3312">
        <v>782414.45554017497</v>
      </c>
      <c r="F3312">
        <v>9636331.5245441403</v>
      </c>
      <c r="G3312">
        <f>IF(C3312="","",VLOOKUP(C3312,Classes_detaillees!B:D,Classes_detaillees!C$1,TRUE))</f>
        <v>60</v>
      </c>
      <c r="H3312">
        <f>IF(C3312="","",VLOOKUP(C3312,Classes_finales!B:D,Classes_finales!C$1,TRUE))</f>
        <v>60</v>
      </c>
      <c r="I3312">
        <f t="shared" si="51"/>
        <v>20</v>
      </c>
      <c r="J3312" s="31">
        <f>Classes_finales!$W$30*C3312^3+Classes_finales!$W$31*C3312^2+Classes_finales!$W$32*C3312+Classes_finales!$W$33</f>
        <v>6.033557940978767</v>
      </c>
      <c r="K3312">
        <f>IF(OR(C3312&lt;10,C3312&gt;450),0,IF(H3312&gt;=MAX(Classes_finales!D:D),$M$1,Donnees_SIG!J3312))</f>
        <v>6.033557940978767</v>
      </c>
      <c r="P3312" t="s">
        <v>39</v>
      </c>
    </row>
    <row r="3313" spans="1:16">
      <c r="A3313" t="s">
        <v>6661</v>
      </c>
      <c r="B3313" s="31" t="s">
        <v>6662</v>
      </c>
      <c r="C3313">
        <v>91.049102782999995</v>
      </c>
      <c r="D3313" t="s">
        <v>37</v>
      </c>
      <c r="E3313">
        <v>790429.583967446</v>
      </c>
      <c r="F3313">
        <v>9639431.2280421201</v>
      </c>
      <c r="G3313">
        <f>IF(C3313="","",VLOOKUP(C3313,Classes_detaillees!B:D,Classes_detaillees!C$1,TRUE))</f>
        <v>95</v>
      </c>
      <c r="H3313">
        <f>IF(C3313="","",VLOOKUP(C3313,Classes_finales!B:D,Classes_finales!C$1,TRUE))</f>
        <v>80</v>
      </c>
      <c r="I3313">
        <f t="shared" si="51"/>
        <v>20</v>
      </c>
      <c r="J3313" s="31">
        <f>Classes_finales!$W$30*C3313^3+Classes_finales!$W$31*C3313^2+Classes_finales!$W$32*C3313+Classes_finales!$W$33</f>
        <v>7.8450296314051489</v>
      </c>
      <c r="K3313">
        <f>IF(OR(C3313&lt;10,C3313&gt;450),0,IF(H3313&gt;=MAX(Classes_finales!D:D),$M$1,Donnees_SIG!J3313))</f>
        <v>7.914299999999999</v>
      </c>
      <c r="P3313" t="s">
        <v>39</v>
      </c>
    </row>
    <row r="3314" spans="1:16">
      <c r="A3314" t="s">
        <v>6663</v>
      </c>
      <c r="B3314" t="s">
        <v>6664</v>
      </c>
      <c r="C3314">
        <v>130.69749451000001</v>
      </c>
      <c r="D3314" t="s">
        <v>37</v>
      </c>
      <c r="E3314">
        <v>790602.98558163701</v>
      </c>
      <c r="F3314">
        <v>9637889.1750487592</v>
      </c>
      <c r="G3314">
        <f>IF(C3314="","",VLOOKUP(C3314,Classes_detaillees!B:D,Classes_detaillees!C$1,TRUE))</f>
        <v>135</v>
      </c>
      <c r="H3314">
        <f>IF(C3314="","",VLOOKUP(C3314,Classes_finales!B:D,Classes_finales!C$1,TRUE))</f>
        <v>80</v>
      </c>
      <c r="I3314">
        <f t="shared" si="51"/>
        <v>20</v>
      </c>
      <c r="J3314" s="31">
        <f>Classes_finales!$W$30*C3314^3+Classes_finales!$W$31*C3314^2+Classes_finales!$W$32*C3314+Classes_finales!$W$33</f>
        <v>-0.11203631451523011</v>
      </c>
      <c r="K3314">
        <f>IF(OR(C3314&lt;10,C3314&gt;450),0,IF(H3314&gt;=MAX(Classes_finales!D:D),$M$1,Donnees_SIG!J3314))</f>
        <v>7.914299999999999</v>
      </c>
      <c r="P3314" t="s">
        <v>39</v>
      </c>
    </row>
    <row r="3315" spans="1:16">
      <c r="A3315" t="s">
        <v>6665</v>
      </c>
      <c r="B3315" t="s">
        <v>6666</v>
      </c>
      <c r="C3315">
        <v>34.745201111</v>
      </c>
      <c r="D3315" t="s">
        <v>37</v>
      </c>
      <c r="E3315">
        <v>784245.93604220403</v>
      </c>
      <c r="F3315">
        <v>9635477.1725277491</v>
      </c>
      <c r="G3315">
        <f>IF(C3315="","",VLOOKUP(C3315,Classes_detaillees!B:D,Classes_detaillees!C$1,TRUE))</f>
        <v>35</v>
      </c>
      <c r="H3315">
        <f>IF(C3315="","",VLOOKUP(C3315,Classes_finales!B:D,Classes_finales!C$1,TRUE))</f>
        <v>35</v>
      </c>
      <c r="I3315">
        <f t="shared" si="51"/>
        <v>20</v>
      </c>
      <c r="J3315" s="31">
        <f>Classes_finales!$W$30*C3315^3+Classes_finales!$W$31*C3315^2+Classes_finales!$W$32*C3315+Classes_finales!$W$33</f>
        <v>3.3162974557422675</v>
      </c>
      <c r="K3315">
        <f>IF(OR(C3315&lt;10,C3315&gt;450),0,IF(H3315&gt;=MAX(Classes_finales!D:D),$M$1,Donnees_SIG!J3315))</f>
        <v>3.3162974557422675</v>
      </c>
      <c r="P3315" t="s">
        <v>39</v>
      </c>
    </row>
    <row r="3316" spans="1:16">
      <c r="A3316" t="s">
        <v>6667</v>
      </c>
      <c r="B3316" s="31" t="s">
        <v>6668</v>
      </c>
      <c r="C3316">
        <v>74.136199950999995</v>
      </c>
      <c r="D3316" t="s">
        <v>37</v>
      </c>
      <c r="E3316">
        <v>791611.92152323097</v>
      </c>
      <c r="F3316">
        <v>9637768.9791519791</v>
      </c>
      <c r="G3316">
        <f>IF(C3316="","",VLOOKUP(C3316,Classes_detaillees!B:D,Classes_detaillees!C$1,TRUE))</f>
        <v>75</v>
      </c>
      <c r="H3316">
        <f>IF(C3316="","",VLOOKUP(C3316,Classes_finales!B:D,Classes_finales!C$1,TRUE))</f>
        <v>80</v>
      </c>
      <c r="I3316">
        <f t="shared" si="51"/>
        <v>20</v>
      </c>
      <c r="J3316" s="31">
        <f>Classes_finales!$W$30*C3316^3+Classes_finales!$W$31*C3316^2+Classes_finales!$W$32*C3316+Classes_finales!$W$33</f>
        <v>7.6829250218698952</v>
      </c>
      <c r="K3316">
        <f>IF(OR(C3316&lt;10,C3316&gt;450),0,IF(H3316&gt;=MAX(Classes_finales!D:D),$M$1,Donnees_SIG!J3316))</f>
        <v>7.914299999999999</v>
      </c>
      <c r="P3316" t="s">
        <v>39</v>
      </c>
    </row>
    <row r="3317" spans="1:16">
      <c r="A3317" t="s">
        <v>6669</v>
      </c>
      <c r="B3317" t="s">
        <v>6670</v>
      </c>
      <c r="C3317">
        <v>101.47270202999999</v>
      </c>
      <c r="D3317" t="s">
        <v>37</v>
      </c>
      <c r="E3317">
        <v>791778.56321372103</v>
      </c>
      <c r="F3317">
        <v>9638367.5395421702</v>
      </c>
      <c r="G3317">
        <f>IF(C3317="","",VLOOKUP(C3317,Classes_detaillees!B:D,Classes_detaillees!C$1,TRUE))</f>
        <v>105</v>
      </c>
      <c r="H3317">
        <f>IF(C3317="","",VLOOKUP(C3317,Classes_finales!B:D,Classes_finales!C$1,TRUE))</f>
        <v>80</v>
      </c>
      <c r="I3317">
        <f t="shared" si="51"/>
        <v>20</v>
      </c>
      <c r="J3317" s="31">
        <f>Classes_finales!$W$30*C3317^3+Classes_finales!$W$31*C3317^2+Classes_finales!$W$32*C3317+Classes_finales!$W$33</f>
        <v>7.0521589044508293</v>
      </c>
      <c r="K3317">
        <f>IF(OR(C3317&lt;10,C3317&gt;450),0,IF(H3317&gt;=MAX(Classes_finales!D:D),$M$1,Donnees_SIG!J3317))</f>
        <v>7.914299999999999</v>
      </c>
      <c r="P3317" t="s">
        <v>39</v>
      </c>
    </row>
    <row r="3318" spans="1:16">
      <c r="A3318" t="s">
        <v>6671</v>
      </c>
      <c r="B3318" t="s">
        <v>6672</v>
      </c>
      <c r="C3318">
        <v>34.122501372999999</v>
      </c>
      <c r="D3318" t="s">
        <v>37</v>
      </c>
      <c r="E3318">
        <v>792232.31818900397</v>
      </c>
      <c r="F3318">
        <v>9638586.1899512596</v>
      </c>
      <c r="G3318">
        <f>IF(C3318="","",VLOOKUP(C3318,Classes_detaillees!B:D,Classes_detaillees!C$1,TRUE))</f>
        <v>35</v>
      </c>
      <c r="H3318">
        <f>IF(C3318="","",VLOOKUP(C3318,Classes_finales!B:D,Classes_finales!C$1,TRUE))</f>
        <v>35</v>
      </c>
      <c r="I3318">
        <f t="shared" si="51"/>
        <v>20</v>
      </c>
      <c r="J3318" s="31">
        <f>Classes_finales!$W$30*C3318^3+Classes_finales!$W$31*C3318^2+Classes_finales!$W$32*C3318+Classes_finales!$W$33</f>
        <v>3.2308222025804931</v>
      </c>
      <c r="K3318">
        <f>IF(OR(C3318&lt;10,C3318&gt;450),0,IF(H3318&gt;=MAX(Classes_finales!D:D),$M$1,Donnees_SIG!J3318))</f>
        <v>3.2308222025804931</v>
      </c>
      <c r="P3318" t="s">
        <v>39</v>
      </c>
    </row>
    <row r="3319" spans="1:16">
      <c r="A3319" t="s">
        <v>6673</v>
      </c>
      <c r="B3319" t="s">
        <v>6674</v>
      </c>
      <c r="C3319">
        <v>165.37109375</v>
      </c>
      <c r="D3319" t="s">
        <v>37</v>
      </c>
      <c r="E3319">
        <v>790637.97057783697</v>
      </c>
      <c r="F3319">
        <v>9638449.8692600895</v>
      </c>
      <c r="G3319">
        <f>IF(C3319="","",VLOOKUP(C3319,Classes_detaillees!B:D,Classes_detaillees!C$1,TRUE))</f>
        <v>170</v>
      </c>
      <c r="H3319">
        <f>IF(C3319="","",VLOOKUP(C3319,Classes_finales!B:D,Classes_finales!C$1,TRUE))</f>
        <v>80</v>
      </c>
      <c r="I3319">
        <f t="shared" si="51"/>
        <v>20</v>
      </c>
      <c r="J3319" s="31">
        <f>Classes_finales!$W$30*C3319^3+Classes_finales!$W$31*C3319^2+Classes_finales!$W$32*C3319+Classes_finales!$W$33</f>
        <v>-21.353413737219572</v>
      </c>
      <c r="K3319">
        <f>IF(OR(C3319&lt;10,C3319&gt;450),0,IF(H3319&gt;=MAX(Classes_finales!D:D),$M$1,Donnees_SIG!J3319))</f>
        <v>7.914299999999999</v>
      </c>
      <c r="P3319" t="s">
        <v>39</v>
      </c>
    </row>
    <row r="3320" spans="1:16">
      <c r="A3320" t="s">
        <v>6675</v>
      </c>
      <c r="B3320" t="s">
        <v>6676</v>
      </c>
      <c r="C3320">
        <v>198.77009583</v>
      </c>
      <c r="D3320" t="s">
        <v>37</v>
      </c>
      <c r="E3320">
        <v>783209.37794180098</v>
      </c>
      <c r="F3320">
        <v>9636472.7111879401</v>
      </c>
      <c r="G3320">
        <f>IF(C3320="","",VLOOKUP(C3320,Classes_detaillees!B:D,Classes_detaillees!C$1,TRUE))</f>
        <v>200</v>
      </c>
      <c r="H3320">
        <f>IF(C3320="","",VLOOKUP(C3320,Classes_finales!B:D,Classes_finales!C$1,TRUE))</f>
        <v>80</v>
      </c>
      <c r="I3320">
        <f t="shared" si="51"/>
        <v>20</v>
      </c>
      <c r="J3320" s="31">
        <f>Classes_finales!$W$30*C3320^3+Classes_finales!$W$31*C3320^2+Classes_finales!$W$32*C3320+Classes_finales!$W$33</f>
        <v>-59.313014110051562</v>
      </c>
      <c r="K3320">
        <f>IF(OR(C3320&lt;10,C3320&gt;450),0,IF(H3320&gt;=MAX(Classes_finales!D:D),$M$1,Donnees_SIG!J3320))</f>
        <v>7.914299999999999</v>
      </c>
      <c r="P3320" t="s">
        <v>39</v>
      </c>
    </row>
    <row r="3321" spans="1:16">
      <c r="A3321" t="s">
        <v>6677</v>
      </c>
      <c r="B3321" t="s">
        <v>6678</v>
      </c>
      <c r="C3321">
        <v>71.939598083000007</v>
      </c>
      <c r="D3321" t="s">
        <v>37</v>
      </c>
      <c r="E3321">
        <v>784396.37408948096</v>
      </c>
      <c r="F3321">
        <v>9636026.2264825702</v>
      </c>
      <c r="G3321">
        <f>IF(C3321="","",VLOOKUP(C3321,Classes_detaillees!B:D,Classes_detaillees!C$1,TRUE))</f>
        <v>75</v>
      </c>
      <c r="H3321">
        <f>IF(C3321="","",VLOOKUP(C3321,Classes_finales!B:D,Classes_finales!C$1,TRUE))</f>
        <v>80</v>
      </c>
      <c r="I3321">
        <f t="shared" si="51"/>
        <v>20</v>
      </c>
      <c r="J3321" s="31">
        <f>Classes_finales!$W$30*C3321^3+Classes_finales!$W$31*C3321^2+Classes_finales!$W$32*C3321+Classes_finales!$W$33</f>
        <v>7.5551474856980345</v>
      </c>
      <c r="K3321">
        <f>IF(OR(C3321&lt;10,C3321&gt;450),0,IF(H3321&gt;=MAX(Classes_finales!D:D),$M$1,Donnees_SIG!J3321))</f>
        <v>7.914299999999999</v>
      </c>
      <c r="P3321" t="s">
        <v>39</v>
      </c>
    </row>
    <row r="3322" spans="1:16">
      <c r="A3322" t="s">
        <v>6679</v>
      </c>
      <c r="B3322" s="31" t="s">
        <v>6680</v>
      </c>
      <c r="C3322">
        <v>109.90570068</v>
      </c>
      <c r="D3322" t="s">
        <v>37</v>
      </c>
      <c r="E3322">
        <v>790563.26147772896</v>
      </c>
      <c r="F3322">
        <v>9637148.9027101304</v>
      </c>
      <c r="G3322">
        <f>IF(C3322="","",VLOOKUP(C3322,Classes_detaillees!B:D,Classes_detaillees!C$1,TRUE))</f>
        <v>110</v>
      </c>
      <c r="H3322">
        <f>IF(C3322="","",VLOOKUP(C3322,Classes_finales!B:D,Classes_finales!C$1,TRUE))</f>
        <v>80</v>
      </c>
      <c r="I3322">
        <f t="shared" si="51"/>
        <v>20</v>
      </c>
      <c r="J3322" s="31">
        <f>Classes_finales!$W$30*C3322^3+Classes_finales!$W$31*C3322^2+Classes_finales!$W$32*C3322+Classes_finales!$W$33</f>
        <v>5.7987156945111629</v>
      </c>
      <c r="K3322">
        <f>IF(OR(C3322&lt;10,C3322&gt;450),0,IF(H3322&gt;=MAX(Classes_finales!D:D),$M$1,Donnees_SIG!J3322))</f>
        <v>7.914299999999999</v>
      </c>
      <c r="P3322" t="s">
        <v>39</v>
      </c>
    </row>
    <row r="3323" spans="1:16">
      <c r="A3323" t="s">
        <v>6681</v>
      </c>
      <c r="B3323" s="31" t="s">
        <v>6682</v>
      </c>
      <c r="C3323">
        <v>242.67709350999999</v>
      </c>
      <c r="D3323" t="s">
        <v>37</v>
      </c>
      <c r="E3323">
        <v>783121.15839825699</v>
      </c>
      <c r="F3323">
        <v>9635269.32090161</v>
      </c>
      <c r="G3323">
        <f>IF(C3323="","",VLOOKUP(C3323,Classes_detaillees!B:D,Classes_detaillees!C$1,TRUE))</f>
        <v>245</v>
      </c>
      <c r="H3323">
        <f>IF(C3323="","",VLOOKUP(C3323,Classes_finales!B:D,Classes_finales!C$1,TRUE))</f>
        <v>80</v>
      </c>
      <c r="I3323">
        <f t="shared" si="51"/>
        <v>20</v>
      </c>
      <c r="J3323" s="31">
        <f>Classes_finales!$W$30*C3323^3+Classes_finales!$W$31*C3323^2+Classes_finales!$W$32*C3323+Classes_finales!$W$33</f>
        <v>-142.94221685061211</v>
      </c>
      <c r="K3323">
        <f>IF(OR(C3323&lt;10,C3323&gt;450),0,IF(H3323&gt;=MAX(Classes_finales!D:D),$M$1,Donnees_SIG!J3323))</f>
        <v>7.914299999999999</v>
      </c>
      <c r="P3323" t="s">
        <v>39</v>
      </c>
    </row>
    <row r="3324" spans="1:16">
      <c r="A3324" t="s">
        <v>6683</v>
      </c>
      <c r="B3324" t="s">
        <v>6684</v>
      </c>
      <c r="C3324">
        <v>212.89349365000001</v>
      </c>
      <c r="D3324" t="s">
        <v>37</v>
      </c>
      <c r="E3324">
        <v>791938.68792129902</v>
      </c>
      <c r="F3324">
        <v>9638534.4153449591</v>
      </c>
      <c r="G3324">
        <f>IF(C3324="","",VLOOKUP(C3324,Classes_detaillees!B:D,Classes_detaillees!C$1,TRUE))</f>
        <v>215</v>
      </c>
      <c r="H3324">
        <f>IF(C3324="","",VLOOKUP(C3324,Classes_finales!B:D,Classes_finales!C$1,TRUE))</f>
        <v>80</v>
      </c>
      <c r="I3324">
        <f t="shared" si="51"/>
        <v>20</v>
      </c>
      <c r="J3324" s="31">
        <f>Classes_finales!$W$30*C3324^3+Classes_finales!$W$31*C3324^2+Classes_finales!$W$32*C3324+Classes_finales!$W$33</f>
        <v>-81.634212758098116</v>
      </c>
      <c r="K3324">
        <f>IF(OR(C3324&lt;10,C3324&gt;450),0,IF(H3324&gt;=MAX(Classes_finales!D:D),$M$1,Donnees_SIG!J3324))</f>
        <v>7.914299999999999</v>
      </c>
      <c r="P3324" t="s">
        <v>39</v>
      </c>
    </row>
    <row r="3325" spans="1:16">
      <c r="A3325" t="s">
        <v>6685</v>
      </c>
      <c r="B3325" s="31" t="s">
        <v>6686</v>
      </c>
      <c r="C3325">
        <v>109.10050201</v>
      </c>
      <c r="D3325" t="s">
        <v>37</v>
      </c>
      <c r="E3325">
        <v>792649.77968048805</v>
      </c>
      <c r="F3325">
        <v>9638632.7337419596</v>
      </c>
      <c r="G3325">
        <f>IF(C3325="","",VLOOKUP(C3325,Classes_detaillees!B:D,Classes_detaillees!C$1,TRUE))</f>
        <v>110</v>
      </c>
      <c r="H3325">
        <f>IF(C3325="","",VLOOKUP(C3325,Classes_finales!B:D,Classes_finales!C$1,TRUE))</f>
        <v>80</v>
      </c>
      <c r="I3325">
        <f t="shared" si="51"/>
        <v>20</v>
      </c>
      <c r="J3325" s="31">
        <f>Classes_finales!$W$30*C3325^3+Classes_finales!$W$31*C3325^2+Classes_finales!$W$32*C3325+Classes_finales!$W$33</f>
        <v>5.9442516083752572</v>
      </c>
      <c r="K3325">
        <f>IF(OR(C3325&lt;10,C3325&gt;450),0,IF(H3325&gt;=MAX(Classes_finales!D:D),$M$1,Donnees_SIG!J3325))</f>
        <v>7.914299999999999</v>
      </c>
      <c r="P3325" t="s">
        <v>39</v>
      </c>
    </row>
    <row r="3326" spans="1:16">
      <c r="A3326" t="s">
        <v>6687</v>
      </c>
      <c r="B3326" s="31" t="s">
        <v>6688</v>
      </c>
      <c r="C3326">
        <v>180.80520630000001</v>
      </c>
      <c r="D3326" t="s">
        <v>37</v>
      </c>
      <c r="E3326">
        <v>790290.32376103802</v>
      </c>
      <c r="F3326">
        <v>9637053.7450524196</v>
      </c>
      <c r="G3326">
        <f>IF(C3326="","",VLOOKUP(C3326,Classes_detaillees!B:D,Classes_detaillees!C$1,TRUE))</f>
        <v>185</v>
      </c>
      <c r="H3326">
        <f>IF(C3326="","",VLOOKUP(C3326,Classes_finales!B:D,Classes_finales!C$1,TRUE))</f>
        <v>80</v>
      </c>
      <c r="I3326">
        <f t="shared" si="51"/>
        <v>20</v>
      </c>
      <c r="J3326" s="31">
        <f>Classes_finales!$W$30*C3326^3+Classes_finales!$W$31*C3326^2+Classes_finales!$W$32*C3326+Classes_finales!$W$33</f>
        <v>-36.483067732151653</v>
      </c>
      <c r="K3326">
        <f>IF(OR(C3326&lt;10,C3326&gt;450),0,IF(H3326&gt;=MAX(Classes_finales!D:D),$M$1,Donnees_SIG!J3326))</f>
        <v>7.914299999999999</v>
      </c>
      <c r="P3326" t="s">
        <v>39</v>
      </c>
    </row>
    <row r="3327" spans="1:16">
      <c r="A3327" t="s">
        <v>6689</v>
      </c>
      <c r="B3327" t="s">
        <v>6690</v>
      </c>
      <c r="C3327">
        <v>158.51159668</v>
      </c>
      <c r="D3327" t="s">
        <v>37</v>
      </c>
      <c r="E3327">
        <v>790590.12153624196</v>
      </c>
      <c r="F3327">
        <v>9638650.5396075491</v>
      </c>
      <c r="G3327">
        <f>IF(C3327="","",VLOOKUP(C3327,Classes_detaillees!B:D,Classes_detaillees!C$1,TRUE))</f>
        <v>160</v>
      </c>
      <c r="H3327">
        <f>IF(C3327="","",VLOOKUP(C3327,Classes_finales!B:D,Classes_finales!C$1,TRUE))</f>
        <v>80</v>
      </c>
      <c r="I3327">
        <f t="shared" si="51"/>
        <v>20</v>
      </c>
      <c r="J3327" s="31">
        <f>Classes_finales!$W$30*C3327^3+Classes_finales!$W$31*C3327^2+Classes_finales!$W$32*C3327+Classes_finales!$W$33</f>
        <v>-15.836366189025624</v>
      </c>
      <c r="K3327">
        <f>IF(OR(C3327&lt;10,C3327&gt;450),0,IF(H3327&gt;=MAX(Classes_finales!D:D),$M$1,Donnees_SIG!J3327))</f>
        <v>7.914299999999999</v>
      </c>
      <c r="P3327" t="s">
        <v>39</v>
      </c>
    </row>
    <row r="3328" spans="1:16">
      <c r="A3328" t="s">
        <v>6691</v>
      </c>
      <c r="B3328" t="s">
        <v>6692</v>
      </c>
      <c r="C3328">
        <v>23.862699508999999</v>
      </c>
      <c r="D3328" t="s">
        <v>37</v>
      </c>
      <c r="E3328">
        <v>790909.34750222997</v>
      </c>
      <c r="F3328">
        <v>9638146.0660428498</v>
      </c>
      <c r="G3328">
        <f>IF(C3328="","",VLOOKUP(C3328,Classes_detaillees!B:D,Classes_detaillees!C$1,TRUE))</f>
        <v>25</v>
      </c>
      <c r="H3328">
        <f>IF(C3328="","",VLOOKUP(C3328,Classes_finales!B:D,Classes_finales!C$1,TRUE))</f>
        <v>30</v>
      </c>
      <c r="I3328">
        <f t="shared" si="51"/>
        <v>20</v>
      </c>
      <c r="J3328" s="31">
        <f>Classes_finales!$W$30*C3328^3+Classes_finales!$W$31*C3328^2+Classes_finales!$W$32*C3328+Classes_finales!$W$33</f>
        <v>1.8610681540305274</v>
      </c>
      <c r="K3328">
        <f>IF(OR(C3328&lt;10,C3328&gt;450),0,IF(H3328&gt;=MAX(Classes_finales!D:D),$M$1,Donnees_SIG!J3328))</f>
        <v>1.8610681540305274</v>
      </c>
      <c r="P3328" t="s">
        <v>39</v>
      </c>
    </row>
    <row r="3329" spans="1:16">
      <c r="A3329" t="s">
        <v>6693</v>
      </c>
      <c r="B3329" t="s">
        <v>6694</v>
      </c>
      <c r="C3329">
        <v>28.216299057000001</v>
      </c>
      <c r="D3329" t="s">
        <v>37</v>
      </c>
      <c r="E3329">
        <v>783314.39870350598</v>
      </c>
      <c r="F3329">
        <v>9636624.5582537297</v>
      </c>
      <c r="G3329">
        <f>IF(C3329="","",VLOOKUP(C3329,Classes_detaillees!B:D,Classes_detaillees!C$1,TRUE))</f>
        <v>30</v>
      </c>
      <c r="H3329">
        <f>IF(C3329="","",VLOOKUP(C3329,Classes_finales!B:D,Classes_finales!C$1,TRUE))</f>
        <v>30</v>
      </c>
      <c r="I3329">
        <f t="shared" si="51"/>
        <v>20</v>
      </c>
      <c r="J3329" s="31">
        <f>Classes_finales!$W$30*C3329^3+Classes_finales!$W$31*C3329^2+Classes_finales!$W$32*C3329+Classes_finales!$W$33</f>
        <v>2.4300648784788432</v>
      </c>
      <c r="K3329">
        <f>IF(OR(C3329&lt;10,C3329&gt;450),0,IF(H3329&gt;=MAX(Classes_finales!D:D),$M$1,Donnees_SIG!J3329))</f>
        <v>2.4300648784788432</v>
      </c>
      <c r="P3329" t="s">
        <v>39</v>
      </c>
    </row>
    <row r="3330" spans="1:16">
      <c r="A3330" t="s">
        <v>6695</v>
      </c>
      <c r="B3330" t="s">
        <v>6696</v>
      </c>
      <c r="C3330">
        <v>35.055301665999998</v>
      </c>
      <c r="D3330" t="s">
        <v>37</v>
      </c>
      <c r="E3330">
        <v>790616.54231390904</v>
      </c>
      <c r="F3330">
        <v>9637543.8477809094</v>
      </c>
      <c r="G3330">
        <f>IF(C3330="","",VLOOKUP(C3330,Classes_detaillees!B:D,Classes_detaillees!C$1,TRUE))</f>
        <v>40</v>
      </c>
      <c r="H3330">
        <f>IF(C3330="","",VLOOKUP(C3330,Classes_finales!B:D,Classes_finales!C$1,TRUE))</f>
        <v>40</v>
      </c>
      <c r="I3330">
        <f t="shared" si="51"/>
        <v>20</v>
      </c>
      <c r="J3330" s="31">
        <f>Classes_finales!$W$30*C3330^3+Classes_finales!$W$31*C3330^2+Classes_finales!$W$32*C3330+Classes_finales!$W$33</f>
        <v>3.3588987513532729</v>
      </c>
      <c r="K3330">
        <f>IF(OR(C3330&lt;10,C3330&gt;450),0,IF(H3330&gt;=MAX(Classes_finales!D:D),$M$1,Donnees_SIG!J3330))</f>
        <v>3.3588987513532729</v>
      </c>
      <c r="P3330" t="s">
        <v>39</v>
      </c>
    </row>
    <row r="3331" spans="1:16">
      <c r="A3331" t="s">
        <v>6697</v>
      </c>
      <c r="B3331" t="s">
        <v>6698</v>
      </c>
      <c r="C3331">
        <v>59.964801788000003</v>
      </c>
      <c r="D3331" t="s">
        <v>37</v>
      </c>
      <c r="E3331">
        <v>783252.55523660104</v>
      </c>
      <c r="F3331">
        <v>9636840.9935334008</v>
      </c>
      <c r="G3331">
        <f>IF(C3331="","",VLOOKUP(C3331,Classes_detaillees!B:D,Classes_detaillees!C$1,TRUE))</f>
        <v>60</v>
      </c>
      <c r="H3331">
        <f>IF(C3331="","",VLOOKUP(C3331,Classes_finales!B:D,Classes_finales!C$1,TRUE))</f>
        <v>60</v>
      </c>
      <c r="I3331">
        <f t="shared" ref="I3331:I3394" si="52">IF(E3331="","",20)</f>
        <v>20</v>
      </c>
      <c r="J3331" s="31">
        <f>Classes_finales!$W$30*C3331^3+Classes_finales!$W$31*C3331^2+Classes_finales!$W$32*C3331+Classes_finales!$W$33</f>
        <v>6.5326059739535722</v>
      </c>
      <c r="K3331">
        <f>IF(OR(C3331&lt;10,C3331&gt;450),0,IF(H3331&gt;=MAX(Classes_finales!D:D),$M$1,Donnees_SIG!J3331))</f>
        <v>6.5326059739535722</v>
      </c>
      <c r="P3331" t="s">
        <v>39</v>
      </c>
    </row>
    <row r="3332" spans="1:16">
      <c r="A3332" t="s">
        <v>6699</v>
      </c>
      <c r="B3332" s="31" t="s">
        <v>6700</v>
      </c>
      <c r="C3332">
        <v>47.148998259999999</v>
      </c>
      <c r="D3332" t="s">
        <v>37</v>
      </c>
      <c r="E3332">
        <v>783518.42430967605</v>
      </c>
      <c r="F3332">
        <v>9636120.28041742</v>
      </c>
      <c r="G3332">
        <f>IF(C3332="","",VLOOKUP(C3332,Classes_detaillees!B:D,Classes_detaillees!C$1,TRUE))</f>
        <v>50</v>
      </c>
      <c r="H3332">
        <f>IF(C3332="","",VLOOKUP(C3332,Classes_finales!B:D,Classes_finales!C$1,TRUE))</f>
        <v>50</v>
      </c>
      <c r="I3332">
        <f t="shared" si="52"/>
        <v>20</v>
      </c>
      <c r="J3332" s="31">
        <f>Classes_finales!$W$30*C3332^3+Classes_finales!$W$31*C3332^2+Classes_finales!$W$32*C3332+Classes_finales!$W$33</f>
        <v>4.9994687813264189</v>
      </c>
      <c r="K3332">
        <f>IF(OR(C3332&lt;10,C3332&gt;450),0,IF(H3332&gt;=MAX(Classes_finales!D:D),$M$1,Donnees_SIG!J3332))</f>
        <v>4.9994687813264189</v>
      </c>
      <c r="P3332" t="s">
        <v>39</v>
      </c>
    </row>
    <row r="3333" spans="1:16">
      <c r="A3333" t="s">
        <v>6701</v>
      </c>
      <c r="B3333" t="s">
        <v>6702</v>
      </c>
      <c r="C3333">
        <v>88.750701903999996</v>
      </c>
      <c r="D3333" t="s">
        <v>37</v>
      </c>
      <c r="E3333">
        <v>790540.96556873398</v>
      </c>
      <c r="F3333">
        <v>9639139.9189949799</v>
      </c>
      <c r="G3333">
        <f>IF(C3333="","",VLOOKUP(C3333,Classes_detaillees!B:D,Classes_detaillees!C$1,TRUE))</f>
        <v>90</v>
      </c>
      <c r="H3333">
        <f>IF(C3333="","",VLOOKUP(C3333,Classes_finales!B:D,Classes_finales!C$1,TRUE))</f>
        <v>80</v>
      </c>
      <c r="I3333">
        <f t="shared" si="52"/>
        <v>20</v>
      </c>
      <c r="J3333" s="31">
        <f>Classes_finales!$W$30*C3333^3+Classes_finales!$W$31*C3333^2+Classes_finales!$W$32*C3333+Classes_finales!$W$33</f>
        <v>7.9196963773665008</v>
      </c>
      <c r="K3333">
        <f>IF(OR(C3333&lt;10,C3333&gt;450),0,IF(H3333&gt;=MAX(Classes_finales!D:D),$M$1,Donnees_SIG!J3333))</f>
        <v>7.914299999999999</v>
      </c>
      <c r="P3333" t="s">
        <v>39</v>
      </c>
    </row>
    <row r="3334" spans="1:16">
      <c r="A3334" t="s">
        <v>6703</v>
      </c>
      <c r="B3334" t="s">
        <v>6704</v>
      </c>
      <c r="C3334">
        <v>35.242500305</v>
      </c>
      <c r="D3334" t="s">
        <v>37</v>
      </c>
      <c r="E3334">
        <v>789975.84205356997</v>
      </c>
      <c r="F3334">
        <v>9637657.5926892497</v>
      </c>
      <c r="G3334">
        <f>IF(C3334="","",VLOOKUP(C3334,Classes_detaillees!B:D,Classes_detaillees!C$1,TRUE))</f>
        <v>40</v>
      </c>
      <c r="H3334">
        <f>IF(C3334="","",VLOOKUP(C3334,Classes_finales!B:D,Classes_finales!C$1,TRUE))</f>
        <v>40</v>
      </c>
      <c r="I3334">
        <f t="shared" si="52"/>
        <v>20</v>
      </c>
      <c r="J3334" s="31">
        <f>Classes_finales!$W$30*C3334^3+Classes_finales!$W$31*C3334^2+Classes_finales!$W$32*C3334+Classes_finales!$W$33</f>
        <v>3.3846251373354042</v>
      </c>
      <c r="K3334">
        <f>IF(OR(C3334&lt;10,C3334&gt;450),0,IF(H3334&gt;=MAX(Classes_finales!D:D),$M$1,Donnees_SIG!J3334))</f>
        <v>3.3846251373354042</v>
      </c>
      <c r="P3334" t="s">
        <v>39</v>
      </c>
    </row>
    <row r="3335" spans="1:16">
      <c r="A3335" t="s">
        <v>6705</v>
      </c>
      <c r="B3335" t="s">
        <v>6706</v>
      </c>
      <c r="C3335">
        <v>44.956001282000003</v>
      </c>
      <c r="D3335" t="s">
        <v>37</v>
      </c>
      <c r="E3335">
        <v>790801.93497499195</v>
      </c>
      <c r="F3335">
        <v>9638658.5113627594</v>
      </c>
      <c r="G3335">
        <f>IF(C3335="","",VLOOKUP(C3335,Classes_detaillees!B:D,Classes_detaillees!C$1,TRUE))</f>
        <v>45</v>
      </c>
      <c r="H3335">
        <f>IF(C3335="","",VLOOKUP(C3335,Classes_finales!B:D,Classes_finales!C$1,TRUE))</f>
        <v>50</v>
      </c>
      <c r="I3335">
        <f t="shared" si="52"/>
        <v>20</v>
      </c>
      <c r="J3335" s="31">
        <f>Classes_finales!$W$30*C3335^3+Classes_finales!$W$31*C3335^2+Classes_finales!$W$32*C3335+Classes_finales!$W$33</f>
        <v>4.7094296047787392</v>
      </c>
      <c r="K3335">
        <f>IF(OR(C3335&lt;10,C3335&gt;450),0,IF(H3335&gt;=MAX(Classes_finales!D:D),$M$1,Donnees_SIG!J3335))</f>
        <v>4.7094296047787392</v>
      </c>
      <c r="P3335" t="s">
        <v>39</v>
      </c>
    </row>
    <row r="3336" spans="1:16">
      <c r="A3336" t="s">
        <v>6707</v>
      </c>
      <c r="B3336" t="s">
        <v>6708</v>
      </c>
      <c r="C3336">
        <v>32.488300322999997</v>
      </c>
      <c r="D3336" t="s">
        <v>37</v>
      </c>
      <c r="E3336">
        <v>790583.48163705203</v>
      </c>
      <c r="F3336">
        <v>9638255.5813011397</v>
      </c>
      <c r="G3336">
        <f>IF(C3336="","",VLOOKUP(C3336,Classes_detaillees!B:D,Classes_detaillees!C$1,TRUE))</f>
        <v>35</v>
      </c>
      <c r="H3336">
        <f>IF(C3336="","",VLOOKUP(C3336,Classes_finales!B:D,Classes_finales!C$1,TRUE))</f>
        <v>35</v>
      </c>
      <c r="I3336">
        <f t="shared" si="52"/>
        <v>20</v>
      </c>
      <c r="J3336" s="31">
        <f>Classes_finales!$W$30*C3336^3+Classes_finales!$W$31*C3336^2+Classes_finales!$W$32*C3336+Classes_finales!$W$33</f>
        <v>3.0071402358502146</v>
      </c>
      <c r="K3336">
        <f>IF(OR(C3336&lt;10,C3336&gt;450),0,IF(H3336&gt;=MAX(Classes_finales!D:D),$M$1,Donnees_SIG!J3336))</f>
        <v>3.0071402358502146</v>
      </c>
      <c r="P3336" t="s">
        <v>39</v>
      </c>
    </row>
    <row r="3337" spans="1:16">
      <c r="A3337" t="s">
        <v>6709</v>
      </c>
      <c r="B3337" t="s">
        <v>6710</v>
      </c>
      <c r="C3337">
        <v>67.910797118999994</v>
      </c>
      <c r="D3337" t="s">
        <v>37</v>
      </c>
      <c r="E3337">
        <v>783371.18860574905</v>
      </c>
      <c r="F3337">
        <v>9635680.3751036599</v>
      </c>
      <c r="G3337">
        <f>IF(C3337="","",VLOOKUP(C3337,Classes_detaillees!B:D,Classes_detaillees!C$1,TRUE))</f>
        <v>70</v>
      </c>
      <c r="H3337">
        <f>IF(C3337="","",VLOOKUP(C3337,Classes_finales!B:D,Classes_finales!C$1,TRUE))</f>
        <v>70</v>
      </c>
      <c r="I3337">
        <f t="shared" si="52"/>
        <v>20</v>
      </c>
      <c r="J3337" s="31">
        <f>Classes_finales!$W$30*C3337^3+Classes_finales!$W$31*C3337^2+Classes_finales!$W$32*C3337+Classes_finales!$W$33</f>
        <v>7.2686283561270795</v>
      </c>
      <c r="K3337">
        <f>IF(OR(C3337&lt;10,C3337&gt;450),0,IF(H3337&gt;=MAX(Classes_finales!D:D),$M$1,Donnees_SIG!J3337))</f>
        <v>7.2686283561270795</v>
      </c>
      <c r="P3337" t="s">
        <v>39</v>
      </c>
    </row>
    <row r="3338" spans="1:16">
      <c r="A3338" t="s">
        <v>6711</v>
      </c>
      <c r="B3338" t="s">
        <v>6712</v>
      </c>
      <c r="C3338">
        <v>150.50799560999999</v>
      </c>
      <c r="D3338" t="s">
        <v>37</v>
      </c>
      <c r="E3338">
        <v>790591.06670897896</v>
      </c>
      <c r="F3338">
        <v>9638762.9685858991</v>
      </c>
      <c r="G3338">
        <f>IF(C3338="","",VLOOKUP(C3338,Classes_detaillees!B:D,Classes_detaillees!C$1,TRUE))</f>
        <v>155</v>
      </c>
      <c r="H3338">
        <f>IF(C3338="","",VLOOKUP(C3338,Classes_finales!B:D,Classes_finales!C$1,TRUE))</f>
        <v>80</v>
      </c>
      <c r="I3338">
        <f t="shared" si="52"/>
        <v>20</v>
      </c>
      <c r="J3338" s="31">
        <f>Classes_finales!$W$30*C3338^3+Classes_finales!$W$31*C3338^2+Classes_finales!$W$32*C3338+Classes_finales!$W$33</f>
        <v>-10.266069447423755</v>
      </c>
      <c r="K3338">
        <f>IF(OR(C3338&lt;10,C3338&gt;450),0,IF(H3338&gt;=MAX(Classes_finales!D:D),$M$1,Donnees_SIG!J3338))</f>
        <v>7.914299999999999</v>
      </c>
      <c r="P3338" t="s">
        <v>39</v>
      </c>
    </row>
    <row r="3339" spans="1:16">
      <c r="A3339" t="s">
        <v>6713</v>
      </c>
      <c r="B3339" t="s">
        <v>6714</v>
      </c>
      <c r="C3339">
        <v>107.86440277</v>
      </c>
      <c r="D3339" t="s">
        <v>37</v>
      </c>
      <c r="E3339">
        <v>790422.05245986301</v>
      </c>
      <c r="F3339">
        <v>9638761.75738113</v>
      </c>
      <c r="G3339">
        <f>IF(C3339="","",VLOOKUP(C3339,Classes_detaillees!B:D,Classes_detaillees!C$1,TRUE))</f>
        <v>110</v>
      </c>
      <c r="H3339">
        <f>IF(C3339="","",VLOOKUP(C3339,Classes_finales!B:D,Classes_finales!C$1,TRUE))</f>
        <v>80</v>
      </c>
      <c r="I3339">
        <f t="shared" si="52"/>
        <v>20</v>
      </c>
      <c r="J3339" s="31">
        <f>Classes_finales!$W$30*C3339^3+Classes_finales!$W$31*C3339^2+Classes_finales!$W$32*C3339+Classes_finales!$W$33</f>
        <v>6.1567264345380703</v>
      </c>
      <c r="K3339">
        <f>IF(OR(C3339&lt;10,C3339&gt;450),0,IF(H3339&gt;=MAX(Classes_finales!D:D),$M$1,Donnees_SIG!J3339))</f>
        <v>7.914299999999999</v>
      </c>
      <c r="P3339" t="s">
        <v>39</v>
      </c>
    </row>
    <row r="3340" spans="1:16">
      <c r="A3340" t="s">
        <v>6715</v>
      </c>
      <c r="B3340" t="s">
        <v>6716</v>
      </c>
      <c r="C3340">
        <v>49.622898102000001</v>
      </c>
      <c r="D3340" t="s">
        <v>37</v>
      </c>
      <c r="E3340">
        <v>785566.63713772502</v>
      </c>
      <c r="F3340">
        <v>9635773.7396942805</v>
      </c>
      <c r="G3340">
        <f>IF(C3340="","",VLOOKUP(C3340,Classes_detaillees!B:D,Classes_detaillees!C$1,TRUE))</f>
        <v>50</v>
      </c>
      <c r="H3340">
        <f>IF(C3340="","",VLOOKUP(C3340,Classes_finales!B:D,Classes_finales!C$1,TRUE))</f>
        <v>50</v>
      </c>
      <c r="I3340">
        <f t="shared" si="52"/>
        <v>20</v>
      </c>
      <c r="J3340" s="31">
        <f>Classes_finales!$W$30*C3340^3+Classes_finales!$W$31*C3340^2+Classes_finales!$W$32*C3340+Classes_finales!$W$33</f>
        <v>5.3193330769924749</v>
      </c>
      <c r="K3340">
        <f>IF(OR(C3340&lt;10,C3340&gt;450),0,IF(H3340&gt;=MAX(Classes_finales!D:D),$M$1,Donnees_SIG!J3340))</f>
        <v>5.3193330769924749</v>
      </c>
      <c r="P3340" t="s">
        <v>39</v>
      </c>
    </row>
    <row r="3341" spans="1:16">
      <c r="A3341" t="s">
        <v>6717</v>
      </c>
      <c r="B3341" t="s">
        <v>6718</v>
      </c>
      <c r="C3341">
        <v>53.629100800000003</v>
      </c>
      <c r="D3341" t="s">
        <v>37</v>
      </c>
      <c r="E3341">
        <v>786746.97157671303</v>
      </c>
      <c r="F3341">
        <v>9636337.4723607302</v>
      </c>
      <c r="G3341">
        <f>IF(C3341="","",VLOOKUP(C3341,Classes_detaillees!B:D,Classes_detaillees!C$1,TRUE))</f>
        <v>55</v>
      </c>
      <c r="H3341">
        <f>IF(C3341="","",VLOOKUP(C3341,Classes_finales!B:D,Classes_finales!C$1,TRUE))</f>
        <v>60</v>
      </c>
      <c r="I3341">
        <f t="shared" si="52"/>
        <v>20</v>
      </c>
      <c r="J3341" s="31">
        <f>Classes_finales!$W$30*C3341^3+Classes_finales!$W$31*C3341^2+Classes_finales!$W$32*C3341+Classes_finales!$W$33</f>
        <v>5.81634066123077</v>
      </c>
      <c r="K3341">
        <f>IF(OR(C3341&lt;10,C3341&gt;450),0,IF(H3341&gt;=MAX(Classes_finales!D:D),$M$1,Donnees_SIG!J3341))</f>
        <v>5.81634066123077</v>
      </c>
      <c r="P3341" t="s">
        <v>39</v>
      </c>
    </row>
    <row r="3342" spans="1:16">
      <c r="A3342" t="s">
        <v>6719</v>
      </c>
      <c r="B3342" t="s">
        <v>6720</v>
      </c>
      <c r="C3342">
        <v>70.406303406000006</v>
      </c>
      <c r="D3342" t="s">
        <v>37</v>
      </c>
      <c r="E3342">
        <v>790661.63779921096</v>
      </c>
      <c r="F3342">
        <v>9637993.6712606009</v>
      </c>
      <c r="G3342">
        <f>IF(C3342="","",VLOOKUP(C3342,Classes_detaillees!B:D,Classes_detaillees!C$1,TRUE))</f>
        <v>75</v>
      </c>
      <c r="H3342">
        <f>IF(C3342="","",VLOOKUP(C3342,Classes_finales!B:D,Classes_finales!C$1,TRUE))</f>
        <v>80</v>
      </c>
      <c r="I3342">
        <f t="shared" si="52"/>
        <v>20</v>
      </c>
      <c r="J3342" s="31">
        <f>Classes_finales!$W$30*C3342^3+Classes_finales!$W$31*C3342^2+Classes_finales!$W$32*C3342+Classes_finales!$W$33</f>
        <v>7.4537754050986482</v>
      </c>
      <c r="K3342">
        <f>IF(OR(C3342&lt;10,C3342&gt;450),0,IF(H3342&gt;=MAX(Classes_finales!D:D),$M$1,Donnees_SIG!J3342))</f>
        <v>7.914299999999999</v>
      </c>
      <c r="P3342" t="s">
        <v>39</v>
      </c>
    </row>
    <row r="3343" spans="1:16">
      <c r="A3343" t="s">
        <v>6721</v>
      </c>
      <c r="B3343" t="s">
        <v>6722</v>
      </c>
      <c r="C3343">
        <v>35.516601561999998</v>
      </c>
      <c r="D3343" t="s">
        <v>37</v>
      </c>
      <c r="E3343">
        <v>789796.702951101</v>
      </c>
      <c r="F3343">
        <v>9637348.9050151408</v>
      </c>
      <c r="G3343">
        <f>IF(C3343="","",VLOOKUP(C3343,Classes_detaillees!B:D,Classes_detaillees!C$1,TRUE))</f>
        <v>40</v>
      </c>
      <c r="H3343">
        <f>IF(C3343="","",VLOOKUP(C3343,Classes_finales!B:D,Classes_finales!C$1,TRUE))</f>
        <v>40</v>
      </c>
      <c r="I3343">
        <f t="shared" si="52"/>
        <v>20</v>
      </c>
      <c r="J3343" s="31">
        <f>Classes_finales!$W$30*C3343^3+Classes_finales!$W$31*C3343^2+Classes_finales!$W$32*C3343+Classes_finales!$W$33</f>
        <v>3.4223049849528886</v>
      </c>
      <c r="K3343">
        <f>IF(OR(C3343&lt;10,C3343&gt;450),0,IF(H3343&gt;=MAX(Classes_finales!D:D),$M$1,Donnees_SIG!J3343))</f>
        <v>3.4223049849528886</v>
      </c>
      <c r="P3343" t="s">
        <v>39</v>
      </c>
    </row>
    <row r="3344" spans="1:16">
      <c r="A3344" t="s">
        <v>6723</v>
      </c>
      <c r="B3344" t="s">
        <v>6724</v>
      </c>
      <c r="C3344">
        <v>39.465099334999998</v>
      </c>
      <c r="D3344" t="s">
        <v>37</v>
      </c>
      <c r="E3344">
        <v>789807.01028473105</v>
      </c>
      <c r="F3344">
        <v>9637352.3894884493</v>
      </c>
      <c r="G3344">
        <f>IF(C3344="","",VLOOKUP(C3344,Classes_detaillees!B:D,Classes_detaillees!C$1,TRUE))</f>
        <v>40</v>
      </c>
      <c r="H3344">
        <f>IF(C3344="","",VLOOKUP(C3344,Classes_finales!B:D,Classes_finales!C$1,TRUE))</f>
        <v>40</v>
      </c>
      <c r="I3344">
        <f t="shared" si="52"/>
        <v>20</v>
      </c>
      <c r="J3344" s="31">
        <f>Classes_finales!$W$30*C3344^3+Classes_finales!$W$31*C3344^2+Classes_finales!$W$32*C3344+Classes_finales!$W$33</f>
        <v>3.965017936119104</v>
      </c>
      <c r="K3344">
        <f>IF(OR(C3344&lt;10,C3344&gt;450),0,IF(H3344&gt;=MAX(Classes_finales!D:D),$M$1,Donnees_SIG!J3344))</f>
        <v>3.965017936119104</v>
      </c>
      <c r="P3344" t="s">
        <v>39</v>
      </c>
    </row>
    <row r="3345" spans="1:16">
      <c r="A3345" t="s">
        <v>6725</v>
      </c>
      <c r="B3345" t="s">
        <v>6726</v>
      </c>
      <c r="C3345">
        <v>37.047901154000002</v>
      </c>
      <c r="D3345" t="s">
        <v>37</v>
      </c>
      <c r="E3345">
        <v>790554.80588737095</v>
      </c>
      <c r="F3345">
        <v>9638183.4192924909</v>
      </c>
      <c r="G3345">
        <f>IF(C3345="","",VLOOKUP(C3345,Classes_detaillees!B:D,Classes_detaillees!C$1,TRUE))</f>
        <v>40</v>
      </c>
      <c r="H3345">
        <f>IF(C3345="","",VLOOKUP(C3345,Classes_finales!B:D,Classes_finales!C$1,TRUE))</f>
        <v>40</v>
      </c>
      <c r="I3345">
        <f t="shared" si="52"/>
        <v>20</v>
      </c>
      <c r="J3345" s="31">
        <f>Classes_finales!$W$30*C3345^3+Classes_finales!$W$31*C3345^2+Classes_finales!$W$32*C3345+Classes_finales!$W$33</f>
        <v>3.6329292346556259</v>
      </c>
      <c r="K3345">
        <f>IF(OR(C3345&lt;10,C3345&gt;450),0,IF(H3345&gt;=MAX(Classes_finales!D:D),$M$1,Donnees_SIG!J3345))</f>
        <v>3.6329292346556259</v>
      </c>
      <c r="P3345" t="s">
        <v>39</v>
      </c>
    </row>
    <row r="3346" spans="1:16">
      <c r="A3346" t="s">
        <v>6727</v>
      </c>
      <c r="B3346" t="s">
        <v>6728</v>
      </c>
      <c r="C3346">
        <v>61.771301270000002</v>
      </c>
      <c r="D3346" t="s">
        <v>37</v>
      </c>
      <c r="E3346">
        <v>790642.67930382094</v>
      </c>
      <c r="F3346">
        <v>9639329.9202453606</v>
      </c>
      <c r="G3346">
        <f>IF(C3346="","",VLOOKUP(C3346,Classes_detaillees!B:D,Classes_detaillees!C$1,TRUE))</f>
        <v>65</v>
      </c>
      <c r="H3346">
        <f>IF(C3346="","",VLOOKUP(C3346,Classes_finales!B:D,Classes_finales!C$1,TRUE))</f>
        <v>70</v>
      </c>
      <c r="I3346">
        <f t="shared" si="52"/>
        <v>20</v>
      </c>
      <c r="J3346" s="31">
        <f>Classes_finales!$W$30*C3346^3+Classes_finales!$W$31*C3346^2+Classes_finales!$W$32*C3346+Classes_finales!$W$33</f>
        <v>6.7176058423134535</v>
      </c>
      <c r="K3346">
        <f>IF(OR(C3346&lt;10,C3346&gt;450),0,IF(H3346&gt;=MAX(Classes_finales!D:D),$M$1,Donnees_SIG!J3346))</f>
        <v>6.7176058423134535</v>
      </c>
      <c r="P3346" t="s">
        <v>39</v>
      </c>
    </row>
    <row r="3347" spans="1:16">
      <c r="A3347" t="s">
        <v>6729</v>
      </c>
      <c r="B3347" s="31" t="s">
        <v>6730</v>
      </c>
      <c r="C3347">
        <v>80.748703003000003</v>
      </c>
      <c r="D3347" t="s">
        <v>37</v>
      </c>
      <c r="E3347">
        <v>790887.64180868794</v>
      </c>
      <c r="F3347">
        <v>9638313.4205269702</v>
      </c>
      <c r="G3347">
        <f>IF(C3347="","",VLOOKUP(C3347,Classes_detaillees!B:D,Classes_detaillees!C$1,TRUE))</f>
        <v>85</v>
      </c>
      <c r="H3347">
        <f>IF(C3347="","",VLOOKUP(C3347,Classes_finales!B:D,Classes_finales!C$1,TRUE))</f>
        <v>80</v>
      </c>
      <c r="I3347">
        <f t="shared" si="52"/>
        <v>20</v>
      </c>
      <c r="J3347" s="31">
        <f>Classes_finales!$W$30*C3347^3+Classes_finales!$W$31*C3347^2+Classes_finales!$W$32*C3347+Classes_finales!$W$33</f>
        <v>7.9314768648872711</v>
      </c>
      <c r="K3347">
        <f>IF(OR(C3347&lt;10,C3347&gt;450),0,IF(H3347&gt;=MAX(Classes_finales!D:D),$M$1,Donnees_SIG!J3347))</f>
        <v>7.914299999999999</v>
      </c>
      <c r="P3347" t="s">
        <v>39</v>
      </c>
    </row>
    <row r="3348" spans="1:16">
      <c r="A3348" t="s">
        <v>6731</v>
      </c>
      <c r="B3348" t="s">
        <v>6732</v>
      </c>
      <c r="C3348">
        <v>289.38439941000001</v>
      </c>
      <c r="D3348" t="s">
        <v>37</v>
      </c>
      <c r="E3348">
        <v>790422.68555367005</v>
      </c>
      <c r="F3348">
        <v>9637679.9190357309</v>
      </c>
      <c r="G3348">
        <f>IF(C3348="","",VLOOKUP(C3348,Classes_detaillees!B:D,Classes_detaillees!C$1,TRUE))</f>
        <v>290</v>
      </c>
      <c r="H3348">
        <f>IF(C3348="","",VLOOKUP(C3348,Classes_finales!B:D,Classes_finales!C$1,TRUE))</f>
        <v>80</v>
      </c>
      <c r="I3348">
        <f t="shared" si="52"/>
        <v>20</v>
      </c>
      <c r="J3348" s="31">
        <f>Classes_finales!$W$30*C3348^3+Classes_finales!$W$31*C3348^2+Classes_finales!$W$32*C3348+Classes_finales!$W$33</f>
        <v>-284.45666903757422</v>
      </c>
      <c r="K3348">
        <f>IF(OR(C3348&lt;10,C3348&gt;450),0,IF(H3348&gt;=MAX(Classes_finales!D:D),$M$1,Donnees_SIG!J3348))</f>
        <v>7.914299999999999</v>
      </c>
      <c r="P3348" t="s">
        <v>39</v>
      </c>
    </row>
    <row r="3349" spans="1:16">
      <c r="A3349" t="s">
        <v>6733</v>
      </c>
      <c r="B3349" s="31" t="s">
        <v>6734</v>
      </c>
      <c r="C3349">
        <v>197.21730041999999</v>
      </c>
      <c r="D3349" t="s">
        <v>37</v>
      </c>
      <c r="E3349">
        <v>783114.681647141</v>
      </c>
      <c r="F3349">
        <v>9636421.0571518503</v>
      </c>
      <c r="G3349">
        <f>IF(C3349="","",VLOOKUP(C3349,Classes_detaillees!B:D,Classes_detaillees!C$1,TRUE))</f>
        <v>200</v>
      </c>
      <c r="H3349">
        <f>IF(C3349="","",VLOOKUP(C3349,Classes_finales!B:D,Classes_finales!C$1,TRUE))</f>
        <v>80</v>
      </c>
      <c r="I3349">
        <f t="shared" si="52"/>
        <v>20</v>
      </c>
      <c r="J3349" s="31">
        <f>Classes_finales!$W$30*C3349^3+Classes_finales!$W$31*C3349^2+Classes_finales!$W$32*C3349+Classes_finales!$W$33</f>
        <v>-57.101786778574777</v>
      </c>
      <c r="K3349">
        <f>IF(OR(C3349&lt;10,C3349&gt;450),0,IF(H3349&gt;=MAX(Classes_finales!D:D),$M$1,Donnees_SIG!J3349))</f>
        <v>7.914299999999999</v>
      </c>
      <c r="P3349" t="s">
        <v>39</v>
      </c>
    </row>
    <row r="3350" spans="1:16">
      <c r="A3350" t="s">
        <v>6735</v>
      </c>
      <c r="B3350" t="s">
        <v>6736</v>
      </c>
      <c r="C3350">
        <v>61.301300048999998</v>
      </c>
      <c r="D3350" t="s">
        <v>37</v>
      </c>
      <c r="E3350">
        <v>791175.72361089196</v>
      </c>
      <c r="F3350">
        <v>9637150.5022455901</v>
      </c>
      <c r="G3350">
        <f>IF(C3350="","",VLOOKUP(C3350,Classes_detaillees!B:D,Classes_detaillees!C$1,TRUE))</f>
        <v>65</v>
      </c>
      <c r="H3350">
        <f>IF(C3350="","",VLOOKUP(C3350,Classes_finales!B:D,Classes_finales!C$1,TRUE))</f>
        <v>70</v>
      </c>
      <c r="I3350">
        <f t="shared" si="52"/>
        <v>20</v>
      </c>
      <c r="J3350" s="31">
        <f>Classes_finales!$W$30*C3350^3+Classes_finales!$W$31*C3350^2+Classes_finales!$W$32*C3350+Classes_finales!$W$33</f>
        <v>6.670391568638717</v>
      </c>
      <c r="K3350">
        <f>IF(OR(C3350&lt;10,C3350&gt;450),0,IF(H3350&gt;=MAX(Classes_finales!D:D),$M$1,Donnees_SIG!J3350))</f>
        <v>6.670391568638717</v>
      </c>
      <c r="P3350" t="s">
        <v>39</v>
      </c>
    </row>
    <row r="3351" spans="1:16">
      <c r="A3351" t="s">
        <v>6737</v>
      </c>
      <c r="B3351" t="s">
        <v>6738</v>
      </c>
      <c r="C3351">
        <v>37.030399322999997</v>
      </c>
      <c r="D3351" t="s">
        <v>37</v>
      </c>
      <c r="E3351">
        <v>792932.76689930202</v>
      </c>
      <c r="F3351">
        <v>9638979.1739774905</v>
      </c>
      <c r="G3351">
        <f>IF(C3351="","",VLOOKUP(C3351,Classes_detaillees!B:D,Classes_detaillees!C$1,TRUE))</f>
        <v>40</v>
      </c>
      <c r="H3351">
        <f>IF(C3351="","",VLOOKUP(C3351,Classes_finales!B:D,Classes_finales!C$1,TRUE))</f>
        <v>40</v>
      </c>
      <c r="I3351">
        <f t="shared" si="52"/>
        <v>20</v>
      </c>
      <c r="J3351" s="31">
        <f>Classes_finales!$W$30*C3351^3+Classes_finales!$W$31*C3351^2+Classes_finales!$W$32*C3351+Classes_finales!$W$33</f>
        <v>3.6305217118276514</v>
      </c>
      <c r="K3351">
        <f>IF(OR(C3351&lt;10,C3351&gt;450),0,IF(H3351&gt;=MAX(Classes_finales!D:D),$M$1,Donnees_SIG!J3351))</f>
        <v>3.6305217118276514</v>
      </c>
      <c r="P3351" t="s">
        <v>39</v>
      </c>
    </row>
    <row r="3352" spans="1:16">
      <c r="A3352" t="s">
        <v>6739</v>
      </c>
      <c r="B3352" s="31" t="s">
        <v>6740</v>
      </c>
      <c r="C3352">
        <v>126.09559631</v>
      </c>
      <c r="D3352" t="s">
        <v>37</v>
      </c>
      <c r="E3352">
        <v>790344.33840560098</v>
      </c>
      <c r="F3352">
        <v>9638857.6463259701</v>
      </c>
      <c r="G3352">
        <f>IF(C3352="","",VLOOKUP(C3352,Classes_detaillees!B:D,Classes_detaillees!C$1,TRUE))</f>
        <v>130</v>
      </c>
      <c r="H3352">
        <f>IF(C3352="","",VLOOKUP(C3352,Classes_finales!B:D,Classes_finales!C$1,TRUE))</f>
        <v>80</v>
      </c>
      <c r="I3352">
        <f t="shared" si="52"/>
        <v>20</v>
      </c>
      <c r="J3352" s="31">
        <f>Classes_finales!$W$30*C3352^3+Classes_finales!$W$31*C3352^2+Classes_finales!$W$32*C3352+Classes_finales!$W$33</f>
        <v>1.5787078025889216</v>
      </c>
      <c r="K3352">
        <f>IF(OR(C3352&lt;10,C3352&gt;450),0,IF(H3352&gt;=MAX(Classes_finales!D:D),$M$1,Donnees_SIG!J3352))</f>
        <v>7.914299999999999</v>
      </c>
      <c r="P3352" t="s">
        <v>39</v>
      </c>
    </row>
    <row r="3353" spans="1:16">
      <c r="A3353" t="s">
        <v>6741</v>
      </c>
      <c r="B3353" t="s">
        <v>6742</v>
      </c>
      <c r="C3353">
        <v>695.79669189000003</v>
      </c>
      <c r="D3353" t="s">
        <v>37</v>
      </c>
      <c r="E3353">
        <v>791718.27128474403</v>
      </c>
      <c r="F3353">
        <v>9638287.0698060095</v>
      </c>
      <c r="G3353">
        <f>IF(C3353="","",VLOOKUP(C3353,Classes_detaillees!B:D,Classes_detaillees!C$1,TRUE))</f>
        <v>700</v>
      </c>
      <c r="H3353">
        <f>IF(C3353="","",VLOOKUP(C3353,Classes_finales!B:D,Classes_finales!C$1,TRUE))</f>
        <v>80</v>
      </c>
      <c r="I3353">
        <f t="shared" si="52"/>
        <v>20</v>
      </c>
      <c r="J3353" s="31">
        <f>Classes_finales!$W$30*C3353^3+Classes_finales!$W$31*C3353^2+Classes_finales!$W$32*C3353+Classes_finales!$W$33</f>
        <v>-5632.9574919150882</v>
      </c>
      <c r="K3353">
        <f>IF(OR(C3353&lt;10,C3353&gt;450),0,IF(H3353&gt;=MAX(Classes_finales!D:D),$M$1,Donnees_SIG!J3353))</f>
        <v>0</v>
      </c>
      <c r="P3353" t="s">
        <v>39</v>
      </c>
    </row>
    <row r="3354" spans="1:16">
      <c r="A3354" t="s">
        <v>6743</v>
      </c>
      <c r="B3354" s="31" t="s">
        <v>6744</v>
      </c>
      <c r="C3354">
        <v>647.24108887</v>
      </c>
      <c r="D3354" t="s">
        <v>37</v>
      </c>
      <c r="E3354">
        <v>790803.90440252097</v>
      </c>
      <c r="F3354">
        <v>9638514.7511903793</v>
      </c>
      <c r="G3354">
        <f>IF(C3354="","",VLOOKUP(C3354,Classes_detaillees!B:D,Classes_detaillees!C$1,TRUE))</f>
        <v>650</v>
      </c>
      <c r="H3354">
        <f>IF(C3354="","",VLOOKUP(C3354,Classes_finales!B:D,Classes_finales!C$1,TRUE))</f>
        <v>80</v>
      </c>
      <c r="I3354">
        <f t="shared" si="52"/>
        <v>20</v>
      </c>
      <c r="J3354" s="31">
        <f>Classes_finales!$W$30*C3354^3+Classes_finales!$W$31*C3354^2+Classes_finales!$W$32*C3354+Classes_finales!$W$33</f>
        <v>-4464.8814572704914</v>
      </c>
      <c r="K3354">
        <f>IF(OR(C3354&lt;10,C3354&gt;450),0,IF(H3354&gt;=MAX(Classes_finales!D:D),$M$1,Donnees_SIG!J3354))</f>
        <v>0</v>
      </c>
      <c r="P3354" t="s">
        <v>39</v>
      </c>
    </row>
    <row r="3355" spans="1:16">
      <c r="A3355" t="s">
        <v>6745</v>
      </c>
      <c r="B3355" t="s">
        <v>6746</v>
      </c>
      <c r="C3355">
        <v>6.0689997673000002</v>
      </c>
      <c r="D3355" t="s">
        <v>37</v>
      </c>
      <c r="E3355">
        <v>790020.20802818297</v>
      </c>
      <c r="F3355">
        <v>9637373.7542005908</v>
      </c>
      <c r="G3355">
        <f>IF(C3355="","",VLOOKUP(C3355,Classes_detaillees!B:D,Classes_detaillees!C$1,TRUE))</f>
        <v>10</v>
      </c>
      <c r="H3355">
        <f>IF(C3355="","",VLOOKUP(C3355,Classes_finales!B:D,Classes_finales!C$1,TRUE))</f>
        <v>10</v>
      </c>
      <c r="I3355">
        <f t="shared" si="52"/>
        <v>20</v>
      </c>
      <c r="J3355" s="31">
        <f>Classes_finales!$W$30*C3355^3+Classes_finales!$W$31*C3355^2+Classes_finales!$W$32*C3355+Classes_finales!$W$33</f>
        <v>-5.5812605270478599E-2</v>
      </c>
      <c r="K3355">
        <f>IF(OR(C3355&lt;10,C3355&gt;450),0,IF(H3355&gt;=MAX(Classes_finales!D:D),$M$1,Donnees_SIG!J3355))</f>
        <v>0</v>
      </c>
      <c r="P3355" t="s">
        <v>39</v>
      </c>
    </row>
    <row r="3356" spans="1:16">
      <c r="A3356" t="s">
        <v>6747</v>
      </c>
      <c r="B3356" t="s">
        <v>6748</v>
      </c>
      <c r="C3356">
        <v>22.504400253</v>
      </c>
      <c r="D3356" t="s">
        <v>37</v>
      </c>
      <c r="E3356">
        <v>791053.48576014896</v>
      </c>
      <c r="F3356">
        <v>9638615.6267597191</v>
      </c>
      <c r="G3356">
        <f>IF(C3356="","",VLOOKUP(C3356,Classes_detaillees!B:D,Classes_detaillees!C$1,TRUE))</f>
        <v>25</v>
      </c>
      <c r="H3356">
        <f>IF(C3356="","",VLOOKUP(C3356,Classes_finales!B:D,Classes_finales!C$1,TRUE))</f>
        <v>30</v>
      </c>
      <c r="I3356">
        <f t="shared" si="52"/>
        <v>20</v>
      </c>
      <c r="J3356" s="31">
        <f>Classes_finales!$W$30*C3356^3+Classes_finales!$W$31*C3356^2+Classes_finales!$W$32*C3356+Classes_finales!$W$33</f>
        <v>1.6890398582140134</v>
      </c>
      <c r="K3356">
        <f>IF(OR(C3356&lt;10,C3356&gt;450),0,IF(H3356&gt;=MAX(Classes_finales!D:D),$M$1,Donnees_SIG!J3356))</f>
        <v>1.6890398582140134</v>
      </c>
      <c r="P3356" t="s">
        <v>39</v>
      </c>
    </row>
    <row r="3357" spans="1:16">
      <c r="A3357" t="s">
        <v>6749</v>
      </c>
      <c r="B3357" t="s">
        <v>6750</v>
      </c>
      <c r="C3357">
        <v>50.104301452999998</v>
      </c>
      <c r="D3357" t="s">
        <v>37</v>
      </c>
      <c r="E3357">
        <v>790359.12647200702</v>
      </c>
      <c r="F3357">
        <v>9637385.5939257704</v>
      </c>
      <c r="G3357">
        <f>IF(C3357="","",VLOOKUP(C3357,Classes_detaillees!B:D,Classes_detaillees!C$1,TRUE))</f>
        <v>55</v>
      </c>
      <c r="H3357">
        <f>IF(C3357="","",VLOOKUP(C3357,Classes_finales!B:D,Classes_finales!C$1,TRUE))</f>
        <v>60</v>
      </c>
      <c r="I3357">
        <f t="shared" si="52"/>
        <v>20</v>
      </c>
      <c r="J3357" s="31">
        <f>Classes_finales!$W$30*C3357^3+Classes_finales!$W$31*C3357^2+Classes_finales!$W$32*C3357+Classes_finales!$W$33</f>
        <v>5.380527128657743</v>
      </c>
      <c r="K3357">
        <f>IF(OR(C3357&lt;10,C3357&gt;450),0,IF(H3357&gt;=MAX(Classes_finales!D:D),$M$1,Donnees_SIG!J3357))</f>
        <v>5.380527128657743</v>
      </c>
      <c r="P3357" t="s">
        <v>39</v>
      </c>
    </row>
    <row r="3358" spans="1:16">
      <c r="A3358" t="s">
        <v>6751</v>
      </c>
      <c r="B3358" t="s">
        <v>6752</v>
      </c>
      <c r="C3358">
        <v>41.310901641999997</v>
      </c>
      <c r="D3358" t="s">
        <v>37</v>
      </c>
      <c r="E3358">
        <v>790477.17883989098</v>
      </c>
      <c r="F3358">
        <v>9637935.9951051697</v>
      </c>
      <c r="G3358">
        <f>IF(C3358="","",VLOOKUP(C3358,Classes_detaillees!B:D,Classes_detaillees!C$1,TRUE))</f>
        <v>45</v>
      </c>
      <c r="H3358">
        <f>IF(C3358="","",VLOOKUP(C3358,Classes_finales!B:D,Classes_finales!C$1,TRUE))</f>
        <v>50</v>
      </c>
      <c r="I3358">
        <f t="shared" si="52"/>
        <v>20</v>
      </c>
      <c r="J3358" s="31">
        <f>Classes_finales!$W$30*C3358^3+Classes_finales!$W$31*C3358^2+Classes_finales!$W$32*C3358+Classes_finales!$W$33</f>
        <v>4.2173736874444163</v>
      </c>
      <c r="K3358">
        <f>IF(OR(C3358&lt;10,C3358&gt;450),0,IF(H3358&gt;=MAX(Classes_finales!D:D),$M$1,Donnees_SIG!J3358))</f>
        <v>4.2173736874444163</v>
      </c>
      <c r="P3358" t="s">
        <v>39</v>
      </c>
    </row>
    <row r="3359" spans="1:16">
      <c r="A3359" t="s">
        <v>6753</v>
      </c>
      <c r="B3359" t="s">
        <v>6754</v>
      </c>
      <c r="C3359">
        <v>124.99870300000001</v>
      </c>
      <c r="D3359" t="s">
        <v>37</v>
      </c>
      <c r="E3359">
        <v>782935.35663149704</v>
      </c>
      <c r="F3359">
        <v>9635911.9382441305</v>
      </c>
      <c r="G3359">
        <f>IF(C3359="","",VLOOKUP(C3359,Classes_detaillees!B:D,Classes_detaillees!C$1,TRUE))</f>
        <v>125</v>
      </c>
      <c r="H3359">
        <f>IF(C3359="","",VLOOKUP(C3359,Classes_finales!B:D,Classes_finales!C$1,TRUE))</f>
        <v>80</v>
      </c>
      <c r="I3359">
        <f t="shared" si="52"/>
        <v>20</v>
      </c>
      <c r="J3359" s="31">
        <f>Classes_finales!$W$30*C3359^3+Classes_finales!$W$31*C3359^2+Classes_finales!$W$32*C3359+Classes_finales!$W$33</f>
        <v>1.9477287792843314</v>
      </c>
      <c r="K3359">
        <f>IF(OR(C3359&lt;10,C3359&gt;450),0,IF(H3359&gt;=MAX(Classes_finales!D:D),$M$1,Donnees_SIG!J3359))</f>
        <v>7.914299999999999</v>
      </c>
      <c r="P3359" t="s">
        <v>39</v>
      </c>
    </row>
    <row r="3360" spans="1:16">
      <c r="A3360" t="s">
        <v>6755</v>
      </c>
      <c r="B3360" t="s">
        <v>6756</v>
      </c>
      <c r="C3360">
        <v>146.59649658000001</v>
      </c>
      <c r="D3360" t="s">
        <v>37</v>
      </c>
      <c r="E3360">
        <v>791481.66950429697</v>
      </c>
      <c r="F3360">
        <v>9638556.0718528591</v>
      </c>
      <c r="G3360">
        <f>IF(C3360="","",VLOOKUP(C3360,Classes_detaillees!B:D,Classes_detaillees!C$1,TRUE))</f>
        <v>150</v>
      </c>
      <c r="H3360">
        <f>IF(C3360="","",VLOOKUP(C3360,Classes_finales!B:D,Classes_finales!C$1,TRUE))</f>
        <v>80</v>
      </c>
      <c r="I3360">
        <f t="shared" si="52"/>
        <v>20</v>
      </c>
      <c r="J3360" s="31">
        <f>Classes_finales!$W$30*C3360^3+Classes_finales!$W$31*C3360^2+Classes_finales!$W$32*C3360+Classes_finales!$W$33</f>
        <v>-7.8659235539248176</v>
      </c>
      <c r="K3360">
        <f>IF(OR(C3360&lt;10,C3360&gt;450),0,IF(H3360&gt;=MAX(Classes_finales!D:D),$M$1,Donnees_SIG!J3360))</f>
        <v>7.914299999999999</v>
      </c>
      <c r="P3360" t="s">
        <v>39</v>
      </c>
    </row>
    <row r="3361" spans="1:16">
      <c r="A3361" t="s">
        <v>6757</v>
      </c>
      <c r="B3361" t="s">
        <v>6758</v>
      </c>
      <c r="C3361">
        <v>139.39579773</v>
      </c>
      <c r="D3361" t="s">
        <v>37</v>
      </c>
      <c r="E3361">
        <v>790756.43380212097</v>
      </c>
      <c r="F3361">
        <v>9638724.5815122798</v>
      </c>
      <c r="G3361">
        <f>IF(C3361="","",VLOOKUP(C3361,Classes_detaillees!B:D,Classes_detaillees!C$1,TRUE))</f>
        <v>140</v>
      </c>
      <c r="H3361">
        <f>IF(C3361="","",VLOOKUP(C3361,Classes_finales!B:D,Classes_finales!C$1,TRUE))</f>
        <v>80</v>
      </c>
      <c r="I3361">
        <f t="shared" si="52"/>
        <v>20</v>
      </c>
      <c r="J3361" s="31">
        <f>Classes_finales!$W$30*C3361^3+Classes_finales!$W$31*C3361^2+Classes_finales!$W$32*C3361+Classes_finales!$W$33</f>
        <v>-3.9699848009318166</v>
      </c>
      <c r="K3361">
        <f>IF(OR(C3361&lt;10,C3361&gt;450),0,IF(H3361&gt;=MAX(Classes_finales!D:D),$M$1,Donnees_SIG!J3361))</f>
        <v>7.914299999999999</v>
      </c>
      <c r="P3361" t="s">
        <v>39</v>
      </c>
    </row>
    <row r="3362" spans="1:16">
      <c r="A3362" t="s">
        <v>6759</v>
      </c>
      <c r="B3362" t="s">
        <v>6760</v>
      </c>
      <c r="C3362">
        <v>146.68899536000001</v>
      </c>
      <c r="D3362" t="s">
        <v>37</v>
      </c>
      <c r="E3362">
        <v>791687.10362011997</v>
      </c>
      <c r="F3362">
        <v>9638434.50725439</v>
      </c>
      <c r="G3362">
        <f>IF(C3362="","",VLOOKUP(C3362,Classes_detaillees!B:D,Classes_detaillees!C$1,TRUE))</f>
        <v>150</v>
      </c>
      <c r="H3362">
        <f>IF(C3362="","",VLOOKUP(C3362,Classes_finales!B:D,Classes_finales!C$1,TRUE))</f>
        <v>80</v>
      </c>
      <c r="I3362">
        <f t="shared" si="52"/>
        <v>20</v>
      </c>
      <c r="J3362" s="31">
        <f>Classes_finales!$W$30*C3362^3+Classes_finales!$W$31*C3362^2+Classes_finales!$W$32*C3362+Classes_finales!$W$33</f>
        <v>-7.9203237197168548</v>
      </c>
      <c r="K3362">
        <f>IF(OR(C3362&lt;10,C3362&gt;450),0,IF(H3362&gt;=MAX(Classes_finales!D:D),$M$1,Donnees_SIG!J3362))</f>
        <v>7.914299999999999</v>
      </c>
      <c r="P3362" t="s">
        <v>39</v>
      </c>
    </row>
    <row r="3363" spans="1:16">
      <c r="A3363" t="s">
        <v>6761</v>
      </c>
      <c r="B3363" t="s">
        <v>6762</v>
      </c>
      <c r="C3363">
        <v>89.345397949000002</v>
      </c>
      <c r="D3363" t="s">
        <v>37</v>
      </c>
      <c r="E3363">
        <v>790094.50901319005</v>
      </c>
      <c r="F3363">
        <v>9637448.4855797999</v>
      </c>
      <c r="G3363">
        <f>IF(C3363="","",VLOOKUP(C3363,Classes_detaillees!B:D,Classes_detaillees!C$1,TRUE))</f>
        <v>90</v>
      </c>
      <c r="H3363">
        <f>IF(C3363="","",VLOOKUP(C3363,Classes_finales!B:D,Classes_finales!C$1,TRUE))</f>
        <v>80</v>
      </c>
      <c r="I3363">
        <f t="shared" si="52"/>
        <v>20</v>
      </c>
      <c r="J3363" s="31">
        <f>Classes_finales!$W$30*C3363^3+Classes_finales!$W$31*C3363^2+Classes_finales!$W$32*C3363+Classes_finales!$W$33</f>
        <v>7.9036017255734645</v>
      </c>
      <c r="K3363">
        <f>IF(OR(C3363&lt;10,C3363&gt;450),0,IF(H3363&gt;=MAX(Classes_finales!D:D),$M$1,Donnees_SIG!J3363))</f>
        <v>7.914299999999999</v>
      </c>
      <c r="P3363" t="s">
        <v>39</v>
      </c>
    </row>
    <row r="3364" spans="1:16">
      <c r="A3364" t="s">
        <v>6763</v>
      </c>
      <c r="B3364" s="31" t="s">
        <v>6764</v>
      </c>
      <c r="C3364">
        <v>98.097297667999996</v>
      </c>
      <c r="D3364" t="s">
        <v>37</v>
      </c>
      <c r="E3364">
        <v>783379.47112318699</v>
      </c>
      <c r="F3364">
        <v>9636997.2697391901</v>
      </c>
      <c r="G3364">
        <f>IF(C3364="","",VLOOKUP(C3364,Classes_detaillees!B:D,Classes_detaillees!C$1,TRUE))</f>
        <v>100</v>
      </c>
      <c r="H3364">
        <f>IF(C3364="","",VLOOKUP(C3364,Classes_finales!B:D,Classes_finales!C$1,TRUE))</f>
        <v>80</v>
      </c>
      <c r="I3364">
        <f t="shared" si="52"/>
        <v>20</v>
      </c>
      <c r="J3364" s="31">
        <f>Classes_finales!$W$30*C3364^3+Classes_finales!$W$31*C3364^2+Classes_finales!$W$32*C3364+Classes_finales!$W$33</f>
        <v>7.3948493271632483</v>
      </c>
      <c r="K3364">
        <f>IF(OR(C3364&lt;10,C3364&gt;450),0,IF(H3364&gt;=MAX(Classes_finales!D:D),$M$1,Donnees_SIG!J3364))</f>
        <v>7.914299999999999</v>
      </c>
      <c r="P3364" t="s">
        <v>39</v>
      </c>
    </row>
    <row r="3365" spans="1:16">
      <c r="A3365" t="s">
        <v>6765</v>
      </c>
      <c r="B3365" s="31" t="s">
        <v>6766</v>
      </c>
      <c r="C3365">
        <v>11.629400253</v>
      </c>
      <c r="D3365" t="s">
        <v>37</v>
      </c>
      <c r="E3365">
        <v>783074.76682873897</v>
      </c>
      <c r="F3365">
        <v>9635800.9182099104</v>
      </c>
      <c r="G3365">
        <f>IF(C3365="","",VLOOKUP(C3365,Classes_detaillees!B:D,Classes_detaillees!C$1,TRUE))</f>
        <v>15</v>
      </c>
      <c r="H3365">
        <f>IF(C3365="","",VLOOKUP(C3365,Classes_finales!B:D,Classes_finales!C$1,TRUE))</f>
        <v>15</v>
      </c>
      <c r="I3365">
        <f t="shared" si="52"/>
        <v>20</v>
      </c>
      <c r="J3365" s="31">
        <f>Classes_finales!$W$30*C3365^3+Classes_finales!$W$31*C3365^2+Classes_finales!$W$32*C3365+Classes_finales!$W$33</f>
        <v>0.45009147693775664</v>
      </c>
      <c r="K3365">
        <f>IF(OR(C3365&lt;10,C3365&gt;450),0,IF(H3365&gt;=MAX(Classes_finales!D:D),$M$1,Donnees_SIG!J3365))</f>
        <v>0.45009147693775664</v>
      </c>
      <c r="P3365" t="s">
        <v>39</v>
      </c>
    </row>
    <row r="3366" spans="1:16">
      <c r="A3366" t="s">
        <v>6767</v>
      </c>
      <c r="B3366" s="31" t="s">
        <v>6768</v>
      </c>
      <c r="C3366">
        <v>42.708698273000003</v>
      </c>
      <c r="D3366" t="s">
        <v>37</v>
      </c>
      <c r="E3366">
        <v>790388.71965853905</v>
      </c>
      <c r="F3366">
        <v>9637819.8582632001</v>
      </c>
      <c r="G3366">
        <f>IF(C3366="","",VLOOKUP(C3366,Classes_detaillees!B:D,Classes_detaillees!C$1,TRUE))</f>
        <v>45</v>
      </c>
      <c r="H3366">
        <f>IF(C3366="","",VLOOKUP(C3366,Classes_finales!B:D,Classes_finales!C$1,TRUE))</f>
        <v>50</v>
      </c>
      <c r="I3366">
        <f t="shared" si="52"/>
        <v>20</v>
      </c>
      <c r="J3366" s="31">
        <f>Classes_finales!$W$30*C3366^3+Classes_finales!$W$31*C3366^2+Classes_finales!$W$32*C3366+Classes_finales!$W$33</f>
        <v>4.4072559074121855</v>
      </c>
      <c r="K3366">
        <f>IF(OR(C3366&lt;10,C3366&gt;450),0,IF(H3366&gt;=MAX(Classes_finales!D:D),$M$1,Donnees_SIG!J3366))</f>
        <v>4.4072559074121855</v>
      </c>
      <c r="P3366" t="s">
        <v>39</v>
      </c>
    </row>
    <row r="3367" spans="1:16">
      <c r="A3367" t="s">
        <v>6769</v>
      </c>
      <c r="B3367" t="s">
        <v>6770</v>
      </c>
      <c r="C3367">
        <v>22.939100266000001</v>
      </c>
      <c r="D3367" t="s">
        <v>37</v>
      </c>
      <c r="E3367">
        <v>790405.56631190795</v>
      </c>
      <c r="F3367">
        <v>9637413.2960289009</v>
      </c>
      <c r="G3367">
        <f>IF(C3367="","",VLOOKUP(C3367,Classes_detaillees!B:D,Classes_detaillees!C$1,TRUE))</f>
        <v>25</v>
      </c>
      <c r="H3367">
        <f>IF(C3367="","",VLOOKUP(C3367,Classes_finales!B:D,Classes_finales!C$1,TRUE))</f>
        <v>30</v>
      </c>
      <c r="I3367">
        <f t="shared" si="52"/>
        <v>20</v>
      </c>
      <c r="J3367" s="31">
        <f>Classes_finales!$W$30*C3367^3+Classes_finales!$W$31*C3367^2+Classes_finales!$W$32*C3367+Classes_finales!$W$33</f>
        <v>1.7437677553266644</v>
      </c>
      <c r="K3367">
        <f>IF(OR(C3367&lt;10,C3367&gt;450),0,IF(H3367&gt;=MAX(Classes_finales!D:D),$M$1,Donnees_SIG!J3367))</f>
        <v>1.7437677553266644</v>
      </c>
      <c r="P3367" t="s">
        <v>39</v>
      </c>
    </row>
    <row r="3368" spans="1:16">
      <c r="A3368" t="s">
        <v>6771</v>
      </c>
      <c r="B3368" t="s">
        <v>6772</v>
      </c>
      <c r="C3368">
        <v>95.402198791999993</v>
      </c>
      <c r="D3368" t="s">
        <v>37</v>
      </c>
      <c r="E3368">
        <v>793463.61600332696</v>
      </c>
      <c r="F3368">
        <v>9639281.53469491</v>
      </c>
      <c r="G3368">
        <f>IF(C3368="","",VLOOKUP(C3368,Classes_detaillees!B:D,Classes_detaillees!C$1,TRUE))</f>
        <v>100</v>
      </c>
      <c r="H3368">
        <f>IF(C3368="","",VLOOKUP(C3368,Classes_finales!B:D,Classes_finales!C$1,TRUE))</f>
        <v>80</v>
      </c>
      <c r="I3368">
        <f t="shared" si="52"/>
        <v>20</v>
      </c>
      <c r="J3368" s="31">
        <f>Classes_finales!$W$30*C3368^3+Classes_finales!$W$31*C3368^2+Classes_finales!$W$32*C3368+Classes_finales!$W$33</f>
        <v>7.6079460856891483</v>
      </c>
      <c r="K3368">
        <f>IF(OR(C3368&lt;10,C3368&gt;450),0,IF(H3368&gt;=MAX(Classes_finales!D:D),$M$1,Donnees_SIG!J3368))</f>
        <v>7.914299999999999</v>
      </c>
      <c r="P3368" t="s">
        <v>39</v>
      </c>
    </row>
    <row r="3369" spans="1:16">
      <c r="A3369" t="s">
        <v>6773</v>
      </c>
      <c r="B3369" t="s">
        <v>6774</v>
      </c>
      <c r="C3369">
        <v>99.720298767000003</v>
      </c>
      <c r="D3369" t="s">
        <v>37</v>
      </c>
      <c r="E3369">
        <v>791530.72534487199</v>
      </c>
      <c r="F3369">
        <v>9639077.8495480306</v>
      </c>
      <c r="G3369">
        <f>IF(C3369="","",VLOOKUP(C3369,Classes_detaillees!B:D,Classes_detaillees!C$1,TRUE))</f>
        <v>100</v>
      </c>
      <c r="H3369">
        <f>IF(C3369="","",VLOOKUP(C3369,Classes_finales!B:D,Classes_finales!C$1,TRUE))</f>
        <v>80</v>
      </c>
      <c r="I3369">
        <f t="shared" si="52"/>
        <v>20</v>
      </c>
      <c r="J3369" s="31">
        <f>Classes_finales!$W$30*C3369^3+Classes_finales!$W$31*C3369^2+Classes_finales!$W$32*C3369+Classes_finales!$W$33</f>
        <v>7.2408403501953824</v>
      </c>
      <c r="K3369">
        <f>IF(OR(C3369&lt;10,C3369&gt;450),0,IF(H3369&gt;=MAX(Classes_finales!D:D),$M$1,Donnees_SIG!J3369))</f>
        <v>7.914299999999999</v>
      </c>
      <c r="P3369" t="s">
        <v>39</v>
      </c>
    </row>
    <row r="3370" spans="1:16">
      <c r="A3370" t="s">
        <v>6775</v>
      </c>
      <c r="B3370" t="s">
        <v>6776</v>
      </c>
      <c r="C3370">
        <v>100.46019745</v>
      </c>
      <c r="D3370" t="s">
        <v>37</v>
      </c>
      <c r="E3370">
        <v>790768.90847568295</v>
      </c>
      <c r="F3370">
        <v>9638289.5278448109</v>
      </c>
      <c r="G3370">
        <f>IF(C3370="","",VLOOKUP(C3370,Classes_detaillees!B:D,Classes_detaillees!C$1,TRUE))</f>
        <v>105</v>
      </c>
      <c r="H3370">
        <f>IF(C3370="","",VLOOKUP(C3370,Classes_finales!B:D,Classes_finales!C$1,TRUE))</f>
        <v>80</v>
      </c>
      <c r="I3370">
        <f t="shared" si="52"/>
        <v>20</v>
      </c>
      <c r="J3370" s="31">
        <f>Classes_finales!$W$30*C3370^3+Classes_finales!$W$31*C3370^2+Classes_finales!$W$32*C3370+Classes_finales!$W$33</f>
        <v>7.1640469232437489</v>
      </c>
      <c r="K3370">
        <f>IF(OR(C3370&lt;10,C3370&gt;450),0,IF(H3370&gt;=MAX(Classes_finales!D:D),$M$1,Donnees_SIG!J3370))</f>
        <v>7.914299999999999</v>
      </c>
      <c r="P3370" t="s">
        <v>39</v>
      </c>
    </row>
    <row r="3371" spans="1:16">
      <c r="A3371" t="s">
        <v>6777</v>
      </c>
      <c r="B3371" t="s">
        <v>6778</v>
      </c>
      <c r="C3371">
        <v>66.063003539999997</v>
      </c>
      <c r="D3371" t="s">
        <v>37</v>
      </c>
      <c r="E3371">
        <v>783081.97199132305</v>
      </c>
      <c r="F3371">
        <v>9635737.4766071402</v>
      </c>
      <c r="G3371">
        <f>IF(C3371="","",VLOOKUP(C3371,Classes_detaillees!B:D,Classes_detaillees!C$1,TRUE))</f>
        <v>70</v>
      </c>
      <c r="H3371">
        <f>IF(C3371="","",VLOOKUP(C3371,Classes_finales!B:D,Classes_finales!C$1,TRUE))</f>
        <v>70</v>
      </c>
      <c r="I3371">
        <f t="shared" si="52"/>
        <v>20</v>
      </c>
      <c r="J3371" s="31">
        <f>Classes_finales!$W$30*C3371^3+Classes_finales!$W$31*C3371^2+Classes_finales!$W$32*C3371+Classes_finales!$W$33</f>
        <v>7.1163875330007649</v>
      </c>
      <c r="K3371">
        <f>IF(OR(C3371&lt;10,C3371&gt;450),0,IF(H3371&gt;=MAX(Classes_finales!D:D),$M$1,Donnees_SIG!J3371))</f>
        <v>7.1163875330007649</v>
      </c>
      <c r="P3371" t="s">
        <v>39</v>
      </c>
    </row>
    <row r="3372" spans="1:16">
      <c r="A3372" t="s">
        <v>6779</v>
      </c>
      <c r="B3372" t="s">
        <v>6780</v>
      </c>
      <c r="C3372">
        <v>231.32380676</v>
      </c>
      <c r="D3372" t="s">
        <v>37</v>
      </c>
      <c r="E3372">
        <v>791333.40880147601</v>
      </c>
      <c r="F3372">
        <v>9638848.5423861593</v>
      </c>
      <c r="G3372">
        <f>IF(C3372="","",VLOOKUP(C3372,Classes_detaillees!B:D,Classes_detaillees!C$1,TRUE))</f>
        <v>235</v>
      </c>
      <c r="H3372">
        <f>IF(C3372="","",VLOOKUP(C3372,Classes_finales!B:D,Classes_finales!C$1,TRUE))</f>
        <v>80</v>
      </c>
      <c r="I3372">
        <f t="shared" si="52"/>
        <v>20</v>
      </c>
      <c r="J3372" s="31">
        <f>Classes_finales!$W$30*C3372^3+Classes_finales!$W$31*C3372^2+Classes_finales!$W$32*C3372+Classes_finales!$W$33</f>
        <v>-117.15782059527749</v>
      </c>
      <c r="K3372">
        <f>IF(OR(C3372&lt;10,C3372&gt;450),0,IF(H3372&gt;=MAX(Classes_finales!D:D),$M$1,Donnees_SIG!J3372))</f>
        <v>7.914299999999999</v>
      </c>
      <c r="P3372" t="s">
        <v>39</v>
      </c>
    </row>
    <row r="3373" spans="1:16">
      <c r="A3373" t="s">
        <v>6781</v>
      </c>
      <c r="B3373" t="s">
        <v>6782</v>
      </c>
      <c r="C3373">
        <v>86.82749939</v>
      </c>
      <c r="D3373" t="s">
        <v>37</v>
      </c>
      <c r="E3373">
        <v>793063.560322328</v>
      </c>
      <c r="F3373">
        <v>9639424.0148116797</v>
      </c>
      <c r="G3373">
        <f>IF(C3373="","",VLOOKUP(C3373,Classes_detaillees!B:D,Classes_detaillees!C$1,TRUE))</f>
        <v>90</v>
      </c>
      <c r="H3373">
        <f>IF(C3373="","",VLOOKUP(C3373,Classes_finales!B:D,Classes_finales!C$1,TRUE))</f>
        <v>80</v>
      </c>
      <c r="I3373">
        <f t="shared" si="52"/>
        <v>20</v>
      </c>
      <c r="J3373" s="31">
        <f>Classes_finales!$W$30*C3373^3+Classes_finales!$W$31*C3373^2+Classes_finales!$W$32*C3373+Classes_finales!$W$33</f>
        <v>7.9567411469579898</v>
      </c>
      <c r="K3373">
        <f>IF(OR(C3373&lt;10,C3373&gt;450),0,IF(H3373&gt;=MAX(Classes_finales!D:D),$M$1,Donnees_SIG!J3373))</f>
        <v>7.914299999999999</v>
      </c>
      <c r="P3373" t="s">
        <v>39</v>
      </c>
    </row>
    <row r="3374" spans="1:16">
      <c r="A3374" t="s">
        <v>6783</v>
      </c>
      <c r="B3374" t="s">
        <v>6784</v>
      </c>
      <c r="C3374">
        <v>39.753200530999997</v>
      </c>
      <c r="D3374" t="s">
        <v>37</v>
      </c>
      <c r="E3374">
        <v>790853.12669738999</v>
      </c>
      <c r="F3374">
        <v>9638503.7564302199</v>
      </c>
      <c r="G3374">
        <f>IF(C3374="","",VLOOKUP(C3374,Classes_detaillees!B:D,Classes_detaillees!C$1,TRUE))</f>
        <v>40</v>
      </c>
      <c r="H3374">
        <f>IF(C3374="","",VLOOKUP(C3374,Classes_finales!B:D,Classes_finales!C$1,TRUE))</f>
        <v>40</v>
      </c>
      <c r="I3374">
        <f t="shared" si="52"/>
        <v>20</v>
      </c>
      <c r="J3374" s="31">
        <f>Classes_finales!$W$30*C3374^3+Classes_finales!$W$31*C3374^2+Classes_finales!$W$32*C3374+Classes_finales!$W$33</f>
        <v>4.0045012713493247</v>
      </c>
      <c r="K3374">
        <f>IF(OR(C3374&lt;10,C3374&gt;450),0,IF(H3374&gt;=MAX(Classes_finales!D:D),$M$1,Donnees_SIG!J3374))</f>
        <v>4.0045012713493247</v>
      </c>
      <c r="P3374" t="s">
        <v>39</v>
      </c>
    </row>
    <row r="3375" spans="1:16">
      <c r="A3375" t="s">
        <v>6785</v>
      </c>
      <c r="B3375" t="s">
        <v>6786</v>
      </c>
      <c r="C3375">
        <v>46.221599578999999</v>
      </c>
      <c r="D3375" t="s">
        <v>37</v>
      </c>
      <c r="E3375">
        <v>790458.22664835805</v>
      </c>
      <c r="F3375">
        <v>9637689.60760043</v>
      </c>
      <c r="G3375">
        <f>IF(C3375="","",VLOOKUP(C3375,Classes_detaillees!B:D,Classes_detaillees!C$1,TRUE))</f>
        <v>50</v>
      </c>
      <c r="H3375">
        <f>IF(C3375="","",VLOOKUP(C3375,Classes_finales!B:D,Classes_finales!C$1,TRUE))</f>
        <v>50</v>
      </c>
      <c r="I3375">
        <f t="shared" si="52"/>
        <v>20</v>
      </c>
      <c r="J3375" s="31">
        <f>Classes_finales!$W$30*C3375^3+Classes_finales!$W$31*C3375^2+Classes_finales!$W$32*C3375+Classes_finales!$W$33</f>
        <v>4.8774787710767153</v>
      </c>
      <c r="K3375">
        <f>IF(OR(C3375&lt;10,C3375&gt;450),0,IF(H3375&gt;=MAX(Classes_finales!D:D),$M$1,Donnees_SIG!J3375))</f>
        <v>4.8774787710767153</v>
      </c>
      <c r="P3375" t="s">
        <v>39</v>
      </c>
    </row>
    <row r="3376" spans="1:16">
      <c r="A3376" t="s">
        <v>6787</v>
      </c>
      <c r="B3376" s="31" t="s">
        <v>6788</v>
      </c>
      <c r="C3376">
        <v>91.979103088000002</v>
      </c>
      <c r="D3376" t="s">
        <v>37</v>
      </c>
      <c r="E3376">
        <v>790591.16028572002</v>
      </c>
      <c r="F3376">
        <v>9637934.0210184902</v>
      </c>
      <c r="G3376">
        <f>IF(C3376="","",VLOOKUP(C3376,Classes_detaillees!B:D,Classes_detaillees!C$1,TRUE))</f>
        <v>95</v>
      </c>
      <c r="H3376">
        <f>IF(C3376="","",VLOOKUP(C3376,Classes_finales!B:D,Classes_finales!C$1,TRUE))</f>
        <v>80</v>
      </c>
      <c r="I3376">
        <f t="shared" si="52"/>
        <v>20</v>
      </c>
      <c r="J3376" s="31">
        <f>Classes_finales!$W$30*C3376^3+Classes_finales!$W$31*C3376^2+Classes_finales!$W$32*C3376+Classes_finales!$W$33</f>
        <v>7.8051027339214922</v>
      </c>
      <c r="K3376">
        <f>IF(OR(C3376&lt;10,C3376&gt;450),0,IF(H3376&gt;=MAX(Classes_finales!D:D),$M$1,Donnees_SIG!J3376))</f>
        <v>7.914299999999999</v>
      </c>
      <c r="P3376" t="s">
        <v>39</v>
      </c>
    </row>
    <row r="3377" spans="1:16">
      <c r="A3377" t="s">
        <v>6789</v>
      </c>
      <c r="B3377" t="s">
        <v>6790</v>
      </c>
      <c r="C3377">
        <v>125.6536026</v>
      </c>
      <c r="D3377" t="s">
        <v>37</v>
      </c>
      <c r="E3377">
        <v>790442.05813472497</v>
      </c>
      <c r="F3377">
        <v>9638853.0436238404</v>
      </c>
      <c r="G3377">
        <f>IF(C3377="","",VLOOKUP(C3377,Classes_detaillees!B:D,Classes_detaillees!C$1,TRUE))</f>
        <v>130</v>
      </c>
      <c r="H3377">
        <f>IF(C3377="","",VLOOKUP(C3377,Classes_finales!B:D,Classes_finales!C$1,TRUE))</f>
        <v>80</v>
      </c>
      <c r="I3377">
        <f t="shared" si="52"/>
        <v>20</v>
      </c>
      <c r="J3377" s="31">
        <f>Classes_finales!$W$30*C3377^3+Classes_finales!$W$31*C3377^2+Classes_finales!$W$32*C3377+Classes_finales!$W$33</f>
        <v>1.7289492554057353</v>
      </c>
      <c r="K3377">
        <f>IF(OR(C3377&lt;10,C3377&gt;450),0,IF(H3377&gt;=MAX(Classes_finales!D:D),$M$1,Donnees_SIG!J3377))</f>
        <v>7.914299999999999</v>
      </c>
      <c r="P3377" t="s">
        <v>39</v>
      </c>
    </row>
    <row r="3378" spans="1:16">
      <c r="A3378" t="s">
        <v>6791</v>
      </c>
      <c r="B3378" t="s">
        <v>6792</v>
      </c>
      <c r="C3378">
        <v>154.97380065999999</v>
      </c>
      <c r="D3378" t="s">
        <v>37</v>
      </c>
      <c r="E3378">
        <v>790593.61065489799</v>
      </c>
      <c r="F3378">
        <v>9638727.1614967491</v>
      </c>
      <c r="G3378">
        <f>IF(C3378="","",VLOOKUP(C3378,Classes_detaillees!B:D,Classes_detaillees!C$1,TRUE))</f>
        <v>155</v>
      </c>
      <c r="H3378">
        <f>IF(C3378="","",VLOOKUP(C3378,Classes_finales!B:D,Classes_finales!C$1,TRUE))</f>
        <v>80</v>
      </c>
      <c r="I3378">
        <f t="shared" si="52"/>
        <v>20</v>
      </c>
      <c r="J3378" s="31">
        <f>Classes_finales!$W$30*C3378^3+Classes_finales!$W$31*C3378^2+Classes_finales!$W$32*C3378+Classes_finales!$W$33</f>
        <v>-13.262297216834794</v>
      </c>
      <c r="K3378">
        <f>IF(OR(C3378&lt;10,C3378&gt;450),0,IF(H3378&gt;=MAX(Classes_finales!D:D),$M$1,Donnees_SIG!J3378))</f>
        <v>7.914299999999999</v>
      </c>
      <c r="P3378" t="s">
        <v>39</v>
      </c>
    </row>
    <row r="3379" spans="1:16">
      <c r="A3379" t="s">
        <v>6793</v>
      </c>
      <c r="B3379" t="s">
        <v>6794</v>
      </c>
      <c r="C3379">
        <v>65.153900145999998</v>
      </c>
      <c r="D3379" t="s">
        <v>37</v>
      </c>
      <c r="E3379">
        <v>784576.72402270895</v>
      </c>
      <c r="F3379">
        <v>9635213.6959559396</v>
      </c>
      <c r="G3379">
        <f>IF(C3379="","",VLOOKUP(C3379,Classes_detaillees!B:D,Classes_detaillees!C$1,TRUE))</f>
        <v>70</v>
      </c>
      <c r="H3379">
        <f>IF(C3379="","",VLOOKUP(C3379,Classes_finales!B:D,Classes_finales!C$1,TRUE))</f>
        <v>70</v>
      </c>
      <c r="I3379">
        <f t="shared" si="52"/>
        <v>20</v>
      </c>
      <c r="J3379" s="31">
        <f>Classes_finales!$W$30*C3379^3+Classes_finales!$W$31*C3379^2+Classes_finales!$W$32*C3379+Classes_finales!$W$33</f>
        <v>7.0370183352157198</v>
      </c>
      <c r="K3379">
        <f>IF(OR(C3379&lt;10,C3379&gt;450),0,IF(H3379&gt;=MAX(Classes_finales!D:D),$M$1,Donnees_SIG!J3379))</f>
        <v>7.0370183352157198</v>
      </c>
      <c r="P3379" t="s">
        <v>39</v>
      </c>
    </row>
    <row r="3380" spans="1:16">
      <c r="A3380" t="s">
        <v>6795</v>
      </c>
      <c r="B3380" t="s">
        <v>6796</v>
      </c>
      <c r="C3380">
        <v>75.591102599999999</v>
      </c>
      <c r="D3380" t="s">
        <v>37</v>
      </c>
      <c r="E3380">
        <v>790485.98378262203</v>
      </c>
      <c r="F3380">
        <v>9637729.2891484294</v>
      </c>
      <c r="G3380">
        <f>IF(C3380="","",VLOOKUP(C3380,Classes_detaillees!B:D,Classes_detaillees!C$1,TRUE))</f>
        <v>80</v>
      </c>
      <c r="H3380">
        <f>IF(C3380="","",VLOOKUP(C3380,Classes_finales!B:D,Classes_finales!C$1,TRUE))</f>
        <v>80</v>
      </c>
      <c r="I3380">
        <f t="shared" si="52"/>
        <v>20</v>
      </c>
      <c r="J3380" s="31">
        <f>Classes_finales!$W$30*C3380^3+Classes_finales!$W$31*C3380^2+Classes_finales!$W$32*C3380+Classes_finales!$W$33</f>
        <v>7.7556927125354616</v>
      </c>
      <c r="K3380">
        <f>IF(OR(C3380&lt;10,C3380&gt;450),0,IF(H3380&gt;=MAX(Classes_finales!D:D),$M$1,Donnees_SIG!J3380))</f>
        <v>7.914299999999999</v>
      </c>
      <c r="P3380" t="s">
        <v>39</v>
      </c>
    </row>
    <row r="3381" spans="1:16">
      <c r="A3381" t="s">
        <v>6797</v>
      </c>
      <c r="B3381" t="s">
        <v>6798</v>
      </c>
      <c r="C3381">
        <v>74.084197997999993</v>
      </c>
      <c r="D3381" t="s">
        <v>37</v>
      </c>
      <c r="E3381">
        <v>790703.41868950904</v>
      </c>
      <c r="F3381">
        <v>9638067.9384727404</v>
      </c>
      <c r="G3381">
        <f>IF(C3381="","",VLOOKUP(C3381,Classes_detaillees!B:D,Classes_detaillees!C$1,TRUE))</f>
        <v>75</v>
      </c>
      <c r="H3381">
        <f>IF(C3381="","",VLOOKUP(C3381,Classes_finales!B:D,Classes_finales!C$1,TRUE))</f>
        <v>80</v>
      </c>
      <c r="I3381">
        <f t="shared" si="52"/>
        <v>20</v>
      </c>
      <c r="J3381" s="31">
        <f>Classes_finales!$W$30*C3381^3+Classes_finales!$W$31*C3381^2+Classes_finales!$W$32*C3381+Classes_finales!$W$33</f>
        <v>7.6801457480355939</v>
      </c>
      <c r="K3381">
        <f>IF(OR(C3381&lt;10,C3381&gt;450),0,IF(H3381&gt;=MAX(Classes_finales!D:D),$M$1,Donnees_SIG!J3381))</f>
        <v>7.914299999999999</v>
      </c>
      <c r="P3381" t="s">
        <v>39</v>
      </c>
    </row>
    <row r="3382" spans="1:16">
      <c r="A3382" t="s">
        <v>6799</v>
      </c>
      <c r="B3382" s="31" t="s">
        <v>6800</v>
      </c>
      <c r="C3382">
        <v>32.745498656999999</v>
      </c>
      <c r="D3382" t="s">
        <v>37</v>
      </c>
      <c r="E3382">
        <v>791047.08218003798</v>
      </c>
      <c r="F3382">
        <v>9638401.84024515</v>
      </c>
      <c r="G3382">
        <f>IF(C3382="","",VLOOKUP(C3382,Classes_detaillees!B:D,Classes_detaillees!C$1,TRUE))</f>
        <v>35</v>
      </c>
      <c r="H3382">
        <f>IF(C3382="","",VLOOKUP(C3382,Classes_finales!B:D,Classes_finales!C$1,TRUE))</f>
        <v>35</v>
      </c>
      <c r="I3382">
        <f t="shared" si="52"/>
        <v>20</v>
      </c>
      <c r="J3382" s="31">
        <f>Classes_finales!$W$30*C3382^3+Classes_finales!$W$31*C3382^2+Classes_finales!$W$32*C3382+Classes_finales!$W$33</f>
        <v>3.0422689756225014</v>
      </c>
      <c r="K3382">
        <f>IF(OR(C3382&lt;10,C3382&gt;450),0,IF(H3382&gt;=MAX(Classes_finales!D:D),$M$1,Donnees_SIG!J3382))</f>
        <v>3.0422689756225014</v>
      </c>
      <c r="P3382" t="s">
        <v>39</v>
      </c>
    </row>
    <row r="3383" spans="1:16">
      <c r="A3383" t="s">
        <v>6801</v>
      </c>
      <c r="B3383" t="s">
        <v>6802</v>
      </c>
      <c r="C3383">
        <v>73.163597107000001</v>
      </c>
      <c r="D3383" t="s">
        <v>37</v>
      </c>
      <c r="E3383">
        <v>790908.50148560095</v>
      </c>
      <c r="F3383">
        <v>9639291.0529775899</v>
      </c>
      <c r="G3383">
        <f>IF(C3383="","",VLOOKUP(C3383,Classes_detaillees!B:D,Classes_detaillees!C$1,TRUE))</f>
        <v>75</v>
      </c>
      <c r="H3383">
        <f>IF(C3383="","",VLOOKUP(C3383,Classes_finales!B:D,Classes_finales!C$1,TRUE))</f>
        <v>80</v>
      </c>
      <c r="I3383">
        <f t="shared" si="52"/>
        <v>20</v>
      </c>
      <c r="J3383" s="31">
        <f>Classes_finales!$W$30*C3383^3+Classes_finales!$W$31*C3383^2+Classes_finales!$W$32*C3383+Classes_finales!$W$33</f>
        <v>7.6289490940449642</v>
      </c>
      <c r="K3383">
        <f>IF(OR(C3383&lt;10,C3383&gt;450),0,IF(H3383&gt;=MAX(Classes_finales!D:D),$M$1,Donnees_SIG!J3383))</f>
        <v>7.914299999999999</v>
      </c>
      <c r="P3383" t="s">
        <v>39</v>
      </c>
    </row>
    <row r="3384" spans="1:16">
      <c r="A3384" t="s">
        <v>6803</v>
      </c>
      <c r="B3384" t="s">
        <v>6804</v>
      </c>
      <c r="C3384">
        <v>190.02160645000001</v>
      </c>
      <c r="D3384" t="s">
        <v>37</v>
      </c>
      <c r="E3384">
        <v>790249.21792155702</v>
      </c>
      <c r="F3384">
        <v>9637590.7663218807</v>
      </c>
      <c r="G3384">
        <f>IF(C3384="","",VLOOKUP(C3384,Classes_detaillees!B:D,Classes_detaillees!C$1,TRUE))</f>
        <v>195</v>
      </c>
      <c r="H3384">
        <f>IF(C3384="","",VLOOKUP(C3384,Classes_finales!B:D,Classes_finales!C$1,TRUE))</f>
        <v>80</v>
      </c>
      <c r="I3384">
        <f t="shared" si="52"/>
        <v>20</v>
      </c>
      <c r="J3384" s="31">
        <f>Classes_finales!$W$30*C3384^3+Classes_finales!$W$31*C3384^2+Classes_finales!$W$32*C3384+Classes_finales!$W$33</f>
        <v>-47.454211466612627</v>
      </c>
      <c r="K3384">
        <f>IF(OR(C3384&lt;10,C3384&gt;450),0,IF(H3384&gt;=MAX(Classes_finales!D:D),$M$1,Donnees_SIG!J3384))</f>
        <v>7.914299999999999</v>
      </c>
      <c r="P3384" t="s">
        <v>39</v>
      </c>
    </row>
    <row r="3385" spans="1:16">
      <c r="A3385" t="s">
        <v>6805</v>
      </c>
      <c r="B3385" t="s">
        <v>6806</v>
      </c>
      <c r="C3385">
        <v>68.973396300999994</v>
      </c>
      <c r="D3385" t="s">
        <v>37</v>
      </c>
      <c r="E3385">
        <v>790126.695237051</v>
      </c>
      <c r="F3385">
        <v>9637458.6368559692</v>
      </c>
      <c r="G3385">
        <f>IF(C3385="","",VLOOKUP(C3385,Classes_detaillees!B:D,Classes_detaillees!C$1,TRUE))</f>
        <v>70</v>
      </c>
      <c r="H3385">
        <f>IF(C3385="","",VLOOKUP(C3385,Classes_finales!B:D,Classes_finales!C$1,TRUE))</f>
        <v>70</v>
      </c>
      <c r="I3385">
        <f t="shared" si="52"/>
        <v>20</v>
      </c>
      <c r="J3385" s="31">
        <f>Classes_finales!$W$30*C3385^3+Classes_finales!$W$31*C3385^2+Classes_finales!$W$32*C3385+Classes_finales!$W$33</f>
        <v>7.3504276064952254</v>
      </c>
      <c r="K3385">
        <f>IF(OR(C3385&lt;10,C3385&gt;450),0,IF(H3385&gt;=MAX(Classes_finales!D:D),$M$1,Donnees_SIG!J3385))</f>
        <v>7.3504276064952254</v>
      </c>
      <c r="P3385" t="s">
        <v>39</v>
      </c>
    </row>
    <row r="3386" spans="1:16">
      <c r="A3386" t="s">
        <v>6807</v>
      </c>
      <c r="B3386" t="s">
        <v>6808</v>
      </c>
      <c r="C3386">
        <v>32.665401459000002</v>
      </c>
      <c r="D3386" t="s">
        <v>37</v>
      </c>
      <c r="E3386">
        <v>790612.45334741299</v>
      </c>
      <c r="F3386">
        <v>9638324.2903140895</v>
      </c>
      <c r="G3386">
        <f>IF(C3386="","",VLOOKUP(C3386,Classes_detaillees!B:D,Classes_detaillees!C$1,TRUE))</f>
        <v>35</v>
      </c>
      <c r="H3386">
        <f>IF(C3386="","",VLOOKUP(C3386,Classes_finales!B:D,Classes_finales!C$1,TRUE))</f>
        <v>35</v>
      </c>
      <c r="I3386">
        <f t="shared" si="52"/>
        <v>20</v>
      </c>
      <c r="J3386" s="31">
        <f>Classes_finales!$W$30*C3386^3+Classes_finales!$W$31*C3386^2+Classes_finales!$W$32*C3386+Classes_finales!$W$33</f>
        <v>3.0313256831007549</v>
      </c>
      <c r="K3386">
        <f>IF(OR(C3386&lt;10,C3386&gt;450),0,IF(H3386&gt;=MAX(Classes_finales!D:D),$M$1,Donnees_SIG!J3386))</f>
        <v>3.0313256831007549</v>
      </c>
      <c r="P3386" t="s">
        <v>39</v>
      </c>
    </row>
    <row r="3387" spans="1:16">
      <c r="A3387" t="s">
        <v>6809</v>
      </c>
      <c r="B3387" s="31" t="s">
        <v>6810</v>
      </c>
      <c r="C3387">
        <v>23.914499283000001</v>
      </c>
      <c r="D3387" t="s">
        <v>37</v>
      </c>
      <c r="E3387">
        <v>790527.586122868</v>
      </c>
      <c r="F3387">
        <v>9637767.5795263797</v>
      </c>
      <c r="G3387">
        <f>IF(C3387="","",VLOOKUP(C3387,Classes_detaillees!B:D,Classes_detaillees!C$1,TRUE))</f>
        <v>25</v>
      </c>
      <c r="H3387">
        <f>IF(C3387="","",VLOOKUP(C3387,Classes_finales!B:D,Classes_finales!C$1,TRUE))</f>
        <v>30</v>
      </c>
      <c r="I3387">
        <f t="shared" si="52"/>
        <v>20</v>
      </c>
      <c r="J3387" s="31">
        <f>Classes_finales!$W$30*C3387^3+Classes_finales!$W$31*C3387^2+Classes_finales!$W$32*C3387+Classes_finales!$W$33</f>
        <v>1.8676866066510436</v>
      </c>
      <c r="K3387">
        <f>IF(OR(C3387&lt;10,C3387&gt;450),0,IF(H3387&gt;=MAX(Classes_finales!D:D),$M$1,Donnees_SIG!J3387))</f>
        <v>1.8676866066510436</v>
      </c>
      <c r="P3387" t="s">
        <v>39</v>
      </c>
    </row>
    <row r="3388" spans="1:16">
      <c r="A3388" t="s">
        <v>6811</v>
      </c>
      <c r="B3388" t="s">
        <v>6812</v>
      </c>
      <c r="C3388">
        <v>24.122100830000001</v>
      </c>
      <c r="D3388" t="s">
        <v>37</v>
      </c>
      <c r="E3388">
        <v>783082.22522626701</v>
      </c>
      <c r="F3388">
        <v>9635705.6480128095</v>
      </c>
      <c r="G3388">
        <f>IF(C3388="","",VLOOKUP(C3388,Classes_detaillees!B:D,Classes_detaillees!C$1,TRUE))</f>
        <v>25</v>
      </c>
      <c r="H3388">
        <f>IF(C3388="","",VLOOKUP(C3388,Classes_finales!B:D,Classes_finales!C$1,TRUE))</f>
        <v>30</v>
      </c>
      <c r="I3388">
        <f t="shared" si="52"/>
        <v>20</v>
      </c>
      <c r="J3388" s="31">
        <f>Classes_finales!$W$30*C3388^3+Classes_finales!$W$31*C3388^2+Classes_finales!$W$32*C3388+Classes_finales!$W$33</f>
        <v>1.8942528743287625</v>
      </c>
      <c r="K3388">
        <f>IF(OR(C3388&lt;10,C3388&gt;450),0,IF(H3388&gt;=MAX(Classes_finales!D:D),$M$1,Donnees_SIG!J3388))</f>
        <v>1.8942528743287625</v>
      </c>
      <c r="P3388" t="s">
        <v>39</v>
      </c>
    </row>
    <row r="3389" spans="1:16">
      <c r="A3389" t="s">
        <v>6813</v>
      </c>
      <c r="B3389" t="s">
        <v>6814</v>
      </c>
      <c r="C3389">
        <v>46.244400024000001</v>
      </c>
      <c r="D3389" t="s">
        <v>37</v>
      </c>
      <c r="E3389">
        <v>784619.37518073095</v>
      </c>
      <c r="F3389">
        <v>9635382.3903834894</v>
      </c>
      <c r="G3389">
        <f>IF(C3389="","",VLOOKUP(C3389,Classes_detaillees!B:D,Classes_detaillees!C$1,TRUE))</f>
        <v>50</v>
      </c>
      <c r="H3389">
        <f>IF(C3389="","",VLOOKUP(C3389,Classes_finales!B:D,Classes_finales!C$1,TRUE))</f>
        <v>50</v>
      </c>
      <c r="I3389">
        <f t="shared" si="52"/>
        <v>20</v>
      </c>
      <c r="J3389" s="31">
        <f>Classes_finales!$W$30*C3389^3+Classes_finales!$W$31*C3389^2+Classes_finales!$W$32*C3389+Classes_finales!$W$33</f>
        <v>4.8804901576410167</v>
      </c>
      <c r="K3389">
        <f>IF(OR(C3389&lt;10,C3389&gt;450),0,IF(H3389&gt;=MAX(Classes_finales!D:D),$M$1,Donnees_SIG!J3389))</f>
        <v>4.8804901576410167</v>
      </c>
      <c r="P3389" t="s">
        <v>39</v>
      </c>
    </row>
    <row r="3390" spans="1:16">
      <c r="A3390" t="s">
        <v>6815</v>
      </c>
      <c r="B3390" t="s">
        <v>6816</v>
      </c>
      <c r="C3390">
        <v>74.432800293</v>
      </c>
      <c r="D3390" t="s">
        <v>37</v>
      </c>
      <c r="E3390">
        <v>790596.024173902</v>
      </c>
      <c r="F3390">
        <v>9637758.9322741497</v>
      </c>
      <c r="G3390">
        <f>IF(C3390="","",VLOOKUP(C3390,Classes_detaillees!B:D,Classes_detaillees!C$1,TRUE))</f>
        <v>75</v>
      </c>
      <c r="H3390">
        <f>IF(C3390="","",VLOOKUP(C3390,Classes_finales!B:D,Classes_finales!C$1,TRUE))</f>
        <v>80</v>
      </c>
      <c r="I3390">
        <f t="shared" si="52"/>
        <v>20</v>
      </c>
      <c r="J3390" s="31">
        <f>Classes_finales!$W$30*C3390^3+Classes_finales!$W$31*C3390^2+Classes_finales!$W$32*C3390+Classes_finales!$W$33</f>
        <v>7.6985440383455046</v>
      </c>
      <c r="K3390">
        <f>IF(OR(C3390&lt;10,C3390&gt;450),0,IF(H3390&gt;=MAX(Classes_finales!D:D),$M$1,Donnees_SIG!J3390))</f>
        <v>7.914299999999999</v>
      </c>
      <c r="P3390" t="s">
        <v>39</v>
      </c>
    </row>
    <row r="3391" spans="1:16">
      <c r="A3391" t="s">
        <v>6817</v>
      </c>
      <c r="B3391" s="31" t="s">
        <v>6818</v>
      </c>
      <c r="C3391">
        <v>79.893203735</v>
      </c>
      <c r="D3391" t="s">
        <v>37</v>
      </c>
      <c r="E3391">
        <v>790920.42461848597</v>
      </c>
      <c r="F3391">
        <v>9638162.3994614705</v>
      </c>
      <c r="G3391">
        <f>IF(C3391="","",VLOOKUP(C3391,Classes_detaillees!B:D,Classes_detaillees!C$1,TRUE))</f>
        <v>80</v>
      </c>
      <c r="H3391">
        <f>IF(C3391="","",VLOOKUP(C3391,Classes_finales!B:D,Classes_finales!C$1,TRUE))</f>
        <v>80</v>
      </c>
      <c r="I3391">
        <f t="shared" si="52"/>
        <v>20</v>
      </c>
      <c r="J3391" s="31">
        <f>Classes_finales!$W$30*C3391^3+Classes_finales!$W$31*C3391^2+Classes_finales!$W$32*C3391+Classes_finales!$W$33</f>
        <v>7.9116111432129035</v>
      </c>
      <c r="K3391">
        <f>IF(OR(C3391&lt;10,C3391&gt;450),0,IF(H3391&gt;=MAX(Classes_finales!D:D),$M$1,Donnees_SIG!J3391))</f>
        <v>7.914299999999999</v>
      </c>
      <c r="P3391" t="s">
        <v>39</v>
      </c>
    </row>
    <row r="3392" spans="1:16">
      <c r="A3392" t="s">
        <v>6819</v>
      </c>
      <c r="B3392" s="31" t="s">
        <v>6820</v>
      </c>
      <c r="C3392">
        <v>19.286500930999999</v>
      </c>
      <c r="D3392" t="s">
        <v>37</v>
      </c>
      <c r="E3392">
        <v>782891.58411777695</v>
      </c>
      <c r="F3392">
        <v>9635776.9799717795</v>
      </c>
      <c r="G3392">
        <f>IF(C3392="","",VLOOKUP(C3392,Classes_detaillees!B:D,Classes_detaillees!C$1,TRUE))</f>
        <v>20</v>
      </c>
      <c r="H3392">
        <f>IF(C3392="","",VLOOKUP(C3392,Classes_finales!B:D,Classes_finales!C$1,TRUE))</f>
        <v>30</v>
      </c>
      <c r="I3392">
        <f t="shared" si="52"/>
        <v>20</v>
      </c>
      <c r="J3392" s="31">
        <f>Classes_finales!$W$30*C3392^3+Classes_finales!$W$31*C3392^2+Classes_finales!$W$32*C3392+Classes_finales!$W$33</f>
        <v>1.294554308054634</v>
      </c>
      <c r="K3392">
        <f>IF(OR(C3392&lt;10,C3392&gt;450),0,IF(H3392&gt;=MAX(Classes_finales!D:D),$M$1,Donnees_SIG!J3392))</f>
        <v>1.294554308054634</v>
      </c>
      <c r="P3392" t="s">
        <v>39</v>
      </c>
    </row>
    <row r="3393" spans="1:16">
      <c r="A3393" t="s">
        <v>6821</v>
      </c>
      <c r="B3393" t="s">
        <v>6822</v>
      </c>
      <c r="C3393">
        <v>25.064500808999998</v>
      </c>
      <c r="D3393" t="s">
        <v>37</v>
      </c>
      <c r="E3393">
        <v>790991.10032686603</v>
      </c>
      <c r="F3393">
        <v>9638474.4614920095</v>
      </c>
      <c r="G3393">
        <f>IF(C3393="","",VLOOKUP(C3393,Classes_detaillees!B:D,Classes_detaillees!C$1,TRUE))</f>
        <v>30</v>
      </c>
      <c r="H3393">
        <f>IF(C3393="","",VLOOKUP(C3393,Classes_finales!B:D,Classes_finales!C$1,TRUE))</f>
        <v>30</v>
      </c>
      <c r="I3393">
        <f t="shared" si="52"/>
        <v>20</v>
      </c>
      <c r="J3393" s="31">
        <f>Classes_finales!$W$30*C3393^3+Classes_finales!$W$31*C3393^2+Classes_finales!$W$32*C3393+Classes_finales!$W$33</f>
        <v>2.0156493115657286</v>
      </c>
      <c r="K3393">
        <f>IF(OR(C3393&lt;10,C3393&gt;450),0,IF(H3393&gt;=MAX(Classes_finales!D:D),$M$1,Donnees_SIG!J3393))</f>
        <v>2.0156493115657286</v>
      </c>
      <c r="P3393" t="s">
        <v>39</v>
      </c>
    </row>
    <row r="3394" spans="1:16">
      <c r="A3394" t="s">
        <v>6823</v>
      </c>
      <c r="B3394" t="s">
        <v>6824</v>
      </c>
      <c r="C3394">
        <v>64.857597350999995</v>
      </c>
      <c r="D3394" t="s">
        <v>37</v>
      </c>
      <c r="E3394">
        <v>783114.44347916602</v>
      </c>
      <c r="F3394">
        <v>9635776.2698253896</v>
      </c>
      <c r="G3394">
        <f>IF(C3394="","",VLOOKUP(C3394,Classes_detaillees!B:D,Classes_detaillees!C$1,TRUE))</f>
        <v>65</v>
      </c>
      <c r="H3394">
        <f>IF(C3394="","",VLOOKUP(C3394,Classes_finales!B:D,Classes_finales!C$1,TRUE))</f>
        <v>70</v>
      </c>
      <c r="I3394">
        <f t="shared" si="52"/>
        <v>20</v>
      </c>
      <c r="J3394" s="31">
        <f>Classes_finales!$W$30*C3394^3+Classes_finales!$W$31*C3394^2+Classes_finales!$W$32*C3394+Classes_finales!$W$33</f>
        <v>7.0105347874591306</v>
      </c>
      <c r="K3394">
        <f>IF(OR(C3394&lt;10,C3394&gt;450),0,IF(H3394&gt;=MAX(Classes_finales!D:D),$M$1,Donnees_SIG!J3394))</f>
        <v>7.0105347874591306</v>
      </c>
      <c r="P3394" t="s">
        <v>39</v>
      </c>
    </row>
    <row r="3395" spans="1:16">
      <c r="A3395" t="s">
        <v>6825</v>
      </c>
      <c r="B3395" t="s">
        <v>6826</v>
      </c>
      <c r="C3395">
        <v>8.2356996535999993</v>
      </c>
      <c r="D3395" t="s">
        <v>37</v>
      </c>
      <c r="E3395">
        <v>790249.04279853601</v>
      </c>
      <c r="F3395">
        <v>9637607.1076137293</v>
      </c>
      <c r="G3395">
        <f>IF(C3395="","",VLOOKUP(C3395,Classes_detaillees!B:D,Classes_detaillees!C$1,TRUE))</f>
        <v>10</v>
      </c>
      <c r="H3395">
        <f>IF(C3395="","",VLOOKUP(C3395,Classes_finales!B:D,Classes_finales!C$1,TRUE))</f>
        <v>10</v>
      </c>
      <c r="I3395">
        <f t="shared" ref="I3395:I3458" si="53">IF(E3395="","",20)</f>
        <v>20</v>
      </c>
      <c r="J3395" s="31">
        <f>Classes_finales!$W$30*C3395^3+Classes_finales!$W$31*C3395^2+Classes_finales!$W$32*C3395+Classes_finales!$W$33</f>
        <v>0.12895814298596098</v>
      </c>
      <c r="K3395">
        <f>IF(OR(C3395&lt;10,C3395&gt;450),0,IF(H3395&gt;=MAX(Classes_finales!D:D),$M$1,Donnees_SIG!J3395))</f>
        <v>0</v>
      </c>
      <c r="P3395" t="s">
        <v>39</v>
      </c>
    </row>
    <row r="3396" spans="1:16">
      <c r="A3396" t="s">
        <v>6827</v>
      </c>
      <c r="B3396" s="31" t="s">
        <v>6828</v>
      </c>
      <c r="C3396">
        <v>19.247100830000001</v>
      </c>
      <c r="D3396" t="s">
        <v>37</v>
      </c>
      <c r="E3396">
        <v>790133.02552867995</v>
      </c>
      <c r="F3396">
        <v>9637434.3510958496</v>
      </c>
      <c r="G3396">
        <f>IF(C3396="","",VLOOKUP(C3396,Classes_detaillees!B:D,Classes_detaillees!C$1,TRUE))</f>
        <v>20</v>
      </c>
      <c r="H3396">
        <f>IF(C3396="","",VLOOKUP(C3396,Classes_finales!B:D,Classes_finales!C$1,TRUE))</f>
        <v>30</v>
      </c>
      <c r="I3396">
        <f t="shared" si="53"/>
        <v>20</v>
      </c>
      <c r="J3396" s="31">
        <f>Classes_finales!$W$30*C3396^3+Classes_finales!$W$31*C3396^2+Classes_finales!$W$32*C3396+Classes_finales!$W$33</f>
        <v>1.2898498832328951</v>
      </c>
      <c r="K3396">
        <f>IF(OR(C3396&lt;10,C3396&gt;450),0,IF(H3396&gt;=MAX(Classes_finales!D:D),$M$1,Donnees_SIG!J3396))</f>
        <v>1.2898498832328951</v>
      </c>
      <c r="P3396" t="s">
        <v>39</v>
      </c>
    </row>
    <row r="3397" spans="1:16">
      <c r="A3397" t="s">
        <v>6829</v>
      </c>
      <c r="B3397" s="31" t="s">
        <v>6830</v>
      </c>
      <c r="C3397">
        <v>95.290298461999996</v>
      </c>
      <c r="D3397" t="s">
        <v>37</v>
      </c>
      <c r="E3397">
        <v>790469.81596354104</v>
      </c>
      <c r="F3397">
        <v>9638782.83193448</v>
      </c>
      <c r="G3397">
        <f>IF(C3397="","",VLOOKUP(C3397,Classes_detaillees!B:D,Classes_detaillees!C$1,TRUE))</f>
        <v>100</v>
      </c>
      <c r="H3397">
        <f>IF(C3397="","",VLOOKUP(C3397,Classes_finales!B:D,Classes_finales!C$1,TRUE))</f>
        <v>80</v>
      </c>
      <c r="I3397">
        <f t="shared" si="53"/>
        <v>20</v>
      </c>
      <c r="J3397" s="31">
        <f>Classes_finales!$W$30*C3397^3+Classes_finales!$W$31*C3397^2+Classes_finales!$W$32*C3397+Classes_finales!$W$33</f>
        <v>7.6156706769535703</v>
      </c>
      <c r="K3397">
        <f>IF(OR(C3397&lt;10,C3397&gt;450),0,IF(H3397&gt;=MAX(Classes_finales!D:D),$M$1,Donnees_SIG!J3397))</f>
        <v>7.914299999999999</v>
      </c>
      <c r="P3397" t="s">
        <v>39</v>
      </c>
    </row>
    <row r="3398" spans="1:16">
      <c r="A3398" t="s">
        <v>6831</v>
      </c>
      <c r="B3398" t="s">
        <v>6832</v>
      </c>
      <c r="C3398">
        <v>50.126998901</v>
      </c>
      <c r="D3398" t="s">
        <v>37</v>
      </c>
      <c r="E3398">
        <v>783459.87576009298</v>
      </c>
      <c r="F3398">
        <v>9637025.2868516799</v>
      </c>
      <c r="G3398">
        <f>IF(C3398="","",VLOOKUP(C3398,Classes_detaillees!B:D,Classes_detaillees!C$1,TRUE))</f>
        <v>55</v>
      </c>
      <c r="H3398">
        <f>IF(C3398="","",VLOOKUP(C3398,Classes_finales!B:D,Classes_finales!C$1,TRUE))</f>
        <v>60</v>
      </c>
      <c r="I3398">
        <f t="shared" si="53"/>
        <v>20</v>
      </c>
      <c r="J3398" s="31">
        <f>Classes_finales!$W$30*C3398^3+Classes_finales!$W$31*C3398^2+Classes_finales!$W$32*C3398+Classes_finales!$W$33</f>
        <v>5.383403216593619</v>
      </c>
      <c r="K3398">
        <f>IF(OR(C3398&lt;10,C3398&gt;450),0,IF(H3398&gt;=MAX(Classes_finales!D:D),$M$1,Donnees_SIG!J3398))</f>
        <v>5.383403216593619</v>
      </c>
      <c r="P3398" t="s">
        <v>39</v>
      </c>
    </row>
    <row r="3399" spans="1:16">
      <c r="A3399" t="s">
        <v>6833</v>
      </c>
      <c r="B3399" t="s">
        <v>6834</v>
      </c>
      <c r="C3399">
        <v>32.252498627000001</v>
      </c>
      <c r="D3399" t="s">
        <v>37</v>
      </c>
      <c r="E3399">
        <v>791806.96125379496</v>
      </c>
      <c r="F3399">
        <v>9638411.9864844494</v>
      </c>
      <c r="G3399">
        <f>IF(C3399="","",VLOOKUP(C3399,Classes_detaillees!B:D,Classes_detaillees!C$1,TRUE))</f>
        <v>35</v>
      </c>
      <c r="H3399">
        <f>IF(C3399="","",VLOOKUP(C3399,Classes_finales!B:D,Classes_finales!C$1,TRUE))</f>
        <v>35</v>
      </c>
      <c r="I3399">
        <f t="shared" si="53"/>
        <v>20</v>
      </c>
      <c r="J3399" s="31">
        <f>Classes_finales!$W$30*C3399^3+Classes_finales!$W$31*C3399^2+Classes_finales!$W$32*C3399+Classes_finales!$W$33</f>
        <v>2.9749629925070682</v>
      </c>
      <c r="K3399">
        <f>IF(OR(C3399&lt;10,C3399&gt;450),0,IF(H3399&gt;=MAX(Classes_finales!D:D),$M$1,Donnees_SIG!J3399))</f>
        <v>2.9749629925070682</v>
      </c>
      <c r="P3399" t="s">
        <v>39</v>
      </c>
    </row>
    <row r="3400" spans="1:16">
      <c r="A3400" t="s">
        <v>6835</v>
      </c>
      <c r="B3400" t="s">
        <v>6836</v>
      </c>
      <c r="C3400">
        <v>63.207698821999998</v>
      </c>
      <c r="D3400" t="s">
        <v>37</v>
      </c>
      <c r="E3400">
        <v>789837.54736811097</v>
      </c>
      <c r="F3400">
        <v>9637949.6494541503</v>
      </c>
      <c r="G3400">
        <f>IF(C3400="","",VLOOKUP(C3400,Classes_detaillees!B:D,Classes_detaillees!C$1,TRUE))</f>
        <v>65</v>
      </c>
      <c r="H3400">
        <f>IF(C3400="","",VLOOKUP(C3400,Classes_finales!B:D,Classes_finales!C$1,TRUE))</f>
        <v>70</v>
      </c>
      <c r="I3400">
        <f t="shared" si="53"/>
        <v>20</v>
      </c>
      <c r="J3400" s="31">
        <f>Classes_finales!$W$30*C3400^3+Classes_finales!$W$31*C3400^2+Classes_finales!$W$32*C3400+Classes_finales!$W$33</f>
        <v>6.8577224404565147</v>
      </c>
      <c r="K3400">
        <f>IF(OR(C3400&lt;10,C3400&gt;450),0,IF(H3400&gt;=MAX(Classes_finales!D:D),$M$1,Donnees_SIG!J3400))</f>
        <v>6.8577224404565147</v>
      </c>
      <c r="P3400" t="s">
        <v>39</v>
      </c>
    </row>
    <row r="3401" spans="1:16">
      <c r="A3401" t="s">
        <v>6837</v>
      </c>
      <c r="B3401" t="s">
        <v>6838</v>
      </c>
      <c r="C3401">
        <v>23.859199524000001</v>
      </c>
      <c r="D3401" t="s">
        <v>37</v>
      </c>
      <c r="E3401">
        <v>782983.03005349799</v>
      </c>
      <c r="F3401">
        <v>9636291.50864489</v>
      </c>
      <c r="G3401">
        <f>IF(C3401="","",VLOOKUP(C3401,Classes_detaillees!B:D,Classes_detaillees!C$1,TRUE))</f>
        <v>25</v>
      </c>
      <c r="H3401">
        <f>IF(C3401="","",VLOOKUP(C3401,Classes_finales!B:D,Classes_finales!C$1,TRUE))</f>
        <v>30</v>
      </c>
      <c r="I3401">
        <f t="shared" si="53"/>
        <v>20</v>
      </c>
      <c r="J3401" s="31">
        <f>Classes_finales!$W$30*C3401^3+Classes_finales!$W$31*C3401^2+Classes_finales!$W$32*C3401+Classes_finales!$W$33</f>
        <v>1.8606211097555843</v>
      </c>
      <c r="K3401">
        <f>IF(OR(C3401&lt;10,C3401&gt;450),0,IF(H3401&gt;=MAX(Classes_finales!D:D),$M$1,Donnees_SIG!J3401))</f>
        <v>1.8606211097555843</v>
      </c>
      <c r="P3401" t="s">
        <v>39</v>
      </c>
    </row>
    <row r="3402" spans="1:16">
      <c r="A3402" t="s">
        <v>6839</v>
      </c>
      <c r="B3402" t="s">
        <v>6840</v>
      </c>
      <c r="C3402">
        <v>187.62879943999999</v>
      </c>
      <c r="D3402" t="s">
        <v>37</v>
      </c>
      <c r="E3402">
        <v>790282.38964282803</v>
      </c>
      <c r="F3402">
        <v>9638772.4420248009</v>
      </c>
      <c r="G3402">
        <f>IF(C3402="","",VLOOKUP(C3402,Classes_detaillees!B:D,Classes_detaillees!C$1,TRUE))</f>
        <v>190</v>
      </c>
      <c r="H3402">
        <f>IF(C3402="","",VLOOKUP(C3402,Classes_finales!B:D,Classes_finales!C$1,TRUE))</f>
        <v>80</v>
      </c>
      <c r="I3402">
        <f t="shared" si="53"/>
        <v>20</v>
      </c>
      <c r="J3402" s="31">
        <f>Classes_finales!$W$30*C3402^3+Classes_finales!$W$31*C3402^2+Classes_finales!$W$32*C3402+Classes_finales!$W$33</f>
        <v>-44.459385768474334</v>
      </c>
      <c r="K3402">
        <f>IF(OR(C3402&lt;10,C3402&gt;450),0,IF(H3402&gt;=MAX(Classes_finales!D:D),$M$1,Donnees_SIG!J3402))</f>
        <v>7.914299999999999</v>
      </c>
      <c r="P3402" t="s">
        <v>39</v>
      </c>
    </row>
    <row r="3403" spans="1:16">
      <c r="A3403" t="s">
        <v>6841</v>
      </c>
      <c r="B3403" t="s">
        <v>6842</v>
      </c>
      <c r="C3403">
        <v>135.77000426999999</v>
      </c>
      <c r="D3403" t="s">
        <v>37</v>
      </c>
      <c r="E3403">
        <v>793380.348326587</v>
      </c>
      <c r="F3403">
        <v>9638947.5975127295</v>
      </c>
      <c r="G3403">
        <f>IF(C3403="","",VLOOKUP(C3403,Classes_detaillees!B:D,Classes_detaillees!C$1,TRUE))</f>
        <v>140</v>
      </c>
      <c r="H3403">
        <f>IF(C3403="","",VLOOKUP(C3403,Classes_finales!B:D,Classes_finales!C$1,TRUE))</f>
        <v>80</v>
      </c>
      <c r="I3403">
        <f t="shared" si="53"/>
        <v>20</v>
      </c>
      <c r="J3403" s="31">
        <f>Classes_finales!$W$30*C3403^3+Classes_finales!$W$31*C3403^2+Classes_finales!$W$32*C3403+Classes_finales!$W$33</f>
        <v>-2.253011169511232</v>
      </c>
      <c r="K3403">
        <f>IF(OR(C3403&lt;10,C3403&gt;450),0,IF(H3403&gt;=MAX(Classes_finales!D:D),$M$1,Donnees_SIG!J3403))</f>
        <v>7.914299999999999</v>
      </c>
      <c r="P3403" t="s">
        <v>39</v>
      </c>
    </row>
    <row r="3404" spans="1:16">
      <c r="A3404" t="s">
        <v>6843</v>
      </c>
      <c r="B3404" t="s">
        <v>6844</v>
      </c>
      <c r="C3404">
        <v>141.10980225</v>
      </c>
      <c r="D3404" t="s">
        <v>37</v>
      </c>
      <c r="E3404">
        <v>790931.87945140398</v>
      </c>
      <c r="F3404">
        <v>9638223.2562389094</v>
      </c>
      <c r="G3404">
        <f>IF(C3404="","",VLOOKUP(C3404,Classes_detaillees!B:D,Classes_detaillees!C$1,TRUE))</f>
        <v>145</v>
      </c>
      <c r="H3404">
        <f>IF(C3404="","",VLOOKUP(C3404,Classes_finales!B:D,Classes_finales!C$1,TRUE))</f>
        <v>80</v>
      </c>
      <c r="I3404">
        <f t="shared" si="53"/>
        <v>20</v>
      </c>
      <c r="J3404" s="31">
        <f>Classes_finales!$W$30*C3404^3+Classes_finales!$W$31*C3404^2+Classes_finales!$W$32*C3404+Classes_finales!$W$33</f>
        <v>-4.8377051483901905</v>
      </c>
      <c r="K3404">
        <f>IF(OR(C3404&lt;10,C3404&gt;450),0,IF(H3404&gt;=MAX(Classes_finales!D:D),$M$1,Donnees_SIG!J3404))</f>
        <v>7.914299999999999</v>
      </c>
      <c r="P3404" t="s">
        <v>39</v>
      </c>
    </row>
    <row r="3405" spans="1:16">
      <c r="A3405" t="s">
        <v>6845</v>
      </c>
      <c r="B3405" t="s">
        <v>6846</v>
      </c>
      <c r="C3405">
        <v>155.16690062999999</v>
      </c>
      <c r="D3405" t="s">
        <v>37</v>
      </c>
      <c r="E3405">
        <v>790569.77729795198</v>
      </c>
      <c r="F3405">
        <v>9637900.4981698096</v>
      </c>
      <c r="G3405">
        <f>IF(C3405="","",VLOOKUP(C3405,Classes_detaillees!B:D,Classes_detaillees!C$1,TRUE))</f>
        <v>160</v>
      </c>
      <c r="H3405">
        <f>IF(C3405="","",VLOOKUP(C3405,Classes_finales!B:D,Classes_finales!C$1,TRUE))</f>
        <v>80</v>
      </c>
      <c r="I3405">
        <f t="shared" si="53"/>
        <v>20</v>
      </c>
      <c r="J3405" s="31">
        <f>Classes_finales!$W$30*C3405^3+Classes_finales!$W$31*C3405^2+Classes_finales!$W$32*C3405+Classes_finales!$W$33</f>
        <v>-13.398162251945161</v>
      </c>
      <c r="K3405">
        <f>IF(OR(C3405&lt;10,C3405&gt;450),0,IF(H3405&gt;=MAX(Classes_finales!D:D),$M$1,Donnees_SIG!J3405))</f>
        <v>7.914299999999999</v>
      </c>
      <c r="P3405" t="s">
        <v>39</v>
      </c>
    </row>
    <row r="3406" spans="1:16">
      <c r="A3406" t="s">
        <v>6847</v>
      </c>
      <c r="B3406" s="31" t="s">
        <v>6848</v>
      </c>
      <c r="C3406">
        <v>44.596401215</v>
      </c>
      <c r="D3406" t="s">
        <v>37</v>
      </c>
      <c r="E3406">
        <v>790231.42052769102</v>
      </c>
      <c r="F3406">
        <v>9637624.1659049802</v>
      </c>
      <c r="G3406">
        <f>IF(C3406="","",VLOOKUP(C3406,Classes_detaillees!B:D,Classes_detaillees!C$1,TRUE))</f>
        <v>45</v>
      </c>
      <c r="H3406">
        <f>IF(C3406="","",VLOOKUP(C3406,Classes_finales!B:D,Classes_finales!C$1,TRUE))</f>
        <v>50</v>
      </c>
      <c r="I3406">
        <f t="shared" si="53"/>
        <v>20</v>
      </c>
      <c r="J3406" s="31">
        <f>Classes_finales!$W$30*C3406^3+Classes_finales!$W$31*C3406^2+Classes_finales!$W$32*C3406+Classes_finales!$W$33</f>
        <v>4.6613797909514716</v>
      </c>
      <c r="K3406">
        <f>IF(OR(C3406&lt;10,C3406&gt;450),0,IF(H3406&gt;=MAX(Classes_finales!D:D),$M$1,Donnees_SIG!J3406))</f>
        <v>4.6613797909514716</v>
      </c>
      <c r="P3406" t="s">
        <v>39</v>
      </c>
    </row>
    <row r="3407" spans="1:16">
      <c r="A3407" t="s">
        <v>6849</v>
      </c>
      <c r="B3407" t="s">
        <v>6850</v>
      </c>
      <c r="C3407">
        <v>52.564998627000001</v>
      </c>
      <c r="D3407" t="s">
        <v>37</v>
      </c>
      <c r="E3407">
        <v>791923.49194042606</v>
      </c>
      <c r="F3407">
        <v>9638402.8524488099</v>
      </c>
      <c r="G3407">
        <f>IF(C3407="","",VLOOKUP(C3407,Classes_detaillees!B:D,Classes_detaillees!C$1,TRUE))</f>
        <v>55</v>
      </c>
      <c r="H3407">
        <f>IF(C3407="","",VLOOKUP(C3407,Classes_finales!B:D,Classes_finales!C$1,TRUE))</f>
        <v>60</v>
      </c>
      <c r="I3407">
        <f t="shared" si="53"/>
        <v>20</v>
      </c>
      <c r="J3407" s="31">
        <f>Classes_finales!$W$30*C3407^3+Classes_finales!$W$31*C3407^2+Classes_finales!$W$32*C3407+Classes_finales!$W$33</f>
        <v>5.6871974377005863</v>
      </c>
      <c r="K3407">
        <f>IF(OR(C3407&lt;10,C3407&gt;450),0,IF(H3407&gt;=MAX(Classes_finales!D:D),$M$1,Donnees_SIG!J3407))</f>
        <v>5.6871974377005863</v>
      </c>
      <c r="P3407" t="s">
        <v>39</v>
      </c>
    </row>
    <row r="3408" spans="1:16">
      <c r="A3408" t="s">
        <v>6851</v>
      </c>
      <c r="B3408" s="31" t="s">
        <v>6852</v>
      </c>
      <c r="C3408">
        <v>39.663501740000001</v>
      </c>
      <c r="D3408" t="s">
        <v>37</v>
      </c>
      <c r="E3408">
        <v>790647.88309005799</v>
      </c>
      <c r="F3408">
        <v>9637484.6540064793</v>
      </c>
      <c r="G3408">
        <f>IF(C3408="","",VLOOKUP(C3408,Classes_detaillees!B:D,Classes_detaillees!C$1,TRUE))</f>
        <v>40</v>
      </c>
      <c r="H3408">
        <f>IF(C3408="","",VLOOKUP(C3408,Classes_finales!B:D,Classes_finales!C$1,TRUE))</f>
        <v>40</v>
      </c>
      <c r="I3408">
        <f t="shared" si="53"/>
        <v>20</v>
      </c>
      <c r="J3408" s="31">
        <f>Classes_finales!$W$30*C3408^3+Classes_finales!$W$31*C3408^2+Classes_finales!$W$32*C3408+Classes_finales!$W$33</f>
        <v>3.9922115040314243</v>
      </c>
      <c r="K3408">
        <f>IF(OR(C3408&lt;10,C3408&gt;450),0,IF(H3408&gt;=MAX(Classes_finales!D:D),$M$1,Donnees_SIG!J3408))</f>
        <v>3.9922115040314243</v>
      </c>
      <c r="P3408" t="s">
        <v>39</v>
      </c>
    </row>
    <row r="3409" spans="1:16">
      <c r="A3409" t="s">
        <v>6853</v>
      </c>
      <c r="B3409" t="s">
        <v>6854</v>
      </c>
      <c r="C3409">
        <v>23.851100922000001</v>
      </c>
      <c r="D3409" t="s">
        <v>37</v>
      </c>
      <c r="E3409">
        <v>791709.20019143994</v>
      </c>
      <c r="F3409">
        <v>9638236.4995490406</v>
      </c>
      <c r="G3409">
        <f>IF(C3409="","",VLOOKUP(C3409,Classes_detaillees!B:D,Classes_detaillees!C$1,TRUE))</f>
        <v>25</v>
      </c>
      <c r="H3409">
        <f>IF(C3409="","",VLOOKUP(C3409,Classes_finales!B:D,Classes_finales!C$1,TRUE))</f>
        <v>30</v>
      </c>
      <c r="I3409">
        <f t="shared" si="53"/>
        <v>20</v>
      </c>
      <c r="J3409" s="31">
        <f>Classes_finales!$W$30*C3409^3+Classes_finales!$W$31*C3409^2+Classes_finales!$W$32*C3409+Classes_finales!$W$33</f>
        <v>1.8595867678962432</v>
      </c>
      <c r="K3409">
        <f>IF(OR(C3409&lt;10,C3409&gt;450),0,IF(H3409&gt;=MAX(Classes_finales!D:D),$M$1,Donnees_SIG!J3409))</f>
        <v>1.8595867678962432</v>
      </c>
      <c r="P3409" t="s">
        <v>39</v>
      </c>
    </row>
    <row r="3410" spans="1:16">
      <c r="A3410" t="s">
        <v>6855</v>
      </c>
      <c r="B3410" s="31" t="s">
        <v>6856</v>
      </c>
      <c r="C3410">
        <v>94.665802002000007</v>
      </c>
      <c r="D3410" t="s">
        <v>37</v>
      </c>
      <c r="E3410">
        <v>790589.87104308605</v>
      </c>
      <c r="F3410">
        <v>9638833.2320039906</v>
      </c>
      <c r="G3410">
        <f>IF(C3410="","",VLOOKUP(C3410,Classes_detaillees!B:D,Classes_detaillees!C$1,TRUE))</f>
        <v>95</v>
      </c>
      <c r="H3410">
        <f>IF(C3410="","",VLOOKUP(C3410,Classes_finales!B:D,Classes_finales!C$1,TRUE))</f>
        <v>80</v>
      </c>
      <c r="I3410">
        <f t="shared" si="53"/>
        <v>20</v>
      </c>
      <c r="J3410" s="31">
        <f>Classes_finales!$W$30*C3410^3+Classes_finales!$W$31*C3410^2+Classes_finales!$W$32*C3410+Classes_finales!$W$33</f>
        <v>7.6571674241304013</v>
      </c>
      <c r="K3410">
        <f>IF(OR(C3410&lt;10,C3410&gt;450),0,IF(H3410&gt;=MAX(Classes_finales!D:D),$M$1,Donnees_SIG!J3410))</f>
        <v>7.914299999999999</v>
      </c>
      <c r="P3410" t="s">
        <v>39</v>
      </c>
    </row>
    <row r="3411" spans="1:16">
      <c r="A3411" t="s">
        <v>6857</v>
      </c>
      <c r="B3411" t="s">
        <v>6858</v>
      </c>
      <c r="C3411">
        <v>38.401699065999999</v>
      </c>
      <c r="D3411" t="s">
        <v>37</v>
      </c>
      <c r="E3411">
        <v>790337.51412678102</v>
      </c>
      <c r="F3411">
        <v>9637940.5828897692</v>
      </c>
      <c r="G3411">
        <f>IF(C3411="","",VLOOKUP(C3411,Classes_detaillees!B:D,Classes_detaillees!C$1,TRUE))</f>
        <v>40</v>
      </c>
      <c r="H3411">
        <f>IF(C3411="","",VLOOKUP(C3411,Classes_finales!B:D,Classes_finales!C$1,TRUE))</f>
        <v>40</v>
      </c>
      <c r="I3411">
        <f t="shared" si="53"/>
        <v>20</v>
      </c>
      <c r="J3411" s="31">
        <f>Classes_finales!$W$30*C3411^3+Classes_finales!$W$31*C3411^2+Classes_finales!$W$32*C3411+Classes_finales!$W$33</f>
        <v>3.8190633482607752</v>
      </c>
      <c r="K3411">
        <f>IF(OR(C3411&lt;10,C3411&gt;450),0,IF(H3411&gt;=MAX(Classes_finales!D:D),$M$1,Donnees_SIG!J3411))</f>
        <v>3.8190633482607752</v>
      </c>
      <c r="P3411" t="s">
        <v>39</v>
      </c>
    </row>
    <row r="3412" spans="1:16">
      <c r="A3412" t="s">
        <v>6859</v>
      </c>
      <c r="B3412" s="31" t="s">
        <v>6860</v>
      </c>
      <c r="C3412">
        <v>57.208499908</v>
      </c>
      <c r="D3412" t="s">
        <v>37</v>
      </c>
      <c r="E3412">
        <v>782774.49338404101</v>
      </c>
      <c r="F3412">
        <v>9636088.3255010098</v>
      </c>
      <c r="G3412">
        <f>IF(C3412="","",VLOOKUP(C3412,Classes_detaillees!B:D,Classes_detaillees!C$1,TRUE))</f>
        <v>60</v>
      </c>
      <c r="H3412">
        <f>IF(C3412="","",VLOOKUP(C3412,Classes_finales!B:D,Classes_finales!C$1,TRUE))</f>
        <v>60</v>
      </c>
      <c r="I3412">
        <f t="shared" si="53"/>
        <v>20</v>
      </c>
      <c r="J3412" s="31">
        <f>Classes_finales!$W$30*C3412^3+Classes_finales!$W$31*C3412^2+Classes_finales!$W$32*C3412+Classes_finales!$W$33</f>
        <v>6.2329972322488416</v>
      </c>
      <c r="K3412">
        <f>IF(OR(C3412&lt;10,C3412&gt;450),0,IF(H3412&gt;=MAX(Classes_finales!D:D),$M$1,Donnees_SIG!J3412))</f>
        <v>6.2329972322488416</v>
      </c>
      <c r="P3412" t="s">
        <v>39</v>
      </c>
    </row>
    <row r="3413" spans="1:16">
      <c r="A3413" t="s">
        <v>6861</v>
      </c>
      <c r="B3413" t="s">
        <v>6862</v>
      </c>
      <c r="C3413">
        <v>76.127998352000006</v>
      </c>
      <c r="D3413" t="s">
        <v>37</v>
      </c>
      <c r="E3413">
        <v>784858.60126700695</v>
      </c>
      <c r="F3413">
        <v>9635397.3486869298</v>
      </c>
      <c r="G3413">
        <f>IF(C3413="","",VLOOKUP(C3413,Classes_detaillees!B:D,Classes_detaillees!C$1,TRUE))</f>
        <v>80</v>
      </c>
      <c r="H3413">
        <f>IF(C3413="","",VLOOKUP(C3413,Classes_finales!B:D,Classes_finales!C$1,TRUE))</f>
        <v>80</v>
      </c>
      <c r="I3413">
        <f t="shared" si="53"/>
        <v>20</v>
      </c>
      <c r="J3413" s="31">
        <f>Classes_finales!$W$30*C3413^3+Classes_finales!$W$31*C3413^2+Classes_finales!$W$32*C3413+Classes_finales!$W$33</f>
        <v>7.7800679390827092</v>
      </c>
      <c r="K3413">
        <f>IF(OR(C3413&lt;10,C3413&gt;450),0,IF(H3413&gt;=MAX(Classes_finales!D:D),$M$1,Donnees_SIG!J3413))</f>
        <v>7.914299999999999</v>
      </c>
      <c r="P3413" t="s">
        <v>39</v>
      </c>
    </row>
    <row r="3414" spans="1:16">
      <c r="A3414" t="s">
        <v>6863</v>
      </c>
      <c r="B3414" t="s">
        <v>6864</v>
      </c>
      <c r="C3414">
        <v>90.54750061</v>
      </c>
      <c r="D3414" t="s">
        <v>37</v>
      </c>
      <c r="E3414">
        <v>791993.70871418703</v>
      </c>
      <c r="F3414">
        <v>9637780.6615586206</v>
      </c>
      <c r="G3414">
        <f>IF(C3414="","",VLOOKUP(C3414,Classes_detaillees!B:D,Classes_detaillees!C$1,TRUE))</f>
        <v>95</v>
      </c>
      <c r="H3414">
        <f>IF(C3414="","",VLOOKUP(C3414,Classes_finales!B:D,Classes_finales!C$1,TRUE))</f>
        <v>80</v>
      </c>
      <c r="I3414">
        <f t="shared" si="53"/>
        <v>20</v>
      </c>
      <c r="J3414" s="31">
        <f>Classes_finales!$W$30*C3414^3+Classes_finales!$W$31*C3414^2+Classes_finales!$W$32*C3414+Classes_finales!$W$33</f>
        <v>7.8642152253296462</v>
      </c>
      <c r="K3414">
        <f>IF(OR(C3414&lt;10,C3414&gt;450),0,IF(H3414&gt;=MAX(Classes_finales!D:D),$M$1,Donnees_SIG!J3414))</f>
        <v>7.914299999999999</v>
      </c>
      <c r="P3414" t="s">
        <v>39</v>
      </c>
    </row>
    <row r="3415" spans="1:16">
      <c r="A3415" t="s">
        <v>6865</v>
      </c>
      <c r="B3415" t="s">
        <v>6866</v>
      </c>
      <c r="C3415">
        <v>26.019800186000001</v>
      </c>
      <c r="D3415" t="s">
        <v>37</v>
      </c>
      <c r="E3415">
        <v>792117.70602504106</v>
      </c>
      <c r="F3415">
        <v>9638617.4278239999</v>
      </c>
      <c r="G3415">
        <f>IF(C3415="","",VLOOKUP(C3415,Classes_detaillees!B:D,Classes_detaillees!C$1,TRUE))</f>
        <v>30</v>
      </c>
      <c r="H3415">
        <f>IF(C3415="","",VLOOKUP(C3415,Classes_finales!B:D,Classes_finales!C$1,TRUE))</f>
        <v>30</v>
      </c>
      <c r="I3415">
        <f t="shared" si="53"/>
        <v>20</v>
      </c>
      <c r="J3415" s="31">
        <f>Classes_finales!$W$30*C3415^3+Classes_finales!$W$31*C3415^2+Classes_finales!$W$32*C3415+Classes_finales!$W$33</f>
        <v>2.1399689270727018</v>
      </c>
      <c r="K3415">
        <f>IF(OR(C3415&lt;10,C3415&gt;450),0,IF(H3415&gt;=MAX(Classes_finales!D:D),$M$1,Donnees_SIG!J3415))</f>
        <v>2.1399689270727018</v>
      </c>
      <c r="P3415" t="s">
        <v>39</v>
      </c>
    </row>
    <row r="3416" spans="1:16">
      <c r="A3416" t="s">
        <v>6867</v>
      </c>
      <c r="B3416" t="s">
        <v>6868</v>
      </c>
      <c r="C3416">
        <v>111.76319884999999</v>
      </c>
      <c r="D3416" t="s">
        <v>37</v>
      </c>
      <c r="E3416">
        <v>792533.253356167</v>
      </c>
      <c r="F3416">
        <v>9638555.3781674895</v>
      </c>
      <c r="G3416">
        <f>IF(C3416="","",VLOOKUP(C3416,Classes_detaillees!B:D,Classes_detaillees!C$1,TRUE))</f>
        <v>115</v>
      </c>
      <c r="H3416">
        <f>IF(C3416="","",VLOOKUP(C3416,Classes_finales!B:D,Classes_finales!C$1,TRUE))</f>
        <v>80</v>
      </c>
      <c r="I3416">
        <f t="shared" si="53"/>
        <v>20</v>
      </c>
      <c r="J3416" s="31">
        <f>Classes_finales!$W$30*C3416^3+Classes_finales!$W$31*C3416^2+Classes_finales!$W$32*C3416+Classes_finales!$W$33</f>
        <v>5.4411432329258904</v>
      </c>
      <c r="K3416">
        <f>IF(OR(C3416&lt;10,C3416&gt;450),0,IF(H3416&gt;=MAX(Classes_finales!D:D),$M$1,Donnees_SIG!J3416))</f>
        <v>7.914299999999999</v>
      </c>
      <c r="P3416" t="s">
        <v>39</v>
      </c>
    </row>
    <row r="3417" spans="1:16">
      <c r="A3417" t="s">
        <v>6869</v>
      </c>
      <c r="B3417" s="31" t="s">
        <v>6870</v>
      </c>
      <c r="C3417">
        <v>10.920299529999999</v>
      </c>
      <c r="D3417" t="s">
        <v>37</v>
      </c>
      <c r="E3417">
        <v>784073.58738204301</v>
      </c>
      <c r="F3417">
        <v>9635906.9982912801</v>
      </c>
      <c r="G3417">
        <f>IF(C3417="","",VLOOKUP(C3417,Classes_detaillees!B:D,Classes_detaillees!C$1,TRUE))</f>
        <v>15</v>
      </c>
      <c r="H3417">
        <f>IF(C3417="","",VLOOKUP(C3417,Classes_finales!B:D,Classes_finales!C$1,TRUE))</f>
        <v>15</v>
      </c>
      <c r="I3417">
        <f t="shared" si="53"/>
        <v>20</v>
      </c>
      <c r="J3417" s="31">
        <f>Classes_finales!$W$30*C3417^3+Classes_finales!$W$31*C3417^2+Classes_finales!$W$32*C3417+Classes_finales!$W$33</f>
        <v>0.37997595838058462</v>
      </c>
      <c r="K3417">
        <f>IF(OR(C3417&lt;10,C3417&gt;450),0,IF(H3417&gt;=MAX(Classes_finales!D:D),$M$1,Donnees_SIG!J3417))</f>
        <v>0.37997595838058462</v>
      </c>
      <c r="P3417" t="s">
        <v>39</v>
      </c>
    </row>
    <row r="3418" spans="1:16">
      <c r="A3418" t="s">
        <v>6871</v>
      </c>
      <c r="B3418" t="s">
        <v>6872</v>
      </c>
      <c r="C3418">
        <v>20.291400909</v>
      </c>
      <c r="D3418" t="s">
        <v>37</v>
      </c>
      <c r="E3418">
        <v>790437.50195331604</v>
      </c>
      <c r="F3418">
        <v>9637785.9997775108</v>
      </c>
      <c r="G3418">
        <f>IF(C3418="","",VLOOKUP(C3418,Classes_detaillees!B:D,Classes_detaillees!C$1,TRUE))</f>
        <v>25</v>
      </c>
      <c r="H3418">
        <f>IF(C3418="","",VLOOKUP(C3418,Classes_finales!B:D,Classes_finales!C$1,TRUE))</f>
        <v>30</v>
      </c>
      <c r="I3418">
        <f t="shared" si="53"/>
        <v>20</v>
      </c>
      <c r="J3418" s="31">
        <f>Classes_finales!$W$30*C3418^3+Classes_finales!$W$31*C3418^2+Classes_finales!$W$32*C3418+Classes_finales!$W$33</f>
        <v>1.415614789504676</v>
      </c>
      <c r="K3418">
        <f>IF(OR(C3418&lt;10,C3418&gt;450),0,IF(H3418&gt;=MAX(Classes_finales!D:D),$M$1,Donnees_SIG!J3418))</f>
        <v>1.415614789504676</v>
      </c>
      <c r="P3418" t="s">
        <v>39</v>
      </c>
    </row>
    <row r="3419" spans="1:16">
      <c r="A3419" t="s">
        <v>6873</v>
      </c>
      <c r="B3419" s="31" t="s">
        <v>6874</v>
      </c>
      <c r="C3419">
        <v>16.549400330000001</v>
      </c>
      <c r="D3419" t="s">
        <v>37</v>
      </c>
      <c r="E3419">
        <v>782984.11263247905</v>
      </c>
      <c r="F3419">
        <v>9636013.2258902695</v>
      </c>
      <c r="G3419">
        <f>IF(C3419="","",VLOOKUP(C3419,Classes_detaillees!B:D,Classes_detaillees!C$1,TRUE))</f>
        <v>20</v>
      </c>
      <c r="H3419">
        <f>IF(C3419="","",VLOOKUP(C3419,Classes_finales!B:D,Classes_finales!C$1,TRUE))</f>
        <v>30</v>
      </c>
      <c r="I3419">
        <f t="shared" si="53"/>
        <v>20</v>
      </c>
      <c r="J3419" s="31">
        <f>Classes_finales!$W$30*C3419^3+Classes_finales!$W$31*C3419^2+Classes_finales!$W$32*C3419+Classes_finales!$W$33</f>
        <v>0.97585083880837709</v>
      </c>
      <c r="K3419">
        <f>IF(OR(C3419&lt;10,C3419&gt;450),0,IF(H3419&gt;=MAX(Classes_finales!D:D),$M$1,Donnees_SIG!J3419))</f>
        <v>0.97585083880837709</v>
      </c>
      <c r="P3419" t="s">
        <v>39</v>
      </c>
    </row>
    <row r="3420" spans="1:16">
      <c r="A3420" t="s">
        <v>6875</v>
      </c>
      <c r="B3420" s="31" t="s">
        <v>6876</v>
      </c>
      <c r="C3420">
        <v>76.563697814999998</v>
      </c>
      <c r="D3420" t="s">
        <v>37</v>
      </c>
      <c r="E3420">
        <v>783135.57528808399</v>
      </c>
      <c r="F3420">
        <v>9636400.8783092406</v>
      </c>
      <c r="G3420">
        <f>IF(C3420="","",VLOOKUP(C3420,Classes_detaillees!B:D,Classes_detaillees!C$1,TRUE))</f>
        <v>80</v>
      </c>
      <c r="H3420">
        <f>IF(C3420="","",VLOOKUP(C3420,Classes_finales!B:D,Classes_finales!C$1,TRUE))</f>
        <v>80</v>
      </c>
      <c r="I3420">
        <f t="shared" si="53"/>
        <v>20</v>
      </c>
      <c r="J3420" s="31">
        <f>Classes_finales!$W$30*C3420^3+Classes_finales!$W$31*C3420^2+Classes_finales!$W$32*C3420+Classes_finales!$W$33</f>
        <v>7.798846355549701</v>
      </c>
      <c r="K3420">
        <f>IF(OR(C3420&lt;10,C3420&gt;450),0,IF(H3420&gt;=MAX(Classes_finales!D:D),$M$1,Donnees_SIG!J3420))</f>
        <v>7.914299999999999</v>
      </c>
      <c r="P3420" t="s">
        <v>39</v>
      </c>
    </row>
    <row r="3421" spans="1:16">
      <c r="A3421" t="s">
        <v>6877</v>
      </c>
      <c r="B3421" t="s">
        <v>6878</v>
      </c>
      <c r="C3421">
        <v>38.460800171000002</v>
      </c>
      <c r="D3421" t="s">
        <v>37</v>
      </c>
      <c r="E3421">
        <v>791695.86508573603</v>
      </c>
      <c r="F3421">
        <v>9639416.5891228504</v>
      </c>
      <c r="G3421">
        <f>IF(C3421="","",VLOOKUP(C3421,Classes_detaillees!B:D,Classes_detaillees!C$1,TRUE))</f>
        <v>40</v>
      </c>
      <c r="H3421">
        <f>IF(C3421="","",VLOOKUP(C3421,Classes_finales!B:D,Classes_finales!C$1,TRUE))</f>
        <v>40</v>
      </c>
      <c r="I3421">
        <f t="shared" si="53"/>
        <v>20</v>
      </c>
      <c r="J3421" s="31">
        <f>Classes_finales!$W$30*C3421^3+Classes_finales!$W$31*C3421^2+Classes_finales!$W$32*C3421+Classes_finales!$W$33</f>
        <v>3.8271826476652007</v>
      </c>
      <c r="K3421">
        <f>IF(OR(C3421&lt;10,C3421&gt;450),0,IF(H3421&gt;=MAX(Classes_finales!D:D),$M$1,Donnees_SIG!J3421))</f>
        <v>3.8271826476652007</v>
      </c>
      <c r="P3421" t="s">
        <v>39</v>
      </c>
    </row>
    <row r="3422" spans="1:16">
      <c r="A3422" t="s">
        <v>6879</v>
      </c>
      <c r="B3422" s="31" t="s">
        <v>6880</v>
      </c>
      <c r="C3422">
        <v>72.478698730000005</v>
      </c>
      <c r="D3422" t="s">
        <v>37</v>
      </c>
      <c r="E3422">
        <v>791305.59421653498</v>
      </c>
      <c r="F3422">
        <v>9636819.4870722108</v>
      </c>
      <c r="G3422">
        <f>IF(C3422="","",VLOOKUP(C3422,Classes_detaillees!B:D,Classes_detaillees!C$1,TRUE))</f>
        <v>75</v>
      </c>
      <c r="H3422">
        <f>IF(C3422="","",VLOOKUP(C3422,Classes_finales!B:D,Classes_finales!C$1,TRUE))</f>
        <v>80</v>
      </c>
      <c r="I3422">
        <f t="shared" si="53"/>
        <v>20</v>
      </c>
      <c r="J3422" s="31">
        <f>Classes_finales!$W$30*C3422^3+Classes_finales!$W$31*C3422^2+Classes_finales!$W$32*C3422+Classes_finales!$W$33</f>
        <v>7.5884472652767343</v>
      </c>
      <c r="K3422">
        <f>IF(OR(C3422&lt;10,C3422&gt;450),0,IF(H3422&gt;=MAX(Classes_finales!D:D),$M$1,Donnees_SIG!J3422))</f>
        <v>7.914299999999999</v>
      </c>
      <c r="P3422" t="s">
        <v>39</v>
      </c>
    </row>
    <row r="3423" spans="1:16">
      <c r="A3423" t="s">
        <v>6881</v>
      </c>
      <c r="B3423" s="31" t="s">
        <v>6882</v>
      </c>
      <c r="C3423">
        <v>84.649497986</v>
      </c>
      <c r="D3423" t="s">
        <v>37</v>
      </c>
      <c r="E3423">
        <v>790340.52233939106</v>
      </c>
      <c r="F3423">
        <v>9637585.8677979708</v>
      </c>
      <c r="G3423">
        <f>IF(C3423="","",VLOOKUP(C3423,Classes_detaillees!B:D,Classes_detaillees!C$1,TRUE))</f>
        <v>85</v>
      </c>
      <c r="H3423">
        <f>IF(C3423="","",VLOOKUP(C3423,Classes_finales!B:D,Classes_finales!C$1,TRUE))</f>
        <v>80</v>
      </c>
      <c r="I3423">
        <f t="shared" si="53"/>
        <v>20</v>
      </c>
      <c r="J3423" s="31">
        <f>Classes_finales!$W$30*C3423^3+Classes_finales!$W$31*C3423^2+Classes_finales!$W$32*C3423+Classes_finales!$W$33</f>
        <v>7.9718558966122242</v>
      </c>
      <c r="K3423">
        <f>IF(OR(C3423&lt;10,C3423&gt;450),0,IF(H3423&gt;=MAX(Classes_finales!D:D),$M$1,Donnees_SIG!J3423))</f>
        <v>7.914299999999999</v>
      </c>
      <c r="P3423" t="s">
        <v>39</v>
      </c>
    </row>
    <row r="3424" spans="1:16">
      <c r="A3424" t="s">
        <v>6883</v>
      </c>
      <c r="B3424" s="31" t="s">
        <v>6884</v>
      </c>
      <c r="C3424">
        <v>78.777000427000004</v>
      </c>
      <c r="D3424" t="s">
        <v>37</v>
      </c>
      <c r="E3424">
        <v>790983.14754599403</v>
      </c>
      <c r="F3424">
        <v>9638219.5404392295</v>
      </c>
      <c r="G3424">
        <f>IF(C3424="","",VLOOKUP(C3424,Classes_detaillees!B:D,Classes_detaillees!C$1,TRUE))</f>
        <v>80</v>
      </c>
      <c r="H3424">
        <f>IF(C3424="","",VLOOKUP(C3424,Classes_finales!B:D,Classes_finales!C$1,TRUE))</f>
        <v>80</v>
      </c>
      <c r="I3424">
        <f t="shared" si="53"/>
        <v>20</v>
      </c>
      <c r="J3424" s="31">
        <f>Classes_finales!$W$30*C3424^3+Classes_finales!$W$31*C3424^2+Classes_finales!$W$32*C3424+Classes_finales!$W$33</f>
        <v>7.8799950034408663</v>
      </c>
      <c r="K3424">
        <f>IF(OR(C3424&lt;10,C3424&gt;450),0,IF(H3424&gt;=MAX(Classes_finales!D:D),$M$1,Donnees_SIG!J3424))</f>
        <v>7.914299999999999</v>
      </c>
      <c r="P3424" t="s">
        <v>39</v>
      </c>
    </row>
    <row r="3425" spans="1:16">
      <c r="A3425" t="s">
        <v>6885</v>
      </c>
      <c r="B3425" s="31" t="s">
        <v>6886</v>
      </c>
      <c r="C3425">
        <v>97.162902832</v>
      </c>
      <c r="D3425" t="s">
        <v>37</v>
      </c>
      <c r="E3425">
        <v>790562.68304302997</v>
      </c>
      <c r="F3425">
        <v>9638794.8217364997</v>
      </c>
      <c r="G3425">
        <f>IF(C3425="","",VLOOKUP(C3425,Classes_detaillees!B:D,Classes_detaillees!C$1,TRUE))</f>
        <v>100</v>
      </c>
      <c r="H3425">
        <f>IF(C3425="","",VLOOKUP(C3425,Classes_finales!B:D,Classes_finales!C$1,TRUE))</f>
        <v>80</v>
      </c>
      <c r="I3425">
        <f t="shared" si="53"/>
        <v>20</v>
      </c>
      <c r="J3425" s="31">
        <f>Classes_finales!$W$30*C3425^3+Classes_finales!$W$31*C3425^2+Classes_finales!$W$32*C3425+Classes_finales!$W$33</f>
        <v>7.474674783456706</v>
      </c>
      <c r="K3425">
        <f>IF(OR(C3425&lt;10,C3425&gt;450),0,IF(H3425&gt;=MAX(Classes_finales!D:D),$M$1,Donnees_SIG!J3425))</f>
        <v>7.914299999999999</v>
      </c>
      <c r="P3425" t="s">
        <v>39</v>
      </c>
    </row>
    <row r="3426" spans="1:16">
      <c r="A3426" t="s">
        <v>6887</v>
      </c>
      <c r="B3426" s="31" t="s">
        <v>6888</v>
      </c>
      <c r="C3426">
        <v>55.781398772999999</v>
      </c>
      <c r="D3426" t="s">
        <v>37</v>
      </c>
      <c r="E3426">
        <v>793404.28344133298</v>
      </c>
      <c r="F3426">
        <v>9639235.5559601206</v>
      </c>
      <c r="G3426">
        <f>IF(C3426="","",VLOOKUP(C3426,Classes_detaillees!B:D,Classes_detaillees!C$1,TRUE))</f>
        <v>60</v>
      </c>
      <c r="H3426">
        <f>IF(C3426="","",VLOOKUP(C3426,Classes_finales!B:D,Classes_finales!C$1,TRUE))</f>
        <v>60</v>
      </c>
      <c r="I3426">
        <f t="shared" si="53"/>
        <v>20</v>
      </c>
      <c r="J3426" s="31">
        <f>Classes_finales!$W$30*C3426^3+Classes_finales!$W$31*C3426^2+Classes_finales!$W$32*C3426+Classes_finales!$W$33</f>
        <v>6.0703550313110775</v>
      </c>
      <c r="K3426">
        <f>IF(OR(C3426&lt;10,C3426&gt;450),0,IF(H3426&gt;=MAX(Classes_finales!D:D),$M$1,Donnees_SIG!J3426))</f>
        <v>6.0703550313110775</v>
      </c>
      <c r="P3426" t="s">
        <v>39</v>
      </c>
    </row>
    <row r="3427" spans="1:16">
      <c r="A3427" t="s">
        <v>6889</v>
      </c>
      <c r="B3427" t="s">
        <v>6890</v>
      </c>
      <c r="C3427">
        <v>15.913999557</v>
      </c>
      <c r="D3427" t="s">
        <v>37</v>
      </c>
      <c r="E3427">
        <v>791583.35391029005</v>
      </c>
      <c r="F3427">
        <v>9638406.5038094595</v>
      </c>
      <c r="G3427">
        <f>IF(C3427="","",VLOOKUP(C3427,Classes_detaillees!B:D,Classes_detaillees!C$1,TRUE))</f>
        <v>20</v>
      </c>
      <c r="H3427">
        <f>IF(C3427="","",VLOOKUP(C3427,Classes_finales!B:D,Classes_finales!C$1,TRUE))</f>
        <v>30</v>
      </c>
      <c r="I3427">
        <f t="shared" si="53"/>
        <v>20</v>
      </c>
      <c r="J3427" s="31">
        <f>Classes_finales!$W$30*C3427^3+Classes_finales!$W$31*C3427^2+Classes_finales!$W$32*C3427+Classes_finales!$W$33</f>
        <v>0.90436229426637982</v>
      </c>
      <c r="K3427">
        <f>IF(OR(C3427&lt;10,C3427&gt;450),0,IF(H3427&gt;=MAX(Classes_finales!D:D),$M$1,Donnees_SIG!J3427))</f>
        <v>0.90436229426637982</v>
      </c>
      <c r="P3427" t="s">
        <v>39</v>
      </c>
    </row>
    <row r="3428" spans="1:16">
      <c r="A3428" t="s">
        <v>6891</v>
      </c>
      <c r="B3428" s="31" t="s">
        <v>6892</v>
      </c>
      <c r="C3428">
        <v>55.380401611000003</v>
      </c>
      <c r="D3428" t="s">
        <v>37</v>
      </c>
      <c r="E3428">
        <v>784330.40028761898</v>
      </c>
      <c r="F3428">
        <v>9636461.4548450597</v>
      </c>
      <c r="G3428">
        <f>IF(C3428="","",VLOOKUP(C3428,Classes_detaillees!B:D,Classes_detaillees!C$1,TRUE))</f>
        <v>60</v>
      </c>
      <c r="H3428">
        <f>IF(C3428="","",VLOOKUP(C3428,Classes_finales!B:D,Classes_finales!C$1,TRUE))</f>
        <v>60</v>
      </c>
      <c r="I3428">
        <f t="shared" si="53"/>
        <v>20</v>
      </c>
      <c r="J3428" s="31">
        <f>Classes_finales!$W$30*C3428^3+Classes_finales!$W$31*C3428^2+Classes_finales!$W$32*C3428+Classes_finales!$W$33</f>
        <v>6.0237988722839475</v>
      </c>
      <c r="K3428">
        <f>IF(OR(C3428&lt;10,C3428&gt;450),0,IF(H3428&gt;=MAX(Classes_finales!D:D),$M$1,Donnees_SIG!J3428))</f>
        <v>6.0237988722839475</v>
      </c>
      <c r="P3428" t="s">
        <v>39</v>
      </c>
    </row>
    <row r="3429" spans="1:16">
      <c r="A3429" t="s">
        <v>6893</v>
      </c>
      <c r="B3429" s="31" t="s">
        <v>6894</v>
      </c>
      <c r="C3429">
        <v>18.681999207</v>
      </c>
      <c r="D3429" t="s">
        <v>37</v>
      </c>
      <c r="E3429">
        <v>791712.24716238305</v>
      </c>
      <c r="F3429">
        <v>9638244.2142044697</v>
      </c>
      <c r="G3429">
        <f>IF(C3429="","",VLOOKUP(C3429,Classes_detaillees!B:D,Classes_detaillees!C$1,TRUE))</f>
        <v>20</v>
      </c>
      <c r="H3429">
        <f>IF(C3429="","",VLOOKUP(C3429,Classes_finales!B:D,Classes_finales!C$1,TRUE))</f>
        <v>30</v>
      </c>
      <c r="I3429">
        <f t="shared" si="53"/>
        <v>20</v>
      </c>
      <c r="J3429" s="31">
        <f>Classes_finales!$W$30*C3429^3+Classes_finales!$W$31*C3429^2+Classes_finales!$W$32*C3429+Classes_finales!$W$33</f>
        <v>1.2227366208879413</v>
      </c>
      <c r="K3429">
        <f>IF(OR(C3429&lt;10,C3429&gt;450),0,IF(H3429&gt;=MAX(Classes_finales!D:D),$M$1,Donnees_SIG!J3429))</f>
        <v>1.2227366208879413</v>
      </c>
      <c r="P3429" t="s">
        <v>39</v>
      </c>
    </row>
    <row r="3430" spans="1:16">
      <c r="A3430" t="s">
        <v>6895</v>
      </c>
      <c r="B3430" s="31" t="s">
        <v>6896</v>
      </c>
      <c r="C3430">
        <v>80.932701111</v>
      </c>
      <c r="D3430" t="s">
        <v>37</v>
      </c>
      <c r="E3430">
        <v>783430.05780637695</v>
      </c>
      <c r="F3430">
        <v>9636977.2353993393</v>
      </c>
      <c r="G3430">
        <f>IF(C3430="","",VLOOKUP(C3430,Classes_detaillees!B:D,Classes_detaillees!C$1,TRUE))</f>
        <v>85</v>
      </c>
      <c r="H3430">
        <f>IF(C3430="","",VLOOKUP(C3430,Classes_finales!B:D,Classes_finales!C$1,TRUE))</f>
        <v>80</v>
      </c>
      <c r="I3430">
        <f t="shared" si="53"/>
        <v>20</v>
      </c>
      <c r="J3430" s="31">
        <f>Classes_finales!$W$30*C3430^3+Classes_finales!$W$31*C3430^2+Classes_finales!$W$32*C3430+Classes_finales!$W$33</f>
        <v>7.9352462084025372</v>
      </c>
      <c r="K3430">
        <f>IF(OR(C3430&lt;10,C3430&gt;450),0,IF(H3430&gt;=MAX(Classes_finales!D:D),$M$1,Donnees_SIG!J3430))</f>
        <v>7.914299999999999</v>
      </c>
      <c r="P3430" t="s">
        <v>39</v>
      </c>
    </row>
    <row r="3431" spans="1:16">
      <c r="A3431" t="s">
        <v>6897</v>
      </c>
      <c r="B3431" s="31" t="s">
        <v>6898</v>
      </c>
      <c r="C3431">
        <v>71.015098571999999</v>
      </c>
      <c r="D3431" t="s">
        <v>37</v>
      </c>
      <c r="E3431">
        <v>790418.23822208401</v>
      </c>
      <c r="F3431">
        <v>9637618.0022872798</v>
      </c>
      <c r="G3431">
        <f>IF(C3431="","",VLOOKUP(C3431,Classes_detaillees!B:D,Classes_detaillees!C$1,TRUE))</f>
        <v>75</v>
      </c>
      <c r="H3431">
        <f>IF(C3431="","",VLOOKUP(C3431,Classes_finales!B:D,Classes_finales!C$1,TRUE))</f>
        <v>80</v>
      </c>
      <c r="I3431">
        <f t="shared" si="53"/>
        <v>20</v>
      </c>
      <c r="J3431" s="31">
        <f>Classes_finales!$W$30*C3431^3+Classes_finales!$W$31*C3431^2+Classes_finales!$W$32*C3431+Classes_finales!$W$33</f>
        <v>7.4951887188718747</v>
      </c>
      <c r="K3431">
        <f>IF(OR(C3431&lt;10,C3431&gt;450),0,IF(H3431&gt;=MAX(Classes_finales!D:D),$M$1,Donnees_SIG!J3431))</f>
        <v>7.914299999999999</v>
      </c>
      <c r="P3431" t="s">
        <v>39</v>
      </c>
    </row>
    <row r="3432" spans="1:16">
      <c r="A3432" t="s">
        <v>6899</v>
      </c>
      <c r="B3432" t="s">
        <v>6900</v>
      </c>
      <c r="C3432">
        <v>51.414798736999998</v>
      </c>
      <c r="D3432" t="s">
        <v>37</v>
      </c>
      <c r="E3432">
        <v>790467.83175552206</v>
      </c>
      <c r="F3432">
        <v>9637418.1586936694</v>
      </c>
      <c r="G3432">
        <f>IF(C3432="","",VLOOKUP(C3432,Classes_detaillees!B:D,Classes_detaillees!C$1,TRUE))</f>
        <v>55</v>
      </c>
      <c r="H3432">
        <f>IF(C3432="","",VLOOKUP(C3432,Classes_finales!B:D,Classes_finales!C$1,TRUE))</f>
        <v>60</v>
      </c>
      <c r="I3432">
        <f t="shared" si="53"/>
        <v>20</v>
      </c>
      <c r="J3432" s="31">
        <f>Classes_finales!$W$30*C3432^3+Classes_finales!$W$31*C3432^2+Classes_finales!$W$32*C3432+Classes_finales!$W$33</f>
        <v>5.545179996559817</v>
      </c>
      <c r="K3432">
        <f>IF(OR(C3432&lt;10,C3432&gt;450),0,IF(H3432&gt;=MAX(Classes_finales!D:D),$M$1,Donnees_SIG!J3432))</f>
        <v>5.545179996559817</v>
      </c>
      <c r="P3432" t="s">
        <v>39</v>
      </c>
    </row>
    <row r="3433" spans="1:16">
      <c r="A3433" t="s">
        <v>6901</v>
      </c>
      <c r="B3433" s="31" t="s">
        <v>6902</v>
      </c>
      <c r="C3433">
        <v>155.63279724</v>
      </c>
      <c r="D3433" t="s">
        <v>37</v>
      </c>
      <c r="E3433">
        <v>790821.495563715</v>
      </c>
      <c r="F3433">
        <v>9638679.2230424508</v>
      </c>
      <c r="G3433">
        <f>IF(C3433="","",VLOOKUP(C3433,Classes_detaillees!B:D,Classes_detaillees!C$1,TRUE))</f>
        <v>160</v>
      </c>
      <c r="H3433">
        <f>IF(C3433="","",VLOOKUP(C3433,Classes_finales!B:D,Classes_finales!C$1,TRUE))</f>
        <v>80</v>
      </c>
      <c r="I3433">
        <f t="shared" si="53"/>
        <v>20</v>
      </c>
      <c r="J3433" s="31">
        <f>Classes_finales!$W$30*C3433^3+Classes_finales!$W$31*C3433^2+Classes_finales!$W$32*C3433+Classes_finales!$W$33</f>
        <v>-13.728151478337031</v>
      </c>
      <c r="K3433">
        <f>IF(OR(C3433&lt;10,C3433&gt;450),0,IF(H3433&gt;=MAX(Classes_finales!D:D),$M$1,Donnees_SIG!J3433))</f>
        <v>7.914299999999999</v>
      </c>
      <c r="P3433" t="s">
        <v>39</v>
      </c>
    </row>
    <row r="3434" spans="1:16">
      <c r="A3434" t="s">
        <v>6903</v>
      </c>
      <c r="B3434" t="s">
        <v>6904</v>
      </c>
      <c r="C3434">
        <v>90.370903014999996</v>
      </c>
      <c r="D3434" t="s">
        <v>37</v>
      </c>
      <c r="E3434">
        <v>790445.16399634897</v>
      </c>
      <c r="F3434">
        <v>9639406.1313599907</v>
      </c>
      <c r="G3434">
        <f>IF(C3434="","",VLOOKUP(C3434,Classes_detaillees!B:D,Classes_detaillees!C$1,TRUE))</f>
        <v>95</v>
      </c>
      <c r="H3434">
        <f>IF(C3434="","",VLOOKUP(C3434,Classes_finales!B:D,Classes_finales!C$1,TRUE))</f>
        <v>80</v>
      </c>
      <c r="I3434">
        <f t="shared" si="53"/>
        <v>20</v>
      </c>
      <c r="J3434" s="31">
        <f>Classes_finales!$W$30*C3434^3+Classes_finales!$W$31*C3434^2+Classes_finales!$W$32*C3434+Classes_finales!$W$33</f>
        <v>7.8705818687591016</v>
      </c>
      <c r="K3434">
        <f>IF(OR(C3434&lt;10,C3434&gt;450),0,IF(H3434&gt;=MAX(Classes_finales!D:D),$M$1,Donnees_SIG!J3434))</f>
        <v>7.914299999999999</v>
      </c>
      <c r="P3434" t="s">
        <v>39</v>
      </c>
    </row>
    <row r="3435" spans="1:16">
      <c r="A3435" t="s">
        <v>6905</v>
      </c>
      <c r="B3435" s="31" t="s">
        <v>6906</v>
      </c>
      <c r="C3435">
        <v>67.626098632999998</v>
      </c>
      <c r="D3435" t="s">
        <v>37</v>
      </c>
      <c r="E3435">
        <v>785227.32453356904</v>
      </c>
      <c r="F3435">
        <v>9635269.6068550609</v>
      </c>
      <c r="G3435">
        <f>IF(C3435="","",VLOOKUP(C3435,Classes_detaillees!B:D,Classes_detaillees!C$1,TRUE))</f>
        <v>70</v>
      </c>
      <c r="H3435">
        <f>IF(C3435="","",VLOOKUP(C3435,Classes_finales!B:D,Classes_finales!C$1,TRUE))</f>
        <v>70</v>
      </c>
      <c r="I3435">
        <f t="shared" si="53"/>
        <v>20</v>
      </c>
      <c r="J3435" s="31">
        <f>Classes_finales!$W$30*C3435^3+Classes_finales!$W$31*C3435^2+Classes_finales!$W$32*C3435+Classes_finales!$W$33</f>
        <v>7.2459871357200747</v>
      </c>
      <c r="K3435">
        <f>IF(OR(C3435&lt;10,C3435&gt;450),0,IF(H3435&gt;=MAX(Classes_finales!D:D),$M$1,Donnees_SIG!J3435))</f>
        <v>7.2459871357200747</v>
      </c>
      <c r="P3435" t="s">
        <v>39</v>
      </c>
    </row>
    <row r="3436" spans="1:16">
      <c r="A3436" t="s">
        <v>6907</v>
      </c>
      <c r="B3436" s="31" t="s">
        <v>6908</v>
      </c>
      <c r="C3436">
        <v>32.646499634000001</v>
      </c>
      <c r="D3436" t="s">
        <v>37</v>
      </c>
      <c r="E3436">
        <v>790485.91515595804</v>
      </c>
      <c r="F3436">
        <v>9637811.5116079692</v>
      </c>
      <c r="G3436">
        <f>IF(C3436="","",VLOOKUP(C3436,Classes_detaillees!B:D,Classes_detaillees!C$1,TRUE))</f>
        <v>35</v>
      </c>
      <c r="H3436">
        <f>IF(C3436="","",VLOOKUP(C3436,Classes_finales!B:D,Classes_finales!C$1,TRUE))</f>
        <v>35</v>
      </c>
      <c r="I3436">
        <f t="shared" si="53"/>
        <v>20</v>
      </c>
      <c r="J3436" s="31">
        <f>Classes_finales!$W$30*C3436^3+Classes_finales!$W$31*C3436^2+Classes_finales!$W$32*C3436+Classes_finales!$W$33</f>
        <v>3.0287436651836193</v>
      </c>
      <c r="K3436">
        <f>IF(OR(C3436&lt;10,C3436&gt;450),0,IF(H3436&gt;=MAX(Classes_finales!D:D),$M$1,Donnees_SIG!J3436))</f>
        <v>3.0287436651836193</v>
      </c>
      <c r="P3436" t="s">
        <v>39</v>
      </c>
    </row>
    <row r="3437" spans="1:16">
      <c r="A3437" t="s">
        <v>6909</v>
      </c>
      <c r="B3437" s="31" t="s">
        <v>6910</v>
      </c>
      <c r="C3437">
        <v>216.355896</v>
      </c>
      <c r="D3437" t="s">
        <v>37</v>
      </c>
      <c r="E3437">
        <v>784787.72094507201</v>
      </c>
      <c r="F3437">
        <v>9635236.1466339696</v>
      </c>
      <c r="G3437">
        <f>IF(C3437="","",VLOOKUP(C3437,Classes_detaillees!B:D,Classes_detaillees!C$1,TRUE))</f>
        <v>220</v>
      </c>
      <c r="H3437">
        <f>IF(C3437="","",VLOOKUP(C3437,Classes_finales!B:D,Classes_finales!C$1,TRUE))</f>
        <v>80</v>
      </c>
      <c r="I3437">
        <f t="shared" si="53"/>
        <v>20</v>
      </c>
      <c r="J3437" s="31">
        <f>Classes_finales!$W$30*C3437^3+Classes_finales!$W$31*C3437^2+Classes_finales!$W$32*C3437+Classes_finales!$W$33</f>
        <v>-87.73717077004963</v>
      </c>
      <c r="K3437">
        <f>IF(OR(C3437&lt;10,C3437&gt;450),0,IF(H3437&gt;=MAX(Classes_finales!D:D),$M$1,Donnees_SIG!J3437))</f>
        <v>7.914299999999999</v>
      </c>
      <c r="P3437" t="s">
        <v>39</v>
      </c>
    </row>
    <row r="3438" spans="1:16">
      <c r="A3438" t="s">
        <v>6911</v>
      </c>
      <c r="B3438" t="s">
        <v>6912</v>
      </c>
      <c r="C3438">
        <v>165.82000732</v>
      </c>
      <c r="D3438" t="s">
        <v>37</v>
      </c>
      <c r="E3438">
        <v>790871.03387835505</v>
      </c>
      <c r="F3438">
        <v>9638524.3213333599</v>
      </c>
      <c r="G3438">
        <f>IF(C3438="","",VLOOKUP(C3438,Classes_detaillees!B:D,Classes_detaillees!C$1,TRUE))</f>
        <v>170</v>
      </c>
      <c r="H3438">
        <f>IF(C3438="","",VLOOKUP(C3438,Classes_finales!B:D,Classes_finales!C$1,TRUE))</f>
        <v>80</v>
      </c>
      <c r="I3438">
        <f t="shared" si="53"/>
        <v>20</v>
      </c>
      <c r="J3438" s="31">
        <f>Classes_finales!$W$30*C3438^3+Classes_finales!$W$31*C3438^2+Classes_finales!$W$32*C3438+Classes_finales!$W$33</f>
        <v>-21.739386826484715</v>
      </c>
      <c r="K3438">
        <f>IF(OR(C3438&lt;10,C3438&gt;450),0,IF(H3438&gt;=MAX(Classes_finales!D:D),$M$1,Donnees_SIG!J3438))</f>
        <v>7.914299999999999</v>
      </c>
      <c r="P3438" t="s">
        <v>39</v>
      </c>
    </row>
    <row r="3439" spans="1:16">
      <c r="A3439" t="s">
        <v>6913</v>
      </c>
      <c r="B3439" t="s">
        <v>6914</v>
      </c>
      <c r="C3439">
        <v>347.17379761000001</v>
      </c>
      <c r="D3439" t="s">
        <v>37</v>
      </c>
      <c r="E3439">
        <v>783256.37810773903</v>
      </c>
      <c r="F3439">
        <v>9636655.3440843895</v>
      </c>
      <c r="G3439">
        <f>IF(C3439="","",VLOOKUP(C3439,Classes_detaillees!B:D,Classes_detaillees!C$1,TRUE))</f>
        <v>350</v>
      </c>
      <c r="H3439">
        <f>IF(C3439="","",VLOOKUP(C3439,Classes_finales!B:D,Classes_finales!C$1,TRUE))</f>
        <v>80</v>
      </c>
      <c r="I3439">
        <f t="shared" si="53"/>
        <v>20</v>
      </c>
      <c r="J3439" s="31">
        <f>Classes_finales!$W$30*C3439^3+Classes_finales!$W$31*C3439^2+Classes_finales!$W$32*C3439+Classes_finales!$W$33</f>
        <v>-552.45298704382981</v>
      </c>
      <c r="K3439">
        <f>IF(OR(C3439&lt;10,C3439&gt;450),0,IF(H3439&gt;=MAX(Classes_finales!D:D),$M$1,Donnees_SIG!J3439))</f>
        <v>7.914299999999999</v>
      </c>
      <c r="P3439" t="s">
        <v>39</v>
      </c>
    </row>
    <row r="3440" spans="1:16">
      <c r="A3440" t="s">
        <v>6915</v>
      </c>
      <c r="B3440" t="s">
        <v>6916</v>
      </c>
      <c r="C3440">
        <v>78.146697997999993</v>
      </c>
      <c r="D3440" t="s">
        <v>37</v>
      </c>
      <c r="E3440">
        <v>790821.63825335796</v>
      </c>
      <c r="F3440">
        <v>9637990.2302283291</v>
      </c>
      <c r="G3440">
        <f>IF(C3440="","",VLOOKUP(C3440,Classes_detaillees!B:D,Classes_detaillees!C$1,TRUE))</f>
        <v>80</v>
      </c>
      <c r="H3440">
        <f>IF(C3440="","",VLOOKUP(C3440,Classes_finales!B:D,Classes_finales!C$1,TRUE))</f>
        <v>80</v>
      </c>
      <c r="I3440">
        <f t="shared" si="53"/>
        <v>20</v>
      </c>
      <c r="J3440" s="31">
        <f>Classes_finales!$W$30*C3440^3+Classes_finales!$W$31*C3440^2+Classes_finales!$W$32*C3440+Classes_finales!$W$33</f>
        <v>7.8593497983196823</v>
      </c>
      <c r="K3440">
        <f>IF(OR(C3440&lt;10,C3440&gt;450),0,IF(H3440&gt;=MAX(Classes_finales!D:D),$M$1,Donnees_SIG!J3440))</f>
        <v>7.914299999999999</v>
      </c>
      <c r="P3440" t="s">
        <v>39</v>
      </c>
    </row>
    <row r="3441" spans="1:16">
      <c r="A3441" t="s">
        <v>6917</v>
      </c>
      <c r="B3441" s="31" t="s">
        <v>6918</v>
      </c>
      <c r="C3441">
        <v>261.46191406000003</v>
      </c>
      <c r="D3441" t="s">
        <v>37</v>
      </c>
      <c r="E3441">
        <v>791558.05110620696</v>
      </c>
      <c r="F3441">
        <v>9638977.4438558891</v>
      </c>
      <c r="G3441">
        <f>IF(C3441="","",VLOOKUP(C3441,Classes_detaillees!B:D,Classes_detaillees!C$1,TRUE))</f>
        <v>265</v>
      </c>
      <c r="H3441">
        <f>IF(C3441="","",VLOOKUP(C3441,Classes_finales!B:D,Classes_finales!C$1,TRUE))</f>
        <v>80</v>
      </c>
      <c r="I3441">
        <f t="shared" si="53"/>
        <v>20</v>
      </c>
      <c r="J3441" s="31">
        <f>Classes_finales!$W$30*C3441^3+Classes_finales!$W$31*C3441^2+Classes_finales!$W$32*C3441+Classes_finales!$W$33</f>
        <v>-192.68631170298005</v>
      </c>
      <c r="K3441">
        <f>IF(OR(C3441&lt;10,C3441&gt;450),0,IF(H3441&gt;=MAX(Classes_finales!D:D),$M$1,Donnees_SIG!J3441))</f>
        <v>7.914299999999999</v>
      </c>
      <c r="P3441" t="s">
        <v>39</v>
      </c>
    </row>
    <row r="3442" spans="1:16">
      <c r="A3442" t="s">
        <v>6919</v>
      </c>
      <c r="B3442" t="s">
        <v>6920</v>
      </c>
      <c r="C3442">
        <v>80.726196289000001</v>
      </c>
      <c r="D3442" t="s">
        <v>37</v>
      </c>
      <c r="E3442">
        <v>792407.97600762604</v>
      </c>
      <c r="F3442">
        <v>9638678.8131413795</v>
      </c>
      <c r="G3442">
        <f>IF(C3442="","",VLOOKUP(C3442,Classes_detaillees!B:D,Classes_detaillees!C$1,TRUE))</f>
        <v>85</v>
      </c>
      <c r="H3442">
        <f>IF(C3442="","",VLOOKUP(C3442,Classes_finales!B:D,Classes_finales!C$1,TRUE))</f>
        <v>80</v>
      </c>
      <c r="I3442">
        <f t="shared" si="53"/>
        <v>20</v>
      </c>
      <c r="J3442" s="31">
        <f>Classes_finales!$W$30*C3442^3+Classes_finales!$W$31*C3442^2+Classes_finales!$W$32*C3442+Classes_finales!$W$33</f>
        <v>7.9310034895129373</v>
      </c>
      <c r="K3442">
        <f>IF(OR(C3442&lt;10,C3442&gt;450),0,IF(H3442&gt;=MAX(Classes_finales!D:D),$M$1,Donnees_SIG!J3442))</f>
        <v>7.914299999999999</v>
      </c>
      <c r="P3442" t="s">
        <v>39</v>
      </c>
    </row>
    <row r="3443" spans="1:16">
      <c r="A3443" t="s">
        <v>6921</v>
      </c>
      <c r="B3443" t="s">
        <v>6922</v>
      </c>
      <c r="C3443">
        <v>25.335599899000002</v>
      </c>
      <c r="D3443" t="s">
        <v>37</v>
      </c>
      <c r="E3443">
        <v>791934.03631972498</v>
      </c>
      <c r="F3443">
        <v>9638421.1817713603</v>
      </c>
      <c r="G3443">
        <f>IF(C3443="","",VLOOKUP(C3443,Classes_detaillees!B:D,Classes_detaillees!C$1,TRUE))</f>
        <v>30</v>
      </c>
      <c r="H3443">
        <f>IF(C3443="","",VLOOKUP(C3443,Classes_finales!B:D,Classes_finales!C$1,TRUE))</f>
        <v>30</v>
      </c>
      <c r="I3443">
        <f t="shared" si="53"/>
        <v>20</v>
      </c>
      <c r="J3443" s="31">
        <f>Classes_finales!$W$30*C3443^3+Classes_finales!$W$31*C3443^2+Classes_finales!$W$32*C3443+Classes_finales!$W$33</f>
        <v>2.0508047100809885</v>
      </c>
      <c r="K3443">
        <f>IF(OR(C3443&lt;10,C3443&gt;450),0,IF(H3443&gt;=MAX(Classes_finales!D:D),$M$1,Donnees_SIG!J3443))</f>
        <v>2.0508047100809885</v>
      </c>
      <c r="P3443" t="s">
        <v>39</v>
      </c>
    </row>
    <row r="3444" spans="1:16">
      <c r="A3444" t="s">
        <v>6923</v>
      </c>
      <c r="B3444" t="s">
        <v>6924</v>
      </c>
      <c r="C3444">
        <v>80.083396911999998</v>
      </c>
      <c r="D3444" t="s">
        <v>37</v>
      </c>
      <c r="E3444">
        <v>792968.30834531295</v>
      </c>
      <c r="F3444">
        <v>9639468.6048375703</v>
      </c>
      <c r="G3444">
        <f>IF(C3444="","",VLOOKUP(C3444,Classes_detaillees!B:D,Classes_detaillees!C$1,TRUE))</f>
        <v>85</v>
      </c>
      <c r="H3444">
        <f>IF(C3444="","",VLOOKUP(C3444,Classes_finales!B:D,Classes_finales!C$1,TRUE))</f>
        <v>80</v>
      </c>
      <c r="I3444">
        <f t="shared" si="53"/>
        <v>20</v>
      </c>
      <c r="J3444" s="31">
        <f>Classes_finales!$W$30*C3444^3+Classes_finales!$W$31*C3444^2+Classes_finales!$W$32*C3444+Classes_finales!$W$33</f>
        <v>7.9163584883913938</v>
      </c>
      <c r="K3444">
        <f>IF(OR(C3444&lt;10,C3444&gt;450),0,IF(H3444&gt;=MAX(Classes_finales!D:D),$M$1,Donnees_SIG!J3444))</f>
        <v>7.914299999999999</v>
      </c>
      <c r="P3444" t="s">
        <v>39</v>
      </c>
    </row>
    <row r="3445" spans="1:16">
      <c r="A3445" t="s">
        <v>6925</v>
      </c>
      <c r="B3445" s="31" t="s">
        <v>6926</v>
      </c>
      <c r="C3445">
        <v>26.115600585999999</v>
      </c>
      <c r="D3445" t="s">
        <v>37</v>
      </c>
      <c r="E3445">
        <v>793166.25541335403</v>
      </c>
      <c r="F3445">
        <v>9638835.1208772305</v>
      </c>
      <c r="G3445">
        <f>IF(C3445="","",VLOOKUP(C3445,Classes_detaillees!B:D,Classes_detaillees!C$1,TRUE))</f>
        <v>30</v>
      </c>
      <c r="H3445">
        <f>IF(C3445="","",VLOOKUP(C3445,Classes_finales!B:D,Classes_finales!C$1,TRUE))</f>
        <v>30</v>
      </c>
      <c r="I3445">
        <f t="shared" si="53"/>
        <v>20</v>
      </c>
      <c r="J3445" s="31">
        <f>Classes_finales!$W$30*C3445^3+Classes_finales!$W$31*C3445^2+Classes_finales!$W$32*C3445+Classes_finales!$W$33</f>
        <v>2.1525021423541912</v>
      </c>
      <c r="K3445">
        <f>IF(OR(C3445&lt;10,C3445&gt;450),0,IF(H3445&gt;=MAX(Classes_finales!D:D),$M$1,Donnees_SIG!J3445))</f>
        <v>2.1525021423541912</v>
      </c>
      <c r="P3445" t="s">
        <v>39</v>
      </c>
    </row>
    <row r="3446" spans="1:16">
      <c r="A3446" t="s">
        <v>6927</v>
      </c>
      <c r="B3446" t="s">
        <v>6928</v>
      </c>
      <c r="C3446">
        <v>23.778499603</v>
      </c>
      <c r="D3446" t="s">
        <v>37</v>
      </c>
      <c r="E3446">
        <v>790552.99860917404</v>
      </c>
      <c r="F3446">
        <v>9638148.4351257905</v>
      </c>
      <c r="G3446">
        <f>IF(C3446="","",VLOOKUP(C3446,Classes_detaillees!B:D,Classes_detaillees!C$1,TRUE))</f>
        <v>25</v>
      </c>
      <c r="H3446">
        <f>IF(C3446="","",VLOOKUP(C3446,Classes_finales!B:D,Classes_finales!C$1,TRUE))</f>
        <v>30</v>
      </c>
      <c r="I3446">
        <f t="shared" si="53"/>
        <v>20</v>
      </c>
      <c r="J3446" s="31">
        <f>Classes_finales!$W$30*C3446^3+Classes_finales!$W$31*C3446^2+Classes_finales!$W$32*C3446+Classes_finales!$W$33</f>
        <v>1.8503187439984181</v>
      </c>
      <c r="K3446">
        <f>IF(OR(C3446&lt;10,C3446&gt;450),0,IF(H3446&gt;=MAX(Classes_finales!D:D),$M$1,Donnees_SIG!J3446))</f>
        <v>1.8503187439984181</v>
      </c>
      <c r="P3446" t="s">
        <v>39</v>
      </c>
    </row>
    <row r="3447" spans="1:16">
      <c r="A3447" t="s">
        <v>6929</v>
      </c>
      <c r="B3447" t="s">
        <v>6930</v>
      </c>
      <c r="C3447">
        <v>38.230998993</v>
      </c>
      <c r="D3447" t="s">
        <v>37</v>
      </c>
      <c r="E3447">
        <v>783291.15200478001</v>
      </c>
      <c r="F3447">
        <v>9635667.2359812707</v>
      </c>
      <c r="G3447">
        <f>IF(C3447="","",VLOOKUP(C3447,Classes_detaillees!B:D,Classes_detaillees!C$1,TRUE))</f>
        <v>40</v>
      </c>
      <c r="H3447">
        <f>IF(C3447="","",VLOOKUP(C3447,Classes_finales!B:D,Classes_finales!C$1,TRUE))</f>
        <v>40</v>
      </c>
      <c r="I3447">
        <f t="shared" si="53"/>
        <v>20</v>
      </c>
      <c r="J3447" s="31">
        <f>Classes_finales!$W$30*C3447^3+Classes_finales!$W$31*C3447^2+Classes_finales!$W$32*C3447+Classes_finales!$W$33</f>
        <v>3.7956086062104029</v>
      </c>
      <c r="K3447">
        <f>IF(OR(C3447&lt;10,C3447&gt;450),0,IF(H3447&gt;=MAX(Classes_finales!D:D),$M$1,Donnees_SIG!J3447))</f>
        <v>3.7956086062104029</v>
      </c>
      <c r="P3447" t="s">
        <v>39</v>
      </c>
    </row>
    <row r="3448" spans="1:16">
      <c r="A3448" t="s">
        <v>6931</v>
      </c>
      <c r="B3448" s="31" t="s">
        <v>6932</v>
      </c>
      <c r="C3448">
        <v>89.543403624999996</v>
      </c>
      <c r="D3448" t="s">
        <v>37</v>
      </c>
      <c r="E3448">
        <v>790135.09053122601</v>
      </c>
      <c r="F3448">
        <v>9637454.4775581099</v>
      </c>
      <c r="G3448">
        <f>IF(C3448="","",VLOOKUP(C3448,Classes_detaillees!B:D,Classes_detaillees!C$1,TRUE))</f>
        <v>90</v>
      </c>
      <c r="H3448">
        <f>IF(C3448="","",VLOOKUP(C3448,Classes_finales!B:D,Classes_finales!C$1,TRUE))</f>
        <v>80</v>
      </c>
      <c r="I3448">
        <f t="shared" si="53"/>
        <v>20</v>
      </c>
      <c r="J3448" s="31">
        <f>Classes_finales!$W$30*C3448^3+Classes_finales!$W$31*C3448^2+Classes_finales!$W$32*C3448+Classes_finales!$W$33</f>
        <v>7.897748107040103</v>
      </c>
      <c r="K3448">
        <f>IF(OR(C3448&lt;10,C3448&gt;450),0,IF(H3448&gt;=MAX(Classes_finales!D:D),$M$1,Donnees_SIG!J3448))</f>
        <v>7.914299999999999</v>
      </c>
      <c r="P3448" t="s">
        <v>39</v>
      </c>
    </row>
    <row r="3449" spans="1:16">
      <c r="A3449" t="s">
        <v>6933</v>
      </c>
      <c r="B3449" t="s">
        <v>6934</v>
      </c>
      <c r="C3449">
        <v>200.47990417</v>
      </c>
      <c r="D3449" t="s">
        <v>37</v>
      </c>
      <c r="E3449">
        <v>790513.903790863</v>
      </c>
      <c r="F3449">
        <v>9638581.16977497</v>
      </c>
      <c r="G3449">
        <f>IF(C3449="","",VLOOKUP(C3449,Classes_detaillees!B:D,Classes_detaillees!C$1,TRUE))</f>
        <v>205</v>
      </c>
      <c r="H3449">
        <f>IF(C3449="","",VLOOKUP(C3449,Classes_finales!B:D,Classes_finales!C$1,TRUE))</f>
        <v>80</v>
      </c>
      <c r="I3449">
        <f t="shared" si="53"/>
        <v>20</v>
      </c>
      <c r="J3449" s="31">
        <f>Classes_finales!$W$30*C3449^3+Classes_finales!$W$31*C3449^2+Classes_finales!$W$32*C3449+Classes_finales!$W$33</f>
        <v>-61.802107020163881</v>
      </c>
      <c r="K3449">
        <f>IF(OR(C3449&lt;10,C3449&gt;450),0,IF(H3449&gt;=MAX(Classes_finales!D:D),$M$1,Donnees_SIG!J3449))</f>
        <v>7.914299999999999</v>
      </c>
      <c r="P3449" t="s">
        <v>39</v>
      </c>
    </row>
    <row r="3450" spans="1:16">
      <c r="A3450" t="s">
        <v>6935</v>
      </c>
      <c r="B3450" t="s">
        <v>6936</v>
      </c>
      <c r="C3450">
        <v>51.557300568000002</v>
      </c>
      <c r="D3450" t="s">
        <v>37</v>
      </c>
      <c r="E3450">
        <v>785636.52276689897</v>
      </c>
      <c r="F3450">
        <v>9635855.3203244004</v>
      </c>
      <c r="G3450">
        <f>IF(C3450="","",VLOOKUP(C3450,Classes_detaillees!B:D,Classes_detaillees!C$1,TRUE))</f>
        <v>55</v>
      </c>
      <c r="H3450">
        <f>IF(C3450="","",VLOOKUP(C3450,Classes_finales!B:D,Classes_finales!C$1,TRUE))</f>
        <v>60</v>
      </c>
      <c r="I3450">
        <f t="shared" si="53"/>
        <v>20</v>
      </c>
      <c r="J3450" s="31">
        <f>Classes_finales!$W$30*C3450^3+Classes_finales!$W$31*C3450^2+Classes_finales!$W$32*C3450+Classes_finales!$W$33</f>
        <v>5.5629057591905244</v>
      </c>
      <c r="K3450">
        <f>IF(OR(C3450&lt;10,C3450&gt;450),0,IF(H3450&gt;=MAX(Classes_finales!D:D),$M$1,Donnees_SIG!J3450))</f>
        <v>5.5629057591905244</v>
      </c>
      <c r="P3450" t="s">
        <v>39</v>
      </c>
    </row>
    <row r="3451" spans="1:16">
      <c r="A3451" t="s">
        <v>6937</v>
      </c>
      <c r="B3451" s="31" t="s">
        <v>6938</v>
      </c>
      <c r="C3451">
        <v>145.73210144000001</v>
      </c>
      <c r="D3451" t="s">
        <v>37</v>
      </c>
      <c r="E3451">
        <v>790404.72507208597</v>
      </c>
      <c r="F3451">
        <v>9637218.7032694202</v>
      </c>
      <c r="G3451">
        <f>IF(C3451="","",VLOOKUP(C3451,Classes_detaillees!B:D,Classes_detaillees!C$1,TRUE))</f>
        <v>150</v>
      </c>
      <c r="H3451">
        <f>IF(C3451="","",VLOOKUP(C3451,Classes_finales!B:D,Classes_finales!C$1,TRUE))</f>
        <v>80</v>
      </c>
      <c r="I3451">
        <f t="shared" si="53"/>
        <v>20</v>
      </c>
      <c r="J3451" s="31">
        <f>Classes_finales!$W$30*C3451^3+Classes_finales!$W$31*C3451^2+Classes_finales!$W$32*C3451+Classes_finales!$W$33</f>
        <v>-7.3630003449989783</v>
      </c>
      <c r="K3451">
        <f>IF(OR(C3451&lt;10,C3451&gt;450),0,IF(H3451&gt;=MAX(Classes_finales!D:D),$M$1,Donnees_SIG!J3451))</f>
        <v>7.914299999999999</v>
      </c>
      <c r="P3451" t="s">
        <v>39</v>
      </c>
    </row>
    <row r="3452" spans="1:16">
      <c r="A3452" t="s">
        <v>6939</v>
      </c>
      <c r="B3452" s="31" t="s">
        <v>6940</v>
      </c>
      <c r="C3452">
        <v>202.34350585999999</v>
      </c>
      <c r="D3452" t="s">
        <v>37</v>
      </c>
      <c r="E3452">
        <v>790736.34351318597</v>
      </c>
      <c r="F3452">
        <v>9638260.7112352904</v>
      </c>
      <c r="G3452">
        <f>IF(C3452="","",VLOOKUP(C3452,Classes_detaillees!B:D,Classes_detaillees!C$1,TRUE))</f>
        <v>205</v>
      </c>
      <c r="H3452">
        <f>IF(C3452="","",VLOOKUP(C3452,Classes_finales!B:D,Classes_finales!C$1,TRUE))</f>
        <v>80</v>
      </c>
      <c r="I3452">
        <f t="shared" si="53"/>
        <v>20</v>
      </c>
      <c r="J3452" s="31">
        <f>Classes_finales!$W$30*C3452^3+Classes_finales!$W$31*C3452^2+Classes_finales!$W$32*C3452+Classes_finales!$W$33</f>
        <v>-64.580562628589107</v>
      </c>
      <c r="K3452">
        <f>IF(OR(C3452&lt;10,C3452&gt;450),0,IF(H3452&gt;=MAX(Classes_finales!D:D),$M$1,Donnees_SIG!J3452))</f>
        <v>7.914299999999999</v>
      </c>
      <c r="P3452" t="s">
        <v>39</v>
      </c>
    </row>
    <row r="3453" spans="1:16">
      <c r="A3453" t="s">
        <v>6941</v>
      </c>
      <c r="B3453" s="31" t="s">
        <v>6942</v>
      </c>
      <c r="C3453">
        <v>42.459400176999999</v>
      </c>
      <c r="D3453" t="s">
        <v>37</v>
      </c>
      <c r="E3453">
        <v>792451.06434529205</v>
      </c>
      <c r="F3453">
        <v>9638647.7026358191</v>
      </c>
      <c r="G3453">
        <f>IF(C3453="","",VLOOKUP(C3453,Classes_detaillees!B:D,Classes_detaillees!C$1,TRUE))</f>
        <v>45</v>
      </c>
      <c r="H3453">
        <f>IF(C3453="","",VLOOKUP(C3453,Classes_finales!B:D,Classes_finales!C$1,TRUE))</f>
        <v>50</v>
      </c>
      <c r="I3453">
        <f t="shared" si="53"/>
        <v>20</v>
      </c>
      <c r="J3453" s="31">
        <f>Classes_finales!$W$30*C3453^3+Classes_finales!$W$31*C3453^2+Classes_finales!$W$32*C3453+Classes_finales!$W$33</f>
        <v>4.3734846334054058</v>
      </c>
      <c r="K3453">
        <f>IF(OR(C3453&lt;10,C3453&gt;450),0,IF(H3453&gt;=MAX(Classes_finales!D:D),$M$1,Donnees_SIG!J3453))</f>
        <v>4.3734846334054058</v>
      </c>
      <c r="P3453" t="s">
        <v>39</v>
      </c>
    </row>
    <row r="3454" spans="1:16">
      <c r="A3454" t="s">
        <v>6943</v>
      </c>
      <c r="B3454" t="s">
        <v>6944</v>
      </c>
      <c r="C3454">
        <v>29.215999603</v>
      </c>
      <c r="D3454" t="s">
        <v>37</v>
      </c>
      <c r="E3454">
        <v>783111.88027037296</v>
      </c>
      <c r="F3454">
        <v>9635693.8560185097</v>
      </c>
      <c r="G3454">
        <f>IF(C3454="","",VLOOKUP(C3454,Classes_detaillees!B:D,Classes_detaillees!C$1,TRUE))</f>
        <v>30</v>
      </c>
      <c r="H3454">
        <f>IF(C3454="","",VLOOKUP(C3454,Classes_finales!B:D,Classes_finales!C$1,TRUE))</f>
        <v>30</v>
      </c>
      <c r="I3454">
        <f t="shared" si="53"/>
        <v>20</v>
      </c>
      <c r="J3454" s="31">
        <f>Classes_finales!$W$30*C3454^3+Classes_finales!$W$31*C3454^2+Classes_finales!$W$32*C3454+Classes_finales!$W$33</f>
        <v>2.5637938469144195</v>
      </c>
      <c r="K3454">
        <f>IF(OR(C3454&lt;10,C3454&gt;450),0,IF(H3454&gt;=MAX(Classes_finales!D:D),$M$1,Donnees_SIG!J3454))</f>
        <v>2.5637938469144195</v>
      </c>
      <c r="P3454" t="s">
        <v>39</v>
      </c>
    </row>
    <row r="3455" spans="1:16">
      <c r="A3455" t="s">
        <v>6945</v>
      </c>
      <c r="B3455" s="31" t="s">
        <v>6946</v>
      </c>
      <c r="C3455">
        <v>42.909698486000003</v>
      </c>
      <c r="D3455" t="s">
        <v>37</v>
      </c>
      <c r="E3455">
        <v>790587.27219350298</v>
      </c>
      <c r="F3455">
        <v>9637948.42015424</v>
      </c>
      <c r="G3455">
        <f>IF(C3455="","",VLOOKUP(C3455,Classes_detaillees!B:D,Classes_detaillees!C$1,TRUE))</f>
        <v>45</v>
      </c>
      <c r="H3455">
        <f>IF(C3455="","",VLOOKUP(C3455,Classes_finales!B:D,Classes_finales!C$1,TRUE))</f>
        <v>50</v>
      </c>
      <c r="I3455">
        <f t="shared" si="53"/>
        <v>20</v>
      </c>
      <c r="J3455" s="31">
        <f>Classes_finales!$W$30*C3455^3+Classes_finales!$W$31*C3455^2+Classes_finales!$W$32*C3455+Classes_finales!$W$33</f>
        <v>4.4344517634366838</v>
      </c>
      <c r="K3455">
        <f>IF(OR(C3455&lt;10,C3455&gt;450),0,IF(H3455&gt;=MAX(Classes_finales!D:D),$M$1,Donnees_SIG!J3455))</f>
        <v>4.4344517634366838</v>
      </c>
      <c r="P3455" t="s">
        <v>39</v>
      </c>
    </row>
    <row r="3456" spans="1:16">
      <c r="A3456" t="s">
        <v>6947</v>
      </c>
      <c r="B3456" s="31" t="s">
        <v>6948</v>
      </c>
      <c r="C3456">
        <v>71.611503600999995</v>
      </c>
      <c r="D3456" t="s">
        <v>37</v>
      </c>
      <c r="E3456">
        <v>791954.68868736003</v>
      </c>
      <c r="F3456">
        <v>9639636.2752577998</v>
      </c>
      <c r="G3456">
        <f>IF(C3456="","",VLOOKUP(C3456,Classes_detaillees!B:D,Classes_detaillees!C$1,TRUE))</f>
        <v>75</v>
      </c>
      <c r="H3456">
        <f>IF(C3456="","",VLOOKUP(C3456,Classes_finales!B:D,Classes_finales!C$1,TRUE))</f>
        <v>80</v>
      </c>
      <c r="I3456">
        <f t="shared" si="53"/>
        <v>20</v>
      </c>
      <c r="J3456" s="31">
        <f>Classes_finales!$W$30*C3456^3+Classes_finales!$W$31*C3456^2+Classes_finales!$W$32*C3456+Classes_finales!$W$33</f>
        <v>7.5342780179113138</v>
      </c>
      <c r="K3456">
        <f>IF(OR(C3456&lt;10,C3456&gt;450),0,IF(H3456&gt;=MAX(Classes_finales!D:D),$M$1,Donnees_SIG!J3456))</f>
        <v>7.914299999999999</v>
      </c>
      <c r="P3456" t="s">
        <v>39</v>
      </c>
    </row>
    <row r="3457" spans="1:16">
      <c r="A3457" t="s">
        <v>6949</v>
      </c>
      <c r="B3457" t="s">
        <v>6950</v>
      </c>
      <c r="C3457">
        <v>118.48670197</v>
      </c>
      <c r="D3457" t="s">
        <v>37</v>
      </c>
      <c r="E3457">
        <v>790594.56372487103</v>
      </c>
      <c r="F3457">
        <v>9639454.4099459592</v>
      </c>
      <c r="G3457">
        <f>IF(C3457="","",VLOOKUP(C3457,Classes_detaillees!B:D,Classes_detaillees!C$1,TRUE))</f>
        <v>120</v>
      </c>
      <c r="H3457">
        <f>IF(C3457="","",VLOOKUP(C3457,Classes_finales!B:D,Classes_finales!C$1,TRUE))</f>
        <v>80</v>
      </c>
      <c r="I3457">
        <f t="shared" si="53"/>
        <v>20</v>
      </c>
      <c r="J3457" s="31">
        <f>Classes_finales!$W$30*C3457^3+Classes_finales!$W$31*C3457^2+Classes_finales!$W$32*C3457+Classes_finales!$W$33</f>
        <v>3.8812804367314526</v>
      </c>
      <c r="K3457">
        <f>IF(OR(C3457&lt;10,C3457&gt;450),0,IF(H3457&gt;=MAX(Classes_finales!D:D),$M$1,Donnees_SIG!J3457))</f>
        <v>7.914299999999999</v>
      </c>
      <c r="P3457" t="s">
        <v>39</v>
      </c>
    </row>
    <row r="3458" spans="1:16">
      <c r="A3458" t="s">
        <v>6951</v>
      </c>
      <c r="B3458" s="31" t="s">
        <v>6952</v>
      </c>
      <c r="C3458">
        <v>132.82359314000001</v>
      </c>
      <c r="D3458" t="s">
        <v>37</v>
      </c>
      <c r="E3458">
        <v>791774.76317502395</v>
      </c>
      <c r="F3458">
        <v>9637719.5441764798</v>
      </c>
      <c r="G3458">
        <f>IF(C3458="","",VLOOKUP(C3458,Classes_detaillees!B:D,Classes_detaillees!C$1,TRUE))</f>
        <v>135</v>
      </c>
      <c r="H3458">
        <f>IF(C3458="","",VLOOKUP(C3458,Classes_finales!B:D,Classes_finales!C$1,TRUE))</f>
        <v>80</v>
      </c>
      <c r="I3458">
        <f t="shared" si="53"/>
        <v>20</v>
      </c>
      <c r="J3458" s="31">
        <f>Classes_finales!$W$30*C3458^3+Classes_finales!$W$31*C3458^2+Classes_finales!$W$32*C3458+Classes_finales!$W$33</f>
        <v>-0.97316294823803906</v>
      </c>
      <c r="K3458">
        <f>IF(OR(C3458&lt;10,C3458&gt;450),0,IF(H3458&gt;=MAX(Classes_finales!D:D),$M$1,Donnees_SIG!J3458))</f>
        <v>7.914299999999999</v>
      </c>
      <c r="P3458" t="s">
        <v>39</v>
      </c>
    </row>
    <row r="3459" spans="1:16">
      <c r="A3459" t="s">
        <v>6953</v>
      </c>
      <c r="B3459" t="s">
        <v>6954</v>
      </c>
      <c r="C3459">
        <v>77.120201111</v>
      </c>
      <c r="D3459" t="s">
        <v>37</v>
      </c>
      <c r="E3459">
        <v>792681.22712229996</v>
      </c>
      <c r="F3459">
        <v>9638534.6681655608</v>
      </c>
      <c r="G3459">
        <f>IF(C3459="","",VLOOKUP(C3459,Classes_detaillees!B:D,Classes_detaillees!C$1,TRUE))</f>
        <v>80</v>
      </c>
      <c r="H3459">
        <f>IF(C3459="","",VLOOKUP(C3459,Classes_finales!B:D,Classes_finales!C$1,TRUE))</f>
        <v>80</v>
      </c>
      <c r="I3459">
        <f t="shared" ref="I3459:I3522" si="54">IF(E3459="","",20)</f>
        <v>20</v>
      </c>
      <c r="J3459" s="31">
        <f>Classes_finales!$W$30*C3459^3+Classes_finales!$W$31*C3459^2+Classes_finales!$W$32*C3459+Classes_finales!$W$33</f>
        <v>7.8215082367583619</v>
      </c>
      <c r="K3459">
        <f>IF(OR(C3459&lt;10,C3459&gt;450),0,IF(H3459&gt;=MAX(Classes_finales!D:D),$M$1,Donnees_SIG!J3459))</f>
        <v>7.914299999999999</v>
      </c>
      <c r="P3459" t="s">
        <v>39</v>
      </c>
    </row>
    <row r="3460" spans="1:16">
      <c r="A3460" t="s">
        <v>6955</v>
      </c>
      <c r="B3460" t="s">
        <v>6956</v>
      </c>
      <c r="C3460">
        <v>130.69610596000001</v>
      </c>
      <c r="D3460" t="s">
        <v>37</v>
      </c>
      <c r="E3460">
        <v>790196.32240419101</v>
      </c>
      <c r="F3460">
        <v>9637585.6857423596</v>
      </c>
      <c r="G3460">
        <f>IF(C3460="","",VLOOKUP(C3460,Classes_detaillees!B:D,Classes_detaillees!C$1,TRUE))</f>
        <v>135</v>
      </c>
      <c r="H3460">
        <f>IF(C3460="","",VLOOKUP(C3460,Classes_finales!B:D,Classes_finales!C$1,TRUE))</f>
        <v>80</v>
      </c>
      <c r="I3460">
        <f t="shared" si="54"/>
        <v>20</v>
      </c>
      <c r="J3460" s="31">
        <f>Classes_finales!$W$30*C3460^3+Classes_finales!$W$31*C3460^2+Classes_finales!$W$32*C3460+Classes_finales!$W$33</f>
        <v>-0.1114907069891875</v>
      </c>
      <c r="K3460">
        <f>IF(OR(C3460&lt;10,C3460&gt;450),0,IF(H3460&gt;=MAX(Classes_finales!D:D),$M$1,Donnees_SIG!J3460))</f>
        <v>7.914299999999999</v>
      </c>
      <c r="P3460" t="s">
        <v>39</v>
      </c>
    </row>
    <row r="3461" spans="1:16">
      <c r="A3461" t="s">
        <v>6957</v>
      </c>
      <c r="B3461" t="s">
        <v>6958</v>
      </c>
      <c r="C3461">
        <v>133.36410522</v>
      </c>
      <c r="D3461" t="s">
        <v>37</v>
      </c>
      <c r="E3461">
        <v>791817.08458131202</v>
      </c>
      <c r="F3461">
        <v>9638401.2245255709</v>
      </c>
      <c r="G3461">
        <f>IF(C3461="","",VLOOKUP(C3461,Classes_detaillees!B:D,Classes_detaillees!C$1,TRUE))</f>
        <v>135</v>
      </c>
      <c r="H3461">
        <f>IF(C3461="","",VLOOKUP(C3461,Classes_finales!B:D,Classes_finales!C$1,TRUE))</f>
        <v>80</v>
      </c>
      <c r="I3461">
        <f t="shared" si="54"/>
        <v>20</v>
      </c>
      <c r="J3461" s="31">
        <f>Classes_finales!$W$30*C3461^3+Classes_finales!$W$31*C3461^2+Classes_finales!$W$32*C3461+Classes_finales!$W$33</f>
        <v>-1.2003547075333088</v>
      </c>
      <c r="K3461">
        <f>IF(OR(C3461&lt;10,C3461&gt;450),0,IF(H3461&gt;=MAX(Classes_finales!D:D),$M$1,Donnees_SIG!J3461))</f>
        <v>7.914299999999999</v>
      </c>
      <c r="P3461" t="s">
        <v>39</v>
      </c>
    </row>
    <row r="3462" spans="1:16">
      <c r="A3462" t="s">
        <v>6959</v>
      </c>
      <c r="B3462" t="s">
        <v>6960</v>
      </c>
      <c r="C3462">
        <v>69.994003296000002</v>
      </c>
      <c r="D3462" t="s">
        <v>37</v>
      </c>
      <c r="E3462">
        <v>793451.52608103002</v>
      </c>
      <c r="F3462">
        <v>9639225.4256246295</v>
      </c>
      <c r="G3462">
        <f>IF(C3462="","",VLOOKUP(C3462,Classes_detaillees!B:D,Classes_detaillees!C$1,TRUE))</f>
        <v>70</v>
      </c>
      <c r="H3462">
        <f>IF(C3462="","",VLOOKUP(C3462,Classes_finales!B:D,Classes_finales!C$1,TRUE))</f>
        <v>70</v>
      </c>
      <c r="I3462">
        <f t="shared" si="54"/>
        <v>20</v>
      </c>
      <c r="J3462" s="31">
        <f>Classes_finales!$W$30*C3462^3+Classes_finales!$W$31*C3462^2+Classes_finales!$W$32*C3462+Classes_finales!$W$33</f>
        <v>7.4248747617697948</v>
      </c>
      <c r="K3462">
        <f>IF(OR(C3462&lt;10,C3462&gt;450),0,IF(H3462&gt;=MAX(Classes_finales!D:D),$M$1,Donnees_SIG!J3462))</f>
        <v>7.4248747617697948</v>
      </c>
      <c r="P3462" t="s">
        <v>39</v>
      </c>
    </row>
    <row r="3463" spans="1:16">
      <c r="A3463" t="s">
        <v>6961</v>
      </c>
      <c r="B3463" t="s">
        <v>6962</v>
      </c>
      <c r="C3463">
        <v>43.206199646000002</v>
      </c>
      <c r="D3463" t="s">
        <v>37</v>
      </c>
      <c r="E3463">
        <v>783019.51055209304</v>
      </c>
      <c r="F3463">
        <v>9635755.8055642303</v>
      </c>
      <c r="G3463">
        <f>IF(C3463="","",VLOOKUP(C3463,Classes_detaillees!B:D,Classes_detaillees!C$1,TRUE))</f>
        <v>45</v>
      </c>
      <c r="H3463">
        <f>IF(C3463="","",VLOOKUP(C3463,Classes_finales!B:D,Classes_finales!C$1,TRUE))</f>
        <v>50</v>
      </c>
      <c r="I3463">
        <f t="shared" si="54"/>
        <v>20</v>
      </c>
      <c r="J3463" s="31">
        <f>Classes_finales!$W$30*C3463^3+Classes_finales!$W$31*C3463^2+Classes_finales!$W$32*C3463+Classes_finales!$W$33</f>
        <v>4.4745136118564925</v>
      </c>
      <c r="K3463">
        <f>IF(OR(C3463&lt;10,C3463&gt;450),0,IF(H3463&gt;=MAX(Classes_finales!D:D),$M$1,Donnees_SIG!J3463))</f>
        <v>4.4745136118564925</v>
      </c>
      <c r="P3463" t="s">
        <v>39</v>
      </c>
    </row>
    <row r="3464" spans="1:16">
      <c r="A3464" t="s">
        <v>6963</v>
      </c>
      <c r="B3464" s="31" t="s">
        <v>6964</v>
      </c>
      <c r="C3464">
        <v>46.644599915000001</v>
      </c>
      <c r="D3464" t="s">
        <v>37</v>
      </c>
      <c r="E3464">
        <v>790613.26745484897</v>
      </c>
      <c r="F3464">
        <v>9638936.4460815098</v>
      </c>
      <c r="G3464">
        <f>IF(C3464="","",VLOOKUP(C3464,Classes_detaillees!B:D,Classes_detaillees!C$1,TRUE))</f>
        <v>50</v>
      </c>
      <c r="H3464">
        <f>IF(C3464="","",VLOOKUP(C3464,Classes_finales!B:D,Classes_finales!C$1,TRUE))</f>
        <v>50</v>
      </c>
      <c r="I3464">
        <f t="shared" si="54"/>
        <v>20</v>
      </c>
      <c r="J3464" s="31">
        <f>Classes_finales!$W$30*C3464^3+Classes_finales!$W$31*C3464^2+Classes_finales!$W$32*C3464+Classes_finales!$W$33</f>
        <v>4.9332483109408951</v>
      </c>
      <c r="K3464">
        <f>IF(OR(C3464&lt;10,C3464&gt;450),0,IF(H3464&gt;=MAX(Classes_finales!D:D),$M$1,Donnees_SIG!J3464))</f>
        <v>4.9332483109408951</v>
      </c>
      <c r="P3464" t="s">
        <v>39</v>
      </c>
    </row>
    <row r="3465" spans="1:16">
      <c r="A3465" t="s">
        <v>6965</v>
      </c>
      <c r="B3465" t="s">
        <v>6966</v>
      </c>
      <c r="C3465">
        <v>21.584199904999998</v>
      </c>
      <c r="D3465" t="s">
        <v>37</v>
      </c>
      <c r="E3465">
        <v>791566.10806822695</v>
      </c>
      <c r="F3465">
        <v>9639327.7015865091</v>
      </c>
      <c r="G3465">
        <f>IF(C3465="","",VLOOKUP(C3465,Classes_detaillees!B:D,Classes_detaillees!C$1,TRUE))</f>
        <v>25</v>
      </c>
      <c r="H3465">
        <f>IF(C3465="","",VLOOKUP(C3465,Classes_finales!B:D,Classes_finales!C$1,TRUE))</f>
        <v>30</v>
      </c>
      <c r="I3465">
        <f t="shared" si="54"/>
        <v>20</v>
      </c>
      <c r="J3465" s="31">
        <f>Classes_finales!$W$30*C3465^3+Classes_finales!$W$31*C3465^2+Classes_finales!$W$32*C3465+Classes_finales!$W$33</f>
        <v>1.5742599408612534</v>
      </c>
      <c r="K3465">
        <f>IF(OR(C3465&lt;10,C3465&gt;450),0,IF(H3465&gt;=MAX(Classes_finales!D:D),$M$1,Donnees_SIG!J3465))</f>
        <v>1.5742599408612534</v>
      </c>
      <c r="P3465" t="s">
        <v>39</v>
      </c>
    </row>
    <row r="3466" spans="1:16">
      <c r="A3466" t="s">
        <v>6967</v>
      </c>
      <c r="B3466" t="s">
        <v>6968</v>
      </c>
      <c r="C3466">
        <v>95.384002686000002</v>
      </c>
      <c r="D3466" t="s">
        <v>37</v>
      </c>
      <c r="E3466">
        <v>791461.61513671395</v>
      </c>
      <c r="F3466">
        <v>9638420.1964147892</v>
      </c>
      <c r="G3466">
        <f>IF(C3466="","",VLOOKUP(C3466,Classes_detaillees!B:D,Classes_detaillees!C$1,TRUE))</f>
        <v>100</v>
      </c>
      <c r="H3466">
        <f>IF(C3466="","",VLOOKUP(C3466,Classes_finales!B:D,Classes_finales!C$1,TRUE))</f>
        <v>80</v>
      </c>
      <c r="I3466">
        <f t="shared" si="54"/>
        <v>20</v>
      </c>
      <c r="J3466" s="31">
        <f>Classes_finales!$W$30*C3466^3+Classes_finales!$W$31*C3466^2+Classes_finales!$W$32*C3466+Classes_finales!$W$33</f>
        <v>7.6092081854065636</v>
      </c>
      <c r="K3466">
        <f>IF(OR(C3466&lt;10,C3466&gt;450),0,IF(H3466&gt;=MAX(Classes_finales!D:D),$M$1,Donnees_SIG!J3466))</f>
        <v>7.914299999999999</v>
      </c>
      <c r="P3466" t="s">
        <v>39</v>
      </c>
    </row>
    <row r="3467" spans="1:16">
      <c r="A3467" t="s">
        <v>6969</v>
      </c>
      <c r="B3467" s="31">
        <v>4.0000000000000001E+151</v>
      </c>
      <c r="C3467">
        <v>37.145599365000002</v>
      </c>
      <c r="D3467" t="s">
        <v>37</v>
      </c>
      <c r="E3467">
        <v>790020.65118549403</v>
      </c>
      <c r="F3467">
        <v>9637740.5304238293</v>
      </c>
      <c r="G3467">
        <f>IF(C3467="","",VLOOKUP(C3467,Classes_detaillees!B:D,Classes_detaillees!C$1,TRUE))</f>
        <v>40</v>
      </c>
      <c r="H3467">
        <f>IF(C3467="","",VLOOKUP(C3467,Classes_finales!B:D,Classes_finales!C$1,TRUE))</f>
        <v>40</v>
      </c>
      <c r="I3467">
        <f t="shared" si="54"/>
        <v>20</v>
      </c>
      <c r="J3467" s="31">
        <f>Classes_finales!$W$30*C3467^3+Classes_finales!$W$31*C3467^2+Classes_finales!$W$32*C3467+Classes_finales!$W$33</f>
        <v>3.6463681629341704</v>
      </c>
      <c r="K3467">
        <f>IF(OR(C3467&lt;10,C3467&gt;450),0,IF(H3467&gt;=MAX(Classes_finales!D:D),$M$1,Donnees_SIG!J3467))</f>
        <v>3.6463681629341704</v>
      </c>
      <c r="P3467" t="s">
        <v>39</v>
      </c>
    </row>
    <row r="3468" spans="1:16">
      <c r="A3468" t="s">
        <v>6970</v>
      </c>
      <c r="B3468" t="s">
        <v>6971</v>
      </c>
      <c r="C3468">
        <v>68.233299255000006</v>
      </c>
      <c r="D3468" t="s">
        <v>37</v>
      </c>
      <c r="E3468">
        <v>792442.98523083294</v>
      </c>
      <c r="F3468">
        <v>9638484.8866945691</v>
      </c>
      <c r="G3468">
        <f>IF(C3468="","",VLOOKUP(C3468,Classes_detaillees!B:D,Classes_detaillees!C$1,TRUE))</f>
        <v>70</v>
      </c>
      <c r="H3468">
        <f>IF(C3468="","",VLOOKUP(C3468,Classes_finales!B:D,Classes_finales!C$1,TRUE))</f>
        <v>70</v>
      </c>
      <c r="I3468">
        <f t="shared" si="54"/>
        <v>20</v>
      </c>
      <c r="J3468" s="31">
        <f>Classes_finales!$W$30*C3468^3+Classes_finales!$W$31*C3468^2+Classes_finales!$W$32*C3468+Classes_finales!$W$33</f>
        <v>7.2939087397758495</v>
      </c>
      <c r="K3468">
        <f>IF(OR(C3468&lt;10,C3468&gt;450),0,IF(H3468&gt;=MAX(Classes_finales!D:D),$M$1,Donnees_SIG!J3468))</f>
        <v>7.2939087397758495</v>
      </c>
      <c r="P3468" t="s">
        <v>39</v>
      </c>
    </row>
    <row r="3469" spans="1:16">
      <c r="A3469" t="s">
        <v>6972</v>
      </c>
      <c r="B3469" t="s">
        <v>6973</v>
      </c>
      <c r="C3469">
        <v>173.33340454</v>
      </c>
      <c r="D3469" t="s">
        <v>37</v>
      </c>
      <c r="E3469">
        <v>782993.52104441996</v>
      </c>
      <c r="F3469">
        <v>9635836.1766924597</v>
      </c>
      <c r="G3469">
        <f>IF(C3469="","",VLOOKUP(C3469,Classes_detaillees!B:D,Classes_detaillees!C$1,TRUE))</f>
        <v>175</v>
      </c>
      <c r="H3469">
        <f>IF(C3469="","",VLOOKUP(C3469,Classes_finales!B:D,Classes_finales!C$1,TRUE))</f>
        <v>80</v>
      </c>
      <c r="I3469">
        <f t="shared" si="54"/>
        <v>20</v>
      </c>
      <c r="J3469" s="31">
        <f>Classes_finales!$W$30*C3469^3+Classes_finales!$W$31*C3469^2+Classes_finales!$W$32*C3469+Classes_finales!$W$33</f>
        <v>-28.67139963294521</v>
      </c>
      <c r="K3469">
        <f>IF(OR(C3469&lt;10,C3469&gt;450),0,IF(H3469&gt;=MAX(Classes_finales!D:D),$M$1,Donnees_SIG!J3469))</f>
        <v>7.914299999999999</v>
      </c>
      <c r="P3469" t="s">
        <v>39</v>
      </c>
    </row>
    <row r="3470" spans="1:16">
      <c r="A3470" t="s">
        <v>6974</v>
      </c>
      <c r="B3470" s="31" t="s">
        <v>6975</v>
      </c>
      <c r="C3470">
        <v>40.586299896</v>
      </c>
      <c r="D3470" t="s">
        <v>37</v>
      </c>
      <c r="E3470">
        <v>790550.434194976</v>
      </c>
      <c r="F3470">
        <v>9638145.1905930694</v>
      </c>
      <c r="G3470">
        <f>IF(C3470="","",VLOOKUP(C3470,Classes_detaillees!B:D,Classes_detaillees!C$1,TRUE))</f>
        <v>45</v>
      </c>
      <c r="H3470">
        <f>IF(C3470="","",VLOOKUP(C3470,Classes_finales!B:D,Classes_finales!C$1,TRUE))</f>
        <v>50</v>
      </c>
      <c r="I3470">
        <f t="shared" si="54"/>
        <v>20</v>
      </c>
      <c r="J3470" s="31">
        <f>Classes_finales!$W$30*C3470^3+Classes_finales!$W$31*C3470^2+Classes_finales!$W$32*C3470+Classes_finales!$W$33</f>
        <v>4.1184916754655223</v>
      </c>
      <c r="K3470">
        <f>IF(OR(C3470&lt;10,C3470&gt;450),0,IF(H3470&gt;=MAX(Classes_finales!D:D),$M$1,Donnees_SIG!J3470))</f>
        <v>4.1184916754655223</v>
      </c>
      <c r="P3470" t="s">
        <v>39</v>
      </c>
    </row>
    <row r="3471" spans="1:16">
      <c r="A3471" t="s">
        <v>6976</v>
      </c>
      <c r="B3471" s="31" t="s">
        <v>6977</v>
      </c>
      <c r="C3471">
        <v>43.949298859000002</v>
      </c>
      <c r="D3471" t="s">
        <v>37</v>
      </c>
      <c r="E3471">
        <v>782745.75447408401</v>
      </c>
      <c r="F3471">
        <v>9635803.5580490995</v>
      </c>
      <c r="G3471">
        <f>IF(C3471="","",VLOOKUP(C3471,Classes_detaillees!B:D,Classes_detaillees!C$1,TRUE))</f>
        <v>45</v>
      </c>
      <c r="H3471">
        <f>IF(C3471="","",VLOOKUP(C3471,Classes_finales!B:D,Classes_finales!C$1,TRUE))</f>
        <v>50</v>
      </c>
      <c r="I3471">
        <f t="shared" si="54"/>
        <v>20</v>
      </c>
      <c r="J3471" s="31">
        <f>Classes_finales!$W$30*C3471^3+Classes_finales!$W$31*C3471^2+Classes_finales!$W$32*C3471+Classes_finales!$W$33</f>
        <v>4.5746076802582056</v>
      </c>
      <c r="K3471">
        <f>IF(OR(C3471&lt;10,C3471&gt;450),0,IF(H3471&gt;=MAX(Classes_finales!D:D),$M$1,Donnees_SIG!J3471))</f>
        <v>4.5746076802582056</v>
      </c>
      <c r="P3471" t="s">
        <v>39</v>
      </c>
    </row>
    <row r="3472" spans="1:16">
      <c r="A3472" t="s">
        <v>6978</v>
      </c>
      <c r="B3472" t="s">
        <v>6979</v>
      </c>
      <c r="C3472">
        <v>59.490100861000002</v>
      </c>
      <c r="D3472" t="s">
        <v>37</v>
      </c>
      <c r="E3472">
        <v>782995.87593182502</v>
      </c>
      <c r="F3472">
        <v>9636244.8509474806</v>
      </c>
      <c r="G3472">
        <f>IF(C3472="","",VLOOKUP(C3472,Classes_detaillees!B:D,Classes_detaillees!C$1,TRUE))</f>
        <v>60</v>
      </c>
      <c r="H3472">
        <f>IF(C3472="","",VLOOKUP(C3472,Classes_finales!B:D,Classes_finales!C$1,TRUE))</f>
        <v>60</v>
      </c>
      <c r="I3472">
        <f t="shared" si="54"/>
        <v>20</v>
      </c>
      <c r="J3472" s="31">
        <f>Classes_finales!$W$30*C3472^3+Classes_finales!$W$31*C3472^2+Classes_finales!$W$32*C3472+Classes_finales!$W$33</f>
        <v>6.4824502357804406</v>
      </c>
      <c r="K3472">
        <f>IF(OR(C3472&lt;10,C3472&gt;450),0,IF(H3472&gt;=MAX(Classes_finales!D:D),$M$1,Donnees_SIG!J3472))</f>
        <v>6.4824502357804406</v>
      </c>
      <c r="P3472" t="s">
        <v>39</v>
      </c>
    </row>
    <row r="3473" spans="1:16">
      <c r="A3473" t="s">
        <v>6980</v>
      </c>
      <c r="B3473" s="31" t="s">
        <v>6981</v>
      </c>
      <c r="C3473">
        <v>157.21020508000001</v>
      </c>
      <c r="D3473" t="s">
        <v>37</v>
      </c>
      <c r="E3473">
        <v>791728.717312466</v>
      </c>
      <c r="F3473">
        <v>9638537.9146072697</v>
      </c>
      <c r="G3473">
        <f>IF(C3473="","",VLOOKUP(C3473,Classes_detaillees!B:D,Classes_detaillees!C$1,TRUE))</f>
        <v>160</v>
      </c>
      <c r="H3473">
        <f>IF(C3473="","",VLOOKUP(C3473,Classes_finales!B:D,Classes_finales!C$1,TRUE))</f>
        <v>80</v>
      </c>
      <c r="I3473">
        <f t="shared" si="54"/>
        <v>20</v>
      </c>
      <c r="J3473" s="31">
        <f>Classes_finales!$W$30*C3473^3+Classes_finales!$W$31*C3473^2+Classes_finales!$W$32*C3473+Classes_finales!$W$33</f>
        <v>-14.868489572650629</v>
      </c>
      <c r="K3473">
        <f>IF(OR(C3473&lt;10,C3473&gt;450),0,IF(H3473&gt;=MAX(Classes_finales!D:D),$M$1,Donnees_SIG!J3473))</f>
        <v>7.914299999999999</v>
      </c>
      <c r="P3473" t="s">
        <v>39</v>
      </c>
    </row>
    <row r="3474" spans="1:16">
      <c r="A3474" t="s">
        <v>6982</v>
      </c>
      <c r="B3474" t="s">
        <v>6983</v>
      </c>
      <c r="C3474">
        <v>35.800998688</v>
      </c>
      <c r="D3474" t="s">
        <v>37</v>
      </c>
      <c r="E3474">
        <v>783044.42368592101</v>
      </c>
      <c r="F3474">
        <v>9636335.7628893796</v>
      </c>
      <c r="G3474">
        <f>IF(C3474="","",VLOOKUP(C3474,Classes_detaillees!B:D,Classes_detaillees!C$1,TRUE))</f>
        <v>40</v>
      </c>
      <c r="H3474">
        <f>IF(C3474="","",VLOOKUP(C3474,Classes_finales!B:D,Classes_finales!C$1,TRUE))</f>
        <v>40</v>
      </c>
      <c r="I3474">
        <f t="shared" si="54"/>
        <v>20</v>
      </c>
      <c r="J3474" s="31">
        <f>Classes_finales!$W$30*C3474^3+Classes_finales!$W$31*C3474^2+Classes_finales!$W$32*C3474+Classes_finales!$W$33</f>
        <v>3.4614111012235043</v>
      </c>
      <c r="K3474">
        <f>IF(OR(C3474&lt;10,C3474&gt;450),0,IF(H3474&gt;=MAX(Classes_finales!D:D),$M$1,Donnees_SIG!J3474))</f>
        <v>3.4614111012235043</v>
      </c>
      <c r="P3474" t="s">
        <v>39</v>
      </c>
    </row>
    <row r="3475" spans="1:16">
      <c r="A3475" t="s">
        <v>6984</v>
      </c>
      <c r="B3475" t="s">
        <v>6985</v>
      </c>
      <c r="C3475">
        <v>165.2993927</v>
      </c>
      <c r="D3475" t="s">
        <v>37</v>
      </c>
      <c r="E3475">
        <v>790233.39389746799</v>
      </c>
      <c r="F3475">
        <v>9638974.1489658691</v>
      </c>
      <c r="G3475">
        <f>IF(C3475="","",VLOOKUP(C3475,Classes_detaillees!B:D,Classes_detaillees!C$1,TRUE))</f>
        <v>170</v>
      </c>
      <c r="H3475">
        <f>IF(C3475="","",VLOOKUP(C3475,Classes_finales!B:D,Classes_finales!C$1,TRUE))</f>
        <v>80</v>
      </c>
      <c r="I3475">
        <f t="shared" si="54"/>
        <v>20</v>
      </c>
      <c r="J3475" s="31">
        <f>Classes_finales!$W$30*C3475^3+Classes_finales!$W$31*C3475^2+Classes_finales!$W$32*C3475+Classes_finales!$W$33</f>
        <v>-21.292054164461078</v>
      </c>
      <c r="K3475">
        <f>IF(OR(C3475&lt;10,C3475&gt;450),0,IF(H3475&gt;=MAX(Classes_finales!D:D),$M$1,Donnees_SIG!J3475))</f>
        <v>7.914299999999999</v>
      </c>
      <c r="P3475" t="s">
        <v>39</v>
      </c>
    </row>
    <row r="3476" spans="1:16">
      <c r="A3476" t="s">
        <v>6986</v>
      </c>
      <c r="B3476" t="s">
        <v>6987</v>
      </c>
      <c r="C3476">
        <v>114.59359741</v>
      </c>
      <c r="D3476" t="s">
        <v>37</v>
      </c>
      <c r="E3476">
        <v>792653.49445360899</v>
      </c>
      <c r="F3476">
        <v>9638517.0773418006</v>
      </c>
      <c r="G3476">
        <f>IF(C3476="","",VLOOKUP(C3476,Classes_detaillees!B:D,Classes_detaillees!C$1,TRUE))</f>
        <v>115</v>
      </c>
      <c r="H3476">
        <f>IF(C3476="","",VLOOKUP(C3476,Classes_finales!B:D,Classes_finales!C$1,TRUE))</f>
        <v>80</v>
      </c>
      <c r="I3476">
        <f t="shared" si="54"/>
        <v>20</v>
      </c>
      <c r="J3476" s="31">
        <f>Classes_finales!$W$30*C3476^3+Classes_finales!$W$31*C3476^2+Classes_finales!$W$32*C3476+Classes_finales!$W$33</f>
        <v>4.8362415133017009</v>
      </c>
      <c r="K3476">
        <f>IF(OR(C3476&lt;10,C3476&gt;450),0,IF(H3476&gt;=MAX(Classes_finales!D:D),$M$1,Donnees_SIG!J3476))</f>
        <v>7.914299999999999</v>
      </c>
      <c r="P3476" t="s">
        <v>39</v>
      </c>
    </row>
    <row r="3477" spans="1:16">
      <c r="A3477" t="s">
        <v>6988</v>
      </c>
      <c r="B3477" t="s">
        <v>6989</v>
      </c>
      <c r="C3477">
        <v>53.432300568000002</v>
      </c>
      <c r="D3477" t="s">
        <v>37</v>
      </c>
      <c r="E3477">
        <v>790396.01876017801</v>
      </c>
      <c r="F3477">
        <v>9637593.7086602598</v>
      </c>
      <c r="G3477">
        <f>IF(C3477="","",VLOOKUP(C3477,Classes_detaillees!B:D,Classes_detaillees!C$1,TRUE))</f>
        <v>55</v>
      </c>
      <c r="H3477">
        <f>IF(C3477="","",VLOOKUP(C3477,Classes_finales!B:D,Classes_finales!C$1,TRUE))</f>
        <v>60</v>
      </c>
      <c r="I3477">
        <f t="shared" si="54"/>
        <v>20</v>
      </c>
      <c r="J3477" s="31">
        <f>Classes_finales!$W$30*C3477^3+Classes_finales!$W$31*C3477^2+Classes_finales!$W$32*C3477+Classes_finales!$W$33</f>
        <v>5.7926256951413144</v>
      </c>
      <c r="K3477">
        <f>IF(OR(C3477&lt;10,C3477&gt;450),0,IF(H3477&gt;=MAX(Classes_finales!D:D),$M$1,Donnees_SIG!J3477))</f>
        <v>5.7926256951413144</v>
      </c>
      <c r="P3477" t="s">
        <v>39</v>
      </c>
    </row>
    <row r="3478" spans="1:16">
      <c r="A3478" t="s">
        <v>6990</v>
      </c>
      <c r="B3478" t="s">
        <v>6991</v>
      </c>
      <c r="C3478">
        <v>155.11940002</v>
      </c>
      <c r="D3478" t="s">
        <v>37</v>
      </c>
      <c r="E3478">
        <v>791869.74104730994</v>
      </c>
      <c r="F3478">
        <v>9638506.5963555593</v>
      </c>
      <c r="G3478">
        <f>IF(C3478="","",VLOOKUP(C3478,Classes_detaillees!B:D,Classes_detaillees!C$1,TRUE))</f>
        <v>160</v>
      </c>
      <c r="H3478">
        <f>IF(C3478="","",VLOOKUP(C3478,Classes_finales!B:D,Classes_finales!C$1,TRUE))</f>
        <v>80</v>
      </c>
      <c r="I3478">
        <f t="shared" si="54"/>
        <v>20</v>
      </c>
      <c r="J3478" s="31">
        <f>Classes_finales!$W$30*C3478^3+Classes_finales!$W$31*C3478^2+Classes_finales!$W$32*C3478+Classes_finales!$W$33</f>
        <v>-13.364691708286117</v>
      </c>
      <c r="K3478">
        <f>IF(OR(C3478&lt;10,C3478&gt;450),0,IF(H3478&gt;=MAX(Classes_finales!D:D),$M$1,Donnees_SIG!J3478))</f>
        <v>7.914299999999999</v>
      </c>
      <c r="P3478" t="s">
        <v>39</v>
      </c>
    </row>
    <row r="3479" spans="1:16">
      <c r="A3479" t="s">
        <v>6992</v>
      </c>
      <c r="B3479" t="s">
        <v>6993</v>
      </c>
      <c r="C3479">
        <v>64.61000061</v>
      </c>
      <c r="D3479" t="s">
        <v>37</v>
      </c>
      <c r="E3479">
        <v>792030.00667145697</v>
      </c>
      <c r="F3479">
        <v>9638043.4372332003</v>
      </c>
      <c r="G3479">
        <f>IF(C3479="","",VLOOKUP(C3479,Classes_detaillees!B:D,Classes_detaillees!C$1,TRUE))</f>
        <v>65</v>
      </c>
      <c r="H3479">
        <f>IF(C3479="","",VLOOKUP(C3479,Classes_finales!B:D,Classes_finales!C$1,TRUE))</f>
        <v>70</v>
      </c>
      <c r="I3479">
        <f t="shared" si="54"/>
        <v>20</v>
      </c>
      <c r="J3479" s="31">
        <f>Classes_finales!$W$30*C3479^3+Classes_finales!$W$31*C3479^2+Classes_finales!$W$32*C3479+Classes_finales!$W$33</f>
        <v>6.9881766717172908</v>
      </c>
      <c r="K3479">
        <f>IF(OR(C3479&lt;10,C3479&gt;450),0,IF(H3479&gt;=MAX(Classes_finales!D:D),$M$1,Donnees_SIG!J3479))</f>
        <v>6.9881766717172908</v>
      </c>
      <c r="P3479" t="s">
        <v>39</v>
      </c>
    </row>
    <row r="3480" spans="1:16">
      <c r="A3480" t="s">
        <v>6994</v>
      </c>
      <c r="B3480" s="31" t="s">
        <v>6995</v>
      </c>
      <c r="C3480">
        <v>139.3072052</v>
      </c>
      <c r="D3480" t="s">
        <v>37</v>
      </c>
      <c r="E3480">
        <v>790626.41462976695</v>
      </c>
      <c r="F3480">
        <v>9638373.5741681308</v>
      </c>
      <c r="G3480">
        <f>IF(C3480="","",VLOOKUP(C3480,Classes_detaillees!B:D,Classes_detaillees!C$1,TRUE))</f>
        <v>140</v>
      </c>
      <c r="H3480">
        <f>IF(C3480="","",VLOOKUP(C3480,Classes_finales!B:D,Classes_finales!C$1,TRUE))</f>
        <v>80</v>
      </c>
      <c r="I3480">
        <f t="shared" si="54"/>
        <v>20</v>
      </c>
      <c r="J3480" s="31">
        <f>Classes_finales!$W$30*C3480^3+Classes_finales!$W$31*C3480^2+Classes_finales!$W$32*C3480+Classes_finales!$W$33</f>
        <v>-3.9261240665163553</v>
      </c>
      <c r="K3480">
        <f>IF(OR(C3480&lt;10,C3480&gt;450),0,IF(H3480&gt;=MAX(Classes_finales!D:D),$M$1,Donnees_SIG!J3480))</f>
        <v>7.914299999999999</v>
      </c>
      <c r="P3480" t="s">
        <v>39</v>
      </c>
    </row>
    <row r="3481" spans="1:16">
      <c r="A3481" t="s">
        <v>6996</v>
      </c>
      <c r="B3481" s="31" t="s">
        <v>6997</v>
      </c>
      <c r="C3481">
        <v>13.481300354</v>
      </c>
      <c r="D3481" t="s">
        <v>37</v>
      </c>
      <c r="E3481">
        <v>790575.07244050095</v>
      </c>
      <c r="F3481">
        <v>9637718.9790892005</v>
      </c>
      <c r="G3481">
        <f>IF(C3481="","",VLOOKUP(C3481,Classes_detaillees!B:D,Classes_detaillees!C$1,TRUE))</f>
        <v>15</v>
      </c>
      <c r="H3481">
        <f>IF(C3481="","",VLOOKUP(C3481,Classes_finales!B:D,Classes_finales!C$1,TRUE))</f>
        <v>15</v>
      </c>
      <c r="I3481">
        <f t="shared" si="54"/>
        <v>20</v>
      </c>
      <c r="J3481" s="31">
        <f>Classes_finales!$W$30*C3481^3+Classes_finales!$W$31*C3481^2+Classes_finales!$W$32*C3481+Classes_finales!$W$33</f>
        <v>0.64022269798068376</v>
      </c>
      <c r="K3481">
        <f>IF(OR(C3481&lt;10,C3481&gt;450),0,IF(H3481&gt;=MAX(Classes_finales!D:D),$M$1,Donnees_SIG!J3481))</f>
        <v>0.64022269798068376</v>
      </c>
      <c r="P3481" t="s">
        <v>39</v>
      </c>
    </row>
    <row r="3482" spans="1:16">
      <c r="A3482" t="s">
        <v>6998</v>
      </c>
      <c r="B3482" t="s">
        <v>6999</v>
      </c>
      <c r="C3482">
        <v>113.88289641999999</v>
      </c>
      <c r="D3482" t="s">
        <v>37</v>
      </c>
      <c r="E3482">
        <v>792601.57190421503</v>
      </c>
      <c r="F3482">
        <v>9638651.4483567309</v>
      </c>
      <c r="G3482">
        <f>IF(C3482="","",VLOOKUP(C3482,Classes_detaillees!B:D,Classes_detaillees!C$1,TRUE))</f>
        <v>115</v>
      </c>
      <c r="H3482">
        <f>IF(C3482="","",VLOOKUP(C3482,Classes_finales!B:D,Classes_finales!C$1,TRUE))</f>
        <v>80</v>
      </c>
      <c r="I3482">
        <f t="shared" si="54"/>
        <v>20</v>
      </c>
      <c r="J3482" s="31">
        <f>Classes_finales!$W$30*C3482^3+Classes_finales!$W$31*C3482^2+Classes_finales!$W$32*C3482+Classes_finales!$W$33</f>
        <v>4.9950667407554068</v>
      </c>
      <c r="K3482">
        <f>IF(OR(C3482&lt;10,C3482&gt;450),0,IF(H3482&gt;=MAX(Classes_finales!D:D),$M$1,Donnees_SIG!J3482))</f>
        <v>7.914299999999999</v>
      </c>
      <c r="P3482" t="s">
        <v>39</v>
      </c>
    </row>
    <row r="3483" spans="1:16">
      <c r="A3483" t="s">
        <v>7000</v>
      </c>
      <c r="B3483" t="s">
        <v>7001</v>
      </c>
      <c r="C3483">
        <v>84.759902953999998</v>
      </c>
      <c r="D3483" t="s">
        <v>37</v>
      </c>
      <c r="E3483">
        <v>783621.27935450396</v>
      </c>
      <c r="F3483">
        <v>9635709.0996466391</v>
      </c>
      <c r="G3483">
        <f>IF(C3483="","",VLOOKUP(C3483,Classes_detaillees!B:D,Classes_detaillees!C$1,TRUE))</f>
        <v>85</v>
      </c>
      <c r="H3483">
        <f>IF(C3483="","",VLOOKUP(C3483,Classes_finales!B:D,Classes_finales!C$1,TRUE))</f>
        <v>80</v>
      </c>
      <c r="I3483">
        <f t="shared" si="54"/>
        <v>20</v>
      </c>
      <c r="J3483" s="31">
        <f>Classes_finales!$W$30*C3483^3+Classes_finales!$W$31*C3483^2+Classes_finales!$W$32*C3483+Classes_finales!$W$33</f>
        <v>7.9717573540197826</v>
      </c>
      <c r="K3483">
        <f>IF(OR(C3483&lt;10,C3483&gt;450),0,IF(H3483&gt;=MAX(Classes_finales!D:D),$M$1,Donnees_SIG!J3483))</f>
        <v>7.914299999999999</v>
      </c>
      <c r="P3483" t="s">
        <v>39</v>
      </c>
    </row>
    <row r="3484" spans="1:16">
      <c r="A3484" t="s">
        <v>7002</v>
      </c>
      <c r="B3484" t="s">
        <v>7003</v>
      </c>
      <c r="C3484">
        <v>18.64730072</v>
      </c>
      <c r="D3484" t="s">
        <v>37</v>
      </c>
      <c r="E3484">
        <v>792876.73101342504</v>
      </c>
      <c r="F3484">
        <v>9639189.8922382593</v>
      </c>
      <c r="G3484">
        <f>IF(C3484="","",VLOOKUP(C3484,Classes_detaillees!B:D,Classes_detaillees!C$1,TRUE))</f>
        <v>20</v>
      </c>
      <c r="H3484">
        <f>IF(C3484="","",VLOOKUP(C3484,Classes_finales!B:D,Classes_finales!C$1,TRUE))</f>
        <v>30</v>
      </c>
      <c r="I3484">
        <f t="shared" si="54"/>
        <v>20</v>
      </c>
      <c r="J3484" s="31">
        <f>Classes_finales!$W$30*C3484^3+Classes_finales!$W$31*C3484^2+Classes_finales!$W$32*C3484+Classes_finales!$W$33</f>
        <v>1.2186379556469489</v>
      </c>
      <c r="K3484">
        <f>IF(OR(C3484&lt;10,C3484&gt;450),0,IF(H3484&gt;=MAX(Classes_finales!D:D),$M$1,Donnees_SIG!J3484))</f>
        <v>1.2186379556469489</v>
      </c>
      <c r="P3484" t="s">
        <v>39</v>
      </c>
    </row>
    <row r="3485" spans="1:16">
      <c r="A3485" t="s">
        <v>7004</v>
      </c>
      <c r="B3485" t="s">
        <v>7005</v>
      </c>
      <c r="C3485">
        <v>61.481899261000002</v>
      </c>
      <c r="D3485" t="s">
        <v>37</v>
      </c>
      <c r="E3485">
        <v>785512.24783427501</v>
      </c>
      <c r="F3485">
        <v>9636505.2396452092</v>
      </c>
      <c r="G3485">
        <f>IF(C3485="","",VLOOKUP(C3485,Classes_detaillees!B:D,Classes_detaillees!C$1,TRUE))</f>
        <v>65</v>
      </c>
      <c r="H3485">
        <f>IF(C3485="","",VLOOKUP(C3485,Classes_finales!B:D,Classes_finales!C$1,TRUE))</f>
        <v>70</v>
      </c>
      <c r="I3485">
        <f t="shared" si="54"/>
        <v>20</v>
      </c>
      <c r="J3485" s="31">
        <f>Classes_finales!$W$30*C3485^3+Classes_finales!$W$31*C3485^2+Classes_finales!$W$32*C3485+Classes_finales!$W$33</f>
        <v>6.6886117111223129</v>
      </c>
      <c r="K3485">
        <f>IF(OR(C3485&lt;10,C3485&gt;450),0,IF(H3485&gt;=MAX(Classes_finales!D:D),$M$1,Donnees_SIG!J3485))</f>
        <v>6.6886117111223129</v>
      </c>
      <c r="P3485" t="s">
        <v>39</v>
      </c>
    </row>
    <row r="3486" spans="1:16">
      <c r="A3486" t="s">
        <v>7006</v>
      </c>
      <c r="B3486" t="s">
        <v>7007</v>
      </c>
      <c r="C3486">
        <v>152.04139709</v>
      </c>
      <c r="D3486" t="s">
        <v>37</v>
      </c>
      <c r="E3486">
        <v>792549.55621172802</v>
      </c>
      <c r="F3486">
        <v>9638617.9386416506</v>
      </c>
      <c r="G3486">
        <f>IF(C3486="","",VLOOKUP(C3486,Classes_detaillees!B:D,Classes_detaillees!C$1,TRUE))</f>
        <v>155</v>
      </c>
      <c r="H3486">
        <f>IF(C3486="","",VLOOKUP(C3486,Classes_finales!B:D,Classes_finales!C$1,TRUE))</f>
        <v>80</v>
      </c>
      <c r="I3486">
        <f t="shared" si="54"/>
        <v>20</v>
      </c>
      <c r="J3486" s="31">
        <f>Classes_finales!$W$30*C3486^3+Classes_finales!$W$31*C3486^2+Classes_finales!$W$32*C3486+Classes_finales!$W$33</f>
        <v>-11.263616294183372</v>
      </c>
      <c r="K3486">
        <f>IF(OR(C3486&lt;10,C3486&gt;450),0,IF(H3486&gt;=MAX(Classes_finales!D:D),$M$1,Donnees_SIG!J3486))</f>
        <v>7.914299999999999</v>
      </c>
      <c r="P3486" t="s">
        <v>39</v>
      </c>
    </row>
    <row r="3487" spans="1:16">
      <c r="A3487" t="s">
        <v>7008</v>
      </c>
      <c r="B3487" t="s">
        <v>7009</v>
      </c>
      <c r="C3487">
        <v>140.79389954000001</v>
      </c>
      <c r="D3487" t="s">
        <v>37</v>
      </c>
      <c r="E3487">
        <v>792082.020087471</v>
      </c>
      <c r="F3487">
        <v>9639787.8822637592</v>
      </c>
      <c r="G3487">
        <f>IF(C3487="","",VLOOKUP(C3487,Classes_detaillees!B:D,Classes_detaillees!C$1,TRUE))</f>
        <v>145</v>
      </c>
      <c r="H3487">
        <f>IF(C3487="","",VLOOKUP(C3487,Classes_finales!B:D,Classes_finales!C$1,TRUE))</f>
        <v>80</v>
      </c>
      <c r="I3487">
        <f t="shared" si="54"/>
        <v>20</v>
      </c>
      <c r="J3487" s="31">
        <f>Classes_finales!$W$30*C3487^3+Classes_finales!$W$31*C3487^2+Classes_finales!$W$32*C3487+Classes_finales!$W$33</f>
        <v>-4.6750285802717428</v>
      </c>
      <c r="K3487">
        <f>IF(OR(C3487&lt;10,C3487&gt;450),0,IF(H3487&gt;=MAX(Classes_finales!D:D),$M$1,Donnees_SIG!J3487))</f>
        <v>7.914299999999999</v>
      </c>
      <c r="P3487" t="s">
        <v>39</v>
      </c>
    </row>
    <row r="3488" spans="1:16">
      <c r="A3488" t="s">
        <v>7010</v>
      </c>
      <c r="B3488" t="s">
        <v>7011</v>
      </c>
      <c r="C3488">
        <v>139.16079712000001</v>
      </c>
      <c r="D3488" t="s">
        <v>37</v>
      </c>
      <c r="E3488">
        <v>790625.68910233502</v>
      </c>
      <c r="F3488">
        <v>9637523.0141052902</v>
      </c>
      <c r="G3488">
        <f>IF(C3488="","",VLOOKUP(C3488,Classes_detaillees!B:D,Classes_detaillees!C$1,TRUE))</f>
        <v>140</v>
      </c>
      <c r="H3488">
        <f>IF(C3488="","",VLOOKUP(C3488,Classes_finales!B:D,Classes_finales!C$1,TRUE))</f>
        <v>80</v>
      </c>
      <c r="I3488">
        <f t="shared" si="54"/>
        <v>20</v>
      </c>
      <c r="J3488" s="31">
        <f>Classes_finales!$W$30*C3488^3+Classes_finales!$W$31*C3488^2+Classes_finales!$W$32*C3488+Classes_finales!$W$33</f>
        <v>-3.8538516318444302</v>
      </c>
      <c r="K3488">
        <f>IF(OR(C3488&lt;10,C3488&gt;450),0,IF(H3488&gt;=MAX(Classes_finales!D:D),$M$1,Donnees_SIG!J3488))</f>
        <v>7.914299999999999</v>
      </c>
      <c r="P3488" t="s">
        <v>39</v>
      </c>
    </row>
    <row r="3489" spans="1:16">
      <c r="A3489" t="s">
        <v>7012</v>
      </c>
      <c r="B3489" t="s">
        <v>7013</v>
      </c>
      <c r="C3489">
        <v>139.67640685999999</v>
      </c>
      <c r="D3489" t="s">
        <v>37</v>
      </c>
      <c r="E3489">
        <v>791504.60386524501</v>
      </c>
      <c r="F3489">
        <v>9638977.2940371502</v>
      </c>
      <c r="G3489">
        <f>IF(C3489="","",VLOOKUP(C3489,Classes_detaillees!B:D,Classes_detaillees!C$1,TRUE))</f>
        <v>140</v>
      </c>
      <c r="H3489">
        <f>IF(C3489="","",VLOOKUP(C3489,Classes_finales!B:D,Classes_finales!C$1,TRUE))</f>
        <v>80</v>
      </c>
      <c r="I3489">
        <f t="shared" si="54"/>
        <v>20</v>
      </c>
      <c r="J3489" s="31">
        <f>Classes_finales!$W$30*C3489^3+Classes_finales!$W$31*C3489^2+Classes_finales!$W$32*C3489+Classes_finales!$W$33</f>
        <v>-4.1095488312065118</v>
      </c>
      <c r="K3489">
        <f>IF(OR(C3489&lt;10,C3489&gt;450),0,IF(H3489&gt;=MAX(Classes_finales!D:D),$M$1,Donnees_SIG!J3489))</f>
        <v>7.914299999999999</v>
      </c>
      <c r="P3489" t="s">
        <v>39</v>
      </c>
    </row>
    <row r="3490" spans="1:16">
      <c r="A3490" t="s">
        <v>7014</v>
      </c>
      <c r="B3490" s="31" t="s">
        <v>7015</v>
      </c>
      <c r="C3490">
        <v>12.615200043</v>
      </c>
      <c r="D3490" t="s">
        <v>37</v>
      </c>
      <c r="E3490">
        <v>790516.95156820805</v>
      </c>
      <c r="F3490">
        <v>9638081.4661314506</v>
      </c>
      <c r="G3490">
        <f>IF(C3490="","",VLOOKUP(C3490,Classes_detaillees!B:D,Classes_detaillees!C$1,TRUE))</f>
        <v>15</v>
      </c>
      <c r="H3490">
        <f>IF(C3490="","",VLOOKUP(C3490,Classes_finales!B:D,Classes_finales!C$1,TRUE))</f>
        <v>15</v>
      </c>
      <c r="I3490">
        <f t="shared" si="54"/>
        <v>20</v>
      </c>
      <c r="J3490" s="31">
        <f>Classes_finales!$W$30*C3490^3+Classes_finales!$W$31*C3490^2+Classes_finales!$W$32*C3490+Classes_finales!$W$33</f>
        <v>0.55006759685442996</v>
      </c>
      <c r="K3490">
        <f>IF(OR(C3490&lt;10,C3490&gt;450),0,IF(H3490&gt;=MAX(Classes_finales!D:D),$M$1,Donnees_SIG!J3490))</f>
        <v>0.55006759685442996</v>
      </c>
      <c r="P3490" t="s">
        <v>39</v>
      </c>
    </row>
    <row r="3491" spans="1:16">
      <c r="A3491" t="s">
        <v>7016</v>
      </c>
      <c r="B3491" s="31" t="s">
        <v>7017</v>
      </c>
      <c r="C3491">
        <v>23.282899857</v>
      </c>
      <c r="D3491" t="s">
        <v>37</v>
      </c>
      <c r="E3491">
        <v>790874.02922036301</v>
      </c>
      <c r="F3491">
        <v>9638238.8606892806</v>
      </c>
      <c r="G3491">
        <f>IF(C3491="","",VLOOKUP(C3491,Classes_detaillees!B:D,Classes_detaillees!C$1,TRUE))</f>
        <v>25</v>
      </c>
      <c r="H3491">
        <f>IF(C3491="","",VLOOKUP(C3491,Classes_finales!B:D,Classes_finales!C$1,TRUE))</f>
        <v>30</v>
      </c>
      <c r="I3491">
        <f t="shared" si="54"/>
        <v>20</v>
      </c>
      <c r="J3491" s="31">
        <f>Classes_finales!$W$30*C3491^3+Classes_finales!$W$31*C3491^2+Classes_finales!$W$32*C3491+Classes_finales!$W$33</f>
        <v>1.7872723996176854</v>
      </c>
      <c r="K3491">
        <f>IF(OR(C3491&lt;10,C3491&gt;450),0,IF(H3491&gt;=MAX(Classes_finales!D:D),$M$1,Donnees_SIG!J3491))</f>
        <v>1.7872723996176854</v>
      </c>
      <c r="P3491" t="s">
        <v>39</v>
      </c>
    </row>
    <row r="3492" spans="1:16">
      <c r="A3492" t="s">
        <v>7018</v>
      </c>
      <c r="B3492" t="s">
        <v>7019</v>
      </c>
      <c r="C3492">
        <v>401.18688965000001</v>
      </c>
      <c r="D3492" t="s">
        <v>37</v>
      </c>
      <c r="E3492">
        <v>783277.81552854297</v>
      </c>
      <c r="F3492">
        <v>9636768.5653823502</v>
      </c>
      <c r="G3492">
        <f>IF(C3492="","",VLOOKUP(C3492,Classes_detaillees!B:D,Classes_detaillees!C$1,TRUE))</f>
        <v>405</v>
      </c>
      <c r="H3492">
        <f>IF(C3492="","",VLOOKUP(C3492,Classes_finales!B:D,Classes_finales!C$1,TRUE))</f>
        <v>80</v>
      </c>
      <c r="I3492">
        <f t="shared" si="54"/>
        <v>20</v>
      </c>
      <c r="J3492" s="31">
        <f>Classes_finales!$W$30*C3492^3+Classes_finales!$W$31*C3492^2+Classes_finales!$W$32*C3492+Classes_finales!$W$33</f>
        <v>-914.98612408801102</v>
      </c>
      <c r="K3492">
        <f>IF(OR(C3492&lt;10,C3492&gt;450),0,IF(H3492&gt;=MAX(Classes_finales!D:D),$M$1,Donnees_SIG!J3492))</f>
        <v>7.914299999999999</v>
      </c>
      <c r="P3492" t="s">
        <v>39</v>
      </c>
    </row>
    <row r="3493" spans="1:16">
      <c r="A3493" t="s">
        <v>7020</v>
      </c>
      <c r="B3493" t="s">
        <v>7021</v>
      </c>
      <c r="C3493">
        <v>82.048896790000001</v>
      </c>
      <c r="D3493" t="s">
        <v>37</v>
      </c>
      <c r="E3493">
        <v>790969.37655815401</v>
      </c>
      <c r="F3493">
        <v>9638382.4588027894</v>
      </c>
      <c r="G3493">
        <f>IF(C3493="","",VLOOKUP(C3493,Classes_detaillees!B:D,Classes_detaillees!C$1,TRUE))</f>
        <v>85</v>
      </c>
      <c r="H3493">
        <f>IF(C3493="","",VLOOKUP(C3493,Classes_finales!B:D,Classes_finales!C$1,TRUE))</f>
        <v>80</v>
      </c>
      <c r="I3493">
        <f t="shared" si="54"/>
        <v>20</v>
      </c>
      <c r="J3493" s="31">
        <f>Classes_finales!$W$30*C3493^3+Classes_finales!$W$31*C3493^2+Classes_finales!$W$32*C3493+Classes_finales!$W$33</f>
        <v>7.9542307626499404</v>
      </c>
      <c r="K3493">
        <f>IF(OR(C3493&lt;10,C3493&gt;450),0,IF(H3493&gt;=MAX(Classes_finales!D:D),$M$1,Donnees_SIG!J3493))</f>
        <v>7.914299999999999</v>
      </c>
      <c r="P3493" t="s">
        <v>39</v>
      </c>
    </row>
    <row r="3494" spans="1:16">
      <c r="A3494" t="s">
        <v>7022</v>
      </c>
      <c r="B3494" s="31" t="s">
        <v>7023</v>
      </c>
      <c r="C3494">
        <v>353.43499756</v>
      </c>
      <c r="D3494" t="s">
        <v>37</v>
      </c>
      <c r="E3494">
        <v>790634.581963178</v>
      </c>
      <c r="F3494">
        <v>9638620.7922829408</v>
      </c>
      <c r="G3494">
        <f>IF(C3494="","",VLOOKUP(C3494,Classes_detaillees!B:D,Classes_detaillees!C$1,TRUE))</f>
        <v>355</v>
      </c>
      <c r="H3494">
        <f>IF(C3494="","",VLOOKUP(C3494,Classes_finales!B:D,Classes_finales!C$1,TRUE))</f>
        <v>80</v>
      </c>
      <c r="I3494">
        <f t="shared" si="54"/>
        <v>20</v>
      </c>
      <c r="J3494" s="31">
        <f>Classes_finales!$W$30*C3494^3+Classes_finales!$W$31*C3494^2+Classes_finales!$W$32*C3494+Classes_finales!$W$33</f>
        <v>-588.54722018232553</v>
      </c>
      <c r="K3494">
        <f>IF(OR(C3494&lt;10,C3494&gt;450),0,IF(H3494&gt;=MAX(Classes_finales!D:D),$M$1,Donnees_SIG!J3494))</f>
        <v>7.914299999999999</v>
      </c>
      <c r="P3494" t="s">
        <v>39</v>
      </c>
    </row>
    <row r="3495" spans="1:16">
      <c r="A3495" t="s">
        <v>7024</v>
      </c>
      <c r="B3495" s="31" t="s">
        <v>7025</v>
      </c>
      <c r="C3495">
        <v>12.700499535000001</v>
      </c>
      <c r="D3495" t="s">
        <v>37</v>
      </c>
      <c r="E3495">
        <v>789806.17962099705</v>
      </c>
      <c r="F3495">
        <v>9637355.7725597899</v>
      </c>
      <c r="G3495">
        <f>IF(C3495="","",VLOOKUP(C3495,Classes_detaillees!B:D,Classes_detaillees!C$1,TRUE))</f>
        <v>15</v>
      </c>
      <c r="H3495">
        <f>IF(C3495="","",VLOOKUP(C3495,Classes_finales!B:D,Classes_finales!C$1,TRUE))</f>
        <v>15</v>
      </c>
      <c r="I3495">
        <f t="shared" si="54"/>
        <v>20</v>
      </c>
      <c r="J3495" s="31">
        <f>Classes_finales!$W$30*C3495^3+Classes_finales!$W$31*C3495^2+Classes_finales!$W$32*C3495+Classes_finales!$W$33</f>
        <v>0.55885184371612029</v>
      </c>
      <c r="K3495">
        <f>IF(OR(C3495&lt;10,C3495&gt;450),0,IF(H3495&gt;=MAX(Classes_finales!D:D),$M$1,Donnees_SIG!J3495))</f>
        <v>0.55885184371612029</v>
      </c>
      <c r="P3495" t="s">
        <v>39</v>
      </c>
    </row>
    <row r="3496" spans="1:16">
      <c r="A3496" t="s">
        <v>7026</v>
      </c>
      <c r="B3496" t="s">
        <v>7027</v>
      </c>
      <c r="C3496">
        <v>13.147999763</v>
      </c>
      <c r="D3496" t="s">
        <v>37</v>
      </c>
      <c r="E3496">
        <v>783068.42501113599</v>
      </c>
      <c r="F3496">
        <v>9636319.2868192792</v>
      </c>
      <c r="G3496">
        <f>IF(C3496="","",VLOOKUP(C3496,Classes_detaillees!B:D,Classes_detaillees!C$1,TRUE))</f>
        <v>15</v>
      </c>
      <c r="H3496">
        <f>IF(C3496="","",VLOOKUP(C3496,Classes_finales!B:D,Classes_finales!C$1,TRUE))</f>
        <v>15</v>
      </c>
      <c r="I3496">
        <f t="shared" si="54"/>
        <v>20</v>
      </c>
      <c r="J3496" s="31">
        <f>Classes_finales!$W$30*C3496^3+Classes_finales!$W$31*C3496^2+Classes_finales!$W$32*C3496+Classes_finales!$W$33</f>
        <v>0.60527709410633568</v>
      </c>
      <c r="K3496">
        <f>IF(OR(C3496&lt;10,C3496&gt;450),0,IF(H3496&gt;=MAX(Classes_finales!D:D),$M$1,Donnees_SIG!J3496))</f>
        <v>0.60527709410633568</v>
      </c>
      <c r="P3496" t="s">
        <v>39</v>
      </c>
    </row>
    <row r="3497" spans="1:16">
      <c r="A3497" t="s">
        <v>7028</v>
      </c>
      <c r="B3497" s="31" t="s">
        <v>7029</v>
      </c>
      <c r="C3497">
        <v>34.355598450000002</v>
      </c>
      <c r="D3497" t="s">
        <v>37</v>
      </c>
      <c r="E3497">
        <v>790407.80553655303</v>
      </c>
      <c r="F3497">
        <v>9637921.4519108403</v>
      </c>
      <c r="G3497">
        <f>IF(C3497="","",VLOOKUP(C3497,Classes_detaillees!B:D,Classes_detaillees!C$1,TRUE))</f>
        <v>35</v>
      </c>
      <c r="H3497">
        <f>IF(C3497="","",VLOOKUP(C3497,Classes_finales!B:D,Classes_finales!C$1,TRUE))</f>
        <v>35</v>
      </c>
      <c r="I3497">
        <f t="shared" si="54"/>
        <v>20</v>
      </c>
      <c r="J3497" s="31">
        <f>Classes_finales!$W$30*C3497^3+Classes_finales!$W$31*C3497^2+Classes_finales!$W$32*C3497+Classes_finales!$W$33</f>
        <v>3.2628061041639107</v>
      </c>
      <c r="K3497">
        <f>IF(OR(C3497&lt;10,C3497&gt;450),0,IF(H3497&gt;=MAX(Classes_finales!D:D),$M$1,Donnees_SIG!J3497))</f>
        <v>3.2628061041639107</v>
      </c>
      <c r="P3497" t="s">
        <v>39</v>
      </c>
    </row>
    <row r="3498" spans="1:16">
      <c r="A3498" t="s">
        <v>7030</v>
      </c>
      <c r="B3498" t="s">
        <v>7031</v>
      </c>
      <c r="C3498">
        <v>34.062801360999998</v>
      </c>
      <c r="D3498" t="s">
        <v>37</v>
      </c>
      <c r="E3498">
        <v>782945.58486360102</v>
      </c>
      <c r="F3498">
        <v>9635820.6298967991</v>
      </c>
      <c r="G3498">
        <f>IF(C3498="","",VLOOKUP(C3498,Classes_detaillees!B:D,Classes_detaillees!C$1,TRUE))</f>
        <v>35</v>
      </c>
      <c r="H3498">
        <f>IF(C3498="","",VLOOKUP(C3498,Classes_finales!B:D,Classes_finales!C$1,TRUE))</f>
        <v>35</v>
      </c>
      <c r="I3498">
        <f t="shared" si="54"/>
        <v>20</v>
      </c>
      <c r="J3498" s="31">
        <f>Classes_finales!$W$30*C3498^3+Classes_finales!$W$31*C3498^2+Classes_finales!$W$32*C3498+Classes_finales!$W$33</f>
        <v>3.2226332047355055</v>
      </c>
      <c r="K3498">
        <f>IF(OR(C3498&lt;10,C3498&gt;450),0,IF(H3498&gt;=MAX(Classes_finales!D:D),$M$1,Donnees_SIG!J3498))</f>
        <v>3.2226332047355055</v>
      </c>
      <c r="P3498" t="s">
        <v>39</v>
      </c>
    </row>
    <row r="3499" spans="1:16">
      <c r="A3499" t="s">
        <v>7032</v>
      </c>
      <c r="B3499" t="s">
        <v>7033</v>
      </c>
      <c r="C3499">
        <v>55.192001343000001</v>
      </c>
      <c r="D3499" t="s">
        <v>37</v>
      </c>
      <c r="E3499">
        <v>790522.727057365</v>
      </c>
      <c r="F3499">
        <v>9637903.7727191895</v>
      </c>
      <c r="G3499">
        <f>IF(C3499="","",VLOOKUP(C3499,Classes_detaillees!B:D,Classes_detaillees!C$1,TRUE))</f>
        <v>60</v>
      </c>
      <c r="H3499">
        <f>IF(C3499="","",VLOOKUP(C3499,Classes_finales!B:D,Classes_finales!C$1,TRUE))</f>
        <v>60</v>
      </c>
      <c r="I3499">
        <f t="shared" si="54"/>
        <v>20</v>
      </c>
      <c r="J3499" s="31">
        <f>Classes_finales!$W$30*C3499^3+Classes_finales!$W$31*C3499^2+Classes_finales!$W$32*C3499+Classes_finales!$W$33</f>
        <v>6.0018002651401829</v>
      </c>
      <c r="K3499">
        <f>IF(OR(C3499&lt;10,C3499&gt;450),0,IF(H3499&gt;=MAX(Classes_finales!D:D),$M$1,Donnees_SIG!J3499))</f>
        <v>6.0018002651401829</v>
      </c>
      <c r="P3499" t="s">
        <v>39</v>
      </c>
    </row>
    <row r="3500" spans="1:16">
      <c r="A3500" t="s">
        <v>7034</v>
      </c>
      <c r="B3500" s="31" t="s">
        <v>7035</v>
      </c>
      <c r="C3500">
        <v>29.852899551</v>
      </c>
      <c r="D3500" t="s">
        <v>37</v>
      </c>
      <c r="E3500">
        <v>792366.06410800701</v>
      </c>
      <c r="F3500">
        <v>9638409.8642517701</v>
      </c>
      <c r="G3500">
        <f>IF(C3500="","",VLOOKUP(C3500,Classes_detaillees!B:D,Classes_detaillees!C$1,TRUE))</f>
        <v>30</v>
      </c>
      <c r="H3500">
        <f>IF(C3500="","",VLOOKUP(C3500,Classes_finales!B:D,Classes_finales!C$1,TRUE))</f>
        <v>30</v>
      </c>
      <c r="I3500">
        <f t="shared" si="54"/>
        <v>20</v>
      </c>
      <c r="J3500" s="31">
        <f>Classes_finales!$W$30*C3500^3+Classes_finales!$W$31*C3500^2+Classes_finales!$W$32*C3500+Classes_finales!$W$33</f>
        <v>2.6494648685075237</v>
      </c>
      <c r="K3500">
        <f>IF(OR(C3500&lt;10,C3500&gt;450),0,IF(H3500&gt;=MAX(Classes_finales!D:D),$M$1,Donnees_SIG!J3500))</f>
        <v>2.6494648685075237</v>
      </c>
      <c r="P3500" t="s">
        <v>39</v>
      </c>
    </row>
    <row r="3501" spans="1:16">
      <c r="A3501" t="s">
        <v>7036</v>
      </c>
      <c r="B3501" s="31" t="s">
        <v>7037</v>
      </c>
      <c r="C3501">
        <v>165.61599731000001</v>
      </c>
      <c r="D3501" t="s">
        <v>37</v>
      </c>
      <c r="E3501">
        <v>791803.95794018195</v>
      </c>
      <c r="F3501">
        <v>9638500.9530375209</v>
      </c>
      <c r="G3501">
        <f>IF(C3501="","",VLOOKUP(C3501,Classes_detaillees!B:D,Classes_detaillees!C$1,TRUE))</f>
        <v>170</v>
      </c>
      <c r="H3501">
        <f>IF(C3501="","",VLOOKUP(C3501,Classes_finales!B:D,Classes_finales!C$1,TRUE))</f>
        <v>80</v>
      </c>
      <c r="I3501">
        <f t="shared" si="54"/>
        <v>20</v>
      </c>
      <c r="J3501" s="31">
        <f>Classes_finales!$W$30*C3501^3+Classes_finales!$W$31*C3501^2+Classes_finales!$W$32*C3501+Classes_finales!$W$33</f>
        <v>-21.563593772404325</v>
      </c>
      <c r="K3501">
        <f>IF(OR(C3501&lt;10,C3501&gt;450),0,IF(H3501&gt;=MAX(Classes_finales!D:D),$M$1,Donnees_SIG!J3501))</f>
        <v>7.914299999999999</v>
      </c>
      <c r="P3501" t="s">
        <v>39</v>
      </c>
    </row>
    <row r="3502" spans="1:16">
      <c r="A3502" t="s">
        <v>7038</v>
      </c>
      <c r="B3502" s="31" t="s">
        <v>7039</v>
      </c>
      <c r="C3502">
        <v>18.73679924</v>
      </c>
      <c r="D3502" t="s">
        <v>37</v>
      </c>
      <c r="E3502">
        <v>792452.34445970098</v>
      </c>
      <c r="F3502">
        <v>9638481.66387075</v>
      </c>
      <c r="G3502">
        <f>IF(C3502="","",VLOOKUP(C3502,Classes_detaillees!B:D,Classes_detaillees!C$1,TRUE))</f>
        <v>20</v>
      </c>
      <c r="H3502">
        <f>IF(C3502="","",VLOOKUP(C3502,Classes_finales!B:D,Classes_finales!C$1,TRUE))</f>
        <v>30</v>
      </c>
      <c r="I3502">
        <f t="shared" si="54"/>
        <v>20</v>
      </c>
      <c r="J3502" s="31">
        <f>Classes_finales!$W$30*C3502^3+Classes_finales!$W$31*C3502^2+Classes_finales!$W$32*C3502+Classes_finales!$W$33</f>
        <v>1.2292150174628267</v>
      </c>
      <c r="K3502">
        <f>IF(OR(C3502&lt;10,C3502&gt;450),0,IF(H3502&gt;=MAX(Classes_finales!D:D),$M$1,Donnees_SIG!J3502))</f>
        <v>1.2292150174628267</v>
      </c>
      <c r="P3502" t="s">
        <v>39</v>
      </c>
    </row>
    <row r="3503" spans="1:16">
      <c r="A3503" t="s">
        <v>7040</v>
      </c>
      <c r="B3503" t="s">
        <v>7041</v>
      </c>
      <c r="C3503">
        <v>14.306900024000001</v>
      </c>
      <c r="D3503" t="s">
        <v>37</v>
      </c>
      <c r="E3503">
        <v>790579.71630839701</v>
      </c>
      <c r="F3503">
        <v>9638573.7504374702</v>
      </c>
      <c r="G3503">
        <f>IF(C3503="","",VLOOKUP(C3503,Classes_detaillees!B:D,Classes_detaillees!C$1,TRUE))</f>
        <v>15</v>
      </c>
      <c r="H3503">
        <f>IF(C3503="","",VLOOKUP(C3503,Classes_finales!B:D,Classes_finales!C$1,TRUE))</f>
        <v>15</v>
      </c>
      <c r="I3503">
        <f t="shared" si="54"/>
        <v>20</v>
      </c>
      <c r="J3503" s="31">
        <f>Classes_finales!$W$30*C3503^3+Classes_finales!$W$31*C3503^2+Classes_finales!$W$32*C3503+Classes_finales!$W$33</f>
        <v>0.72810602560770876</v>
      </c>
      <c r="K3503">
        <f>IF(OR(C3503&lt;10,C3503&gt;450),0,IF(H3503&gt;=MAX(Classes_finales!D:D),$M$1,Donnees_SIG!J3503))</f>
        <v>0.72810602560770876</v>
      </c>
      <c r="P3503" t="s">
        <v>39</v>
      </c>
    </row>
    <row r="3504" spans="1:16">
      <c r="A3504" t="s">
        <v>7042</v>
      </c>
      <c r="B3504" t="s">
        <v>7043</v>
      </c>
      <c r="C3504">
        <v>114.49060059</v>
      </c>
      <c r="D3504" t="s">
        <v>37</v>
      </c>
      <c r="E3504">
        <v>791598.62201528403</v>
      </c>
      <c r="F3504">
        <v>9639774.7170493808</v>
      </c>
      <c r="G3504">
        <f>IF(C3504="","",VLOOKUP(C3504,Classes_detaillees!B:D,Classes_detaillees!C$1,TRUE))</f>
        <v>115</v>
      </c>
      <c r="H3504">
        <f>IF(C3504="","",VLOOKUP(C3504,Classes_finales!B:D,Classes_finales!C$1,TRUE))</f>
        <v>80</v>
      </c>
      <c r="I3504">
        <f t="shared" si="54"/>
        <v>20</v>
      </c>
      <c r="J3504" s="31">
        <f>Classes_finales!$W$30*C3504^3+Classes_finales!$W$31*C3504^2+Classes_finales!$W$32*C3504+Classes_finales!$W$33</f>
        <v>4.8595505551373535</v>
      </c>
      <c r="K3504">
        <f>IF(OR(C3504&lt;10,C3504&gt;450),0,IF(H3504&gt;=MAX(Classes_finales!D:D),$M$1,Donnees_SIG!J3504))</f>
        <v>7.914299999999999</v>
      </c>
      <c r="P3504" t="s">
        <v>39</v>
      </c>
    </row>
    <row r="3505" spans="1:16">
      <c r="A3505" t="s">
        <v>7044</v>
      </c>
      <c r="B3505" s="31" t="s">
        <v>7045</v>
      </c>
      <c r="C3505">
        <v>56.608699799</v>
      </c>
      <c r="D3505" t="s">
        <v>37</v>
      </c>
      <c r="E3505">
        <v>790466.15740967705</v>
      </c>
      <c r="F3505">
        <v>9638234.3196116798</v>
      </c>
      <c r="G3505">
        <f>IF(C3505="","",VLOOKUP(C3505,Classes_detaillees!B:D,Classes_detaillees!C$1,TRUE))</f>
        <v>60</v>
      </c>
      <c r="H3505">
        <f>IF(C3505="","",VLOOKUP(C3505,Classes_finales!B:D,Classes_finales!C$1,TRUE))</f>
        <v>60</v>
      </c>
      <c r="I3505">
        <f t="shared" si="54"/>
        <v>20</v>
      </c>
      <c r="J3505" s="31">
        <f>Classes_finales!$W$30*C3505^3+Classes_finales!$W$31*C3505^2+Classes_finales!$W$32*C3505+Classes_finales!$W$33</f>
        <v>6.1652313862867665</v>
      </c>
      <c r="K3505">
        <f>IF(OR(C3505&lt;10,C3505&gt;450),0,IF(H3505&gt;=MAX(Classes_finales!D:D),$M$1,Donnees_SIG!J3505))</f>
        <v>6.1652313862867665</v>
      </c>
      <c r="P3505" t="s">
        <v>39</v>
      </c>
    </row>
    <row r="3506" spans="1:16">
      <c r="A3506" t="s">
        <v>7046</v>
      </c>
      <c r="B3506" s="31" t="s">
        <v>7047</v>
      </c>
      <c r="C3506">
        <v>129.08889771</v>
      </c>
      <c r="D3506" t="s">
        <v>37</v>
      </c>
      <c r="E3506">
        <v>790125.13567174296</v>
      </c>
      <c r="F3506">
        <v>9637090.6273179594</v>
      </c>
      <c r="G3506">
        <f>IF(C3506="","",VLOOKUP(C3506,Classes_detaillees!B:D,Classes_detaillees!C$1,TRUE))</f>
        <v>130</v>
      </c>
      <c r="H3506">
        <f>IF(C3506="","",VLOOKUP(C3506,Classes_finales!B:D,Classes_finales!C$1,TRUE))</f>
        <v>80</v>
      </c>
      <c r="I3506">
        <f t="shared" si="54"/>
        <v>20</v>
      </c>
      <c r="J3506" s="31">
        <f>Classes_finales!$W$30*C3506^3+Classes_finales!$W$31*C3506^2+Classes_finales!$W$32*C3506+Classes_finales!$W$33</f>
        <v>0.50553201678982029</v>
      </c>
      <c r="K3506">
        <f>IF(OR(C3506&lt;10,C3506&gt;450),0,IF(H3506&gt;=MAX(Classes_finales!D:D),$M$1,Donnees_SIG!J3506))</f>
        <v>7.914299999999999</v>
      </c>
      <c r="P3506" t="s">
        <v>39</v>
      </c>
    </row>
    <row r="3507" spans="1:16">
      <c r="A3507" t="s">
        <v>7048</v>
      </c>
      <c r="B3507" t="s">
        <v>7049</v>
      </c>
      <c r="C3507">
        <v>25.366399765000001</v>
      </c>
      <c r="D3507" t="s">
        <v>37</v>
      </c>
      <c r="E3507">
        <v>791508.17355021404</v>
      </c>
      <c r="F3507">
        <v>9638376.5181763805</v>
      </c>
      <c r="G3507">
        <f>IF(C3507="","",VLOOKUP(C3507,Classes_detaillees!B:D,Classes_detaillees!C$1,TRUE))</f>
        <v>30</v>
      </c>
      <c r="H3507">
        <f>IF(C3507="","",VLOOKUP(C3507,Classes_finales!B:D,Classes_finales!C$1,TRUE))</f>
        <v>30</v>
      </c>
      <c r="I3507">
        <f t="shared" si="54"/>
        <v>20</v>
      </c>
      <c r="J3507" s="31">
        <f>Classes_finales!$W$30*C3507^3+Classes_finales!$W$31*C3507^2+Classes_finales!$W$32*C3507+Classes_finales!$W$33</f>
        <v>2.0548051199679684</v>
      </c>
      <c r="K3507">
        <f>IF(OR(C3507&lt;10,C3507&gt;450),0,IF(H3507&gt;=MAX(Classes_finales!D:D),$M$1,Donnees_SIG!J3507))</f>
        <v>2.0548051199679684</v>
      </c>
      <c r="P3507" t="s">
        <v>39</v>
      </c>
    </row>
    <row r="3508" spans="1:16">
      <c r="A3508" t="s">
        <v>7050</v>
      </c>
      <c r="B3508" s="31" t="s">
        <v>7051</v>
      </c>
      <c r="C3508">
        <v>25.693099975999999</v>
      </c>
      <c r="D3508" t="s">
        <v>37</v>
      </c>
      <c r="E3508">
        <v>791709.96704293403</v>
      </c>
      <c r="F3508">
        <v>9639427.6781792603</v>
      </c>
      <c r="G3508">
        <f>IF(C3508="","",VLOOKUP(C3508,Classes_detaillees!B:D,Classes_detaillees!C$1,TRUE))</f>
        <v>30</v>
      </c>
      <c r="H3508">
        <f>IF(C3508="","",VLOOKUP(C3508,Classes_finales!B:D,Classes_finales!C$1,TRUE))</f>
        <v>30</v>
      </c>
      <c r="I3508">
        <f t="shared" si="54"/>
        <v>20</v>
      </c>
      <c r="J3508" s="31">
        <f>Classes_finales!$W$30*C3508^3+Classes_finales!$W$31*C3508^2+Classes_finales!$W$32*C3508+Classes_finales!$W$33</f>
        <v>2.097316749065754</v>
      </c>
      <c r="K3508">
        <f>IF(OR(C3508&lt;10,C3508&gt;450),0,IF(H3508&gt;=MAX(Classes_finales!D:D),$M$1,Donnees_SIG!J3508))</f>
        <v>2.097316749065754</v>
      </c>
      <c r="P3508" t="s">
        <v>39</v>
      </c>
    </row>
    <row r="3509" spans="1:16">
      <c r="A3509" t="s">
        <v>7052</v>
      </c>
      <c r="B3509" t="s">
        <v>7053</v>
      </c>
      <c r="C3509">
        <v>31.77519989</v>
      </c>
      <c r="D3509" t="s">
        <v>37</v>
      </c>
      <c r="E3509">
        <v>790153.20584579697</v>
      </c>
      <c r="F3509">
        <v>9637417.82896371</v>
      </c>
      <c r="G3509">
        <f>IF(C3509="","",VLOOKUP(C3509,Classes_detaillees!B:D,Classes_detaillees!C$1,TRUE))</f>
        <v>35</v>
      </c>
      <c r="H3509">
        <f>IF(C3509="","",VLOOKUP(C3509,Classes_finales!B:D,Classes_finales!C$1,TRUE))</f>
        <v>35</v>
      </c>
      <c r="I3509">
        <f t="shared" si="54"/>
        <v>20</v>
      </c>
      <c r="J3509" s="31">
        <f>Classes_finales!$W$30*C3509^3+Classes_finales!$W$31*C3509^2+Classes_finales!$W$32*C3509+Classes_finales!$W$33</f>
        <v>2.9099231140423214</v>
      </c>
      <c r="K3509">
        <f>IF(OR(C3509&lt;10,C3509&gt;450),0,IF(H3509&gt;=MAX(Classes_finales!D:D),$M$1,Donnees_SIG!J3509))</f>
        <v>2.9099231140423214</v>
      </c>
      <c r="P3509" t="s">
        <v>39</v>
      </c>
    </row>
    <row r="3510" spans="1:16">
      <c r="A3510" t="s">
        <v>7054</v>
      </c>
      <c r="B3510" t="s">
        <v>7055</v>
      </c>
      <c r="C3510">
        <v>11.626000403999999</v>
      </c>
      <c r="D3510" t="s">
        <v>37</v>
      </c>
      <c r="E3510">
        <v>790086.97243659897</v>
      </c>
      <c r="F3510">
        <v>9637476.0424956903</v>
      </c>
      <c r="G3510">
        <f>IF(C3510="","",VLOOKUP(C3510,Classes_detaillees!B:D,Classes_detaillees!C$1,TRUE))</f>
        <v>15</v>
      </c>
      <c r="H3510">
        <f>IF(C3510="","",VLOOKUP(C3510,Classes_finales!B:D,Classes_finales!C$1,TRUE))</f>
        <v>15</v>
      </c>
      <c r="I3510">
        <f t="shared" si="54"/>
        <v>20</v>
      </c>
      <c r="J3510" s="31">
        <f>Classes_finales!$W$30*C3510^3+Classes_finales!$W$31*C3510^2+Classes_finales!$W$32*C3510+Classes_finales!$W$33</f>
        <v>0.4497516631300853</v>
      </c>
      <c r="K3510">
        <f>IF(OR(C3510&lt;10,C3510&gt;450),0,IF(H3510&gt;=MAX(Classes_finales!D:D),$M$1,Donnees_SIG!J3510))</f>
        <v>0.4497516631300853</v>
      </c>
      <c r="P3510" t="s">
        <v>39</v>
      </c>
    </row>
    <row r="3511" spans="1:16">
      <c r="A3511" t="s">
        <v>7056</v>
      </c>
      <c r="B3511" t="s">
        <v>7057</v>
      </c>
      <c r="C3511">
        <v>253.12750244</v>
      </c>
      <c r="D3511" t="s">
        <v>37</v>
      </c>
      <c r="E3511">
        <v>792114.919121093</v>
      </c>
      <c r="F3511">
        <v>9638644.0524772909</v>
      </c>
      <c r="G3511">
        <f>IF(C3511="","",VLOOKUP(C3511,Classes_detaillees!B:D,Classes_detaillees!C$1,TRUE))</f>
        <v>255</v>
      </c>
      <c r="H3511">
        <f>IF(C3511="","",VLOOKUP(C3511,Classes_finales!B:D,Classes_finales!C$1,TRUE))</f>
        <v>80</v>
      </c>
      <c r="I3511">
        <f t="shared" si="54"/>
        <v>20</v>
      </c>
      <c r="J3511" s="31">
        <f>Classes_finales!$W$30*C3511^3+Classes_finales!$W$31*C3511^2+Classes_finales!$W$32*C3511+Classes_finales!$W$33</f>
        <v>-169.48843867153067</v>
      </c>
      <c r="K3511">
        <f>IF(OR(C3511&lt;10,C3511&gt;450),0,IF(H3511&gt;=MAX(Classes_finales!D:D),$M$1,Donnees_SIG!J3511))</f>
        <v>7.914299999999999</v>
      </c>
      <c r="P3511" t="s">
        <v>39</v>
      </c>
    </row>
    <row r="3512" spans="1:16">
      <c r="A3512" t="s">
        <v>7058</v>
      </c>
      <c r="B3512" t="s">
        <v>7059</v>
      </c>
      <c r="C3512">
        <v>43.197399138999998</v>
      </c>
      <c r="D3512" t="s">
        <v>37</v>
      </c>
      <c r="E3512">
        <v>790634.11872877297</v>
      </c>
      <c r="F3512">
        <v>9637513.0010068398</v>
      </c>
      <c r="G3512">
        <f>IF(C3512="","",VLOOKUP(C3512,Classes_detaillees!B:D,Classes_detaillees!C$1,TRUE))</f>
        <v>45</v>
      </c>
      <c r="H3512">
        <f>IF(C3512="","",VLOOKUP(C3512,Classes_finales!B:D,Classes_finales!C$1,TRUE))</f>
        <v>50</v>
      </c>
      <c r="I3512">
        <f t="shared" si="54"/>
        <v>20</v>
      </c>
      <c r="J3512" s="31">
        <f>Classes_finales!$W$30*C3512^3+Classes_finales!$W$31*C3512^2+Classes_finales!$W$32*C3512+Classes_finales!$W$33</f>
        <v>4.4733255065488553</v>
      </c>
      <c r="K3512">
        <f>IF(OR(C3512&lt;10,C3512&gt;450),0,IF(H3512&gt;=MAX(Classes_finales!D:D),$M$1,Donnees_SIG!J3512))</f>
        <v>4.4733255065488553</v>
      </c>
      <c r="P3512" t="s">
        <v>39</v>
      </c>
    </row>
    <row r="3513" spans="1:16">
      <c r="A3513" t="s">
        <v>7060</v>
      </c>
      <c r="B3513" t="s">
        <v>7061</v>
      </c>
      <c r="C3513">
        <v>32.680599213000001</v>
      </c>
      <c r="D3513" t="s">
        <v>37</v>
      </c>
      <c r="E3513">
        <v>790172.97010713397</v>
      </c>
      <c r="F3513">
        <v>9637368.2377852704</v>
      </c>
      <c r="G3513">
        <f>IF(C3513="","",VLOOKUP(C3513,Classes_detaillees!B:D,Classes_detaillees!C$1,TRUE))</f>
        <v>35</v>
      </c>
      <c r="H3513">
        <f>IF(C3513="","",VLOOKUP(C3513,Classes_finales!B:D,Classes_finales!C$1,TRUE))</f>
        <v>35</v>
      </c>
      <c r="I3513">
        <f t="shared" si="54"/>
        <v>20</v>
      </c>
      <c r="J3513" s="31">
        <f>Classes_finales!$W$30*C3513^3+Classes_finales!$W$31*C3513^2+Classes_finales!$W$32*C3513+Classes_finales!$W$33</f>
        <v>3.0334018437650068</v>
      </c>
      <c r="K3513">
        <f>IF(OR(C3513&lt;10,C3513&gt;450),0,IF(H3513&gt;=MAX(Classes_finales!D:D),$M$1,Donnees_SIG!J3513))</f>
        <v>3.0334018437650068</v>
      </c>
      <c r="P3513" t="s">
        <v>39</v>
      </c>
    </row>
    <row r="3514" spans="1:16">
      <c r="A3514" t="s">
        <v>7062</v>
      </c>
      <c r="B3514" s="31" t="s">
        <v>7063</v>
      </c>
      <c r="C3514">
        <v>11.993000030999999</v>
      </c>
      <c r="D3514" t="s">
        <v>37</v>
      </c>
      <c r="E3514">
        <v>790953.18485150102</v>
      </c>
      <c r="F3514">
        <v>9638267.4147140905</v>
      </c>
      <c r="G3514">
        <f>IF(C3514="","",VLOOKUP(C3514,Classes_detaillees!B:D,Classes_detaillees!C$1,TRUE))</f>
        <v>15</v>
      </c>
      <c r="H3514">
        <f>IF(C3514="","",VLOOKUP(C3514,Classes_finales!B:D,Classes_finales!C$1,TRUE))</f>
        <v>15</v>
      </c>
      <c r="I3514">
        <f t="shared" si="54"/>
        <v>20</v>
      </c>
      <c r="J3514" s="31">
        <f>Classes_finales!$W$30*C3514^3+Classes_finales!$W$31*C3514^2+Classes_finales!$W$32*C3514+Classes_finales!$W$33</f>
        <v>0.48663265565907754</v>
      </c>
      <c r="K3514">
        <f>IF(OR(C3514&lt;10,C3514&gt;450),0,IF(H3514&gt;=MAX(Classes_finales!D:D),$M$1,Donnees_SIG!J3514))</f>
        <v>0.48663265565907754</v>
      </c>
      <c r="P3514" t="s">
        <v>39</v>
      </c>
    </row>
    <row r="3515" spans="1:16">
      <c r="A3515" t="s">
        <v>7064</v>
      </c>
      <c r="B3515" s="31" t="s">
        <v>7065</v>
      </c>
      <c r="C3515">
        <v>24.575899123999999</v>
      </c>
      <c r="D3515" t="s">
        <v>37</v>
      </c>
      <c r="E3515">
        <v>789806.02823886601</v>
      </c>
      <c r="F3515">
        <v>9637366.8778926507</v>
      </c>
      <c r="G3515">
        <f>IF(C3515="","",VLOOKUP(C3515,Classes_detaillees!B:D,Classes_detaillees!C$1,TRUE))</f>
        <v>25</v>
      </c>
      <c r="H3515">
        <f>IF(C3515="","",VLOOKUP(C3515,Classes_finales!B:D,Classes_finales!C$1,TRUE))</f>
        <v>30</v>
      </c>
      <c r="I3515">
        <f t="shared" si="54"/>
        <v>20</v>
      </c>
      <c r="J3515" s="31">
        <f>Classes_finales!$W$30*C3515^3+Classes_finales!$W$31*C3515^2+Classes_finales!$W$32*C3515+Classes_finales!$W$33</f>
        <v>1.9525487753215605</v>
      </c>
      <c r="K3515">
        <f>IF(OR(C3515&lt;10,C3515&gt;450),0,IF(H3515&gt;=MAX(Classes_finales!D:D),$M$1,Donnees_SIG!J3515))</f>
        <v>1.9525487753215605</v>
      </c>
      <c r="P3515" t="s">
        <v>39</v>
      </c>
    </row>
    <row r="3516" spans="1:16">
      <c r="A3516" t="s">
        <v>7066</v>
      </c>
      <c r="B3516" t="s">
        <v>7067</v>
      </c>
      <c r="C3516">
        <v>19.523099899000002</v>
      </c>
      <c r="D3516" t="s">
        <v>37</v>
      </c>
      <c r="E3516">
        <v>789785.13979543699</v>
      </c>
      <c r="F3516">
        <v>9637405.0267925598</v>
      </c>
      <c r="G3516">
        <f>IF(C3516="","",VLOOKUP(C3516,Classes_detaillees!B:D,Classes_detaillees!C$1,TRUE))</f>
        <v>20</v>
      </c>
      <c r="H3516">
        <f>IF(C3516="","",VLOOKUP(C3516,Classes_finales!B:D,Classes_finales!C$1,TRUE))</f>
        <v>30</v>
      </c>
      <c r="I3516">
        <f t="shared" si="54"/>
        <v>20</v>
      </c>
      <c r="J3516" s="31">
        <f>Classes_finales!$W$30*C3516^3+Classes_finales!$W$31*C3516^2+Classes_finales!$W$32*C3516+Classes_finales!$W$33</f>
        <v>1.3228723807585845</v>
      </c>
      <c r="K3516">
        <f>IF(OR(C3516&lt;10,C3516&gt;450),0,IF(H3516&gt;=MAX(Classes_finales!D:D),$M$1,Donnees_SIG!J3516))</f>
        <v>1.3228723807585845</v>
      </c>
      <c r="P3516" t="s">
        <v>39</v>
      </c>
    </row>
    <row r="3517" spans="1:16">
      <c r="A3517" t="s">
        <v>7068</v>
      </c>
      <c r="B3517" t="s">
        <v>7069</v>
      </c>
      <c r="C3517">
        <v>17.843999863000001</v>
      </c>
      <c r="D3517" t="s">
        <v>37</v>
      </c>
      <c r="E3517">
        <v>791697.99804300198</v>
      </c>
      <c r="F3517">
        <v>9638498.2220494598</v>
      </c>
      <c r="G3517">
        <f>IF(C3517="","",VLOOKUP(C3517,Classes_detaillees!B:D,Classes_detaillees!C$1,TRUE))</f>
        <v>20</v>
      </c>
      <c r="H3517">
        <f>IF(C3517="","",VLOOKUP(C3517,Classes_finales!B:D,Classes_finales!C$1,TRUE))</f>
        <v>30</v>
      </c>
      <c r="I3517">
        <f t="shared" si="54"/>
        <v>20</v>
      </c>
      <c r="J3517" s="31">
        <f>Classes_finales!$W$30*C3517^3+Classes_finales!$W$31*C3517^2+Classes_finales!$W$32*C3517+Classes_finales!$W$33</f>
        <v>1.1244883563139734</v>
      </c>
      <c r="K3517">
        <f>IF(OR(C3517&lt;10,C3517&gt;450),0,IF(H3517&gt;=MAX(Classes_finales!D:D),$M$1,Donnees_SIG!J3517))</f>
        <v>1.1244883563139734</v>
      </c>
      <c r="P3517" t="s">
        <v>39</v>
      </c>
    </row>
    <row r="3518" spans="1:16">
      <c r="A3518" t="s">
        <v>7070</v>
      </c>
      <c r="B3518" t="s">
        <v>7071</v>
      </c>
      <c r="C3518">
        <v>179.16830443999999</v>
      </c>
      <c r="D3518" t="s">
        <v>37</v>
      </c>
      <c r="E3518">
        <v>790667.20250705897</v>
      </c>
      <c r="F3518">
        <v>9638265.7867159601</v>
      </c>
      <c r="G3518">
        <f>IF(C3518="","",VLOOKUP(C3518,Classes_detaillees!B:D,Classes_detaillees!C$1,TRUE))</f>
        <v>180</v>
      </c>
      <c r="H3518">
        <f>IF(C3518="","",VLOOKUP(C3518,Classes_finales!B:D,Classes_finales!C$1,TRUE))</f>
        <v>80</v>
      </c>
      <c r="I3518">
        <f t="shared" si="54"/>
        <v>20</v>
      </c>
      <c r="J3518" s="31">
        <f>Classes_finales!$W$30*C3518^3+Classes_finales!$W$31*C3518^2+Classes_finales!$W$32*C3518+Classes_finales!$W$33</f>
        <v>-34.690847456815334</v>
      </c>
      <c r="K3518">
        <f>IF(OR(C3518&lt;10,C3518&gt;450),0,IF(H3518&gt;=MAX(Classes_finales!D:D),$M$1,Donnees_SIG!J3518))</f>
        <v>7.914299999999999</v>
      </c>
      <c r="P3518" t="s">
        <v>39</v>
      </c>
    </row>
    <row r="3519" spans="1:16">
      <c r="A3519" t="s">
        <v>7072</v>
      </c>
      <c r="B3519" s="31" t="s">
        <v>7073</v>
      </c>
      <c r="C3519">
        <v>74.286499023000005</v>
      </c>
      <c r="D3519" t="s">
        <v>37</v>
      </c>
      <c r="E3519">
        <v>782747.02251914598</v>
      </c>
      <c r="F3519">
        <v>9635841.2313540094</v>
      </c>
      <c r="G3519">
        <f>IF(C3519="","",VLOOKUP(C3519,Classes_detaillees!B:D,Classes_detaillees!C$1,TRUE))</f>
        <v>75</v>
      </c>
      <c r="H3519">
        <f>IF(C3519="","",VLOOKUP(C3519,Classes_finales!B:D,Classes_finales!C$1,TRUE))</f>
        <v>80</v>
      </c>
      <c r="I3519">
        <f t="shared" si="54"/>
        <v>20</v>
      </c>
      <c r="J3519" s="31">
        <f>Classes_finales!$W$30*C3519^3+Classes_finales!$W$31*C3519^2+Classes_finales!$W$32*C3519+Classes_finales!$W$33</f>
        <v>7.6908894239881356</v>
      </c>
      <c r="K3519">
        <f>IF(OR(C3519&lt;10,C3519&gt;450),0,IF(H3519&gt;=MAX(Classes_finales!D:D),$M$1,Donnees_SIG!J3519))</f>
        <v>7.914299999999999</v>
      </c>
      <c r="P3519" t="s">
        <v>39</v>
      </c>
    </row>
    <row r="3520" spans="1:16">
      <c r="A3520" t="s">
        <v>7074</v>
      </c>
      <c r="B3520" t="s">
        <v>7075</v>
      </c>
      <c r="C3520">
        <v>85.002998352000006</v>
      </c>
      <c r="D3520" t="s">
        <v>37</v>
      </c>
      <c r="E3520">
        <v>790680.50971436698</v>
      </c>
      <c r="F3520">
        <v>9638007.6520210803</v>
      </c>
      <c r="G3520">
        <f>IF(C3520="","",VLOOKUP(C3520,Classes_detaillees!B:D,Classes_detaillees!C$1,TRUE))</f>
        <v>90</v>
      </c>
      <c r="H3520">
        <f>IF(C3520="","",VLOOKUP(C3520,Classes_finales!B:D,Classes_finales!C$1,TRUE))</f>
        <v>80</v>
      </c>
      <c r="I3520">
        <f t="shared" si="54"/>
        <v>20</v>
      </c>
      <c r="J3520" s="31">
        <f>Classes_finales!$W$30*C3520^3+Classes_finales!$W$31*C3520^2+Classes_finales!$W$32*C3520+Classes_finales!$W$33</f>
        <v>7.9712921782129271</v>
      </c>
      <c r="K3520">
        <f>IF(OR(C3520&lt;10,C3520&gt;450),0,IF(H3520&gt;=MAX(Classes_finales!D:D),$M$1,Donnees_SIG!J3520))</f>
        <v>7.914299999999999</v>
      </c>
      <c r="P3520" t="s">
        <v>39</v>
      </c>
    </row>
    <row r="3521" spans="1:16">
      <c r="A3521" t="s">
        <v>7076</v>
      </c>
      <c r="B3521" s="31" t="s">
        <v>7077</v>
      </c>
      <c r="C3521">
        <v>120.24949646</v>
      </c>
      <c r="D3521" t="s">
        <v>37</v>
      </c>
      <c r="E3521">
        <v>792204.94742715603</v>
      </c>
      <c r="F3521">
        <v>9638555.2938348595</v>
      </c>
      <c r="G3521">
        <f>IF(C3521="","",VLOOKUP(C3521,Classes_detaillees!B:D,Classes_detaillees!C$1,TRUE))</f>
        <v>125</v>
      </c>
      <c r="H3521">
        <f>IF(C3521="","",VLOOKUP(C3521,Classes_finales!B:D,Classes_finales!C$1,TRUE))</f>
        <v>80</v>
      </c>
      <c r="I3521">
        <f t="shared" si="54"/>
        <v>20</v>
      </c>
      <c r="J3521" s="31">
        <f>Classes_finales!$W$30*C3521^3+Classes_finales!$W$31*C3521^2+Classes_finales!$W$32*C3521+Classes_finales!$W$33</f>
        <v>3.4003539849807107</v>
      </c>
      <c r="K3521">
        <f>IF(OR(C3521&lt;10,C3521&gt;450),0,IF(H3521&gt;=MAX(Classes_finales!D:D),$M$1,Donnees_SIG!J3521))</f>
        <v>7.914299999999999</v>
      </c>
      <c r="P3521" t="s">
        <v>39</v>
      </c>
    </row>
    <row r="3522" spans="1:16">
      <c r="A3522" t="s">
        <v>7078</v>
      </c>
      <c r="B3522" t="s">
        <v>7079</v>
      </c>
      <c r="C3522">
        <v>103.84600067</v>
      </c>
      <c r="D3522" t="s">
        <v>37</v>
      </c>
      <c r="E3522">
        <v>783067.99374861398</v>
      </c>
      <c r="F3522">
        <v>9636273.2241787408</v>
      </c>
      <c r="G3522">
        <f>IF(C3522="","",VLOOKUP(C3522,Classes_detaillees!B:D,Classes_detaillees!C$1,TRUE))</f>
        <v>105</v>
      </c>
      <c r="H3522">
        <f>IF(C3522="","",VLOOKUP(C3522,Classes_finales!B:D,Classes_finales!C$1,TRUE))</f>
        <v>80</v>
      </c>
      <c r="I3522">
        <f t="shared" si="54"/>
        <v>20</v>
      </c>
      <c r="J3522" s="31">
        <f>Classes_finales!$W$30*C3522^3+Classes_finales!$W$31*C3522^2+Classes_finales!$W$32*C3522+Classes_finales!$W$33</f>
        <v>6.758431011149824</v>
      </c>
      <c r="K3522">
        <f>IF(OR(C3522&lt;10,C3522&gt;450),0,IF(H3522&gt;=MAX(Classes_finales!D:D),$M$1,Donnees_SIG!J3522))</f>
        <v>7.914299999999999</v>
      </c>
      <c r="P3522" t="s">
        <v>39</v>
      </c>
    </row>
    <row r="3523" spans="1:16">
      <c r="A3523" t="s">
        <v>7080</v>
      </c>
      <c r="B3523" t="s">
        <v>7081</v>
      </c>
      <c r="C3523">
        <v>82.454399108999993</v>
      </c>
      <c r="D3523" t="s">
        <v>37</v>
      </c>
      <c r="E3523">
        <v>791954.29217149899</v>
      </c>
      <c r="F3523">
        <v>9638399.3832893707</v>
      </c>
      <c r="G3523">
        <f>IF(C3523="","",VLOOKUP(C3523,Classes_detaillees!B:D,Classes_detaillees!C$1,TRUE))</f>
        <v>85</v>
      </c>
      <c r="H3523">
        <f>IF(C3523="","",VLOOKUP(C3523,Classes_finales!B:D,Classes_finales!C$1,TRUE))</f>
        <v>80</v>
      </c>
      <c r="I3523">
        <f t="shared" ref="I3523:I3586" si="55">IF(E3523="","",20)</f>
        <v>20</v>
      </c>
      <c r="J3523" s="31">
        <f>Classes_finales!$W$30*C3523^3+Classes_finales!$W$31*C3523^2+Classes_finales!$W$32*C3523+Classes_finales!$W$33</f>
        <v>7.9594562331642447</v>
      </c>
      <c r="K3523">
        <f>IF(OR(C3523&lt;10,C3523&gt;450),0,IF(H3523&gt;=MAX(Classes_finales!D:D),$M$1,Donnees_SIG!J3523))</f>
        <v>7.914299999999999</v>
      </c>
      <c r="P3523" t="s">
        <v>39</v>
      </c>
    </row>
    <row r="3524" spans="1:16">
      <c r="A3524" t="s">
        <v>7082</v>
      </c>
      <c r="B3524" t="s">
        <v>7083</v>
      </c>
      <c r="C3524">
        <v>18.068700790000001</v>
      </c>
      <c r="D3524" t="s">
        <v>37</v>
      </c>
      <c r="E3524">
        <v>791173.94294110697</v>
      </c>
      <c r="F3524">
        <v>9638759.9064766895</v>
      </c>
      <c r="G3524">
        <f>IF(C3524="","",VLOOKUP(C3524,Classes_detaillees!B:D,Classes_detaillees!C$1,TRUE))</f>
        <v>20</v>
      </c>
      <c r="H3524">
        <f>IF(C3524="","",VLOOKUP(C3524,Classes_finales!B:D,Classes_finales!C$1,TRUE))</f>
        <v>30</v>
      </c>
      <c r="I3524">
        <f t="shared" si="55"/>
        <v>20</v>
      </c>
      <c r="J3524" s="31">
        <f>Classes_finales!$W$30*C3524^3+Classes_finales!$W$31*C3524^2+Classes_finales!$W$32*C3524+Classes_finales!$W$33</f>
        <v>1.1506799138506945</v>
      </c>
      <c r="K3524">
        <f>IF(OR(C3524&lt;10,C3524&gt;450),0,IF(H3524&gt;=MAX(Classes_finales!D:D),$M$1,Donnees_SIG!J3524))</f>
        <v>1.1506799138506945</v>
      </c>
      <c r="P3524" t="s">
        <v>39</v>
      </c>
    </row>
    <row r="3525" spans="1:16">
      <c r="A3525" t="s">
        <v>7084</v>
      </c>
      <c r="B3525" t="s">
        <v>7085</v>
      </c>
      <c r="C3525">
        <v>9.0100002288999992</v>
      </c>
      <c r="D3525" t="s">
        <v>37</v>
      </c>
      <c r="E3525">
        <v>790892.36692704505</v>
      </c>
      <c r="F3525">
        <v>9639314.3082024902</v>
      </c>
      <c r="G3525">
        <f>IF(C3525="","",VLOOKUP(C3525,Classes_detaillees!B:D,Classes_detaillees!C$1,TRUE))</f>
        <v>10</v>
      </c>
      <c r="H3525">
        <f>IF(C3525="","",VLOOKUP(C3525,Classes_finales!B:D,Classes_finales!C$1,TRUE))</f>
        <v>10</v>
      </c>
      <c r="I3525">
        <f t="shared" si="55"/>
        <v>20</v>
      </c>
      <c r="J3525" s="31">
        <f>Classes_finales!$W$30*C3525^3+Classes_finales!$W$31*C3525^2+Classes_finales!$W$32*C3525+Classes_finales!$W$33</f>
        <v>0.19893658696399408</v>
      </c>
      <c r="K3525">
        <f>IF(OR(C3525&lt;10,C3525&gt;450),0,IF(H3525&gt;=MAX(Classes_finales!D:D),$M$1,Donnees_SIG!J3525))</f>
        <v>0</v>
      </c>
      <c r="P3525" t="s">
        <v>39</v>
      </c>
    </row>
    <row r="3526" spans="1:16">
      <c r="A3526" t="s">
        <v>7086</v>
      </c>
      <c r="B3526" t="s">
        <v>7087</v>
      </c>
      <c r="C3526">
        <v>59.860401154000002</v>
      </c>
      <c r="D3526" t="s">
        <v>37</v>
      </c>
      <c r="E3526">
        <v>793161.35073721095</v>
      </c>
      <c r="F3526">
        <v>9638862.2445824705</v>
      </c>
      <c r="G3526">
        <f>IF(C3526="","",VLOOKUP(C3526,Classes_detaillees!B:D,Classes_detaillees!C$1,TRUE))</f>
        <v>60</v>
      </c>
      <c r="H3526">
        <f>IF(C3526="","",VLOOKUP(C3526,Classes_finales!B:D,Classes_finales!C$1,TRUE))</f>
        <v>60</v>
      </c>
      <c r="I3526">
        <f t="shared" si="55"/>
        <v>20</v>
      </c>
      <c r="J3526" s="31">
        <f>Classes_finales!$W$30*C3526^3+Classes_finales!$W$31*C3526^2+Classes_finales!$W$32*C3526+Classes_finales!$W$33</f>
        <v>6.5216288524912667</v>
      </c>
      <c r="K3526">
        <f>IF(OR(C3526&lt;10,C3526&gt;450),0,IF(H3526&gt;=MAX(Classes_finales!D:D),$M$1,Donnees_SIG!J3526))</f>
        <v>6.5216288524912667</v>
      </c>
      <c r="P3526" t="s">
        <v>39</v>
      </c>
    </row>
    <row r="3527" spans="1:16">
      <c r="A3527" t="s">
        <v>7088</v>
      </c>
      <c r="B3527" s="31" t="s">
        <v>7089</v>
      </c>
      <c r="C3527">
        <v>46.037700653000002</v>
      </c>
      <c r="D3527" t="s">
        <v>37</v>
      </c>
      <c r="E3527">
        <v>792569.74858390901</v>
      </c>
      <c r="F3527">
        <v>9638611.2406642195</v>
      </c>
      <c r="G3527">
        <f>IF(C3527="","",VLOOKUP(C3527,Classes_detaillees!B:D,Classes_detaillees!C$1,TRUE))</f>
        <v>50</v>
      </c>
      <c r="H3527">
        <f>IF(C3527="","",VLOOKUP(C3527,Classes_finales!B:D,Classes_finales!C$1,TRUE))</f>
        <v>50</v>
      </c>
      <c r="I3527">
        <f t="shared" si="55"/>
        <v>20</v>
      </c>
      <c r="J3527" s="31">
        <f>Classes_finales!$W$30*C3527^3+Classes_finales!$W$31*C3527^2+Classes_finales!$W$32*C3527+Classes_finales!$W$33</f>
        <v>4.8531685073963384</v>
      </c>
      <c r="K3527">
        <f>IF(OR(C3527&lt;10,C3527&gt;450),0,IF(H3527&gt;=MAX(Classes_finales!D:D),$M$1,Donnees_SIG!J3527))</f>
        <v>4.8531685073963384</v>
      </c>
      <c r="P3527" t="s">
        <v>39</v>
      </c>
    </row>
    <row r="3528" spans="1:16">
      <c r="A3528" t="s">
        <v>7090</v>
      </c>
      <c r="B3528" t="s">
        <v>7091</v>
      </c>
      <c r="C3528">
        <v>30.729499817000001</v>
      </c>
      <c r="D3528" t="s">
        <v>37</v>
      </c>
      <c r="E3528">
        <v>790039.51833796198</v>
      </c>
      <c r="F3528">
        <v>9637221.7527417392</v>
      </c>
      <c r="G3528">
        <f>IF(C3528="","",VLOOKUP(C3528,Classes_detaillees!B:D,Classes_detaillees!C$1,TRUE))</f>
        <v>35</v>
      </c>
      <c r="H3528">
        <f>IF(C3528="","",VLOOKUP(C3528,Classes_finales!B:D,Classes_finales!C$1,TRUE))</f>
        <v>35</v>
      </c>
      <c r="I3528">
        <f t="shared" si="55"/>
        <v>20</v>
      </c>
      <c r="J3528" s="31">
        <f>Classes_finales!$W$30*C3528^3+Classes_finales!$W$31*C3528^2+Classes_finales!$W$32*C3528+Classes_finales!$W$33</f>
        <v>2.7679146289483971</v>
      </c>
      <c r="K3528">
        <f>IF(OR(C3528&lt;10,C3528&gt;450),0,IF(H3528&gt;=MAX(Classes_finales!D:D),$M$1,Donnees_SIG!J3528))</f>
        <v>2.7679146289483971</v>
      </c>
      <c r="P3528" t="s">
        <v>39</v>
      </c>
    </row>
    <row r="3529" spans="1:16">
      <c r="A3529" t="s">
        <v>7092</v>
      </c>
      <c r="B3529" t="s">
        <v>7093</v>
      </c>
      <c r="C3529">
        <v>153.55979919000001</v>
      </c>
      <c r="D3529" t="s">
        <v>37</v>
      </c>
      <c r="E3529">
        <v>783058.60892580496</v>
      </c>
      <c r="F3529">
        <v>9635980.2674130406</v>
      </c>
      <c r="G3529">
        <f>IF(C3529="","",VLOOKUP(C3529,Classes_detaillees!B:D,Classes_detaillees!C$1,TRUE))</f>
        <v>155</v>
      </c>
      <c r="H3529">
        <f>IF(C3529="","",VLOOKUP(C3529,Classes_finales!B:D,Classes_finales!C$1,TRUE))</f>
        <v>80</v>
      </c>
      <c r="I3529">
        <f t="shared" si="55"/>
        <v>20</v>
      </c>
      <c r="J3529" s="31">
        <f>Classes_finales!$W$30*C3529^3+Classes_finales!$W$31*C3529^2+Classes_finales!$W$32*C3529+Classes_finales!$W$33</f>
        <v>-12.283481832675731</v>
      </c>
      <c r="K3529">
        <f>IF(OR(C3529&lt;10,C3529&gt;450),0,IF(H3529&gt;=MAX(Classes_finales!D:D),$M$1,Donnees_SIG!J3529))</f>
        <v>7.914299999999999</v>
      </c>
      <c r="P3529" t="s">
        <v>39</v>
      </c>
    </row>
    <row r="3530" spans="1:16">
      <c r="A3530" t="s">
        <v>7094</v>
      </c>
      <c r="B3530" t="s">
        <v>7095</v>
      </c>
      <c r="C3530">
        <v>38.158699036000002</v>
      </c>
      <c r="D3530" t="s">
        <v>37</v>
      </c>
      <c r="E3530">
        <v>792671.76460346906</v>
      </c>
      <c r="F3530">
        <v>9639165.9669152908</v>
      </c>
      <c r="G3530">
        <f>IF(C3530="","",VLOOKUP(C3530,Classes_detaillees!B:D,Classes_detaillees!C$1,TRUE))</f>
        <v>40</v>
      </c>
      <c r="H3530">
        <f>IF(C3530="","",VLOOKUP(C3530,Classes_finales!B:D,Classes_finales!C$1,TRUE))</f>
        <v>40</v>
      </c>
      <c r="I3530">
        <f t="shared" si="55"/>
        <v>20</v>
      </c>
      <c r="J3530" s="31">
        <f>Classes_finales!$W$30*C3530^3+Classes_finales!$W$31*C3530^2+Classes_finales!$W$32*C3530+Classes_finales!$W$33</f>
        <v>3.7856726747199159</v>
      </c>
      <c r="K3530">
        <f>IF(OR(C3530&lt;10,C3530&gt;450),0,IF(H3530&gt;=MAX(Classes_finales!D:D),$M$1,Donnees_SIG!J3530))</f>
        <v>3.7856726747199159</v>
      </c>
      <c r="P3530" t="s">
        <v>39</v>
      </c>
    </row>
    <row r="3531" spans="1:16">
      <c r="A3531" t="s">
        <v>7096</v>
      </c>
      <c r="B3531" t="s">
        <v>7097</v>
      </c>
      <c r="C3531">
        <v>42.786300658999998</v>
      </c>
      <c r="D3531" t="s">
        <v>37</v>
      </c>
      <c r="E3531">
        <v>793024.67212990497</v>
      </c>
      <c r="F3531">
        <v>9638639.7258651201</v>
      </c>
      <c r="G3531">
        <f>IF(C3531="","",VLOOKUP(C3531,Classes_detaillees!B:D,Classes_detaillees!C$1,TRUE))</f>
        <v>45</v>
      </c>
      <c r="H3531">
        <f>IF(C3531="","",VLOOKUP(C3531,Classes_finales!B:D,Classes_finales!C$1,TRUE))</f>
        <v>50</v>
      </c>
      <c r="I3531">
        <f t="shared" si="55"/>
        <v>20</v>
      </c>
      <c r="J3531" s="31">
        <f>Classes_finales!$W$30*C3531^3+Classes_finales!$W$31*C3531^2+Classes_finales!$W$32*C3531+Classes_finales!$W$33</f>
        <v>4.4177592386371707</v>
      </c>
      <c r="K3531">
        <f>IF(OR(C3531&lt;10,C3531&gt;450),0,IF(H3531&gt;=MAX(Classes_finales!D:D),$M$1,Donnees_SIG!J3531))</f>
        <v>4.4177592386371707</v>
      </c>
      <c r="P3531" t="s">
        <v>39</v>
      </c>
    </row>
    <row r="3532" spans="1:16">
      <c r="A3532" t="s">
        <v>7098</v>
      </c>
      <c r="B3532" t="s">
        <v>7099</v>
      </c>
      <c r="C3532">
        <v>13.31400013</v>
      </c>
      <c r="D3532" t="s">
        <v>37</v>
      </c>
      <c r="E3532">
        <v>791071.25057153904</v>
      </c>
      <c r="F3532">
        <v>9638419.4735445399</v>
      </c>
      <c r="G3532">
        <f>IF(C3532="","",VLOOKUP(C3532,Classes_detaillees!B:D,Classes_detaillees!C$1,TRUE))</f>
        <v>15</v>
      </c>
      <c r="H3532">
        <f>IF(C3532="","",VLOOKUP(C3532,Classes_finales!B:D,Classes_finales!C$1,TRUE))</f>
        <v>15</v>
      </c>
      <c r="I3532">
        <f t="shared" si="55"/>
        <v>20</v>
      </c>
      <c r="J3532" s="31">
        <f>Classes_finales!$W$30*C3532^3+Classes_finales!$W$31*C3532^2+Classes_finales!$W$32*C3532+Classes_finales!$W$33</f>
        <v>0.62264284076707987</v>
      </c>
      <c r="K3532">
        <f>IF(OR(C3532&lt;10,C3532&gt;450),0,IF(H3532&gt;=MAX(Classes_finales!D:D),$M$1,Donnees_SIG!J3532))</f>
        <v>0.62264284076707987</v>
      </c>
      <c r="P3532" t="s">
        <v>39</v>
      </c>
    </row>
    <row r="3533" spans="1:16">
      <c r="A3533" t="s">
        <v>7100</v>
      </c>
      <c r="B3533" s="31" t="s">
        <v>7101</v>
      </c>
      <c r="C3533">
        <v>60.797599792</v>
      </c>
      <c r="D3533" t="s">
        <v>37</v>
      </c>
      <c r="E3533">
        <v>791020.52107412205</v>
      </c>
      <c r="F3533">
        <v>9638741.2486945596</v>
      </c>
      <c r="G3533">
        <f>IF(C3533="","",VLOOKUP(C3533,Classes_detaillees!B:D,Classes_detaillees!C$1,TRUE))</f>
        <v>65</v>
      </c>
      <c r="H3533">
        <f>IF(C3533="","",VLOOKUP(C3533,Classes_finales!B:D,Classes_finales!C$1,TRUE))</f>
        <v>70</v>
      </c>
      <c r="I3533">
        <f t="shared" si="55"/>
        <v>20</v>
      </c>
      <c r="J3533" s="31">
        <f>Classes_finales!$W$30*C3533^3+Classes_finales!$W$31*C3533^2+Classes_finales!$W$32*C3533+Classes_finales!$W$33</f>
        <v>6.6190674384730563</v>
      </c>
      <c r="K3533">
        <f>IF(OR(C3533&lt;10,C3533&gt;450),0,IF(H3533&gt;=MAX(Classes_finales!D:D),$M$1,Donnees_SIG!J3533))</f>
        <v>6.6190674384730563</v>
      </c>
      <c r="P3533" t="s">
        <v>39</v>
      </c>
    </row>
    <row r="3534" spans="1:16">
      <c r="A3534" t="s">
        <v>7102</v>
      </c>
      <c r="B3534" s="31" t="s">
        <v>7103</v>
      </c>
      <c r="C3534">
        <v>88.356201171999999</v>
      </c>
      <c r="D3534" t="s">
        <v>37</v>
      </c>
      <c r="E3534">
        <v>790099.747472713</v>
      </c>
      <c r="F3534">
        <v>9637356.0739203598</v>
      </c>
      <c r="G3534">
        <f>IF(C3534="","",VLOOKUP(C3534,Classes_detaillees!B:D,Classes_detaillees!C$1,TRUE))</f>
        <v>90</v>
      </c>
      <c r="H3534">
        <f>IF(C3534="","",VLOOKUP(C3534,Classes_finales!B:D,Classes_finales!C$1,TRUE))</f>
        <v>80</v>
      </c>
      <c r="I3534">
        <f t="shared" si="55"/>
        <v>20</v>
      </c>
      <c r="J3534" s="31">
        <f>Classes_finales!$W$30*C3534^3+Classes_finales!$W$31*C3534^2+Classes_finales!$W$32*C3534+Classes_finales!$W$33</f>
        <v>7.9291519358693936</v>
      </c>
      <c r="K3534">
        <f>IF(OR(C3534&lt;10,C3534&gt;450),0,IF(H3534&gt;=MAX(Classes_finales!D:D),$M$1,Donnees_SIG!J3534))</f>
        <v>7.914299999999999</v>
      </c>
      <c r="P3534" t="s">
        <v>39</v>
      </c>
    </row>
    <row r="3535" spans="1:16">
      <c r="A3535" t="s">
        <v>7104</v>
      </c>
      <c r="B3535" t="s">
        <v>7105</v>
      </c>
      <c r="C3535">
        <v>70.297401428000001</v>
      </c>
      <c r="D3535" t="s">
        <v>37</v>
      </c>
      <c r="E3535">
        <v>784403.70511148404</v>
      </c>
      <c r="F3535">
        <v>9637510.9745689891</v>
      </c>
      <c r="G3535">
        <f>IF(C3535="","",VLOOKUP(C3535,Classes_detaillees!B:D,Classes_detaillees!C$1,TRUE))</f>
        <v>75</v>
      </c>
      <c r="H3535">
        <f>IF(C3535="","",VLOOKUP(C3535,Classes_finales!B:D,Classes_finales!C$1,TRUE))</f>
        <v>80</v>
      </c>
      <c r="I3535">
        <f t="shared" si="55"/>
        <v>20</v>
      </c>
      <c r="J3535" s="31">
        <f>Classes_finales!$W$30*C3535^3+Classes_finales!$W$31*C3535^2+Classes_finales!$W$32*C3535+Classes_finales!$W$33</f>
        <v>7.4462083399375398</v>
      </c>
      <c r="K3535">
        <f>IF(OR(C3535&lt;10,C3535&gt;450),0,IF(H3535&gt;=MAX(Classes_finales!D:D),$M$1,Donnees_SIG!J3535))</f>
        <v>7.914299999999999</v>
      </c>
      <c r="P3535" t="s">
        <v>39</v>
      </c>
    </row>
    <row r="3536" spans="1:16">
      <c r="A3536" t="s">
        <v>7106</v>
      </c>
      <c r="B3536" s="31" t="s">
        <v>7107</v>
      </c>
      <c r="C3536">
        <v>131.37219238</v>
      </c>
      <c r="D3536" t="s">
        <v>37</v>
      </c>
      <c r="E3536">
        <v>791723.37146625598</v>
      </c>
      <c r="F3536">
        <v>9638213.6025046203</v>
      </c>
      <c r="G3536">
        <f>IF(C3536="","",VLOOKUP(C3536,Classes_detaillees!B:D,Classes_detaillees!C$1,TRUE))</f>
        <v>135</v>
      </c>
      <c r="H3536">
        <f>IF(C3536="","",VLOOKUP(C3536,Classes_finales!B:D,Classes_finales!C$1,TRUE))</f>
        <v>80</v>
      </c>
      <c r="I3536">
        <f t="shared" si="55"/>
        <v>20</v>
      </c>
      <c r="J3536" s="31">
        <f>Classes_finales!$W$30*C3536^3+Classes_finales!$W$31*C3536^2+Classes_finales!$W$32*C3536+Classes_finales!$W$33</f>
        <v>-0.37972726668128187</v>
      </c>
      <c r="K3536">
        <f>IF(OR(C3536&lt;10,C3536&gt;450),0,IF(H3536&gt;=MAX(Classes_finales!D:D),$M$1,Donnees_SIG!J3536))</f>
        <v>7.914299999999999</v>
      </c>
      <c r="P3536" t="s">
        <v>39</v>
      </c>
    </row>
    <row r="3537" spans="1:16">
      <c r="A3537" t="s">
        <v>7108</v>
      </c>
      <c r="B3537" t="s">
        <v>7109</v>
      </c>
      <c r="C3537">
        <v>55.284198760999999</v>
      </c>
      <c r="D3537" t="s">
        <v>37</v>
      </c>
      <c r="E3537">
        <v>790471.584639812</v>
      </c>
      <c r="F3537">
        <v>9637411.1238515005</v>
      </c>
      <c r="G3537">
        <f>IF(C3537="","",VLOOKUP(C3537,Classes_detaillees!B:D,Classes_detaillees!C$1,TRUE))</f>
        <v>60</v>
      </c>
      <c r="H3537">
        <f>IF(C3537="","",VLOOKUP(C3537,Classes_finales!B:D,Classes_finales!C$1,TRUE))</f>
        <v>60</v>
      </c>
      <c r="I3537">
        <f t="shared" si="55"/>
        <v>20</v>
      </c>
      <c r="J3537" s="31">
        <f>Classes_finales!$W$30*C3537^3+Classes_finales!$W$31*C3537^2+Classes_finales!$W$32*C3537+Classes_finales!$W$33</f>
        <v>6.0125756296234414</v>
      </c>
      <c r="K3537">
        <f>IF(OR(C3537&lt;10,C3537&gt;450),0,IF(H3537&gt;=MAX(Classes_finales!D:D),$M$1,Donnees_SIG!J3537))</f>
        <v>6.0125756296234414</v>
      </c>
      <c r="P3537" t="s">
        <v>39</v>
      </c>
    </row>
    <row r="3538" spans="1:16">
      <c r="A3538" t="s">
        <v>7110</v>
      </c>
      <c r="B3538" t="s">
        <v>7111</v>
      </c>
      <c r="C3538">
        <v>56.03609848</v>
      </c>
      <c r="D3538" t="s">
        <v>37</v>
      </c>
      <c r="E3538">
        <v>786718.65937867702</v>
      </c>
      <c r="F3538">
        <v>9636349.7325189803</v>
      </c>
      <c r="G3538">
        <f>IF(C3538="","",VLOOKUP(C3538,Classes_detaillees!B:D,Classes_detaillees!C$1,TRUE))</f>
        <v>60</v>
      </c>
      <c r="H3538">
        <f>IF(C3538="","",VLOOKUP(C3538,Classes_finales!B:D,Classes_finales!C$1,TRUE))</f>
        <v>60</v>
      </c>
      <c r="I3538">
        <f t="shared" si="55"/>
        <v>20</v>
      </c>
      <c r="J3538" s="31">
        <f>Classes_finales!$W$30*C3538^3+Classes_finales!$W$31*C3538^2+Classes_finales!$W$32*C3538+Classes_finales!$W$33</f>
        <v>6.0997348664501025</v>
      </c>
      <c r="K3538">
        <f>IF(OR(C3538&lt;10,C3538&gt;450),0,IF(H3538&gt;=MAX(Classes_finales!D:D),$M$1,Donnees_SIG!J3538))</f>
        <v>6.0997348664501025</v>
      </c>
      <c r="P3538" t="s">
        <v>39</v>
      </c>
    </row>
    <row r="3539" spans="1:16">
      <c r="A3539" t="s">
        <v>7112</v>
      </c>
      <c r="B3539" t="s">
        <v>7113</v>
      </c>
      <c r="C3539">
        <v>45.442901611000003</v>
      </c>
      <c r="D3539" t="s">
        <v>37</v>
      </c>
      <c r="E3539">
        <v>783363.92871687503</v>
      </c>
      <c r="F3539">
        <v>9636948.9370678291</v>
      </c>
      <c r="G3539">
        <f>IF(C3539="","",VLOOKUP(C3539,Classes_detaillees!B:D,Classes_detaillees!C$1,TRUE))</f>
        <v>50</v>
      </c>
      <c r="H3539">
        <f>IF(C3539="","",VLOOKUP(C3539,Classes_finales!B:D,Classes_finales!C$1,TRUE))</f>
        <v>50</v>
      </c>
      <c r="I3539">
        <f t="shared" si="55"/>
        <v>20</v>
      </c>
      <c r="J3539" s="31">
        <f>Classes_finales!$W$30*C3539^3+Classes_finales!$W$31*C3539^2+Classes_finales!$W$32*C3539+Classes_finales!$W$33</f>
        <v>4.7742832563810147</v>
      </c>
      <c r="K3539">
        <f>IF(OR(C3539&lt;10,C3539&gt;450),0,IF(H3539&gt;=MAX(Classes_finales!D:D),$M$1,Donnees_SIG!J3539))</f>
        <v>4.7742832563810147</v>
      </c>
      <c r="P3539" t="s">
        <v>39</v>
      </c>
    </row>
    <row r="3540" spans="1:16">
      <c r="A3540" t="s">
        <v>7114</v>
      </c>
      <c r="B3540" t="s">
        <v>7115</v>
      </c>
      <c r="C3540">
        <v>117.53359985</v>
      </c>
      <c r="D3540" t="s">
        <v>37</v>
      </c>
      <c r="E3540">
        <v>790819.15963239199</v>
      </c>
      <c r="F3540">
        <v>9639270.0032091308</v>
      </c>
      <c r="G3540">
        <f>IF(C3540="","",VLOOKUP(C3540,Classes_detaillees!B:D,Classes_detaillees!C$1,TRUE))</f>
        <v>120</v>
      </c>
      <c r="H3540">
        <f>IF(C3540="","",VLOOKUP(C3540,Classes_finales!B:D,Classes_finales!C$1,TRUE))</f>
        <v>80</v>
      </c>
      <c r="I3540">
        <f t="shared" si="55"/>
        <v>20</v>
      </c>
      <c r="J3540" s="31">
        <f>Classes_finales!$W$30*C3540^3+Classes_finales!$W$31*C3540^2+Classes_finales!$W$32*C3540+Classes_finales!$W$33</f>
        <v>4.1285567020054881</v>
      </c>
      <c r="K3540">
        <f>IF(OR(C3540&lt;10,C3540&gt;450),0,IF(H3540&gt;=MAX(Classes_finales!D:D),$M$1,Donnees_SIG!J3540))</f>
        <v>7.914299999999999</v>
      </c>
      <c r="P3540" t="s">
        <v>39</v>
      </c>
    </row>
    <row r="3541" spans="1:16">
      <c r="A3541" t="s">
        <v>7116</v>
      </c>
      <c r="B3541" s="31" t="s">
        <v>7117</v>
      </c>
      <c r="C3541">
        <v>57.518100738999998</v>
      </c>
      <c r="D3541" t="s">
        <v>37</v>
      </c>
      <c r="E3541">
        <v>793145.09450254496</v>
      </c>
      <c r="F3541">
        <v>9638725.4231563397</v>
      </c>
      <c r="G3541">
        <f>IF(C3541="","",VLOOKUP(C3541,Classes_detaillees!B:D,Classes_detaillees!C$1,TRUE))</f>
        <v>60</v>
      </c>
      <c r="H3541">
        <f>IF(C3541="","",VLOOKUP(C3541,Classes_finales!B:D,Classes_finales!C$1,TRUE))</f>
        <v>60</v>
      </c>
      <c r="I3541">
        <f t="shared" si="55"/>
        <v>20</v>
      </c>
      <c r="J3541" s="31">
        <f>Classes_finales!$W$30*C3541^3+Classes_finales!$W$31*C3541^2+Classes_finales!$W$32*C3541+Classes_finales!$W$33</f>
        <v>6.2676307752524245</v>
      </c>
      <c r="K3541">
        <f>IF(OR(C3541&lt;10,C3541&gt;450),0,IF(H3541&gt;=MAX(Classes_finales!D:D),$M$1,Donnees_SIG!J3541))</f>
        <v>6.2676307752524245</v>
      </c>
      <c r="P3541" t="s">
        <v>39</v>
      </c>
    </row>
    <row r="3542" spans="1:16">
      <c r="A3542" t="s">
        <v>7118</v>
      </c>
      <c r="B3542" s="31" t="s">
        <v>7119</v>
      </c>
      <c r="C3542">
        <v>62.961498259999999</v>
      </c>
      <c r="D3542" t="s">
        <v>37</v>
      </c>
      <c r="E3542">
        <v>790312.81754520698</v>
      </c>
      <c r="F3542">
        <v>9638757.0203050599</v>
      </c>
      <c r="G3542">
        <f>IF(C3542="","",VLOOKUP(C3542,Classes_detaillees!B:D,Classes_detaillees!C$1,TRUE))</f>
        <v>65</v>
      </c>
      <c r="H3542">
        <f>IF(C3542="","",VLOOKUP(C3542,Classes_finales!B:D,Classes_finales!C$1,TRUE))</f>
        <v>70</v>
      </c>
      <c r="I3542">
        <f t="shared" si="55"/>
        <v>20</v>
      </c>
      <c r="J3542" s="31">
        <f>Classes_finales!$W$30*C3542^3+Classes_finales!$W$31*C3542^2+Classes_finales!$W$32*C3542+Classes_finales!$W$33</f>
        <v>6.834163032004394</v>
      </c>
      <c r="K3542">
        <f>IF(OR(C3542&lt;10,C3542&gt;450),0,IF(H3542&gt;=MAX(Classes_finales!D:D),$M$1,Donnees_SIG!J3542))</f>
        <v>6.834163032004394</v>
      </c>
      <c r="P3542" t="s">
        <v>39</v>
      </c>
    </row>
    <row r="3543" spans="1:16">
      <c r="A3543" t="s">
        <v>7120</v>
      </c>
      <c r="B3543" t="s">
        <v>7121</v>
      </c>
      <c r="C3543">
        <v>54.196498871000003</v>
      </c>
      <c r="D3543" t="s">
        <v>37</v>
      </c>
      <c r="E3543">
        <v>792576.35858181806</v>
      </c>
      <c r="F3543">
        <v>9638698.6239661705</v>
      </c>
      <c r="G3543">
        <f>IF(C3543="","",VLOOKUP(C3543,Classes_detaillees!B:D,Classes_detaillees!C$1,TRUE))</f>
        <v>55</v>
      </c>
      <c r="H3543">
        <f>IF(C3543="","",VLOOKUP(C3543,Classes_finales!B:D,Classes_finales!C$1,TRUE))</f>
        <v>60</v>
      </c>
      <c r="I3543">
        <f t="shared" si="55"/>
        <v>20</v>
      </c>
      <c r="J3543" s="31">
        <f>Classes_finales!$W$30*C3543^3+Classes_finales!$W$31*C3543^2+Classes_finales!$W$32*C3543+Classes_finales!$W$33</f>
        <v>5.8842691670172567</v>
      </c>
      <c r="K3543">
        <f>IF(OR(C3543&lt;10,C3543&gt;450),0,IF(H3543&gt;=MAX(Classes_finales!D:D),$M$1,Donnees_SIG!J3543))</f>
        <v>5.8842691670172567</v>
      </c>
      <c r="P3543" t="s">
        <v>39</v>
      </c>
    </row>
    <row r="3544" spans="1:16">
      <c r="A3544" t="s">
        <v>7122</v>
      </c>
      <c r="B3544" s="31" t="s">
        <v>7123</v>
      </c>
      <c r="C3544">
        <v>186.20370482999999</v>
      </c>
      <c r="D3544" t="s">
        <v>37</v>
      </c>
      <c r="E3544">
        <v>792323.16675587895</v>
      </c>
      <c r="F3544">
        <v>9638566.9923000596</v>
      </c>
      <c r="G3544">
        <f>IF(C3544="","",VLOOKUP(C3544,Classes_detaillees!B:D,Classes_detaillees!C$1,TRUE))</f>
        <v>190</v>
      </c>
      <c r="H3544">
        <f>IF(C3544="","",VLOOKUP(C3544,Classes_finales!B:D,Classes_finales!C$1,TRUE))</f>
        <v>80</v>
      </c>
      <c r="I3544">
        <f t="shared" si="55"/>
        <v>20</v>
      </c>
      <c r="J3544" s="31">
        <f>Classes_finales!$W$30*C3544^3+Classes_finales!$W$31*C3544^2+Classes_finales!$W$32*C3544+Classes_finales!$W$33</f>
        <v>-42.725131470372695</v>
      </c>
      <c r="K3544">
        <f>IF(OR(C3544&lt;10,C3544&gt;450),0,IF(H3544&gt;=MAX(Classes_finales!D:D),$M$1,Donnees_SIG!J3544))</f>
        <v>7.914299999999999</v>
      </c>
      <c r="P3544" t="s">
        <v>39</v>
      </c>
    </row>
    <row r="3545" spans="1:16">
      <c r="A3545" t="s">
        <v>7124</v>
      </c>
      <c r="B3545" s="31" t="s">
        <v>7125</v>
      </c>
      <c r="C3545">
        <v>43.160900116000001</v>
      </c>
      <c r="D3545" t="s">
        <v>37</v>
      </c>
      <c r="E3545">
        <v>792162.04423571494</v>
      </c>
      <c r="F3545">
        <v>9638502.7621382102</v>
      </c>
      <c r="G3545">
        <f>IF(C3545="","",VLOOKUP(C3545,Classes_detaillees!B:D,Classes_detaillees!C$1,TRUE))</f>
        <v>45</v>
      </c>
      <c r="H3545">
        <f>IF(C3545="","",VLOOKUP(C3545,Classes_finales!B:D,Classes_finales!C$1,TRUE))</f>
        <v>50</v>
      </c>
      <c r="I3545">
        <f t="shared" si="55"/>
        <v>20</v>
      </c>
      <c r="J3545" s="31">
        <f>Classes_finales!$W$30*C3545^3+Classes_finales!$W$31*C3545^2+Classes_finales!$W$32*C3545+Classes_finales!$W$33</f>
        <v>4.4683973386062039</v>
      </c>
      <c r="K3545">
        <f>IF(OR(C3545&lt;10,C3545&gt;450),0,IF(H3545&gt;=MAX(Classes_finales!D:D),$M$1,Donnees_SIG!J3545))</f>
        <v>4.4683973386062039</v>
      </c>
      <c r="P3545" t="s">
        <v>39</v>
      </c>
    </row>
    <row r="3546" spans="1:16">
      <c r="A3546" t="s">
        <v>7126</v>
      </c>
      <c r="B3546" t="s">
        <v>7127</v>
      </c>
      <c r="C3546">
        <v>47.651699065999999</v>
      </c>
      <c r="D3546" t="s">
        <v>37</v>
      </c>
      <c r="E3546">
        <v>793020.57561897999</v>
      </c>
      <c r="F3546">
        <v>9638457.3106277604</v>
      </c>
      <c r="G3546">
        <f>IF(C3546="","",VLOOKUP(C3546,Classes_detaillees!B:D,Classes_detaillees!C$1,TRUE))</f>
        <v>50</v>
      </c>
      <c r="H3546">
        <f>IF(C3546="","",VLOOKUP(C3546,Classes_finales!B:D,Classes_finales!C$1,TRUE))</f>
        <v>50</v>
      </c>
      <c r="I3546">
        <f t="shared" si="55"/>
        <v>20</v>
      </c>
      <c r="J3546" s="31">
        <f>Classes_finales!$W$30*C3546^3+Classes_finales!$W$31*C3546^2+Classes_finales!$W$32*C3546+Classes_finales!$W$33</f>
        <v>5.0651479925755254</v>
      </c>
      <c r="K3546">
        <f>IF(OR(C3546&lt;10,C3546&gt;450),0,IF(H3546&gt;=MAX(Classes_finales!D:D),$M$1,Donnees_SIG!J3546))</f>
        <v>5.0651479925755254</v>
      </c>
      <c r="P3546" t="s">
        <v>39</v>
      </c>
    </row>
    <row r="3547" spans="1:16">
      <c r="A3547" t="s">
        <v>7128</v>
      </c>
      <c r="B3547" s="31" t="s">
        <v>7129</v>
      </c>
      <c r="C3547">
        <v>40.480598450000002</v>
      </c>
      <c r="D3547" t="s">
        <v>37</v>
      </c>
      <c r="E3547">
        <v>790463.50900947605</v>
      </c>
      <c r="F3547">
        <v>9638524.3956291601</v>
      </c>
      <c r="G3547">
        <f>IF(C3547="","",VLOOKUP(C3547,Classes_detaillees!B:D,Classes_detaillees!C$1,TRUE))</f>
        <v>45</v>
      </c>
      <c r="H3547">
        <f>IF(C3547="","",VLOOKUP(C3547,Classes_finales!B:D,Classes_finales!C$1,TRUE))</f>
        <v>50</v>
      </c>
      <c r="I3547">
        <f t="shared" si="55"/>
        <v>20</v>
      </c>
      <c r="J3547" s="31">
        <f>Classes_finales!$W$30*C3547^3+Classes_finales!$W$31*C3547^2+Classes_finales!$W$32*C3547+Classes_finales!$W$33</f>
        <v>4.10404551270768</v>
      </c>
      <c r="K3547">
        <f>IF(OR(C3547&lt;10,C3547&gt;450),0,IF(H3547&gt;=MAX(Classes_finales!D:D),$M$1,Donnees_SIG!J3547))</f>
        <v>4.10404551270768</v>
      </c>
      <c r="P3547" t="s">
        <v>39</v>
      </c>
    </row>
    <row r="3548" spans="1:16">
      <c r="A3548" t="s">
        <v>7130</v>
      </c>
      <c r="B3548" t="s">
        <v>7131</v>
      </c>
      <c r="C3548">
        <v>43.134700774999999</v>
      </c>
      <c r="D3548" t="s">
        <v>37</v>
      </c>
      <c r="E3548">
        <v>789933.31867711397</v>
      </c>
      <c r="F3548">
        <v>9637777.0293221008</v>
      </c>
      <c r="G3548">
        <f>IF(C3548="","",VLOOKUP(C3548,Classes_detaillees!B:D,Classes_detaillees!C$1,TRUE))</f>
        <v>45</v>
      </c>
      <c r="H3548">
        <f>IF(C3548="","",VLOOKUP(C3548,Classes_finales!B:D,Classes_finales!C$1,TRUE))</f>
        <v>50</v>
      </c>
      <c r="I3548">
        <f t="shared" si="55"/>
        <v>20</v>
      </c>
      <c r="J3548" s="31">
        <f>Classes_finales!$W$30*C3548^3+Classes_finales!$W$31*C3548^2+Classes_finales!$W$32*C3548+Classes_finales!$W$33</f>
        <v>4.4648592130344387</v>
      </c>
      <c r="K3548">
        <f>IF(OR(C3548&lt;10,C3548&gt;450),0,IF(H3548&gt;=MAX(Classes_finales!D:D),$M$1,Donnees_SIG!J3548))</f>
        <v>4.4648592130344387</v>
      </c>
      <c r="P3548" t="s">
        <v>39</v>
      </c>
    </row>
    <row r="3549" spans="1:16">
      <c r="A3549" t="s">
        <v>7132</v>
      </c>
      <c r="B3549" t="s">
        <v>7133</v>
      </c>
      <c r="C3549">
        <v>18.170299530000001</v>
      </c>
      <c r="D3549" t="s">
        <v>37</v>
      </c>
      <c r="E3549">
        <v>782848.78700052795</v>
      </c>
      <c r="F3549">
        <v>9635793.3795807306</v>
      </c>
      <c r="G3549">
        <f>IF(C3549="","",VLOOKUP(C3549,Classes_detaillees!B:D,Classes_detaillees!C$1,TRUE))</f>
        <v>20</v>
      </c>
      <c r="H3549">
        <f>IF(C3549="","",VLOOKUP(C3549,Classes_finales!B:D,Classes_finales!C$1,TRUE))</f>
        <v>30</v>
      </c>
      <c r="I3549">
        <f t="shared" si="55"/>
        <v>20</v>
      </c>
      <c r="J3549" s="31">
        <f>Classes_finales!$W$30*C3549^3+Classes_finales!$W$31*C3549^2+Classes_finales!$W$32*C3549+Classes_finales!$W$33</f>
        <v>1.1625595265510078</v>
      </c>
      <c r="K3549">
        <f>IF(OR(C3549&lt;10,C3549&gt;450),0,IF(H3549&gt;=MAX(Classes_finales!D:D),$M$1,Donnees_SIG!J3549))</f>
        <v>1.1625595265510078</v>
      </c>
      <c r="P3549" t="s">
        <v>39</v>
      </c>
    </row>
    <row r="3550" spans="1:16">
      <c r="A3550" t="s">
        <v>7134</v>
      </c>
      <c r="B3550" s="31" t="s">
        <v>7135</v>
      </c>
      <c r="C3550">
        <v>23.662099838</v>
      </c>
      <c r="D3550" t="s">
        <v>37</v>
      </c>
      <c r="E3550">
        <v>784517.19028145995</v>
      </c>
      <c r="F3550">
        <v>9635655.9816650394</v>
      </c>
      <c r="G3550">
        <f>IF(C3550="","",VLOOKUP(C3550,Classes_detaillees!B:D,Classes_detaillees!C$1,TRUE))</f>
        <v>25</v>
      </c>
      <c r="H3550">
        <f>IF(C3550="","",VLOOKUP(C3550,Classes_finales!B:D,Classes_finales!C$1,TRUE))</f>
        <v>30</v>
      </c>
      <c r="I3550">
        <f t="shared" si="55"/>
        <v>20</v>
      </c>
      <c r="J3550" s="31">
        <f>Classes_finales!$W$30*C3550^3+Classes_finales!$W$31*C3550^2+Classes_finales!$W$32*C3550+Classes_finales!$W$33</f>
        <v>1.8354765990338131</v>
      </c>
      <c r="K3550">
        <f>IF(OR(C3550&lt;10,C3550&gt;450),0,IF(H3550&gt;=MAX(Classes_finales!D:D),$M$1,Donnees_SIG!J3550))</f>
        <v>1.8354765990338131</v>
      </c>
      <c r="P3550" t="s">
        <v>39</v>
      </c>
    </row>
    <row r="3551" spans="1:16">
      <c r="A3551" t="s">
        <v>7136</v>
      </c>
      <c r="B3551" t="s">
        <v>7137</v>
      </c>
      <c r="C3551">
        <v>21.149400710999998</v>
      </c>
      <c r="D3551" t="s">
        <v>37</v>
      </c>
      <c r="E3551">
        <v>783072.82121247705</v>
      </c>
      <c r="F3551">
        <v>9636317.7453789506</v>
      </c>
      <c r="G3551">
        <f>IF(C3551="","",VLOOKUP(C3551,Classes_detaillees!B:D,Classes_detaillees!C$1,TRUE))</f>
        <v>25</v>
      </c>
      <c r="H3551">
        <f>IF(C3551="","",VLOOKUP(C3551,Classes_finales!B:D,Classes_finales!C$1,TRUE))</f>
        <v>30</v>
      </c>
      <c r="I3551">
        <f t="shared" si="55"/>
        <v>20</v>
      </c>
      <c r="J3551" s="31">
        <f>Classes_finales!$W$30*C3551^3+Classes_finales!$W$31*C3551^2+Classes_finales!$W$32*C3551+Classes_finales!$W$33</f>
        <v>1.5205532979831524</v>
      </c>
      <c r="K3551">
        <f>IF(OR(C3551&lt;10,C3551&gt;450),0,IF(H3551&gt;=MAX(Classes_finales!D:D),$M$1,Donnees_SIG!J3551))</f>
        <v>1.5205532979831524</v>
      </c>
      <c r="P3551" t="s">
        <v>39</v>
      </c>
    </row>
    <row r="3552" spans="1:16">
      <c r="A3552" t="s">
        <v>7138</v>
      </c>
      <c r="B3552" s="31" t="s">
        <v>7139</v>
      </c>
      <c r="C3552">
        <v>160.59660339000001</v>
      </c>
      <c r="D3552" t="s">
        <v>37</v>
      </c>
      <c r="E3552">
        <v>790264.618153585</v>
      </c>
      <c r="F3552">
        <v>9638892.9747494701</v>
      </c>
      <c r="G3552">
        <f>IF(C3552="","",VLOOKUP(C3552,Classes_detaillees!B:D,Classes_detaillees!C$1,TRUE))</f>
        <v>165</v>
      </c>
      <c r="H3552">
        <f>IF(C3552="","",VLOOKUP(C3552,Classes_finales!B:D,Classes_finales!C$1,TRUE))</f>
        <v>80</v>
      </c>
      <c r="I3552">
        <f t="shared" si="55"/>
        <v>20</v>
      </c>
      <c r="J3552" s="31">
        <f>Classes_finales!$W$30*C3552^3+Classes_finales!$W$31*C3552^2+Classes_finales!$W$32*C3552+Classes_finales!$W$33</f>
        <v>-17.43876545811348</v>
      </c>
      <c r="K3552">
        <f>IF(OR(C3552&lt;10,C3552&gt;450),0,IF(H3552&gt;=MAX(Classes_finales!D:D),$M$1,Donnees_SIG!J3552))</f>
        <v>7.914299999999999</v>
      </c>
      <c r="P3552" t="s">
        <v>39</v>
      </c>
    </row>
    <row r="3553" spans="1:16">
      <c r="A3553" t="s">
        <v>7140</v>
      </c>
      <c r="B3553" t="s">
        <v>7141</v>
      </c>
      <c r="C3553">
        <v>69.630897521999998</v>
      </c>
      <c r="D3553" t="s">
        <v>37</v>
      </c>
      <c r="E3553">
        <v>793594.046763769</v>
      </c>
      <c r="F3553">
        <v>9639187.0855086297</v>
      </c>
      <c r="G3553">
        <f>IF(C3553="","",VLOOKUP(C3553,Classes_detaillees!B:D,Classes_detaillees!C$1,TRUE))</f>
        <v>70</v>
      </c>
      <c r="H3553">
        <f>IF(C3553="","",VLOOKUP(C3553,Classes_finales!B:D,Classes_finales!C$1,TRUE))</f>
        <v>70</v>
      </c>
      <c r="I3553">
        <f t="shared" si="55"/>
        <v>20</v>
      </c>
      <c r="J3553" s="31">
        <f>Classes_finales!$W$30*C3553^3+Classes_finales!$W$31*C3553^2+Classes_finales!$W$32*C3553+Classes_finales!$W$33</f>
        <v>7.3988591667368908</v>
      </c>
      <c r="K3553">
        <f>IF(OR(C3553&lt;10,C3553&gt;450),0,IF(H3553&gt;=MAX(Classes_finales!D:D),$M$1,Donnees_SIG!J3553))</f>
        <v>7.3988591667368908</v>
      </c>
      <c r="P3553" t="s">
        <v>39</v>
      </c>
    </row>
    <row r="3554" spans="1:16">
      <c r="A3554" t="s">
        <v>7142</v>
      </c>
      <c r="B3554" t="s">
        <v>7143</v>
      </c>
      <c r="C3554">
        <v>155.08509827</v>
      </c>
      <c r="D3554" t="s">
        <v>37</v>
      </c>
      <c r="E3554">
        <v>792344.275159752</v>
      </c>
      <c r="F3554">
        <v>9638695.1088738404</v>
      </c>
      <c r="G3554">
        <f>IF(C3554="","",VLOOKUP(C3554,Classes_detaillees!B:D,Classes_detaillees!C$1,TRUE))</f>
        <v>160</v>
      </c>
      <c r="H3554">
        <f>IF(C3554="","",VLOOKUP(C3554,Classes_finales!B:D,Classes_finales!C$1,TRUE))</f>
        <v>80</v>
      </c>
      <c r="I3554">
        <f t="shared" si="55"/>
        <v>20</v>
      </c>
      <c r="J3554" s="31">
        <f>Classes_finales!$W$30*C3554^3+Classes_finales!$W$31*C3554^2+Classes_finales!$W$32*C3554+Classes_finales!$W$33</f>
        <v>-13.340541473007617</v>
      </c>
      <c r="K3554">
        <f>IF(OR(C3554&lt;10,C3554&gt;450),0,IF(H3554&gt;=MAX(Classes_finales!D:D),$M$1,Donnees_SIG!J3554))</f>
        <v>7.914299999999999</v>
      </c>
      <c r="P3554" t="s">
        <v>39</v>
      </c>
    </row>
    <row r="3555" spans="1:16">
      <c r="A3555" t="s">
        <v>7144</v>
      </c>
      <c r="B3555" t="s">
        <v>7145</v>
      </c>
      <c r="C3555">
        <v>77.097900390999996</v>
      </c>
      <c r="D3555" t="s">
        <v>37</v>
      </c>
      <c r="E3555">
        <v>791746.48960041301</v>
      </c>
      <c r="F3555">
        <v>9638247.9496856593</v>
      </c>
      <c r="G3555">
        <f>IF(C3555="","",VLOOKUP(C3555,Classes_detaillees!B:D,Classes_detaillees!C$1,TRUE))</f>
        <v>80</v>
      </c>
      <c r="H3555">
        <f>IF(C3555="","",VLOOKUP(C3555,Classes_finales!B:D,Classes_finales!C$1,TRUE))</f>
        <v>80</v>
      </c>
      <c r="I3555">
        <f t="shared" si="55"/>
        <v>20</v>
      </c>
      <c r="J3555" s="31">
        <f>Classes_finales!$W$30*C3555^3+Classes_finales!$W$31*C3555^2+Classes_finales!$W$32*C3555+Classes_finales!$W$33</f>
        <v>7.8206288864003906</v>
      </c>
      <c r="K3555">
        <f>IF(OR(C3555&lt;10,C3555&gt;450),0,IF(H3555&gt;=MAX(Classes_finales!D:D),$M$1,Donnees_SIG!J3555))</f>
        <v>7.914299999999999</v>
      </c>
      <c r="P3555" t="s">
        <v>39</v>
      </c>
    </row>
    <row r="3556" spans="1:16">
      <c r="A3556" t="s">
        <v>7146</v>
      </c>
      <c r="B3556" s="31" t="s">
        <v>7147</v>
      </c>
      <c r="C3556">
        <v>194.82650756999999</v>
      </c>
      <c r="D3556" t="s">
        <v>37</v>
      </c>
      <c r="E3556">
        <v>791652.31738463196</v>
      </c>
      <c r="F3556">
        <v>9638513.0211899802</v>
      </c>
      <c r="G3556">
        <f>IF(C3556="","",VLOOKUP(C3556,Classes_detaillees!B:D,Classes_detaillees!C$1,TRUE))</f>
        <v>195</v>
      </c>
      <c r="H3556">
        <f>IF(C3556="","",VLOOKUP(C3556,Classes_finales!B:D,Classes_finales!C$1,TRUE))</f>
        <v>80</v>
      </c>
      <c r="I3556">
        <f t="shared" si="55"/>
        <v>20</v>
      </c>
      <c r="J3556" s="31">
        <f>Classes_finales!$W$30*C3556^3+Classes_finales!$W$31*C3556^2+Classes_finales!$W$32*C3556+Classes_finales!$W$33</f>
        <v>-53.787891087141894</v>
      </c>
      <c r="K3556">
        <f>IF(OR(C3556&lt;10,C3556&gt;450),0,IF(H3556&gt;=MAX(Classes_finales!D:D),$M$1,Donnees_SIG!J3556))</f>
        <v>7.914299999999999</v>
      </c>
      <c r="P3556" t="s">
        <v>39</v>
      </c>
    </row>
    <row r="3557" spans="1:16">
      <c r="A3557" t="s">
        <v>7148</v>
      </c>
      <c r="B3557" t="s">
        <v>7149</v>
      </c>
      <c r="C3557">
        <v>81.267700195000003</v>
      </c>
      <c r="D3557" t="s">
        <v>37</v>
      </c>
      <c r="E3557">
        <v>785995.84946361301</v>
      </c>
      <c r="F3557">
        <v>9636480.27665589</v>
      </c>
      <c r="G3557">
        <f>IF(C3557="","",VLOOKUP(C3557,Classes_detaillees!B:D,Classes_detaillees!C$1,TRUE))</f>
        <v>85</v>
      </c>
      <c r="H3557">
        <f>IF(C3557="","",VLOOKUP(C3557,Classes_finales!B:D,Classes_finales!C$1,TRUE))</f>
        <v>80</v>
      </c>
      <c r="I3557">
        <f t="shared" si="55"/>
        <v>20</v>
      </c>
      <c r="J3557" s="31">
        <f>Classes_finales!$W$30*C3557^3+Classes_finales!$W$31*C3557^2+Classes_finales!$W$32*C3557+Classes_finales!$W$33</f>
        <v>7.941646623514595</v>
      </c>
      <c r="K3557">
        <f>IF(OR(C3557&lt;10,C3557&gt;450),0,IF(H3557&gt;=MAX(Classes_finales!D:D),$M$1,Donnees_SIG!J3557))</f>
        <v>7.914299999999999</v>
      </c>
      <c r="P3557" t="s">
        <v>39</v>
      </c>
    </row>
    <row r="3558" spans="1:16">
      <c r="A3558" t="s">
        <v>7150</v>
      </c>
      <c r="B3558" t="s">
        <v>7151</v>
      </c>
      <c r="C3558">
        <v>81.812698363999999</v>
      </c>
      <c r="D3558" t="s">
        <v>37</v>
      </c>
      <c r="E3558">
        <v>783199.06629731203</v>
      </c>
      <c r="F3558">
        <v>9636029.16076665</v>
      </c>
      <c r="G3558">
        <f>IF(C3558="","",VLOOKUP(C3558,Classes_detaillees!B:D,Classes_detaillees!C$1,TRUE))</f>
        <v>85</v>
      </c>
      <c r="H3558">
        <f>IF(C3558="","",VLOOKUP(C3558,Classes_finales!B:D,Classes_finales!C$1,TRUE))</f>
        <v>80</v>
      </c>
      <c r="I3558">
        <f t="shared" si="55"/>
        <v>20</v>
      </c>
      <c r="J3558" s="31">
        <f>Classes_finales!$W$30*C3558^3+Classes_finales!$W$31*C3558^2+Classes_finales!$W$32*C3558+Classes_finales!$W$33</f>
        <v>7.9507737873128459</v>
      </c>
      <c r="K3558">
        <f>IF(OR(C3558&lt;10,C3558&gt;450),0,IF(H3558&gt;=MAX(Classes_finales!D:D),$M$1,Donnees_SIG!J3558))</f>
        <v>7.914299999999999</v>
      </c>
      <c r="P3558" t="s">
        <v>39</v>
      </c>
    </row>
    <row r="3559" spans="1:16">
      <c r="A3559" t="s">
        <v>7152</v>
      </c>
      <c r="B3559" s="31" t="s">
        <v>7153</v>
      </c>
      <c r="C3559">
        <v>11.793000221</v>
      </c>
      <c r="D3559" t="s">
        <v>37</v>
      </c>
      <c r="E3559">
        <v>790645.52924795495</v>
      </c>
      <c r="F3559">
        <v>9638445.0004574396</v>
      </c>
      <c r="G3559">
        <f>IF(C3559="","",VLOOKUP(C3559,Classes_detaillees!B:D,Classes_detaillees!C$1,TRUE))</f>
        <v>15</v>
      </c>
      <c r="H3559">
        <f>IF(C3559="","",VLOOKUP(C3559,Classes_finales!B:D,Classes_finales!C$1,TRUE))</f>
        <v>15</v>
      </c>
      <c r="I3559">
        <f t="shared" si="55"/>
        <v>20</v>
      </c>
      <c r="J3559" s="31">
        <f>Classes_finales!$W$30*C3559^3+Classes_finales!$W$31*C3559^2+Classes_finales!$W$32*C3559+Classes_finales!$W$33</f>
        <v>0.46648419611314074</v>
      </c>
      <c r="K3559">
        <f>IF(OR(C3559&lt;10,C3559&gt;450),0,IF(H3559&gt;=MAX(Classes_finales!D:D),$M$1,Donnees_SIG!J3559))</f>
        <v>0.46648419611314074</v>
      </c>
      <c r="P3559" t="s">
        <v>39</v>
      </c>
    </row>
    <row r="3560" spans="1:16">
      <c r="A3560" t="s">
        <v>7154</v>
      </c>
      <c r="B3560" t="s">
        <v>7155</v>
      </c>
      <c r="C3560">
        <v>36.991500854000002</v>
      </c>
      <c r="D3560" t="s">
        <v>37</v>
      </c>
      <c r="E3560">
        <v>784031.83544333198</v>
      </c>
      <c r="F3560">
        <v>9637580.1004569493</v>
      </c>
      <c r="G3560">
        <f>IF(C3560="","",VLOOKUP(C3560,Classes_detaillees!B:D,Classes_detaillees!C$1,TRUE))</f>
        <v>40</v>
      </c>
      <c r="H3560">
        <f>IF(C3560="","",VLOOKUP(C3560,Classes_finales!B:D,Classes_finales!C$1,TRUE))</f>
        <v>40</v>
      </c>
      <c r="I3560">
        <f t="shared" si="55"/>
        <v>20</v>
      </c>
      <c r="J3560" s="31">
        <f>Classes_finales!$W$30*C3560^3+Classes_finales!$W$31*C3560^2+Classes_finales!$W$32*C3560+Classes_finales!$W$33</f>
        <v>3.6251708560438094</v>
      </c>
      <c r="K3560">
        <f>IF(OR(C3560&lt;10,C3560&gt;450),0,IF(H3560&gt;=MAX(Classes_finales!D:D),$M$1,Donnees_SIG!J3560))</f>
        <v>3.6251708560438094</v>
      </c>
      <c r="P3560" t="s">
        <v>39</v>
      </c>
    </row>
    <row r="3561" spans="1:16">
      <c r="A3561" t="s">
        <v>7156</v>
      </c>
      <c r="B3561" s="31" t="s">
        <v>7157</v>
      </c>
      <c r="C3561">
        <v>90.213897704999994</v>
      </c>
      <c r="D3561" t="s">
        <v>37</v>
      </c>
      <c r="E3561">
        <v>783232.21124369104</v>
      </c>
      <c r="F3561">
        <v>9636634.5840625297</v>
      </c>
      <c r="G3561">
        <f>IF(C3561="","",VLOOKUP(C3561,Classes_detaillees!B:D,Classes_detaillees!C$1,TRUE))</f>
        <v>95</v>
      </c>
      <c r="H3561">
        <f>IF(C3561="","",VLOOKUP(C3561,Classes_finales!B:D,Classes_finales!C$1,TRUE))</f>
        <v>80</v>
      </c>
      <c r="I3561">
        <f t="shared" si="55"/>
        <v>20</v>
      </c>
      <c r="J3561" s="31">
        <f>Classes_finales!$W$30*C3561^3+Classes_finales!$W$31*C3561^2+Classes_finales!$W$32*C3561+Classes_finales!$W$33</f>
        <v>7.8760733831083147</v>
      </c>
      <c r="K3561">
        <f>IF(OR(C3561&lt;10,C3561&gt;450),0,IF(H3561&gt;=MAX(Classes_finales!D:D),$M$1,Donnees_SIG!J3561))</f>
        <v>7.914299999999999</v>
      </c>
      <c r="P3561" t="s">
        <v>39</v>
      </c>
    </row>
    <row r="3562" spans="1:16">
      <c r="A3562" t="s">
        <v>7158</v>
      </c>
      <c r="B3562" t="s">
        <v>7159</v>
      </c>
      <c r="C3562">
        <v>48.622200012</v>
      </c>
      <c r="D3562" t="s">
        <v>37</v>
      </c>
      <c r="E3562">
        <v>792997.24443589302</v>
      </c>
      <c r="F3562">
        <v>9638899.1149136294</v>
      </c>
      <c r="G3562">
        <f>IF(C3562="","",VLOOKUP(C3562,Classes_detaillees!B:D,Classes_detaillees!C$1,TRUE))</f>
        <v>50</v>
      </c>
      <c r="H3562">
        <f>IF(C3562="","",VLOOKUP(C3562,Classes_finales!B:D,Classes_finales!C$1,TRUE))</f>
        <v>50</v>
      </c>
      <c r="I3562">
        <f t="shared" si="55"/>
        <v>20</v>
      </c>
      <c r="J3562" s="31">
        <f>Classes_finales!$W$30*C3562^3+Classes_finales!$W$31*C3562^2+Classes_finales!$W$32*C3562+Classes_finales!$W$33</f>
        <v>5.1909908257356268</v>
      </c>
      <c r="K3562">
        <f>IF(OR(C3562&lt;10,C3562&gt;450),0,IF(H3562&gt;=MAX(Classes_finales!D:D),$M$1,Donnees_SIG!J3562))</f>
        <v>5.1909908257356268</v>
      </c>
      <c r="P3562" t="s">
        <v>39</v>
      </c>
    </row>
    <row r="3563" spans="1:16">
      <c r="A3563" t="s">
        <v>7160</v>
      </c>
      <c r="B3563" t="s">
        <v>7161</v>
      </c>
      <c r="C3563">
        <v>43.984199523999997</v>
      </c>
      <c r="D3563" t="s">
        <v>37</v>
      </c>
      <c r="E3563">
        <v>791499.42941985303</v>
      </c>
      <c r="F3563">
        <v>9638557.2606412992</v>
      </c>
      <c r="G3563">
        <f>IF(C3563="","",VLOOKUP(C3563,Classes_detaillees!B:D,Classes_detaillees!C$1,TRUE))</f>
        <v>45</v>
      </c>
      <c r="H3563">
        <f>IF(C3563="","",VLOOKUP(C3563,Classes_finales!B:D,Classes_finales!C$1,TRUE))</f>
        <v>50</v>
      </c>
      <c r="I3563">
        <f t="shared" si="55"/>
        <v>20</v>
      </c>
      <c r="J3563" s="31">
        <f>Classes_finales!$W$30*C3563^3+Classes_finales!$W$31*C3563^2+Classes_finales!$W$32*C3563+Classes_finales!$W$33</f>
        <v>4.5792972542848354</v>
      </c>
      <c r="K3563">
        <f>IF(OR(C3563&lt;10,C3563&gt;450),0,IF(H3563&gt;=MAX(Classes_finales!D:D),$M$1,Donnees_SIG!J3563))</f>
        <v>4.5792972542848354</v>
      </c>
      <c r="P3563" t="s">
        <v>39</v>
      </c>
    </row>
    <row r="3564" spans="1:16">
      <c r="A3564" t="s">
        <v>7162</v>
      </c>
      <c r="B3564" t="s">
        <v>7163</v>
      </c>
      <c r="C3564">
        <v>85.136596679999997</v>
      </c>
      <c r="D3564" t="s">
        <v>37</v>
      </c>
      <c r="E3564">
        <v>790131.84567432397</v>
      </c>
      <c r="F3564">
        <v>9637393.0314720701</v>
      </c>
      <c r="G3564">
        <f>IF(C3564="","",VLOOKUP(C3564,Classes_detaillees!B:D,Classes_detaillees!C$1,TRUE))</f>
        <v>90</v>
      </c>
      <c r="H3564">
        <f>IF(C3564="","",VLOOKUP(C3564,Classes_finales!B:D,Classes_finales!C$1,TRUE))</f>
        <v>80</v>
      </c>
      <c r="I3564">
        <f t="shared" si="55"/>
        <v>20</v>
      </c>
      <c r="J3564" s="31">
        <f>Classes_finales!$W$30*C3564^3+Classes_finales!$W$31*C3564^2+Classes_finales!$W$32*C3564+Classes_finales!$W$33</f>
        <v>7.9708906875641343</v>
      </c>
      <c r="K3564">
        <f>IF(OR(C3564&lt;10,C3564&gt;450),0,IF(H3564&gt;=MAX(Classes_finales!D:D),$M$1,Donnees_SIG!J3564))</f>
        <v>7.914299999999999</v>
      </c>
      <c r="P3564" t="s">
        <v>39</v>
      </c>
    </row>
    <row r="3565" spans="1:16">
      <c r="A3565" t="s">
        <v>7164</v>
      </c>
      <c r="B3565" t="s">
        <v>7165</v>
      </c>
      <c r="C3565">
        <v>166.83590698</v>
      </c>
      <c r="D3565" t="s">
        <v>37</v>
      </c>
      <c r="E3565">
        <v>790164.15554443805</v>
      </c>
      <c r="F3565">
        <v>9638755.6596252695</v>
      </c>
      <c r="G3565">
        <f>IF(C3565="","",VLOOKUP(C3565,Classes_detaillees!B:D,Classes_detaillees!C$1,TRUE))</f>
        <v>170</v>
      </c>
      <c r="H3565">
        <f>IF(C3565="","",VLOOKUP(C3565,Classes_finales!B:D,Classes_finales!C$1,TRUE))</f>
        <v>80</v>
      </c>
      <c r="I3565">
        <f t="shared" si="55"/>
        <v>20</v>
      </c>
      <c r="J3565" s="31">
        <f>Classes_finales!$W$30*C3565^3+Classes_finales!$W$31*C3565^2+Classes_finales!$W$32*C3565+Classes_finales!$W$33</f>
        <v>-22.624399506858374</v>
      </c>
      <c r="K3565">
        <f>IF(OR(C3565&lt;10,C3565&gt;450),0,IF(H3565&gt;=MAX(Classes_finales!D:D),$M$1,Donnees_SIG!J3565))</f>
        <v>7.914299999999999</v>
      </c>
      <c r="P3565" t="s">
        <v>39</v>
      </c>
    </row>
    <row r="3566" spans="1:16">
      <c r="A3566" t="s">
        <v>7166</v>
      </c>
      <c r="B3566" t="s">
        <v>7167</v>
      </c>
      <c r="C3566">
        <v>8.3794002533</v>
      </c>
      <c r="D3566" t="s">
        <v>37</v>
      </c>
      <c r="E3566">
        <v>783509.38992875803</v>
      </c>
      <c r="F3566">
        <v>9637064.9995722696</v>
      </c>
      <c r="G3566">
        <f>IF(C3566="","",VLOOKUP(C3566,Classes_detaillees!B:D,Classes_detaillees!C$1,TRUE))</f>
        <v>10</v>
      </c>
      <c r="H3566">
        <f>IF(C3566="","",VLOOKUP(C3566,Classes_finales!B:D,Classes_finales!C$1,TRUE))</f>
        <v>10</v>
      </c>
      <c r="I3566">
        <f t="shared" si="55"/>
        <v>20</v>
      </c>
      <c r="J3566" s="31">
        <f>Classes_finales!$W$30*C3566^3+Classes_finales!$W$31*C3566^2+Classes_finales!$W$32*C3566+Classes_finales!$W$33</f>
        <v>0.14179235873405771</v>
      </c>
      <c r="K3566">
        <f>IF(OR(C3566&lt;10,C3566&gt;450),0,IF(H3566&gt;=MAX(Classes_finales!D:D),$M$1,Donnees_SIG!J3566))</f>
        <v>0</v>
      </c>
      <c r="P3566" t="s">
        <v>39</v>
      </c>
    </row>
    <row r="3567" spans="1:16">
      <c r="A3567" t="s">
        <v>7168</v>
      </c>
      <c r="B3567" t="s">
        <v>7169</v>
      </c>
      <c r="C3567">
        <v>63.388301849000001</v>
      </c>
      <c r="D3567" t="s">
        <v>37</v>
      </c>
      <c r="E3567">
        <v>783308.84253808402</v>
      </c>
      <c r="F3567">
        <v>9635550.8927410599</v>
      </c>
      <c r="G3567">
        <f>IF(C3567="","",VLOOKUP(C3567,Classes_detaillees!B:D,Classes_detaillees!C$1,TRUE))</f>
        <v>65</v>
      </c>
      <c r="H3567">
        <f>IF(C3567="","",VLOOKUP(C3567,Classes_finales!B:D,Classes_finales!C$1,TRUE))</f>
        <v>70</v>
      </c>
      <c r="I3567">
        <f t="shared" si="55"/>
        <v>20</v>
      </c>
      <c r="J3567" s="31">
        <f>Classes_finales!$W$30*C3567^3+Classes_finales!$W$31*C3567^2+Classes_finales!$W$32*C3567+Classes_finales!$W$33</f>
        <v>6.8748820447250054</v>
      </c>
      <c r="K3567">
        <f>IF(OR(C3567&lt;10,C3567&gt;450),0,IF(H3567&gt;=MAX(Classes_finales!D:D),$M$1,Donnees_SIG!J3567))</f>
        <v>6.8748820447250054</v>
      </c>
      <c r="P3567" t="s">
        <v>39</v>
      </c>
    </row>
    <row r="3568" spans="1:16">
      <c r="A3568" t="s">
        <v>7170</v>
      </c>
      <c r="B3568" s="31" t="s">
        <v>7171</v>
      </c>
      <c r="C3568">
        <v>75.130302428999997</v>
      </c>
      <c r="D3568" t="s">
        <v>37</v>
      </c>
      <c r="E3568">
        <v>785394.42898993695</v>
      </c>
      <c r="F3568">
        <v>9636809.8499026</v>
      </c>
      <c r="G3568">
        <f>IF(C3568="","",VLOOKUP(C3568,Classes_detaillees!B:D,Classes_detaillees!C$1,TRUE))</f>
        <v>80</v>
      </c>
      <c r="H3568">
        <f>IF(C3568="","",VLOOKUP(C3568,Classes_finales!B:D,Classes_finales!C$1,TRUE))</f>
        <v>80</v>
      </c>
      <c r="I3568">
        <f t="shared" si="55"/>
        <v>20</v>
      </c>
      <c r="J3568" s="31">
        <f>Classes_finales!$W$30*C3568^3+Classes_finales!$W$31*C3568^2+Classes_finales!$W$32*C3568+Classes_finales!$W$33</f>
        <v>7.7336978446823164</v>
      </c>
      <c r="K3568">
        <f>IF(OR(C3568&lt;10,C3568&gt;450),0,IF(H3568&gt;=MAX(Classes_finales!D:D),$M$1,Donnees_SIG!J3568))</f>
        <v>7.914299999999999</v>
      </c>
      <c r="P3568" t="s">
        <v>39</v>
      </c>
    </row>
    <row r="3569" spans="1:16">
      <c r="A3569" t="s">
        <v>7172</v>
      </c>
      <c r="B3569" s="31" t="s">
        <v>7173</v>
      </c>
      <c r="C3569">
        <v>52.403999329000001</v>
      </c>
      <c r="D3569" t="s">
        <v>37</v>
      </c>
      <c r="E3569">
        <v>786353.42454093497</v>
      </c>
      <c r="F3569">
        <v>9635914.0291192103</v>
      </c>
      <c r="G3569">
        <f>IF(C3569="","",VLOOKUP(C3569,Classes_detaillees!B:D,Classes_detaillees!C$1,TRUE))</f>
        <v>55</v>
      </c>
      <c r="H3569">
        <f>IF(C3569="","",VLOOKUP(C3569,Classes_finales!B:D,Classes_finales!C$1,TRUE))</f>
        <v>60</v>
      </c>
      <c r="I3569">
        <f t="shared" si="55"/>
        <v>20</v>
      </c>
      <c r="J3569" s="31">
        <f>Classes_finales!$W$30*C3569^3+Classes_finales!$W$31*C3569^2+Classes_finales!$W$32*C3569+Classes_finales!$W$33</f>
        <v>5.6674662801584255</v>
      </c>
      <c r="K3569">
        <f>IF(OR(C3569&lt;10,C3569&gt;450),0,IF(H3569&gt;=MAX(Classes_finales!D:D),$M$1,Donnees_SIG!J3569))</f>
        <v>5.6674662801584255</v>
      </c>
      <c r="P3569" t="s">
        <v>39</v>
      </c>
    </row>
    <row r="3570" spans="1:16">
      <c r="A3570" t="s">
        <v>7174</v>
      </c>
      <c r="B3570" s="31" t="s">
        <v>7175</v>
      </c>
      <c r="C3570">
        <v>63.008499145999998</v>
      </c>
      <c r="D3570" t="s">
        <v>37</v>
      </c>
      <c r="E3570">
        <v>789984.86687295896</v>
      </c>
      <c r="F3570">
        <v>9637347.5016147792</v>
      </c>
      <c r="G3570">
        <f>IF(C3570="","",VLOOKUP(C3570,Classes_detaillees!B:D,Classes_detaillees!C$1,TRUE))</f>
        <v>65</v>
      </c>
      <c r="H3570">
        <f>IF(C3570="","",VLOOKUP(C3570,Classes_finales!B:D,Classes_finales!C$1,TRUE))</f>
        <v>70</v>
      </c>
      <c r="I3570">
        <f t="shared" si="55"/>
        <v>20</v>
      </c>
      <c r="J3570" s="31">
        <f>Classes_finales!$W$30*C3570^3+Classes_finales!$W$31*C3570^2+Classes_finales!$W$32*C3570+Classes_finales!$W$33</f>
        <v>6.8386754639058172</v>
      </c>
      <c r="K3570">
        <f>IF(OR(C3570&lt;10,C3570&gt;450),0,IF(H3570&gt;=MAX(Classes_finales!D:D),$M$1,Donnees_SIG!J3570))</f>
        <v>6.8386754639058172</v>
      </c>
      <c r="P3570" t="s">
        <v>39</v>
      </c>
    </row>
    <row r="3571" spans="1:16">
      <c r="A3571" t="s">
        <v>7176</v>
      </c>
      <c r="B3571" t="s">
        <v>7177</v>
      </c>
      <c r="C3571">
        <v>86.853599548000005</v>
      </c>
      <c r="D3571" t="s">
        <v>37</v>
      </c>
      <c r="E3571">
        <v>790778.82941373705</v>
      </c>
      <c r="F3571">
        <v>9637234.5282636695</v>
      </c>
      <c r="G3571">
        <f>IF(C3571="","",VLOOKUP(C3571,Classes_detaillees!B:D,Classes_detaillees!C$1,TRUE))</f>
        <v>90</v>
      </c>
      <c r="H3571">
        <f>IF(C3571="","",VLOOKUP(C3571,Classes_finales!B:D,Classes_finales!C$1,TRUE))</f>
        <v>80</v>
      </c>
      <c r="I3571">
        <f t="shared" si="55"/>
        <v>20</v>
      </c>
      <c r="J3571" s="31">
        <f>Classes_finales!$W$30*C3571^3+Classes_finales!$W$31*C3571^2+Classes_finales!$W$32*C3571+Classes_finales!$W$33</f>
        <v>7.9563893573442837</v>
      </c>
      <c r="K3571">
        <f>IF(OR(C3571&lt;10,C3571&gt;450),0,IF(H3571&gt;=MAX(Classes_finales!D:D),$M$1,Donnees_SIG!J3571))</f>
        <v>7.914299999999999</v>
      </c>
      <c r="P3571" t="s">
        <v>39</v>
      </c>
    </row>
    <row r="3572" spans="1:16">
      <c r="A3572" t="s">
        <v>7178</v>
      </c>
      <c r="B3572" s="31" t="s">
        <v>7179</v>
      </c>
      <c r="C3572">
        <v>81.273399353000002</v>
      </c>
      <c r="D3572" t="s">
        <v>37</v>
      </c>
      <c r="E3572">
        <v>790538.81996387197</v>
      </c>
      <c r="F3572">
        <v>9638340.5867925305</v>
      </c>
      <c r="G3572">
        <f>IF(C3572="","",VLOOKUP(C3572,Classes_detaillees!B:D,Classes_detaillees!C$1,TRUE))</f>
        <v>85</v>
      </c>
      <c r="H3572">
        <f>IF(C3572="","",VLOOKUP(C3572,Classes_finales!B:D,Classes_finales!C$1,TRUE))</f>
        <v>80</v>
      </c>
      <c r="I3572">
        <f t="shared" si="55"/>
        <v>20</v>
      </c>
      <c r="J3572" s="31">
        <f>Classes_finales!$W$30*C3572^3+Classes_finales!$W$31*C3572^2+Classes_finales!$W$32*C3572+Classes_finales!$W$33</f>
        <v>7.9417503270076164</v>
      </c>
      <c r="K3572">
        <f>IF(OR(C3572&lt;10,C3572&gt;450),0,IF(H3572&gt;=MAX(Classes_finales!D:D),$M$1,Donnees_SIG!J3572))</f>
        <v>7.914299999999999</v>
      </c>
      <c r="P3572" t="s">
        <v>39</v>
      </c>
    </row>
    <row r="3573" spans="1:16">
      <c r="A3573" t="s">
        <v>7180</v>
      </c>
      <c r="B3573" s="31" t="s">
        <v>7181</v>
      </c>
      <c r="C3573">
        <v>118.86039734000001</v>
      </c>
      <c r="D3573" t="s">
        <v>37</v>
      </c>
      <c r="E3573">
        <v>792076.78552780696</v>
      </c>
      <c r="F3573">
        <v>9638315.7580326702</v>
      </c>
      <c r="G3573">
        <f>IF(C3573="","",VLOOKUP(C3573,Classes_detaillees!B:D,Classes_detaillees!C$1,TRUE))</f>
        <v>120</v>
      </c>
      <c r="H3573">
        <f>IF(C3573="","",VLOOKUP(C3573,Classes_finales!B:D,Classes_finales!C$1,TRUE))</f>
        <v>80</v>
      </c>
      <c r="I3573">
        <f t="shared" si="55"/>
        <v>20</v>
      </c>
      <c r="J3573" s="31">
        <f>Classes_finales!$W$30*C3573^3+Classes_finales!$W$31*C3573^2+Classes_finales!$W$32*C3573+Classes_finales!$W$33</f>
        <v>3.7818992312004158</v>
      </c>
      <c r="K3573">
        <f>IF(OR(C3573&lt;10,C3573&gt;450),0,IF(H3573&gt;=MAX(Classes_finales!D:D),$M$1,Donnees_SIG!J3573))</f>
        <v>7.914299999999999</v>
      </c>
      <c r="P3573" t="s">
        <v>39</v>
      </c>
    </row>
    <row r="3574" spans="1:16">
      <c r="A3574" t="s">
        <v>7182</v>
      </c>
      <c r="B3574" t="s">
        <v>7183</v>
      </c>
      <c r="C3574">
        <v>58.910499573000003</v>
      </c>
      <c r="D3574" t="s">
        <v>37</v>
      </c>
      <c r="E3574">
        <v>791932.46741683199</v>
      </c>
      <c r="F3574">
        <v>9639793.4286481198</v>
      </c>
      <c r="G3574">
        <f>IF(C3574="","",VLOOKUP(C3574,Classes_detaillees!B:D,Classes_detaillees!C$1,TRUE))</f>
        <v>60</v>
      </c>
      <c r="H3574">
        <f>IF(C3574="","",VLOOKUP(C3574,Classes_finales!B:D,Classes_finales!C$1,TRUE))</f>
        <v>60</v>
      </c>
      <c r="I3574">
        <f t="shared" si="55"/>
        <v>20</v>
      </c>
      <c r="J3574" s="31">
        <f>Classes_finales!$W$30*C3574^3+Classes_finales!$W$31*C3574^2+Classes_finales!$W$32*C3574+Classes_finales!$W$33</f>
        <v>6.4203754545388527</v>
      </c>
      <c r="K3574">
        <f>IF(OR(C3574&lt;10,C3574&gt;450),0,IF(H3574&gt;=MAX(Classes_finales!D:D),$M$1,Donnees_SIG!J3574))</f>
        <v>6.4203754545388527</v>
      </c>
      <c r="P3574" t="s">
        <v>39</v>
      </c>
    </row>
    <row r="3575" spans="1:16">
      <c r="A3575" t="s">
        <v>7184</v>
      </c>
      <c r="B3575" s="31" t="s">
        <v>7185</v>
      </c>
      <c r="C3575">
        <v>22.073699950999998</v>
      </c>
      <c r="D3575" t="s">
        <v>37</v>
      </c>
      <c r="E3575">
        <v>783045.75342595798</v>
      </c>
      <c r="F3575">
        <v>9636328.2697434109</v>
      </c>
      <c r="G3575">
        <f>IF(C3575="","",VLOOKUP(C3575,Classes_detaillees!B:D,Classes_detaillees!C$1,TRUE))</f>
        <v>25</v>
      </c>
      <c r="H3575">
        <f>IF(C3575="","",VLOOKUP(C3575,Classes_finales!B:D,Classes_finales!C$1,TRUE))</f>
        <v>30</v>
      </c>
      <c r="I3575">
        <f t="shared" si="55"/>
        <v>20</v>
      </c>
      <c r="J3575" s="31">
        <f>Classes_finales!$W$30*C3575^3+Classes_finales!$W$31*C3575^2+Classes_finales!$W$32*C3575+Classes_finales!$W$33</f>
        <v>1.6351322077662087</v>
      </c>
      <c r="K3575">
        <f>IF(OR(C3575&lt;10,C3575&gt;450),0,IF(H3575&gt;=MAX(Classes_finales!D:D),$M$1,Donnees_SIG!J3575))</f>
        <v>1.6351322077662087</v>
      </c>
      <c r="P3575" t="s">
        <v>39</v>
      </c>
    </row>
    <row r="3576" spans="1:16">
      <c r="A3576" t="s">
        <v>7186</v>
      </c>
      <c r="B3576" t="s">
        <v>7187</v>
      </c>
      <c r="C3576">
        <v>19.212799071999999</v>
      </c>
      <c r="D3576" t="s">
        <v>37</v>
      </c>
      <c r="E3576">
        <v>791665.16752510495</v>
      </c>
      <c r="F3576">
        <v>9638429.6330258194</v>
      </c>
      <c r="G3576">
        <f>IF(C3576="","",VLOOKUP(C3576,Classes_detaillees!B:D,Classes_detaillees!C$1,TRUE))</f>
        <v>20</v>
      </c>
      <c r="H3576">
        <f>IF(C3576="","",VLOOKUP(C3576,Classes_finales!B:D,Classes_finales!C$1,TRUE))</f>
        <v>30</v>
      </c>
      <c r="I3576">
        <f t="shared" si="55"/>
        <v>20</v>
      </c>
      <c r="J3576" s="31">
        <f>Classes_finales!$W$30*C3576^3+Classes_finales!$W$31*C3576^2+Classes_finales!$W$32*C3576+Classes_finales!$W$33</f>
        <v>1.2857568494427252</v>
      </c>
      <c r="K3576">
        <f>IF(OR(C3576&lt;10,C3576&gt;450),0,IF(H3576&gt;=MAX(Classes_finales!D:D),$M$1,Donnees_SIG!J3576))</f>
        <v>1.2857568494427252</v>
      </c>
      <c r="P3576" t="s">
        <v>39</v>
      </c>
    </row>
    <row r="3577" spans="1:16">
      <c r="A3577" t="s">
        <v>7188</v>
      </c>
      <c r="B3577" s="31" t="s">
        <v>7189</v>
      </c>
      <c r="C3577">
        <v>60.779098511000001</v>
      </c>
      <c r="D3577" t="s">
        <v>37</v>
      </c>
      <c r="E3577">
        <v>783308.68878960097</v>
      </c>
      <c r="F3577">
        <v>9636934.6415623892</v>
      </c>
      <c r="G3577">
        <f>IF(C3577="","",VLOOKUP(C3577,Classes_detaillees!B:D,Classes_detaillees!C$1,TRUE))</f>
        <v>65</v>
      </c>
      <c r="H3577">
        <f>IF(C3577="","",VLOOKUP(C3577,Classes_finales!B:D,Classes_finales!C$1,TRUE))</f>
        <v>70</v>
      </c>
      <c r="I3577">
        <f t="shared" si="55"/>
        <v>20</v>
      </c>
      <c r="J3577" s="31">
        <f>Classes_finales!$W$30*C3577^3+Classes_finales!$W$31*C3577^2+Classes_finales!$W$32*C3577+Classes_finales!$W$33</f>
        <v>6.617168183348058</v>
      </c>
      <c r="K3577">
        <f>IF(OR(C3577&lt;10,C3577&gt;450),0,IF(H3577&gt;=MAX(Classes_finales!D:D),$M$1,Donnees_SIG!J3577))</f>
        <v>6.617168183348058</v>
      </c>
      <c r="P3577" t="s">
        <v>39</v>
      </c>
    </row>
    <row r="3578" spans="1:16">
      <c r="A3578" t="s">
        <v>7190</v>
      </c>
      <c r="B3578" t="s">
        <v>7191</v>
      </c>
      <c r="C3578">
        <v>58.277999878000003</v>
      </c>
      <c r="D3578" t="s">
        <v>37</v>
      </c>
      <c r="E3578">
        <v>782297.85221518402</v>
      </c>
      <c r="F3578">
        <v>9636283.0130504407</v>
      </c>
      <c r="G3578">
        <f>IF(C3578="","",VLOOKUP(C3578,Classes_detaillees!B:D,Classes_detaillees!C$1,TRUE))</f>
        <v>60</v>
      </c>
      <c r="H3578">
        <f>IF(C3578="","",VLOOKUP(C3578,Classes_finales!B:D,Classes_finales!C$1,TRUE))</f>
        <v>60</v>
      </c>
      <c r="I3578">
        <f t="shared" si="55"/>
        <v>20</v>
      </c>
      <c r="J3578" s="31">
        <f>Classes_finales!$W$30*C3578^3+Classes_finales!$W$31*C3578^2+Classes_finales!$W$32*C3578+Classes_finales!$W$33</f>
        <v>6.3516129134166306</v>
      </c>
      <c r="K3578">
        <f>IF(OR(C3578&lt;10,C3578&gt;450),0,IF(H3578&gt;=MAX(Classes_finales!D:D),$M$1,Donnees_SIG!J3578))</f>
        <v>6.3516129134166306</v>
      </c>
      <c r="P3578" t="s">
        <v>39</v>
      </c>
    </row>
    <row r="3579" spans="1:16">
      <c r="A3579" t="s">
        <v>7192</v>
      </c>
      <c r="B3579" t="s">
        <v>7193</v>
      </c>
      <c r="C3579">
        <v>31.722999572999999</v>
      </c>
      <c r="D3579" t="s">
        <v>37</v>
      </c>
      <c r="E3579">
        <v>791242.97141303599</v>
      </c>
      <c r="F3579">
        <v>9637269.0785593595</v>
      </c>
      <c r="G3579">
        <f>IF(C3579="","",VLOOKUP(C3579,Classes_detaillees!B:D,Classes_detaillees!C$1,TRUE))</f>
        <v>35</v>
      </c>
      <c r="H3579">
        <f>IF(C3579="","",VLOOKUP(C3579,Classes_finales!B:D,Classes_finales!C$1,TRUE))</f>
        <v>35</v>
      </c>
      <c r="I3579">
        <f t="shared" si="55"/>
        <v>20</v>
      </c>
      <c r="J3579" s="31">
        <f>Classes_finales!$W$30*C3579^3+Classes_finales!$W$31*C3579^2+Classes_finales!$W$32*C3579+Classes_finales!$W$33</f>
        <v>2.9028178310838424</v>
      </c>
      <c r="K3579">
        <f>IF(OR(C3579&lt;10,C3579&gt;450),0,IF(H3579&gt;=MAX(Classes_finales!D:D),$M$1,Donnees_SIG!J3579))</f>
        <v>2.9028178310838424</v>
      </c>
      <c r="P3579" t="s">
        <v>39</v>
      </c>
    </row>
    <row r="3580" spans="1:16">
      <c r="A3580" t="s">
        <v>7194</v>
      </c>
      <c r="B3580" t="s">
        <v>7195</v>
      </c>
      <c r="C3580">
        <v>100.56199646</v>
      </c>
      <c r="D3580" t="s">
        <v>37</v>
      </c>
      <c r="E3580">
        <v>791719.580052317</v>
      </c>
      <c r="F3580">
        <v>9637639.9816512708</v>
      </c>
      <c r="G3580">
        <f>IF(C3580="","",VLOOKUP(C3580,Classes_detaillees!B:D,Classes_detaillees!C$1,TRUE))</f>
        <v>105</v>
      </c>
      <c r="H3580">
        <f>IF(C3580="","",VLOOKUP(C3580,Classes_finales!B:D,Classes_finales!C$1,TRUE))</f>
        <v>80</v>
      </c>
      <c r="I3580">
        <f t="shared" si="55"/>
        <v>20</v>
      </c>
      <c r="J3580" s="31">
        <f>Classes_finales!$W$30*C3580^3+Classes_finales!$W$31*C3580^2+Classes_finales!$W$32*C3580+Classes_finales!$W$33</f>
        <v>7.1531544228745236</v>
      </c>
      <c r="K3580">
        <f>IF(OR(C3580&lt;10,C3580&gt;450),0,IF(H3580&gt;=MAX(Classes_finales!D:D),$M$1,Donnees_SIG!J3580))</f>
        <v>7.914299999999999</v>
      </c>
      <c r="P3580" t="s">
        <v>39</v>
      </c>
    </row>
    <row r="3581" spans="1:16">
      <c r="A3581" t="s">
        <v>7196</v>
      </c>
      <c r="B3581" t="s">
        <v>7197</v>
      </c>
      <c r="C3581">
        <v>66.733802795000003</v>
      </c>
      <c r="D3581" t="s">
        <v>37</v>
      </c>
      <c r="E3581">
        <v>790616.86417536403</v>
      </c>
      <c r="F3581">
        <v>9638231.7399398293</v>
      </c>
      <c r="G3581">
        <f>IF(C3581="","",VLOOKUP(C3581,Classes_detaillees!B:D,Classes_detaillees!C$1,TRUE))</f>
        <v>70</v>
      </c>
      <c r="H3581">
        <f>IF(C3581="","",VLOOKUP(C3581,Classes_finales!B:D,Classes_finales!C$1,TRUE))</f>
        <v>70</v>
      </c>
      <c r="I3581">
        <f t="shared" si="55"/>
        <v>20</v>
      </c>
      <c r="J3581" s="31">
        <f>Classes_finales!$W$30*C3581^3+Classes_finales!$W$31*C3581^2+Classes_finales!$W$32*C3581+Classes_finales!$W$33</f>
        <v>7.1730874085233989</v>
      </c>
      <c r="K3581">
        <f>IF(OR(C3581&lt;10,C3581&gt;450),0,IF(H3581&gt;=MAX(Classes_finales!D:D),$M$1,Donnees_SIG!J3581))</f>
        <v>7.1730874085233989</v>
      </c>
      <c r="P3581" t="s">
        <v>39</v>
      </c>
    </row>
    <row r="3582" spans="1:16">
      <c r="A3582" t="s">
        <v>7198</v>
      </c>
      <c r="B3582" t="s">
        <v>7199</v>
      </c>
      <c r="C3582">
        <v>81.366203307999996</v>
      </c>
      <c r="D3582" t="s">
        <v>37</v>
      </c>
      <c r="E3582">
        <v>790256.20260709</v>
      </c>
      <c r="F3582">
        <v>9637395.31835589</v>
      </c>
      <c r="G3582">
        <f>IF(C3582="","",VLOOKUP(C3582,Classes_detaillees!B:D,Classes_detaillees!C$1,TRUE))</f>
        <v>85</v>
      </c>
      <c r="H3582">
        <f>IF(C3582="","",VLOOKUP(C3582,Classes_finales!B:D,Classes_finales!C$1,TRUE))</f>
        <v>80</v>
      </c>
      <c r="I3582">
        <f t="shared" si="55"/>
        <v>20</v>
      </c>
      <c r="J3582" s="31">
        <f>Classes_finales!$W$30*C3582^3+Classes_finales!$W$31*C3582^2+Classes_finales!$W$32*C3582+Classes_finales!$W$33</f>
        <v>7.9434145318412117</v>
      </c>
      <c r="K3582">
        <f>IF(OR(C3582&lt;10,C3582&gt;450),0,IF(H3582&gt;=MAX(Classes_finales!D:D),$M$1,Donnees_SIG!J3582))</f>
        <v>7.914299999999999</v>
      </c>
      <c r="P3582" t="s">
        <v>39</v>
      </c>
    </row>
    <row r="3583" spans="1:16">
      <c r="A3583" t="s">
        <v>7200</v>
      </c>
      <c r="B3583" t="s">
        <v>7201</v>
      </c>
      <c r="C3583">
        <v>21.983400345</v>
      </c>
      <c r="D3583" t="s">
        <v>37</v>
      </c>
      <c r="E3583">
        <v>783335.691206355</v>
      </c>
      <c r="F3583">
        <v>9635565.1350944508</v>
      </c>
      <c r="G3583">
        <f>IF(C3583="","",VLOOKUP(C3583,Classes_detaillees!B:D,Classes_detaillees!C$1,TRUE))</f>
        <v>25</v>
      </c>
      <c r="H3583">
        <f>IF(C3583="","",VLOOKUP(C3583,Classes_finales!B:D,Classes_finales!C$1,TRUE))</f>
        <v>30</v>
      </c>
      <c r="I3583">
        <f t="shared" si="55"/>
        <v>20</v>
      </c>
      <c r="J3583" s="31">
        <f>Classes_finales!$W$30*C3583^3+Classes_finales!$W$31*C3583^2+Classes_finales!$W$32*C3583+Classes_finales!$W$33</f>
        <v>1.6238709295819009</v>
      </c>
      <c r="K3583">
        <f>IF(OR(C3583&lt;10,C3583&gt;450),0,IF(H3583&gt;=MAX(Classes_finales!D:D),$M$1,Donnees_SIG!J3583))</f>
        <v>1.6238709295819009</v>
      </c>
      <c r="P3583" t="s">
        <v>39</v>
      </c>
    </row>
    <row r="3584" spans="1:16">
      <c r="A3584" t="s">
        <v>7202</v>
      </c>
      <c r="B3584" t="s">
        <v>7203</v>
      </c>
      <c r="C3584">
        <v>12.351900101</v>
      </c>
      <c r="D3584" t="s">
        <v>37</v>
      </c>
      <c r="E3584">
        <v>783277.80982761597</v>
      </c>
      <c r="F3584">
        <v>9636803.4002822991</v>
      </c>
      <c r="G3584">
        <f>IF(C3584="","",VLOOKUP(C3584,Classes_detaillees!B:D,Classes_detaillees!C$1,TRUE))</f>
        <v>15</v>
      </c>
      <c r="H3584">
        <f>IF(C3584="","",VLOOKUP(C3584,Classes_finales!B:D,Classes_finales!C$1,TRUE))</f>
        <v>15</v>
      </c>
      <c r="I3584">
        <f t="shared" si="55"/>
        <v>20</v>
      </c>
      <c r="J3584" s="31">
        <f>Classes_finales!$W$30*C3584^3+Classes_finales!$W$31*C3584^2+Classes_finales!$W$32*C3584+Classes_finales!$W$33</f>
        <v>0.52308542651336642</v>
      </c>
      <c r="K3584">
        <f>IF(OR(C3584&lt;10,C3584&gt;450),0,IF(H3584&gt;=MAX(Classes_finales!D:D),$M$1,Donnees_SIG!J3584))</f>
        <v>0.52308542651336642</v>
      </c>
      <c r="P3584" t="s">
        <v>39</v>
      </c>
    </row>
    <row r="3585" spans="1:16">
      <c r="A3585" t="s">
        <v>7204</v>
      </c>
      <c r="B3585" s="31" t="s">
        <v>7205</v>
      </c>
      <c r="C3585">
        <v>37.461399077999999</v>
      </c>
      <c r="D3585" t="s">
        <v>37</v>
      </c>
      <c r="E3585">
        <v>790325.59723047505</v>
      </c>
      <c r="F3585">
        <v>9637550.52479982</v>
      </c>
      <c r="G3585">
        <f>IF(C3585="","",VLOOKUP(C3585,Classes_detaillees!B:D,Classes_detaillees!C$1,TRUE))</f>
        <v>40</v>
      </c>
      <c r="H3585">
        <f>IF(C3585="","",VLOOKUP(C3585,Classes_finales!B:D,Classes_finales!C$1,TRUE))</f>
        <v>40</v>
      </c>
      <c r="I3585">
        <f t="shared" si="55"/>
        <v>20</v>
      </c>
      <c r="J3585" s="31">
        <f>Classes_finales!$W$30*C3585^3+Classes_finales!$W$31*C3585^2+Classes_finales!$W$32*C3585+Classes_finales!$W$33</f>
        <v>3.6898038348507218</v>
      </c>
      <c r="K3585">
        <f>IF(OR(C3585&lt;10,C3585&gt;450),0,IF(H3585&gt;=MAX(Classes_finales!D:D),$M$1,Donnees_SIG!J3585))</f>
        <v>3.6898038348507218</v>
      </c>
      <c r="P3585" t="s">
        <v>39</v>
      </c>
    </row>
    <row r="3586" spans="1:16">
      <c r="A3586" t="s">
        <v>7206</v>
      </c>
      <c r="B3586" t="s">
        <v>7207</v>
      </c>
      <c r="C3586">
        <v>12.740400314</v>
      </c>
      <c r="D3586" t="s">
        <v>37</v>
      </c>
      <c r="E3586">
        <v>790308.62932549696</v>
      </c>
      <c r="F3586">
        <v>9637471.8958397396</v>
      </c>
      <c r="G3586">
        <f>IF(C3586="","",VLOOKUP(C3586,Classes_detaillees!B:D,Classes_detaillees!C$1,TRUE))</f>
        <v>15</v>
      </c>
      <c r="H3586">
        <f>IF(C3586="","",VLOOKUP(C3586,Classes_finales!B:D,Classes_finales!C$1,TRUE))</f>
        <v>15</v>
      </c>
      <c r="I3586">
        <f t="shared" si="55"/>
        <v>20</v>
      </c>
      <c r="J3586" s="31">
        <f>Classes_finales!$W$30*C3586^3+Classes_finales!$W$31*C3586^2+Classes_finales!$W$32*C3586+Classes_finales!$W$33</f>
        <v>0.56296806317796433</v>
      </c>
      <c r="K3586">
        <f>IF(OR(C3586&lt;10,C3586&gt;450),0,IF(H3586&gt;=MAX(Classes_finales!D:D),$M$1,Donnees_SIG!J3586))</f>
        <v>0.56296806317796433</v>
      </c>
      <c r="P3586" t="s">
        <v>39</v>
      </c>
    </row>
    <row r="3587" spans="1:16">
      <c r="A3587" t="s">
        <v>7208</v>
      </c>
      <c r="B3587" t="s">
        <v>7209</v>
      </c>
      <c r="C3587">
        <v>183.89270020000001</v>
      </c>
      <c r="D3587" t="s">
        <v>37</v>
      </c>
      <c r="E3587">
        <v>783055.55655262398</v>
      </c>
      <c r="F3587">
        <v>9635706.5138083808</v>
      </c>
      <c r="G3587">
        <f>IF(C3587="","",VLOOKUP(C3587,Classes_detaillees!B:D,Classes_detaillees!C$1,TRUE))</f>
        <v>185</v>
      </c>
      <c r="H3587">
        <f>IF(C3587="","",VLOOKUP(C3587,Classes_finales!B:D,Classes_finales!C$1,TRUE))</f>
        <v>80</v>
      </c>
      <c r="I3587">
        <f t="shared" ref="I3587:I3650" si="56">IF(E3587="","",20)</f>
        <v>20</v>
      </c>
      <c r="J3587" s="31">
        <f>Classes_finales!$W$30*C3587^3+Classes_finales!$W$31*C3587^2+Classes_finales!$W$32*C3587+Classes_finales!$W$33</f>
        <v>-39.990092507368807</v>
      </c>
      <c r="K3587">
        <f>IF(OR(C3587&lt;10,C3587&gt;450),0,IF(H3587&gt;=MAX(Classes_finales!D:D),$M$1,Donnees_SIG!J3587))</f>
        <v>7.914299999999999</v>
      </c>
      <c r="P3587" t="s">
        <v>39</v>
      </c>
    </row>
    <row r="3588" spans="1:16">
      <c r="A3588" t="s">
        <v>7210</v>
      </c>
      <c r="B3588" s="31" t="s">
        <v>7211</v>
      </c>
      <c r="C3588">
        <v>31.935100554999998</v>
      </c>
      <c r="D3588" t="s">
        <v>37</v>
      </c>
      <c r="E3588">
        <v>783033.30770882405</v>
      </c>
      <c r="F3588">
        <v>9635587.0952012297</v>
      </c>
      <c r="G3588">
        <f>IF(C3588="","",VLOOKUP(C3588,Classes_detaillees!B:D,Classes_detaillees!C$1,TRUE))</f>
        <v>35</v>
      </c>
      <c r="H3588">
        <f>IF(C3588="","",VLOOKUP(C3588,Classes_finales!B:D,Classes_finales!C$1,TRUE))</f>
        <v>35</v>
      </c>
      <c r="I3588">
        <f t="shared" si="56"/>
        <v>20</v>
      </c>
      <c r="J3588" s="31">
        <f>Classes_finales!$W$30*C3588^3+Classes_finales!$W$31*C3588^2+Classes_finales!$W$32*C3588+Classes_finales!$W$33</f>
        <v>2.9316979864339774</v>
      </c>
      <c r="K3588">
        <f>IF(OR(C3588&lt;10,C3588&gt;450),0,IF(H3588&gt;=MAX(Classes_finales!D:D),$M$1,Donnees_SIG!J3588))</f>
        <v>2.9316979864339774</v>
      </c>
      <c r="P3588" t="s">
        <v>39</v>
      </c>
    </row>
    <row r="3589" spans="1:16">
      <c r="A3589" t="s">
        <v>7212</v>
      </c>
      <c r="B3589" t="s">
        <v>7213</v>
      </c>
      <c r="C3589">
        <v>72.945396423000005</v>
      </c>
      <c r="D3589" t="s">
        <v>37</v>
      </c>
      <c r="E3589">
        <v>784503.23142618104</v>
      </c>
      <c r="F3589">
        <v>9635665.7866955809</v>
      </c>
      <c r="G3589">
        <f>IF(C3589="","",VLOOKUP(C3589,Classes_detaillees!B:D,Classes_detaillees!C$1,TRUE))</f>
        <v>75</v>
      </c>
      <c r="H3589">
        <f>IF(C3589="","",VLOOKUP(C3589,Classes_finales!B:D,Classes_finales!C$1,TRUE))</f>
        <v>80</v>
      </c>
      <c r="I3589">
        <f t="shared" si="56"/>
        <v>20</v>
      </c>
      <c r="J3589" s="31">
        <f>Classes_finales!$W$30*C3589^3+Classes_finales!$W$31*C3589^2+Classes_finales!$W$32*C3589+Classes_finales!$W$33</f>
        <v>7.6162668387219927</v>
      </c>
      <c r="K3589">
        <f>IF(OR(C3589&lt;10,C3589&gt;450),0,IF(H3589&gt;=MAX(Classes_finales!D:D),$M$1,Donnees_SIG!J3589))</f>
        <v>7.914299999999999</v>
      </c>
      <c r="P3589" t="s">
        <v>39</v>
      </c>
    </row>
    <row r="3590" spans="1:16">
      <c r="A3590" t="s">
        <v>7214</v>
      </c>
      <c r="B3590" t="s">
        <v>7215</v>
      </c>
      <c r="C3590">
        <v>48.179798126000001</v>
      </c>
      <c r="D3590" t="s">
        <v>37</v>
      </c>
      <c r="E3590">
        <v>790577.25159562903</v>
      </c>
      <c r="F3590">
        <v>9639270.2661592998</v>
      </c>
      <c r="G3590">
        <f>IF(C3590="","",VLOOKUP(C3590,Classes_detaillees!B:D,Classes_detaillees!C$1,TRUE))</f>
        <v>50</v>
      </c>
      <c r="H3590">
        <f>IF(C3590="","",VLOOKUP(C3590,Classes_finales!B:D,Classes_finales!C$1,TRUE))</f>
        <v>50</v>
      </c>
      <c r="I3590">
        <f t="shared" si="56"/>
        <v>20</v>
      </c>
      <c r="J3590" s="31">
        <f>Classes_finales!$W$30*C3590^3+Classes_finales!$W$31*C3590^2+Classes_finales!$W$32*C3590+Classes_finales!$W$33</f>
        <v>5.1337864857854072</v>
      </c>
      <c r="K3590">
        <f>IF(OR(C3590&lt;10,C3590&gt;450),0,IF(H3590&gt;=MAX(Classes_finales!D:D),$M$1,Donnees_SIG!J3590))</f>
        <v>5.1337864857854072</v>
      </c>
      <c r="P3590" t="s">
        <v>39</v>
      </c>
    </row>
    <row r="3591" spans="1:16">
      <c r="A3591" t="s">
        <v>7216</v>
      </c>
      <c r="B3591" t="s">
        <v>7217</v>
      </c>
      <c r="C3591">
        <v>135.55619812</v>
      </c>
      <c r="D3591" t="s">
        <v>37</v>
      </c>
      <c r="E3591">
        <v>791883.47098855802</v>
      </c>
      <c r="F3591">
        <v>9638503.3528020792</v>
      </c>
      <c r="G3591">
        <f>IF(C3591="","",VLOOKUP(C3591,Classes_detaillees!B:D,Classes_detaillees!C$1,TRUE))</f>
        <v>140</v>
      </c>
      <c r="H3591">
        <f>IF(C3591="","",VLOOKUP(C3591,Classes_finales!B:D,Classes_finales!C$1,TRUE))</f>
        <v>80</v>
      </c>
      <c r="I3591">
        <f t="shared" si="56"/>
        <v>20</v>
      </c>
      <c r="J3591" s="31">
        <f>Classes_finales!$W$30*C3591^3+Classes_finales!$W$31*C3591^2+Classes_finales!$W$32*C3591+Classes_finales!$W$33</f>
        <v>-2.1567019316376759</v>
      </c>
      <c r="K3591">
        <f>IF(OR(C3591&lt;10,C3591&gt;450),0,IF(H3591&gt;=MAX(Classes_finales!D:D),$M$1,Donnees_SIG!J3591))</f>
        <v>7.914299999999999</v>
      </c>
      <c r="P3591" t="s">
        <v>39</v>
      </c>
    </row>
    <row r="3592" spans="1:16">
      <c r="A3592" t="s">
        <v>7218</v>
      </c>
      <c r="B3592" t="s">
        <v>7219</v>
      </c>
      <c r="C3592">
        <v>245.41850281000001</v>
      </c>
      <c r="D3592" t="s">
        <v>37</v>
      </c>
      <c r="E3592">
        <v>791877.67944559199</v>
      </c>
      <c r="F3592">
        <v>9638379.2183156796</v>
      </c>
      <c r="G3592">
        <f>IF(C3592="","",VLOOKUP(C3592,Classes_detaillees!B:D,Classes_detaillees!C$1,TRUE))</f>
        <v>250</v>
      </c>
      <c r="H3592">
        <f>IF(C3592="","",VLOOKUP(C3592,Classes_finales!B:D,Classes_finales!C$1,TRUE))</f>
        <v>80</v>
      </c>
      <c r="I3592">
        <f t="shared" si="56"/>
        <v>20</v>
      </c>
      <c r="J3592" s="31">
        <f>Classes_finales!$W$30*C3592^3+Classes_finales!$W$31*C3592^2+Classes_finales!$W$32*C3592+Classes_finales!$W$33</f>
        <v>-149.63916980464089</v>
      </c>
      <c r="K3592">
        <f>IF(OR(C3592&lt;10,C3592&gt;450),0,IF(H3592&gt;=MAX(Classes_finales!D:D),$M$1,Donnees_SIG!J3592))</f>
        <v>7.914299999999999</v>
      </c>
      <c r="P3592" t="s">
        <v>39</v>
      </c>
    </row>
    <row r="3593" spans="1:16">
      <c r="A3593" t="s">
        <v>7220</v>
      </c>
      <c r="B3593" t="s">
        <v>7221</v>
      </c>
      <c r="C3593">
        <v>165.44299315999999</v>
      </c>
      <c r="D3593" t="s">
        <v>37</v>
      </c>
      <c r="E3593">
        <v>792191.83629152295</v>
      </c>
      <c r="F3593">
        <v>9638501.6015890203</v>
      </c>
      <c r="G3593">
        <f>IF(C3593="","",VLOOKUP(C3593,Classes_detaillees!B:D,Classes_detaillees!C$1,TRUE))</f>
        <v>170</v>
      </c>
      <c r="H3593">
        <f>IF(C3593="","",VLOOKUP(C3593,Classes_finales!B:D,Classes_finales!C$1,TRUE))</f>
        <v>80</v>
      </c>
      <c r="I3593">
        <f t="shared" si="56"/>
        <v>20</v>
      </c>
      <c r="J3593" s="31">
        <f>Classes_finales!$W$30*C3593^3+Classes_finales!$W$31*C3593^2+Classes_finales!$W$32*C3593+Classes_finales!$W$33</f>
        <v>-21.415022791218089</v>
      </c>
      <c r="K3593">
        <f>IF(OR(C3593&lt;10,C3593&gt;450),0,IF(H3593&gt;=MAX(Classes_finales!D:D),$M$1,Donnees_SIG!J3593))</f>
        <v>7.914299999999999</v>
      </c>
      <c r="P3593" t="s">
        <v>39</v>
      </c>
    </row>
    <row r="3594" spans="1:16">
      <c r="A3594" t="s">
        <v>7222</v>
      </c>
      <c r="B3594" s="31" t="s">
        <v>7223</v>
      </c>
      <c r="C3594">
        <v>33.103801726999997</v>
      </c>
      <c r="D3594" t="s">
        <v>37</v>
      </c>
      <c r="E3594">
        <v>790778.43968033302</v>
      </c>
      <c r="F3594">
        <v>9639255.2380459309</v>
      </c>
      <c r="G3594">
        <f>IF(C3594="","",VLOOKUP(C3594,Classes_detaillees!B:D,Classes_detaillees!C$1,TRUE))</f>
        <v>35</v>
      </c>
      <c r="H3594">
        <f>IF(C3594="","",VLOOKUP(C3594,Classes_finales!B:D,Classes_finales!C$1,TRUE))</f>
        <v>35</v>
      </c>
      <c r="I3594">
        <f t="shared" si="56"/>
        <v>20</v>
      </c>
      <c r="J3594" s="31">
        <f>Classes_finales!$W$30*C3594^3+Classes_finales!$W$31*C3594^2+Classes_finales!$W$32*C3594+Classes_finales!$W$33</f>
        <v>3.0912582722713422</v>
      </c>
      <c r="K3594">
        <f>IF(OR(C3594&lt;10,C3594&gt;450),0,IF(H3594&gt;=MAX(Classes_finales!D:D),$M$1,Donnees_SIG!J3594))</f>
        <v>3.0912582722713422</v>
      </c>
      <c r="P3594" t="s">
        <v>39</v>
      </c>
    </row>
    <row r="3595" spans="1:16">
      <c r="A3595" t="s">
        <v>7224</v>
      </c>
      <c r="B3595" s="31" t="s">
        <v>7225</v>
      </c>
      <c r="C3595">
        <v>75.720199585000003</v>
      </c>
      <c r="D3595" t="s">
        <v>37</v>
      </c>
      <c r="E3595">
        <v>785640.42050265404</v>
      </c>
      <c r="F3595">
        <v>9635873.6957625691</v>
      </c>
      <c r="G3595">
        <f>IF(C3595="","",VLOOKUP(C3595,Classes_detaillees!B:D,Classes_detaillees!C$1,TRUE))</f>
        <v>80</v>
      </c>
      <c r="H3595">
        <f>IF(C3595="","",VLOOKUP(C3595,Classes_finales!B:D,Classes_finales!C$1,TRUE))</f>
        <v>80</v>
      </c>
      <c r="I3595">
        <f t="shared" si="56"/>
        <v>20</v>
      </c>
      <c r="J3595" s="31">
        <f>Classes_finales!$W$30*C3595^3+Classes_finales!$W$31*C3595^2+Classes_finales!$W$32*C3595+Classes_finales!$W$33</f>
        <v>7.7616774072122485</v>
      </c>
      <c r="K3595">
        <f>IF(OR(C3595&lt;10,C3595&gt;450),0,IF(H3595&gt;=MAX(Classes_finales!D:D),$M$1,Donnees_SIG!J3595))</f>
        <v>7.914299999999999</v>
      </c>
      <c r="P3595" t="s">
        <v>39</v>
      </c>
    </row>
    <row r="3596" spans="1:16">
      <c r="A3596" t="s">
        <v>7226</v>
      </c>
      <c r="B3596" s="31" t="s">
        <v>7227</v>
      </c>
      <c r="C3596">
        <v>36.354801178000002</v>
      </c>
      <c r="D3596" t="s">
        <v>37</v>
      </c>
      <c r="E3596">
        <v>783185.2546632</v>
      </c>
      <c r="F3596">
        <v>9636471.8532309402</v>
      </c>
      <c r="G3596">
        <f>IF(C3596="","",VLOOKUP(C3596,Classes_detaillees!B:D,Classes_detaillees!C$1,TRUE))</f>
        <v>40</v>
      </c>
      <c r="H3596">
        <f>IF(C3596="","",VLOOKUP(C3596,Classes_finales!B:D,Classes_finales!C$1,TRUE))</f>
        <v>40</v>
      </c>
      <c r="I3596">
        <f t="shared" si="56"/>
        <v>20</v>
      </c>
      <c r="J3596" s="31">
        <f>Classes_finales!$W$30*C3596^3+Classes_finales!$W$31*C3596^2+Classes_finales!$W$32*C3596+Classes_finales!$W$33</f>
        <v>3.5375834961022075</v>
      </c>
      <c r="K3596">
        <f>IF(OR(C3596&lt;10,C3596&gt;450),0,IF(H3596&gt;=MAX(Classes_finales!D:D),$M$1,Donnees_SIG!J3596))</f>
        <v>3.5375834961022075</v>
      </c>
      <c r="P3596" t="s">
        <v>39</v>
      </c>
    </row>
    <row r="3597" spans="1:16">
      <c r="A3597" t="s">
        <v>7228</v>
      </c>
      <c r="B3597" t="s">
        <v>7229</v>
      </c>
      <c r="C3597">
        <v>39.728099823000001</v>
      </c>
      <c r="D3597" t="s">
        <v>37</v>
      </c>
      <c r="E3597">
        <v>791729.65575093299</v>
      </c>
      <c r="F3597">
        <v>9638268.6299927197</v>
      </c>
      <c r="G3597">
        <f>IF(C3597="","",VLOOKUP(C3597,Classes_detaillees!B:D,Classes_detaillees!C$1,TRUE))</f>
        <v>40</v>
      </c>
      <c r="H3597">
        <f>IF(C3597="","",VLOOKUP(C3597,Classes_finales!B:D,Classes_finales!C$1,TRUE))</f>
        <v>40</v>
      </c>
      <c r="I3597">
        <f t="shared" si="56"/>
        <v>20</v>
      </c>
      <c r="J3597" s="31">
        <f>Classes_finales!$W$30*C3597^3+Classes_finales!$W$31*C3597^2+Classes_finales!$W$32*C3597+Classes_finales!$W$33</f>
        <v>4.0010624818574545</v>
      </c>
      <c r="K3597">
        <f>IF(OR(C3597&lt;10,C3597&gt;450),0,IF(H3597&gt;=MAX(Classes_finales!D:D),$M$1,Donnees_SIG!J3597))</f>
        <v>4.0010624818574545</v>
      </c>
      <c r="P3597" t="s">
        <v>39</v>
      </c>
    </row>
    <row r="3598" spans="1:16">
      <c r="A3598" t="s">
        <v>7230</v>
      </c>
      <c r="B3598" t="s">
        <v>7231</v>
      </c>
      <c r="C3598">
        <v>60.007099152000002</v>
      </c>
      <c r="D3598" t="s">
        <v>37</v>
      </c>
      <c r="E3598">
        <v>790190.20181190001</v>
      </c>
      <c r="F3598">
        <v>9637730.7091581598</v>
      </c>
      <c r="G3598">
        <f>IF(C3598="","",VLOOKUP(C3598,Classes_detaillees!B:D,Classes_detaillees!C$1,TRUE))</f>
        <v>65</v>
      </c>
      <c r="H3598">
        <f>IF(C3598="","",VLOOKUP(C3598,Classes_finales!B:D,Classes_finales!C$1,TRUE))</f>
        <v>70</v>
      </c>
      <c r="I3598">
        <f t="shared" si="56"/>
        <v>20</v>
      </c>
      <c r="J3598" s="31">
        <f>Classes_finales!$W$30*C3598^3+Classes_finales!$W$31*C3598^2+Classes_finales!$W$32*C3598+Classes_finales!$W$33</f>
        <v>6.5370446304805014</v>
      </c>
      <c r="K3598">
        <f>IF(OR(C3598&lt;10,C3598&gt;450),0,IF(H3598&gt;=MAX(Classes_finales!D:D),$M$1,Donnees_SIG!J3598))</f>
        <v>6.5370446304805014</v>
      </c>
      <c r="P3598" t="s">
        <v>39</v>
      </c>
    </row>
    <row r="3599" spans="1:16">
      <c r="A3599" t="s">
        <v>7232</v>
      </c>
      <c r="B3599" s="31" t="s">
        <v>7233</v>
      </c>
      <c r="C3599">
        <v>142.97399902000001</v>
      </c>
      <c r="D3599" t="s">
        <v>37</v>
      </c>
      <c r="E3599">
        <v>784362.17614369001</v>
      </c>
      <c r="F3599">
        <v>9637519.27862758</v>
      </c>
      <c r="G3599">
        <f>IF(C3599="","",VLOOKUP(C3599,Classes_detaillees!B:D,Classes_detaillees!C$1,TRUE))</f>
        <v>145</v>
      </c>
      <c r="H3599">
        <f>IF(C3599="","",VLOOKUP(C3599,Classes_finales!B:D,Classes_finales!C$1,TRUE))</f>
        <v>80</v>
      </c>
      <c r="I3599">
        <f t="shared" si="56"/>
        <v>20</v>
      </c>
      <c r="J3599" s="31">
        <f>Classes_finales!$W$30*C3599^3+Classes_finales!$W$31*C3599^2+Classes_finales!$W$32*C3599+Classes_finales!$W$33</f>
        <v>-5.8232819428303806</v>
      </c>
      <c r="K3599">
        <f>IF(OR(C3599&lt;10,C3599&gt;450),0,IF(H3599&gt;=MAX(Classes_finales!D:D),$M$1,Donnees_SIG!J3599))</f>
        <v>7.914299999999999</v>
      </c>
      <c r="P3599" t="s">
        <v>39</v>
      </c>
    </row>
    <row r="3600" spans="1:16">
      <c r="A3600" t="s">
        <v>7234</v>
      </c>
      <c r="B3600" t="s">
        <v>7235</v>
      </c>
      <c r="C3600">
        <v>87.844596863000007</v>
      </c>
      <c r="D3600" t="s">
        <v>37</v>
      </c>
      <c r="E3600">
        <v>784333.92721039697</v>
      </c>
      <c r="F3600">
        <v>9634981.5096327402</v>
      </c>
      <c r="G3600">
        <f>IF(C3600="","",VLOOKUP(C3600,Classes_detaillees!B:D,Classes_detaillees!C$1,TRUE))</f>
        <v>90</v>
      </c>
      <c r="H3600">
        <f>IF(C3600="","",VLOOKUP(C3600,Classes_finales!B:D,Classes_finales!C$1,TRUE))</f>
        <v>80</v>
      </c>
      <c r="I3600">
        <f t="shared" si="56"/>
        <v>20</v>
      </c>
      <c r="J3600" s="31">
        <f>Classes_finales!$W$30*C3600^3+Classes_finales!$W$31*C3600^2+Classes_finales!$W$32*C3600+Classes_finales!$W$33</f>
        <v>7.939977673078344</v>
      </c>
      <c r="K3600">
        <f>IF(OR(C3600&lt;10,C3600&gt;450),0,IF(H3600&gt;=MAX(Classes_finales!D:D),$M$1,Donnees_SIG!J3600))</f>
        <v>7.914299999999999</v>
      </c>
      <c r="P3600" t="s">
        <v>39</v>
      </c>
    </row>
    <row r="3601" spans="1:16">
      <c r="A3601" t="s">
        <v>7236</v>
      </c>
      <c r="B3601" t="s">
        <v>7237</v>
      </c>
      <c r="C3601">
        <v>103.43859863</v>
      </c>
      <c r="D3601" t="s">
        <v>37</v>
      </c>
      <c r="E3601">
        <v>791921.98889806401</v>
      </c>
      <c r="F3601">
        <v>9639520.2936599292</v>
      </c>
      <c r="G3601">
        <f>IF(C3601="","",VLOOKUP(C3601,Classes_detaillees!B:D,Classes_detaillees!C$1,TRUE))</f>
        <v>105</v>
      </c>
      <c r="H3601">
        <f>IF(C3601="","",VLOOKUP(C3601,Classes_finales!B:D,Classes_finales!C$1,TRUE))</f>
        <v>80</v>
      </c>
      <c r="I3601">
        <f t="shared" si="56"/>
        <v>20</v>
      </c>
      <c r="J3601" s="31">
        <f>Classes_finales!$W$30*C3601^3+Classes_finales!$W$31*C3601^2+Classes_finales!$W$32*C3601+Classes_finales!$W$33</f>
        <v>6.8120362741115397</v>
      </c>
      <c r="K3601">
        <f>IF(OR(C3601&lt;10,C3601&gt;450),0,IF(H3601&gt;=MAX(Classes_finales!D:D),$M$1,Donnees_SIG!J3601))</f>
        <v>7.914299999999999</v>
      </c>
      <c r="P3601" t="s">
        <v>39</v>
      </c>
    </row>
    <row r="3602" spans="1:16">
      <c r="A3602" t="s">
        <v>7238</v>
      </c>
      <c r="B3602" t="s">
        <v>7239</v>
      </c>
      <c r="C3602">
        <v>29.749599456999999</v>
      </c>
      <c r="D3602" t="s">
        <v>37</v>
      </c>
      <c r="E3602">
        <v>786486.65195321897</v>
      </c>
      <c r="F3602">
        <v>9635996.1346857697</v>
      </c>
      <c r="G3602">
        <f>IF(C3602="","",VLOOKUP(C3602,Classes_detaillees!B:D,Classes_detaillees!C$1,TRUE))</f>
        <v>30</v>
      </c>
      <c r="H3602">
        <f>IF(C3602="","",VLOOKUP(C3602,Classes_finales!B:D,Classes_finales!C$1,TRUE))</f>
        <v>30</v>
      </c>
      <c r="I3602">
        <f t="shared" si="56"/>
        <v>20</v>
      </c>
      <c r="J3602" s="31">
        <f>Classes_finales!$W$30*C3602^3+Classes_finales!$W$31*C3602^2+Classes_finales!$W$32*C3602+Classes_finales!$W$33</f>
        <v>2.6355463609265177</v>
      </c>
      <c r="K3602">
        <f>IF(OR(C3602&lt;10,C3602&gt;450),0,IF(H3602&gt;=MAX(Classes_finales!D:D),$M$1,Donnees_SIG!J3602))</f>
        <v>2.6355463609265177</v>
      </c>
      <c r="P3602" t="s">
        <v>39</v>
      </c>
    </row>
    <row r="3603" spans="1:16">
      <c r="A3603" t="s">
        <v>7240</v>
      </c>
      <c r="B3603" t="s">
        <v>7241</v>
      </c>
      <c r="C3603">
        <v>64.638999939000001</v>
      </c>
      <c r="D3603" t="s">
        <v>37</v>
      </c>
      <c r="E3603">
        <v>784519.16582071001</v>
      </c>
      <c r="F3603">
        <v>9635662.0631907396</v>
      </c>
      <c r="G3603">
        <f>IF(C3603="","",VLOOKUP(C3603,Classes_detaillees!B:D,Classes_detaillees!C$1,TRUE))</f>
        <v>65</v>
      </c>
      <c r="H3603">
        <f>IF(C3603="","",VLOOKUP(C3603,Classes_finales!B:D,Classes_finales!C$1,TRUE))</f>
        <v>70</v>
      </c>
      <c r="I3603">
        <f t="shared" si="56"/>
        <v>20</v>
      </c>
      <c r="J3603" s="31">
        <f>Classes_finales!$W$30*C3603^3+Classes_finales!$W$31*C3603^2+Classes_finales!$W$32*C3603+Classes_finales!$W$33</f>
        <v>6.9908059896898269</v>
      </c>
      <c r="K3603">
        <f>IF(OR(C3603&lt;10,C3603&gt;450),0,IF(H3603&gt;=MAX(Classes_finales!D:D),$M$1,Donnees_SIG!J3603))</f>
        <v>6.9908059896898269</v>
      </c>
      <c r="P3603" t="s">
        <v>39</v>
      </c>
    </row>
    <row r="3604" spans="1:16">
      <c r="A3604" t="s">
        <v>7242</v>
      </c>
      <c r="B3604" t="s">
        <v>7243</v>
      </c>
      <c r="C3604">
        <v>64.243896484000004</v>
      </c>
      <c r="D3604" t="s">
        <v>37</v>
      </c>
      <c r="E3604">
        <v>790893.36682735605</v>
      </c>
      <c r="F3604">
        <v>9638279.9994474594</v>
      </c>
      <c r="G3604">
        <f>IF(C3604="","",VLOOKUP(C3604,Classes_detaillees!B:D,Classes_detaillees!C$1,TRUE))</f>
        <v>65</v>
      </c>
      <c r="H3604">
        <f>IF(C3604="","",VLOOKUP(C3604,Classes_finales!B:D,Classes_finales!C$1,TRUE))</f>
        <v>70</v>
      </c>
      <c r="I3604">
        <f t="shared" si="56"/>
        <v>20</v>
      </c>
      <c r="J3604" s="31">
        <f>Classes_finales!$W$30*C3604^3+Classes_finales!$W$31*C3604^2+Classes_finales!$W$32*C3604+Classes_finales!$W$33</f>
        <v>6.9547411135484509</v>
      </c>
      <c r="K3604">
        <f>IF(OR(C3604&lt;10,C3604&gt;450),0,IF(H3604&gt;=MAX(Classes_finales!D:D),$M$1,Donnees_SIG!J3604))</f>
        <v>6.9547411135484509</v>
      </c>
      <c r="P3604" t="s">
        <v>39</v>
      </c>
    </row>
    <row r="3605" spans="1:16">
      <c r="A3605" t="s">
        <v>7244</v>
      </c>
      <c r="B3605" t="s">
        <v>7245</v>
      </c>
      <c r="C3605">
        <v>77.975799561000002</v>
      </c>
      <c r="D3605" t="s">
        <v>37</v>
      </c>
      <c r="E3605">
        <v>790709.90900910296</v>
      </c>
      <c r="F3605">
        <v>9637616.3606594894</v>
      </c>
      <c r="G3605">
        <f>IF(C3605="","",VLOOKUP(C3605,Classes_detaillees!B:D,Classes_detaillees!C$1,TRUE))</f>
        <v>80</v>
      </c>
      <c r="H3605">
        <f>IF(C3605="","",VLOOKUP(C3605,Classes_finales!B:D,Classes_finales!C$1,TRUE))</f>
        <v>80</v>
      </c>
      <c r="I3605">
        <f t="shared" si="56"/>
        <v>20</v>
      </c>
      <c r="J3605" s="31">
        <f>Classes_finales!$W$30*C3605^3+Classes_finales!$W$31*C3605^2+Classes_finales!$W$32*C3605+Classes_finales!$W$33</f>
        <v>7.85341008045223</v>
      </c>
      <c r="K3605">
        <f>IF(OR(C3605&lt;10,C3605&gt;450),0,IF(H3605&gt;=MAX(Classes_finales!D:D),$M$1,Donnees_SIG!J3605))</f>
        <v>7.914299999999999</v>
      </c>
      <c r="P3605" t="s">
        <v>39</v>
      </c>
    </row>
    <row r="3606" spans="1:16">
      <c r="A3606" t="s">
        <v>7246</v>
      </c>
      <c r="B3606" s="31" t="s">
        <v>7247</v>
      </c>
      <c r="C3606">
        <v>59.654499053999999</v>
      </c>
      <c r="D3606" t="s">
        <v>37</v>
      </c>
      <c r="E3606">
        <v>783071.58861393703</v>
      </c>
      <c r="F3606">
        <v>9636247.6869351603</v>
      </c>
      <c r="G3606">
        <f>IF(C3606="","",VLOOKUP(C3606,Classes_detaillees!B:D,Classes_detaillees!C$1,TRUE))</f>
        <v>60</v>
      </c>
      <c r="H3606">
        <f>IF(C3606="","",VLOOKUP(C3606,Classes_finales!B:D,Classes_finales!C$1,TRUE))</f>
        <v>60</v>
      </c>
      <c r="I3606">
        <f t="shared" si="56"/>
        <v>20</v>
      </c>
      <c r="J3606" s="31">
        <f>Classes_finales!$W$30*C3606^3+Classes_finales!$W$31*C3606^2+Classes_finales!$W$32*C3606+Classes_finales!$W$33</f>
        <v>6.4998906563546406</v>
      </c>
      <c r="K3606">
        <f>IF(OR(C3606&lt;10,C3606&gt;450),0,IF(H3606&gt;=MAX(Classes_finales!D:D),$M$1,Donnees_SIG!J3606))</f>
        <v>6.4998906563546406</v>
      </c>
      <c r="P3606" t="s">
        <v>39</v>
      </c>
    </row>
    <row r="3607" spans="1:16">
      <c r="A3607" t="s">
        <v>7248</v>
      </c>
      <c r="B3607" s="31" t="s">
        <v>7249</v>
      </c>
      <c r="C3607">
        <v>91.119102478000002</v>
      </c>
      <c r="D3607" t="s">
        <v>37</v>
      </c>
      <c r="E3607">
        <v>792012.454975778</v>
      </c>
      <c r="F3607">
        <v>9637785.3443991095</v>
      </c>
      <c r="G3607">
        <f>IF(C3607="","",VLOOKUP(C3607,Classes_detaillees!B:D,Classes_detaillees!C$1,TRUE))</f>
        <v>95</v>
      </c>
      <c r="H3607">
        <f>IF(C3607="","",VLOOKUP(C3607,Classes_finales!B:D,Classes_finales!C$1,TRUE))</f>
        <v>80</v>
      </c>
      <c r="I3607">
        <f t="shared" si="56"/>
        <v>20</v>
      </c>
      <c r="J3607" s="31">
        <f>Classes_finales!$W$30*C3607^3+Classes_finales!$W$31*C3607^2+Classes_finales!$W$32*C3607+Classes_finales!$W$33</f>
        <v>7.8422220277751276</v>
      </c>
      <c r="K3607">
        <f>IF(OR(C3607&lt;10,C3607&gt;450),0,IF(H3607&gt;=MAX(Classes_finales!D:D),$M$1,Donnees_SIG!J3607))</f>
        <v>7.914299999999999</v>
      </c>
      <c r="P3607" t="s">
        <v>39</v>
      </c>
    </row>
    <row r="3608" spans="1:16">
      <c r="A3608" t="s">
        <v>7250</v>
      </c>
      <c r="B3608" t="s">
        <v>7251</v>
      </c>
      <c r="C3608">
        <v>29.521099091</v>
      </c>
      <c r="D3608" t="s">
        <v>37</v>
      </c>
      <c r="E3608">
        <v>783187.45009862003</v>
      </c>
      <c r="F3608">
        <v>9635307.2366303094</v>
      </c>
      <c r="G3608">
        <f>IF(C3608="","",VLOOKUP(C3608,Classes_detaillees!B:D,Classes_detaillees!C$1,TRUE))</f>
        <v>30</v>
      </c>
      <c r="H3608">
        <f>IF(C3608="","",VLOOKUP(C3608,Classes_finales!B:D,Classes_finales!C$1,TRUE))</f>
        <v>30</v>
      </c>
      <c r="I3608">
        <f t="shared" si="56"/>
        <v>20</v>
      </c>
      <c r="J3608" s="31">
        <f>Classes_finales!$W$30*C3608^3+Classes_finales!$W$31*C3608^2+Classes_finales!$W$32*C3608+Classes_finales!$W$33</f>
        <v>2.6047902024890863</v>
      </c>
      <c r="K3608">
        <f>IF(OR(C3608&lt;10,C3608&gt;450),0,IF(H3608&gt;=MAX(Classes_finales!D:D),$M$1,Donnees_SIG!J3608))</f>
        <v>2.6047902024890863</v>
      </c>
      <c r="P3608" t="s">
        <v>39</v>
      </c>
    </row>
    <row r="3609" spans="1:16">
      <c r="A3609" t="s">
        <v>7252</v>
      </c>
      <c r="B3609" t="s">
        <v>7253</v>
      </c>
      <c r="C3609">
        <v>113.52619934000001</v>
      </c>
      <c r="D3609" t="s">
        <v>37</v>
      </c>
      <c r="E3609">
        <v>790460.02089723304</v>
      </c>
      <c r="F3609">
        <v>9638656.1443145499</v>
      </c>
      <c r="G3609">
        <f>IF(C3609="","",VLOOKUP(C3609,Classes_detaillees!B:D,Classes_detaillees!C$1,TRUE))</f>
        <v>115</v>
      </c>
      <c r="H3609">
        <f>IF(C3609="","",VLOOKUP(C3609,Classes_finales!B:D,Classes_finales!C$1,TRUE))</f>
        <v>80</v>
      </c>
      <c r="I3609">
        <f t="shared" si="56"/>
        <v>20</v>
      </c>
      <c r="J3609" s="31">
        <f>Classes_finales!$W$30*C3609^3+Classes_finales!$W$31*C3609^2+Classes_finales!$W$32*C3609+Classes_finales!$W$33</f>
        <v>5.0730136412904621</v>
      </c>
      <c r="K3609">
        <f>IF(OR(C3609&lt;10,C3609&gt;450),0,IF(H3609&gt;=MAX(Classes_finales!D:D),$M$1,Donnees_SIG!J3609))</f>
        <v>7.914299999999999</v>
      </c>
      <c r="P3609" t="s">
        <v>39</v>
      </c>
    </row>
    <row r="3610" spans="1:16">
      <c r="A3610" t="s">
        <v>7254</v>
      </c>
      <c r="B3610" t="s">
        <v>7255</v>
      </c>
      <c r="C3610">
        <v>318.94958495999998</v>
      </c>
      <c r="D3610" t="s">
        <v>37</v>
      </c>
      <c r="E3610">
        <v>790671.96227566805</v>
      </c>
      <c r="F3610">
        <v>9638602.1989799198</v>
      </c>
      <c r="G3610">
        <f>IF(C3610="","",VLOOKUP(C3610,Classes_detaillees!B:D,Classes_detaillees!C$1,TRUE))</f>
        <v>320</v>
      </c>
      <c r="H3610">
        <f>IF(C3610="","",VLOOKUP(C3610,Classes_finales!B:D,Classes_finales!C$1,TRUE))</f>
        <v>80</v>
      </c>
      <c r="I3610">
        <f t="shared" si="56"/>
        <v>20</v>
      </c>
      <c r="J3610" s="31">
        <f>Classes_finales!$W$30*C3610^3+Classes_finales!$W$31*C3610^2+Classes_finales!$W$32*C3610+Classes_finales!$W$33</f>
        <v>-407.45343712622662</v>
      </c>
      <c r="K3610">
        <f>IF(OR(C3610&lt;10,C3610&gt;450),0,IF(H3610&gt;=MAX(Classes_finales!D:D),$M$1,Donnees_SIG!J3610))</f>
        <v>7.914299999999999</v>
      </c>
      <c r="P3610" t="s">
        <v>39</v>
      </c>
    </row>
    <row r="3611" spans="1:16">
      <c r="A3611" t="s">
        <v>7256</v>
      </c>
      <c r="B3611" t="s">
        <v>7257</v>
      </c>
      <c r="C3611">
        <v>136.40730285999999</v>
      </c>
      <c r="D3611" t="s">
        <v>37</v>
      </c>
      <c r="E3611">
        <v>792008.11280090699</v>
      </c>
      <c r="F3611">
        <v>9638585.9046210703</v>
      </c>
      <c r="G3611">
        <f>IF(C3611="","",VLOOKUP(C3611,Classes_detaillees!B:D,Classes_detaillees!C$1,TRUE))</f>
        <v>140</v>
      </c>
      <c r="H3611">
        <f>IF(C3611="","",VLOOKUP(C3611,Classes_finales!B:D,Classes_finales!C$1,TRUE))</f>
        <v>80</v>
      </c>
      <c r="I3611">
        <f t="shared" si="56"/>
        <v>20</v>
      </c>
      <c r="J3611" s="31">
        <f>Classes_finales!$W$30*C3611^3+Classes_finales!$W$31*C3611^2+Classes_finales!$W$32*C3611+Classes_finales!$W$33</f>
        <v>-2.5433129470445999</v>
      </c>
      <c r="K3611">
        <f>IF(OR(C3611&lt;10,C3611&gt;450),0,IF(H3611&gt;=MAX(Classes_finales!D:D),$M$1,Donnees_SIG!J3611))</f>
        <v>7.914299999999999</v>
      </c>
      <c r="P3611" t="s">
        <v>39</v>
      </c>
    </row>
    <row r="3612" spans="1:16">
      <c r="A3612" t="s">
        <v>7258</v>
      </c>
      <c r="B3612" t="s">
        <v>7259</v>
      </c>
      <c r="C3612">
        <v>168.32449341</v>
      </c>
      <c r="D3612" t="s">
        <v>37</v>
      </c>
      <c r="E3612">
        <v>784646.25755663996</v>
      </c>
      <c r="F3612">
        <v>9635417.3906229306</v>
      </c>
      <c r="G3612">
        <f>IF(C3612="","",VLOOKUP(C3612,Classes_detaillees!B:D,Classes_detaillees!C$1,TRUE))</f>
        <v>170</v>
      </c>
      <c r="H3612">
        <f>IF(C3612="","",VLOOKUP(C3612,Classes_finales!B:D,Classes_finales!C$1,TRUE))</f>
        <v>80</v>
      </c>
      <c r="I3612">
        <f t="shared" si="56"/>
        <v>20</v>
      </c>
      <c r="J3612" s="31">
        <f>Classes_finales!$W$30*C3612^3+Classes_finales!$W$31*C3612^2+Classes_finales!$W$32*C3612+Classes_finales!$W$33</f>
        <v>-23.950351332154675</v>
      </c>
      <c r="K3612">
        <f>IF(OR(C3612&lt;10,C3612&gt;450),0,IF(H3612&gt;=MAX(Classes_finales!D:D),$M$1,Donnees_SIG!J3612))</f>
        <v>7.914299999999999</v>
      </c>
      <c r="P3612" t="s">
        <v>39</v>
      </c>
    </row>
    <row r="3613" spans="1:16">
      <c r="A3613" t="s">
        <v>7260</v>
      </c>
      <c r="B3613" s="31" t="s">
        <v>7261</v>
      </c>
      <c r="C3613">
        <v>152.67179870999999</v>
      </c>
      <c r="D3613" t="s">
        <v>37</v>
      </c>
      <c r="E3613">
        <v>792213.26665589702</v>
      </c>
      <c r="F3613">
        <v>9639634.2655302808</v>
      </c>
      <c r="G3613">
        <f>IF(C3613="","",VLOOKUP(C3613,Classes_detaillees!B:D,Classes_detaillees!C$1,TRUE))</f>
        <v>155</v>
      </c>
      <c r="H3613">
        <f>IF(C3613="","",VLOOKUP(C3613,Classes_finales!B:D,Classes_finales!C$1,TRUE))</f>
        <v>80</v>
      </c>
      <c r="I3613">
        <f t="shared" si="56"/>
        <v>20</v>
      </c>
      <c r="J3613" s="31">
        <f>Classes_finales!$W$30*C3613^3+Classes_finales!$W$31*C3613^2+Classes_finales!$W$32*C3613+Classes_finales!$W$33</f>
        <v>-11.683139073206799</v>
      </c>
      <c r="K3613">
        <f>IF(OR(C3613&lt;10,C3613&gt;450),0,IF(H3613&gt;=MAX(Classes_finales!D:D),$M$1,Donnees_SIG!J3613))</f>
        <v>7.914299999999999</v>
      </c>
      <c r="P3613" t="s">
        <v>39</v>
      </c>
    </row>
    <row r="3614" spans="1:16">
      <c r="A3614" t="s">
        <v>7262</v>
      </c>
      <c r="B3614" t="s">
        <v>7263</v>
      </c>
      <c r="C3614">
        <v>13.522500038</v>
      </c>
      <c r="D3614" t="s">
        <v>37</v>
      </c>
      <c r="E3614">
        <v>783054.383514032</v>
      </c>
      <c r="F3614">
        <v>9636261.1803626809</v>
      </c>
      <c r="G3614">
        <f>IF(C3614="","",VLOOKUP(C3614,Classes_detaillees!B:D,Classes_detaillees!C$1,TRUE))</f>
        <v>15</v>
      </c>
      <c r="H3614">
        <f>IF(C3614="","",VLOOKUP(C3614,Classes_finales!B:D,Classes_finales!C$1,TRUE))</f>
        <v>15</v>
      </c>
      <c r="I3614">
        <f t="shared" si="56"/>
        <v>20</v>
      </c>
      <c r="J3614" s="31">
        <f>Classes_finales!$W$30*C3614^3+Classes_finales!$W$31*C3614^2+Classes_finales!$W$32*C3614+Classes_finales!$W$33</f>
        <v>0.64456391996593343</v>
      </c>
      <c r="K3614">
        <f>IF(OR(C3614&lt;10,C3614&gt;450),0,IF(H3614&gt;=MAX(Classes_finales!D:D),$M$1,Donnees_SIG!J3614))</f>
        <v>0.64456391996593343</v>
      </c>
      <c r="P3614" t="s">
        <v>39</v>
      </c>
    </row>
    <row r="3615" spans="1:16">
      <c r="A3615" t="s">
        <v>7264</v>
      </c>
      <c r="B3615" t="s">
        <v>7265</v>
      </c>
      <c r="C3615">
        <v>104.89320374</v>
      </c>
      <c r="D3615" t="s">
        <v>37</v>
      </c>
      <c r="E3615">
        <v>790599.12907126499</v>
      </c>
      <c r="F3615">
        <v>9637726.8756050691</v>
      </c>
      <c r="G3615">
        <f>IF(C3615="","",VLOOKUP(C3615,Classes_detaillees!B:D,Classes_detaillees!C$1,TRUE))</f>
        <v>105</v>
      </c>
      <c r="H3615">
        <f>IF(C3615="","",VLOOKUP(C3615,Classes_finales!B:D,Classes_finales!C$1,TRUE))</f>
        <v>80</v>
      </c>
      <c r="I3615">
        <f t="shared" si="56"/>
        <v>20</v>
      </c>
      <c r="J3615" s="31">
        <f>Classes_finales!$W$30*C3615^3+Classes_finales!$W$31*C3615^2+Classes_finales!$W$32*C3615+Classes_finales!$W$33</f>
        <v>6.6144824087284508</v>
      </c>
      <c r="K3615">
        <f>IF(OR(C3615&lt;10,C3615&gt;450),0,IF(H3615&gt;=MAX(Classes_finales!D:D),$M$1,Donnees_SIG!J3615))</f>
        <v>7.914299999999999</v>
      </c>
      <c r="P3615" t="s">
        <v>39</v>
      </c>
    </row>
    <row r="3616" spans="1:16">
      <c r="A3616" t="s">
        <v>7266</v>
      </c>
      <c r="B3616" t="s">
        <v>7267</v>
      </c>
      <c r="C3616">
        <v>65.551002502000003</v>
      </c>
      <c r="D3616" t="s">
        <v>37</v>
      </c>
      <c r="E3616">
        <v>783108.148648976</v>
      </c>
      <c r="F3616">
        <v>9635811.6018103603</v>
      </c>
      <c r="G3616">
        <f>IF(C3616="","",VLOOKUP(C3616,Classes_detaillees!B:D,Classes_detaillees!C$1,TRUE))</f>
        <v>70</v>
      </c>
      <c r="H3616">
        <f>IF(C3616="","",VLOOKUP(C3616,Classes_finales!B:D,Classes_finales!C$1,TRUE))</f>
        <v>70</v>
      </c>
      <c r="I3616">
        <f t="shared" si="56"/>
        <v>20</v>
      </c>
      <c r="J3616" s="31">
        <f>Classes_finales!$W$30*C3616^3+Classes_finales!$W$31*C3616^2+Classes_finales!$W$32*C3616+Classes_finales!$W$33</f>
        <v>7.0720401515629447</v>
      </c>
      <c r="K3616">
        <f>IF(OR(C3616&lt;10,C3616&gt;450),0,IF(H3616&gt;=MAX(Classes_finales!D:D),$M$1,Donnees_SIG!J3616))</f>
        <v>7.0720401515629447</v>
      </c>
      <c r="P3616" t="s">
        <v>39</v>
      </c>
    </row>
    <row r="3617" spans="1:16">
      <c r="A3617" t="s">
        <v>7268</v>
      </c>
      <c r="B3617" t="s">
        <v>7269</v>
      </c>
      <c r="C3617">
        <v>71.907501221000004</v>
      </c>
      <c r="D3617" t="s">
        <v>37</v>
      </c>
      <c r="E3617">
        <v>783014.78805808397</v>
      </c>
      <c r="F3617">
        <v>9636397.5454356</v>
      </c>
      <c r="G3617">
        <f>IF(C3617="","",VLOOKUP(C3617,Classes_detaillees!B:D,Classes_detaillees!C$1,TRUE))</f>
        <v>75</v>
      </c>
      <c r="H3617">
        <f>IF(C3617="","",VLOOKUP(C3617,Classes_finales!B:D,Classes_finales!C$1,TRUE))</f>
        <v>80</v>
      </c>
      <c r="I3617">
        <f t="shared" si="56"/>
        <v>20</v>
      </c>
      <c r="J3617" s="31">
        <f>Classes_finales!$W$30*C3617^3+Classes_finales!$W$31*C3617^2+Classes_finales!$W$32*C3617+Classes_finales!$W$33</f>
        <v>7.553125903565169</v>
      </c>
      <c r="K3617">
        <f>IF(OR(C3617&lt;10,C3617&gt;450),0,IF(H3617&gt;=MAX(Classes_finales!D:D),$M$1,Donnees_SIG!J3617))</f>
        <v>7.914299999999999</v>
      </c>
      <c r="P3617" t="s">
        <v>39</v>
      </c>
    </row>
    <row r="3618" spans="1:16">
      <c r="A3618" t="s">
        <v>7270</v>
      </c>
      <c r="B3618" s="31" t="s">
        <v>7271</v>
      </c>
      <c r="C3618">
        <v>139.72109985</v>
      </c>
      <c r="D3618" t="s">
        <v>37</v>
      </c>
      <c r="E3618">
        <v>792034.41219636402</v>
      </c>
      <c r="F3618">
        <v>9638599.2481625509</v>
      </c>
      <c r="G3618">
        <f>IF(C3618="","",VLOOKUP(C3618,Classes_detaillees!B:D,Classes_detaillees!C$1,TRUE))</f>
        <v>140</v>
      </c>
      <c r="H3618">
        <f>IF(C3618="","",VLOOKUP(C3618,Classes_finales!B:D,Classes_finales!C$1,TRUE))</f>
        <v>80</v>
      </c>
      <c r="I3618">
        <f t="shared" si="56"/>
        <v>20</v>
      </c>
      <c r="J3618" s="31">
        <f>Classes_finales!$W$30*C3618^3+Classes_finales!$W$31*C3618^2+Classes_finales!$W$32*C3618+Classes_finales!$W$33</f>
        <v>-4.1318671694691513</v>
      </c>
      <c r="K3618">
        <f>IF(OR(C3618&lt;10,C3618&gt;450),0,IF(H3618&gt;=MAX(Classes_finales!D:D),$M$1,Donnees_SIG!J3618))</f>
        <v>7.914299999999999</v>
      </c>
      <c r="P3618" t="s">
        <v>39</v>
      </c>
    </row>
    <row r="3619" spans="1:16">
      <c r="A3619" t="s">
        <v>7272</v>
      </c>
      <c r="B3619" s="31" t="s">
        <v>7273</v>
      </c>
      <c r="C3619">
        <v>70.509002686000002</v>
      </c>
      <c r="D3619" t="s">
        <v>37</v>
      </c>
      <c r="E3619">
        <v>790483.94798302802</v>
      </c>
      <c r="F3619">
        <v>9637872.5543693304</v>
      </c>
      <c r="G3619">
        <f>IF(C3619="","",VLOOKUP(C3619,Classes_detaillees!B:D,Classes_detaillees!C$1,TRUE))</f>
        <v>75</v>
      </c>
      <c r="H3619">
        <f>IF(C3619="","",VLOOKUP(C3619,Classes_finales!B:D,Classes_finales!C$1,TRUE))</f>
        <v>80</v>
      </c>
      <c r="I3619">
        <f t="shared" si="56"/>
        <v>20</v>
      </c>
      <c r="J3619" s="31">
        <f>Classes_finales!$W$30*C3619^3+Classes_finales!$W$31*C3619^2+Classes_finales!$W$32*C3619+Classes_finales!$W$33</f>
        <v>7.4608674854823569</v>
      </c>
      <c r="K3619">
        <f>IF(OR(C3619&lt;10,C3619&gt;450),0,IF(H3619&gt;=MAX(Classes_finales!D:D),$M$1,Donnees_SIG!J3619))</f>
        <v>7.914299999999999</v>
      </c>
      <c r="P3619" t="s">
        <v>39</v>
      </c>
    </row>
    <row r="3620" spans="1:16">
      <c r="A3620" t="s">
        <v>7274</v>
      </c>
      <c r="B3620" s="31" t="s">
        <v>7275</v>
      </c>
      <c r="C3620">
        <v>126.90170288</v>
      </c>
      <c r="D3620" t="s">
        <v>37</v>
      </c>
      <c r="E3620">
        <v>790853.34377225104</v>
      </c>
      <c r="F3620">
        <v>9638240.8371660095</v>
      </c>
      <c r="G3620">
        <f>IF(C3620="","",VLOOKUP(C3620,Classes_detaillees!B:D,Classes_detaillees!C$1,TRUE))</f>
        <v>130</v>
      </c>
      <c r="H3620">
        <f>IF(C3620="","",VLOOKUP(C3620,Classes_finales!B:D,Classes_finales!C$1,TRUE))</f>
        <v>80</v>
      </c>
      <c r="I3620">
        <f t="shared" si="56"/>
        <v>20</v>
      </c>
      <c r="J3620" s="31">
        <f>Classes_finales!$W$30*C3620^3+Classes_finales!$W$31*C3620^2+Classes_finales!$W$32*C3620+Classes_finales!$W$33</f>
        <v>1.2992921673253695</v>
      </c>
      <c r="K3620">
        <f>IF(OR(C3620&lt;10,C3620&gt;450),0,IF(H3620&gt;=MAX(Classes_finales!D:D),$M$1,Donnees_SIG!J3620))</f>
        <v>7.914299999999999</v>
      </c>
      <c r="P3620" t="s">
        <v>39</v>
      </c>
    </row>
    <row r="3621" spans="1:16">
      <c r="A3621" t="s">
        <v>7276</v>
      </c>
      <c r="B3621" t="s">
        <v>7277</v>
      </c>
      <c r="C3621">
        <v>64.737396239999995</v>
      </c>
      <c r="D3621" t="s">
        <v>37</v>
      </c>
      <c r="E3621">
        <v>791687.33127301501</v>
      </c>
      <c r="F3621">
        <v>9638172.6648514494</v>
      </c>
      <c r="G3621">
        <f>IF(C3621="","",VLOOKUP(C3621,Classes_detaillees!B:D,Classes_detaillees!C$1,TRUE))</f>
        <v>65</v>
      </c>
      <c r="H3621">
        <f>IF(C3621="","",VLOOKUP(C3621,Classes_finales!B:D,Classes_finales!C$1,TRUE))</f>
        <v>70</v>
      </c>
      <c r="I3621">
        <f t="shared" si="56"/>
        <v>20</v>
      </c>
      <c r="J3621" s="31">
        <f>Classes_finales!$W$30*C3621^3+Classes_finales!$W$31*C3621^2+Classes_finales!$W$32*C3621+Classes_finales!$W$33</f>
        <v>6.9997063527938632</v>
      </c>
      <c r="K3621">
        <f>IF(OR(C3621&lt;10,C3621&gt;450),0,IF(H3621&gt;=MAX(Classes_finales!D:D),$M$1,Donnees_SIG!J3621))</f>
        <v>6.9997063527938632</v>
      </c>
      <c r="P3621" t="s">
        <v>39</v>
      </c>
    </row>
    <row r="3622" spans="1:16">
      <c r="A3622" t="s">
        <v>7278</v>
      </c>
      <c r="B3622" s="31" t="s">
        <v>7279</v>
      </c>
      <c r="C3622">
        <v>81.382499695000007</v>
      </c>
      <c r="D3622" t="s">
        <v>37</v>
      </c>
      <c r="E3622">
        <v>784686.76714122295</v>
      </c>
      <c r="F3622">
        <v>9636216.90353949</v>
      </c>
      <c r="G3622">
        <f>IF(C3622="","",VLOOKUP(C3622,Classes_detaillees!B:D,Classes_detaillees!C$1,TRUE))</f>
        <v>85</v>
      </c>
      <c r="H3622">
        <f>IF(C3622="","",VLOOKUP(C3622,Classes_finales!B:D,Classes_finales!C$1,TRUE))</f>
        <v>80</v>
      </c>
      <c r="I3622">
        <f t="shared" si="56"/>
        <v>20</v>
      </c>
      <c r="J3622" s="31">
        <f>Classes_finales!$W$30*C3622^3+Classes_finales!$W$31*C3622^2+Classes_finales!$W$32*C3622+Classes_finales!$W$33</f>
        <v>7.9437020007653079</v>
      </c>
      <c r="K3622">
        <f>IF(OR(C3622&lt;10,C3622&gt;450),0,IF(H3622&gt;=MAX(Classes_finales!D:D),$M$1,Donnees_SIG!J3622))</f>
        <v>7.914299999999999</v>
      </c>
      <c r="P3622" t="s">
        <v>39</v>
      </c>
    </row>
    <row r="3623" spans="1:16">
      <c r="A3623" t="s">
        <v>7280</v>
      </c>
      <c r="B3623" s="31" t="s">
        <v>7281</v>
      </c>
      <c r="C3623">
        <v>108.54789734000001</v>
      </c>
      <c r="D3623" t="s">
        <v>37</v>
      </c>
      <c r="E3623">
        <v>792057.37603265303</v>
      </c>
      <c r="F3623">
        <v>9638004.6271522492</v>
      </c>
      <c r="G3623">
        <f>IF(C3623="","",VLOOKUP(C3623,Classes_detaillees!B:D,Classes_detaillees!C$1,TRUE))</f>
        <v>110</v>
      </c>
      <c r="H3623">
        <f>IF(C3623="","",VLOOKUP(C3623,Classes_finales!B:D,Classes_finales!C$1,TRUE))</f>
        <v>80</v>
      </c>
      <c r="I3623">
        <f t="shared" si="56"/>
        <v>20</v>
      </c>
      <c r="J3623" s="31">
        <f>Classes_finales!$W$30*C3623^3+Classes_finales!$W$31*C3623^2+Classes_finales!$W$32*C3623+Classes_finales!$W$33</f>
        <v>6.0408675911066005</v>
      </c>
      <c r="K3623">
        <f>IF(OR(C3623&lt;10,C3623&gt;450),0,IF(H3623&gt;=MAX(Classes_finales!D:D),$M$1,Donnees_SIG!J3623))</f>
        <v>7.914299999999999</v>
      </c>
      <c r="P3623" t="s">
        <v>39</v>
      </c>
    </row>
    <row r="3624" spans="1:16">
      <c r="A3624" t="s">
        <v>7282</v>
      </c>
      <c r="B3624" t="s">
        <v>7283</v>
      </c>
      <c r="C3624">
        <v>37.373100280999999</v>
      </c>
      <c r="D3624" t="s">
        <v>37</v>
      </c>
      <c r="E3624">
        <v>792417.09331015195</v>
      </c>
      <c r="F3624">
        <v>9638682.6194985602</v>
      </c>
      <c r="G3624">
        <f>IF(C3624="","",VLOOKUP(C3624,Classes_detaillees!B:D,Classes_detaillees!C$1,TRUE))</f>
        <v>40</v>
      </c>
      <c r="H3624">
        <f>IF(C3624="","",VLOOKUP(C3624,Classes_finales!B:D,Classes_finales!C$1,TRUE))</f>
        <v>40</v>
      </c>
      <c r="I3624">
        <f t="shared" si="56"/>
        <v>20</v>
      </c>
      <c r="J3624" s="31">
        <f>Classes_finales!$W$30*C3624^3+Classes_finales!$W$31*C3624^2+Classes_finales!$W$32*C3624+Classes_finales!$W$33</f>
        <v>3.6776598518382815</v>
      </c>
      <c r="K3624">
        <f>IF(OR(C3624&lt;10,C3624&gt;450),0,IF(H3624&gt;=MAX(Classes_finales!D:D),$M$1,Donnees_SIG!J3624))</f>
        <v>3.6776598518382815</v>
      </c>
      <c r="P3624" t="s">
        <v>39</v>
      </c>
    </row>
    <row r="3625" spans="1:16">
      <c r="A3625" t="s">
        <v>7284</v>
      </c>
      <c r="B3625" t="s">
        <v>7285</v>
      </c>
      <c r="C3625">
        <v>44.5625</v>
      </c>
      <c r="D3625" t="s">
        <v>37</v>
      </c>
      <c r="E3625">
        <v>790544.96096668404</v>
      </c>
      <c r="F3625">
        <v>9639195.4318677001</v>
      </c>
      <c r="G3625">
        <f>IF(C3625="","",VLOOKUP(C3625,Classes_detaillees!B:D,Classes_detaillees!C$1,TRUE))</f>
        <v>45</v>
      </c>
      <c r="H3625">
        <f>IF(C3625="","",VLOOKUP(C3625,Classes_finales!B:D,Classes_finales!C$1,TRUE))</f>
        <v>50</v>
      </c>
      <c r="I3625">
        <f t="shared" si="56"/>
        <v>20</v>
      </c>
      <c r="J3625" s="31">
        <f>Classes_finales!$W$30*C3625^3+Classes_finales!$W$31*C3625^2+Classes_finales!$W$32*C3625+Classes_finales!$W$33</f>
        <v>4.6568434716796876</v>
      </c>
      <c r="K3625">
        <f>IF(OR(C3625&lt;10,C3625&gt;450),0,IF(H3625&gt;=MAX(Classes_finales!D:D),$M$1,Donnees_SIG!J3625))</f>
        <v>4.6568434716796876</v>
      </c>
      <c r="P3625" t="s">
        <v>39</v>
      </c>
    </row>
    <row r="3626" spans="1:16">
      <c r="A3626" t="s">
        <v>7286</v>
      </c>
      <c r="B3626" t="s">
        <v>7287</v>
      </c>
      <c r="C3626">
        <v>51.101898192999997</v>
      </c>
      <c r="D3626" t="s">
        <v>37</v>
      </c>
      <c r="E3626">
        <v>783123.53641487798</v>
      </c>
      <c r="F3626">
        <v>9636387.0182518903</v>
      </c>
      <c r="G3626">
        <f>IF(C3626="","",VLOOKUP(C3626,Classes_detaillees!B:D,Classes_detaillees!C$1,TRUE))</f>
        <v>55</v>
      </c>
      <c r="H3626">
        <f>IF(C3626="","",VLOOKUP(C3626,Classes_finales!B:D,Classes_finales!C$1,TRUE))</f>
        <v>60</v>
      </c>
      <c r="I3626">
        <f t="shared" si="56"/>
        <v>20</v>
      </c>
      <c r="J3626" s="31">
        <f>Classes_finales!$W$30*C3626^3+Classes_finales!$W$31*C3626^2+Classes_finales!$W$32*C3626+Classes_finales!$W$33</f>
        <v>5.5061327789427548</v>
      </c>
      <c r="K3626">
        <f>IF(OR(C3626&lt;10,C3626&gt;450),0,IF(H3626&gt;=MAX(Classes_finales!D:D),$M$1,Donnees_SIG!J3626))</f>
        <v>5.5061327789427548</v>
      </c>
      <c r="P3626" t="s">
        <v>39</v>
      </c>
    </row>
    <row r="3627" spans="1:16">
      <c r="A3627" t="s">
        <v>7288</v>
      </c>
      <c r="B3627" t="s">
        <v>7289</v>
      </c>
      <c r="C3627">
        <v>37.045501709</v>
      </c>
      <c r="D3627" t="s">
        <v>37</v>
      </c>
      <c r="E3627">
        <v>785804.280850832</v>
      </c>
      <c r="F3627">
        <v>9636488.7838210408</v>
      </c>
      <c r="G3627">
        <f>IF(C3627="","",VLOOKUP(C3627,Classes_detaillees!B:D,Classes_detaillees!C$1,TRUE))</f>
        <v>40</v>
      </c>
      <c r="H3627">
        <f>IF(C3627="","",VLOOKUP(C3627,Classes_finales!B:D,Classes_finales!C$1,TRUE))</f>
        <v>40</v>
      </c>
      <c r="I3627">
        <f t="shared" si="56"/>
        <v>20</v>
      </c>
      <c r="J3627" s="31">
        <f>Classes_finales!$W$30*C3627^3+Classes_finales!$W$31*C3627^2+Classes_finales!$W$32*C3627+Classes_finales!$W$33</f>
        <v>3.6325991717977897</v>
      </c>
      <c r="K3627">
        <f>IF(OR(C3627&lt;10,C3627&gt;450),0,IF(H3627&gt;=MAX(Classes_finales!D:D),$M$1,Donnees_SIG!J3627))</f>
        <v>3.6325991717977897</v>
      </c>
      <c r="P3627" t="s">
        <v>39</v>
      </c>
    </row>
    <row r="3628" spans="1:16">
      <c r="A3628" t="s">
        <v>7290</v>
      </c>
      <c r="B3628" s="31" t="s">
        <v>7291</v>
      </c>
      <c r="C3628">
        <v>57.057498932000001</v>
      </c>
      <c r="D3628" t="s">
        <v>37</v>
      </c>
      <c r="E3628">
        <v>792434.11775341898</v>
      </c>
      <c r="F3628">
        <v>9638584.2182126008</v>
      </c>
      <c r="G3628">
        <f>IF(C3628="","",VLOOKUP(C3628,Classes_detaillees!B:D,Classes_detaillees!C$1,TRUE))</f>
        <v>60</v>
      </c>
      <c r="H3628">
        <f>IF(C3628="","",VLOOKUP(C3628,Classes_finales!B:D,Classes_finales!C$1,TRUE))</f>
        <v>60</v>
      </c>
      <c r="I3628">
        <f t="shared" si="56"/>
        <v>20</v>
      </c>
      <c r="J3628" s="31">
        <f>Classes_finales!$W$30*C3628^3+Classes_finales!$W$31*C3628^2+Classes_finales!$W$32*C3628+Classes_finales!$W$33</f>
        <v>6.2160195422951823</v>
      </c>
      <c r="K3628">
        <f>IF(OR(C3628&lt;10,C3628&gt;450),0,IF(H3628&gt;=MAX(Classes_finales!D:D),$M$1,Donnees_SIG!J3628))</f>
        <v>6.2160195422951823</v>
      </c>
      <c r="P3628" t="s">
        <v>39</v>
      </c>
    </row>
    <row r="3629" spans="1:16">
      <c r="A3629" t="s">
        <v>7292</v>
      </c>
      <c r="B3629" s="31" t="s">
        <v>7293</v>
      </c>
      <c r="C3629">
        <v>172.79980469</v>
      </c>
      <c r="D3629" t="s">
        <v>37</v>
      </c>
      <c r="E3629">
        <v>782987.03911801602</v>
      </c>
      <c r="F3629">
        <v>9635543.2162633296</v>
      </c>
      <c r="G3629">
        <f>IF(C3629="","",VLOOKUP(C3629,Classes_detaillees!B:D,Classes_detaillees!C$1,TRUE))</f>
        <v>175</v>
      </c>
      <c r="H3629">
        <f>IF(C3629="","",VLOOKUP(C3629,Classes_finales!B:D,Classes_finales!C$1,TRUE))</f>
        <v>80</v>
      </c>
      <c r="I3629">
        <f t="shared" si="56"/>
        <v>20</v>
      </c>
      <c r="J3629" s="31">
        <f>Classes_finales!$W$30*C3629^3+Classes_finales!$W$31*C3629^2+Classes_finales!$W$32*C3629+Classes_finales!$W$33</f>
        <v>-28.149148736028764</v>
      </c>
      <c r="K3629">
        <f>IF(OR(C3629&lt;10,C3629&gt;450),0,IF(H3629&gt;=MAX(Classes_finales!D:D),$M$1,Donnees_SIG!J3629))</f>
        <v>7.914299999999999</v>
      </c>
      <c r="P3629" t="s">
        <v>39</v>
      </c>
    </row>
    <row r="3630" spans="1:16">
      <c r="A3630" t="s">
        <v>7294</v>
      </c>
      <c r="B3630" t="s">
        <v>7295</v>
      </c>
      <c r="C3630">
        <v>335.73669433999999</v>
      </c>
      <c r="D3630" t="s">
        <v>37</v>
      </c>
      <c r="E3630">
        <v>790579.83712593198</v>
      </c>
      <c r="F3630">
        <v>9637917.3801823296</v>
      </c>
      <c r="G3630">
        <f>IF(C3630="","",VLOOKUP(C3630,Classes_detaillees!B:D,Classes_detaillees!C$1,TRUE))</f>
        <v>340</v>
      </c>
      <c r="H3630">
        <f>IF(C3630="","",VLOOKUP(C3630,Classes_finales!B:D,Classes_finales!C$1,TRUE))</f>
        <v>80</v>
      </c>
      <c r="I3630">
        <f t="shared" si="56"/>
        <v>20</v>
      </c>
      <c r="J3630" s="31">
        <f>Classes_finales!$W$30*C3630^3+Classes_finales!$W$31*C3630^2+Classes_finales!$W$32*C3630+Classes_finales!$W$33</f>
        <v>-490.27114863169322</v>
      </c>
      <c r="K3630">
        <f>IF(OR(C3630&lt;10,C3630&gt;450),0,IF(H3630&gt;=MAX(Classes_finales!D:D),$M$1,Donnees_SIG!J3630))</f>
        <v>7.914299999999999</v>
      </c>
      <c r="P3630" t="s">
        <v>39</v>
      </c>
    </row>
    <row r="3631" spans="1:16">
      <c r="A3631" t="s">
        <v>7296</v>
      </c>
      <c r="B3631" s="31" t="s">
        <v>7297</v>
      </c>
      <c r="C3631">
        <v>81.508697510000005</v>
      </c>
      <c r="D3631" t="s">
        <v>37</v>
      </c>
      <c r="E3631">
        <v>790723.90598586702</v>
      </c>
      <c r="F3631">
        <v>9639256.2327455096</v>
      </c>
      <c r="G3631">
        <f>IF(C3631="","",VLOOKUP(C3631,Classes_detaillees!B:D,Classes_detaillees!C$1,TRUE))</f>
        <v>85</v>
      </c>
      <c r="H3631">
        <f>IF(C3631="","",VLOOKUP(C3631,Classes_finales!B:D,Classes_finales!C$1,TRUE))</f>
        <v>80</v>
      </c>
      <c r="I3631">
        <f t="shared" si="56"/>
        <v>20</v>
      </c>
      <c r="J3631" s="31">
        <f>Classes_finales!$W$30*C3631^3+Classes_finales!$W$31*C3631^2+Classes_finales!$W$32*C3631+Classes_finales!$W$33</f>
        <v>7.9458798497544212</v>
      </c>
      <c r="K3631">
        <f>IF(OR(C3631&lt;10,C3631&gt;450),0,IF(H3631&gt;=MAX(Classes_finales!D:D),$M$1,Donnees_SIG!J3631))</f>
        <v>7.914299999999999</v>
      </c>
      <c r="P3631" t="s">
        <v>39</v>
      </c>
    </row>
    <row r="3632" spans="1:16">
      <c r="A3632" t="s">
        <v>7298</v>
      </c>
      <c r="B3632" s="31" t="s">
        <v>7299</v>
      </c>
      <c r="C3632">
        <v>1279.1560059000001</v>
      </c>
      <c r="D3632" t="s">
        <v>37</v>
      </c>
      <c r="E3632">
        <v>792747.39726234402</v>
      </c>
      <c r="F3632">
        <v>9638871.2109081391</v>
      </c>
      <c r="G3632">
        <f>IF(C3632="","",VLOOKUP(C3632,Classes_detaillees!B:D,Classes_detaillees!C$1,TRUE))</f>
        <v>1280</v>
      </c>
      <c r="H3632">
        <f>IF(C3632="","",VLOOKUP(C3632,Classes_finales!B:D,Classes_finales!C$1,TRUE))</f>
        <v>80</v>
      </c>
      <c r="I3632">
        <f t="shared" si="56"/>
        <v>20</v>
      </c>
      <c r="J3632" s="31">
        <f>Classes_finales!$W$30*C3632^3+Classes_finales!$W$31*C3632^2+Classes_finales!$W$32*C3632+Classes_finales!$W$33</f>
        <v>-38188.092229527778</v>
      </c>
      <c r="K3632">
        <f>IF(OR(C3632&lt;10,C3632&gt;450),0,IF(H3632&gt;=MAX(Classes_finales!D:D),$M$1,Donnees_SIG!J3632))</f>
        <v>0</v>
      </c>
      <c r="P3632" t="s">
        <v>39</v>
      </c>
    </row>
    <row r="3633" spans="1:16">
      <c r="A3633" t="s">
        <v>7300</v>
      </c>
      <c r="B3633" t="s">
        <v>7301</v>
      </c>
      <c r="C3633">
        <v>61.347599029999998</v>
      </c>
      <c r="D3633" t="s">
        <v>37</v>
      </c>
      <c r="E3633">
        <v>783395.89213593095</v>
      </c>
      <c r="F3633">
        <v>9636963.7266204096</v>
      </c>
      <c r="G3633">
        <f>IF(C3633="","",VLOOKUP(C3633,Classes_detaillees!B:D,Classes_detaillees!C$1,TRUE))</f>
        <v>65</v>
      </c>
      <c r="H3633">
        <f>IF(C3633="","",VLOOKUP(C3633,Classes_finales!B:D,Classes_finales!C$1,TRUE))</f>
        <v>70</v>
      </c>
      <c r="I3633">
        <f t="shared" si="56"/>
        <v>20</v>
      </c>
      <c r="J3633" s="31">
        <f>Classes_finales!$W$30*C3633^3+Classes_finales!$W$31*C3633^2+Classes_finales!$W$32*C3633+Classes_finales!$W$33</f>
        <v>6.6750717604224885</v>
      </c>
      <c r="K3633">
        <f>IF(OR(C3633&lt;10,C3633&gt;450),0,IF(H3633&gt;=MAX(Classes_finales!D:D),$M$1,Donnees_SIG!J3633))</f>
        <v>6.6750717604224885</v>
      </c>
      <c r="P3633" t="s">
        <v>39</v>
      </c>
    </row>
    <row r="3634" spans="1:16">
      <c r="A3634" t="s">
        <v>7302</v>
      </c>
      <c r="B3634" t="s">
        <v>7303</v>
      </c>
      <c r="C3634">
        <v>80.445503235000004</v>
      </c>
      <c r="D3634" t="s">
        <v>37</v>
      </c>
      <c r="E3634">
        <v>790308.20364957396</v>
      </c>
      <c r="F3634">
        <v>9637464.4193408694</v>
      </c>
      <c r="G3634">
        <f>IF(C3634="","",VLOOKUP(C3634,Classes_detaillees!B:D,Classes_detaillees!C$1,TRUE))</f>
        <v>85</v>
      </c>
      <c r="H3634">
        <f>IF(C3634="","",VLOOKUP(C3634,Classes_finales!B:D,Classes_finales!C$1,TRUE))</f>
        <v>80</v>
      </c>
      <c r="I3634">
        <f t="shared" si="56"/>
        <v>20</v>
      </c>
      <c r="J3634" s="31">
        <f>Classes_finales!$W$30*C3634^3+Classes_finales!$W$31*C3634^2+Classes_finales!$W$32*C3634+Classes_finales!$W$33</f>
        <v>7.9248752319988185</v>
      </c>
      <c r="K3634">
        <f>IF(OR(C3634&lt;10,C3634&gt;450),0,IF(H3634&gt;=MAX(Classes_finales!D:D),$M$1,Donnees_SIG!J3634))</f>
        <v>7.914299999999999</v>
      </c>
      <c r="P3634" t="s">
        <v>39</v>
      </c>
    </row>
    <row r="3635" spans="1:16">
      <c r="A3635" t="s">
        <v>7304</v>
      </c>
      <c r="B3635" t="s">
        <v>7305</v>
      </c>
      <c r="C3635">
        <v>357.14080811000002</v>
      </c>
      <c r="D3635" t="s">
        <v>37</v>
      </c>
      <c r="E3635">
        <v>790488.66803088097</v>
      </c>
      <c r="F3635">
        <v>9639071.2426421009</v>
      </c>
      <c r="G3635">
        <f>IF(C3635="","",VLOOKUP(C3635,Classes_detaillees!B:D,Classes_detaillees!C$1,TRUE))</f>
        <v>360</v>
      </c>
      <c r="H3635">
        <f>IF(C3635="","",VLOOKUP(C3635,Classes_finales!B:D,Classes_finales!C$1,TRUE))</f>
        <v>80</v>
      </c>
      <c r="I3635">
        <f t="shared" si="56"/>
        <v>20</v>
      </c>
      <c r="J3635" s="31">
        <f>Classes_finales!$W$30*C3635^3+Classes_finales!$W$31*C3635^2+Classes_finales!$W$32*C3635+Classes_finales!$W$33</f>
        <v>-610.6103989373488</v>
      </c>
      <c r="K3635">
        <f>IF(OR(C3635&lt;10,C3635&gt;450),0,IF(H3635&gt;=MAX(Classes_finales!D:D),$M$1,Donnees_SIG!J3635))</f>
        <v>7.914299999999999</v>
      </c>
      <c r="P3635" t="s">
        <v>39</v>
      </c>
    </row>
    <row r="3636" spans="1:16">
      <c r="A3636" t="s">
        <v>7306</v>
      </c>
      <c r="B3636" t="s">
        <v>7307</v>
      </c>
      <c r="C3636">
        <v>33.720401764000002</v>
      </c>
      <c r="D3636" t="s">
        <v>37</v>
      </c>
      <c r="E3636">
        <v>790124.48461673397</v>
      </c>
      <c r="F3636">
        <v>9637450.5559658799</v>
      </c>
      <c r="G3636">
        <f>IF(C3636="","",VLOOKUP(C3636,Classes_detaillees!B:D,Classes_detaillees!C$1,TRUE))</f>
        <v>35</v>
      </c>
      <c r="H3636">
        <f>IF(C3636="","",VLOOKUP(C3636,Classes_finales!B:D,Classes_finales!C$1,TRUE))</f>
        <v>35</v>
      </c>
      <c r="I3636">
        <f t="shared" si="56"/>
        <v>20</v>
      </c>
      <c r="J3636" s="31">
        <f>Classes_finales!$W$30*C3636^3+Classes_finales!$W$31*C3636^2+Classes_finales!$W$32*C3636+Classes_finales!$W$33</f>
        <v>3.1756888430955446</v>
      </c>
      <c r="K3636">
        <f>IF(OR(C3636&lt;10,C3636&gt;450),0,IF(H3636&gt;=MAX(Classes_finales!D:D),$M$1,Donnees_SIG!J3636))</f>
        <v>3.1756888430955446</v>
      </c>
      <c r="P3636" t="s">
        <v>39</v>
      </c>
    </row>
    <row r="3637" spans="1:16">
      <c r="A3637" t="s">
        <v>7308</v>
      </c>
      <c r="B3637" t="s">
        <v>7309</v>
      </c>
      <c r="C3637">
        <v>14.78880024</v>
      </c>
      <c r="D3637" t="s">
        <v>37</v>
      </c>
      <c r="E3637">
        <v>790127.21118636895</v>
      </c>
      <c r="F3637">
        <v>9637040.5759036392</v>
      </c>
      <c r="G3637">
        <f>IF(C3637="","",VLOOKUP(C3637,Classes_detaillees!B:D,Classes_detaillees!C$1,TRUE))</f>
        <v>15</v>
      </c>
      <c r="H3637">
        <f>IF(C3637="","",VLOOKUP(C3637,Classes_finales!B:D,Classes_finales!C$1,TRUE))</f>
        <v>15</v>
      </c>
      <c r="I3637">
        <f t="shared" si="56"/>
        <v>20</v>
      </c>
      <c r="J3637" s="31">
        <f>Classes_finales!$W$30*C3637^3+Classes_finales!$W$31*C3637^2+Classes_finales!$W$32*C3637+Classes_finales!$W$33</f>
        <v>0.78025292160894755</v>
      </c>
      <c r="K3637">
        <f>IF(OR(C3637&lt;10,C3637&gt;450),0,IF(H3637&gt;=MAX(Classes_finales!D:D),$M$1,Donnees_SIG!J3637))</f>
        <v>0.78025292160894755</v>
      </c>
      <c r="P3637" t="s">
        <v>39</v>
      </c>
    </row>
    <row r="3638" spans="1:16">
      <c r="A3638" t="s">
        <v>7310</v>
      </c>
      <c r="B3638" t="s">
        <v>7311</v>
      </c>
      <c r="C3638">
        <v>10.026000023</v>
      </c>
      <c r="D3638" t="s">
        <v>37</v>
      </c>
      <c r="E3638">
        <v>790282.10380737297</v>
      </c>
      <c r="F3638">
        <v>9639005.9554390907</v>
      </c>
      <c r="G3638">
        <f>IF(C3638="","",VLOOKUP(C3638,Classes_detaillees!B:D,Classes_detaillees!C$1,TRUE))</f>
        <v>15</v>
      </c>
      <c r="H3638">
        <f>IF(C3638="","",VLOOKUP(C3638,Classes_finales!B:D,Classes_finales!C$1,TRUE))</f>
        <v>15</v>
      </c>
      <c r="I3638">
        <f t="shared" si="56"/>
        <v>20</v>
      </c>
      <c r="J3638" s="31">
        <f>Classes_finales!$W$30*C3638^3+Classes_finales!$W$31*C3638^2+Classes_finales!$W$32*C3638+Classes_finales!$W$33</f>
        <v>0.2937684834330927</v>
      </c>
      <c r="K3638">
        <f>IF(OR(C3638&lt;10,C3638&gt;450),0,IF(H3638&gt;=MAX(Classes_finales!D:D),$M$1,Donnees_SIG!J3638))</f>
        <v>0.2937684834330927</v>
      </c>
      <c r="P3638" t="s">
        <v>39</v>
      </c>
    </row>
    <row r="3639" spans="1:16">
      <c r="A3639" t="s">
        <v>7312</v>
      </c>
      <c r="B3639" t="s">
        <v>7313</v>
      </c>
      <c r="C3639">
        <v>164.45910645000001</v>
      </c>
      <c r="D3639" t="s">
        <v>37</v>
      </c>
      <c r="E3639">
        <v>790482.52105531201</v>
      </c>
      <c r="F3639">
        <v>9637717.5323981401</v>
      </c>
      <c r="G3639">
        <f>IF(C3639="","",VLOOKUP(C3639,Classes_detaillees!B:D,Classes_detaillees!C$1,TRUE))</f>
        <v>165</v>
      </c>
      <c r="H3639">
        <f>IF(C3639="","",VLOOKUP(C3639,Classes_finales!B:D,Classes_finales!C$1,TRUE))</f>
        <v>80</v>
      </c>
      <c r="I3639">
        <f t="shared" si="56"/>
        <v>20</v>
      </c>
      <c r="J3639" s="31">
        <f>Classes_finales!$W$30*C3639^3+Classes_finales!$W$31*C3639^2+Classes_finales!$W$32*C3639+Classes_finales!$W$33</f>
        <v>-20.578865538340292</v>
      </c>
      <c r="K3639">
        <f>IF(OR(C3639&lt;10,C3639&gt;450),0,IF(H3639&gt;=MAX(Classes_finales!D:D),$M$1,Donnees_SIG!J3639))</f>
        <v>7.914299999999999</v>
      </c>
      <c r="P3639" t="s">
        <v>39</v>
      </c>
    </row>
    <row r="3640" spans="1:16">
      <c r="A3640" t="s">
        <v>7314</v>
      </c>
      <c r="B3640" t="s">
        <v>7315</v>
      </c>
      <c r="C3640">
        <v>35.805698395</v>
      </c>
      <c r="D3640" t="s">
        <v>37</v>
      </c>
      <c r="E3640">
        <v>792516.25035121595</v>
      </c>
      <c r="F3640">
        <v>9638625.0041272305</v>
      </c>
      <c r="G3640">
        <f>IF(C3640="","",VLOOKUP(C3640,Classes_detaillees!B:D,Classes_detaillees!C$1,TRUE))</f>
        <v>40</v>
      </c>
      <c r="H3640">
        <f>IF(C3640="","",VLOOKUP(C3640,Classes_finales!B:D,Classes_finales!C$1,TRUE))</f>
        <v>40</v>
      </c>
      <c r="I3640">
        <f t="shared" si="56"/>
        <v>20</v>
      </c>
      <c r="J3640" s="31">
        <f>Classes_finales!$W$30*C3640^3+Classes_finales!$W$31*C3640^2+Classes_finales!$W$32*C3640+Classes_finales!$W$33</f>
        <v>3.4620574140826599</v>
      </c>
      <c r="K3640">
        <f>IF(OR(C3640&lt;10,C3640&gt;450),0,IF(H3640&gt;=MAX(Classes_finales!D:D),$M$1,Donnees_SIG!J3640))</f>
        <v>3.4620574140826599</v>
      </c>
      <c r="P3640" t="s">
        <v>39</v>
      </c>
    </row>
    <row r="3641" spans="1:16">
      <c r="A3641" t="s">
        <v>7316</v>
      </c>
      <c r="B3641" t="s">
        <v>7317</v>
      </c>
      <c r="C3641">
        <v>11.027500153</v>
      </c>
      <c r="D3641" t="s">
        <v>37</v>
      </c>
      <c r="E3641">
        <v>783856.89171148103</v>
      </c>
      <c r="F3641">
        <v>9635527.6984525099</v>
      </c>
      <c r="G3641">
        <f>IF(C3641="","",VLOOKUP(C3641,Classes_detaillees!B:D,Classes_detaillees!C$1,TRUE))</f>
        <v>15</v>
      </c>
      <c r="H3641">
        <f>IF(C3641="","",VLOOKUP(C3641,Classes_finales!B:D,Classes_finales!C$1,TRUE))</f>
        <v>15</v>
      </c>
      <c r="I3641">
        <f t="shared" si="56"/>
        <v>20</v>
      </c>
      <c r="J3641" s="31">
        <f>Classes_finales!$W$30*C3641^3+Classes_finales!$W$31*C3641^2+Classes_finales!$W$32*C3641+Classes_finales!$W$33</f>
        <v>0.39047727922213471</v>
      </c>
      <c r="K3641">
        <f>IF(OR(C3641&lt;10,C3641&gt;450),0,IF(H3641&gt;=MAX(Classes_finales!D:D),$M$1,Donnees_SIG!J3641))</f>
        <v>0.39047727922213471</v>
      </c>
      <c r="P3641" t="s">
        <v>39</v>
      </c>
    </row>
    <row r="3642" spans="1:16">
      <c r="A3642" t="s">
        <v>7318</v>
      </c>
      <c r="B3642" s="31" t="s">
        <v>7319</v>
      </c>
      <c r="C3642">
        <v>23.878700255999998</v>
      </c>
      <c r="D3642" t="s">
        <v>37</v>
      </c>
      <c r="E3642">
        <v>790438.07319743</v>
      </c>
      <c r="F3642">
        <v>9639536.3911824096</v>
      </c>
      <c r="G3642">
        <f>IF(C3642="","",VLOOKUP(C3642,Classes_detaillees!B:D,Classes_detaillees!C$1,TRUE))</f>
        <v>25</v>
      </c>
      <c r="H3642">
        <f>IF(C3642="","",VLOOKUP(C3642,Classes_finales!B:D,Classes_finales!C$1,TRUE))</f>
        <v>30</v>
      </c>
      <c r="I3642">
        <f t="shared" si="56"/>
        <v>20</v>
      </c>
      <c r="J3642" s="31">
        <f>Classes_finales!$W$30*C3642^3+Classes_finales!$W$31*C3642^2+Classes_finales!$W$32*C3642+Classes_finales!$W$33</f>
        <v>1.8631121288050254</v>
      </c>
      <c r="K3642">
        <f>IF(OR(C3642&lt;10,C3642&gt;450),0,IF(H3642&gt;=MAX(Classes_finales!D:D),$M$1,Donnees_SIG!J3642))</f>
        <v>1.8631121288050254</v>
      </c>
      <c r="P3642" t="s">
        <v>39</v>
      </c>
    </row>
    <row r="3643" spans="1:16">
      <c r="A3643" t="s">
        <v>7320</v>
      </c>
      <c r="B3643" t="s">
        <v>7321</v>
      </c>
      <c r="C3643">
        <v>77.755798339999998</v>
      </c>
      <c r="D3643" t="s">
        <v>37</v>
      </c>
      <c r="E3643">
        <v>782904.13806495199</v>
      </c>
      <c r="F3643">
        <v>9635905.1209467407</v>
      </c>
      <c r="G3643">
        <f>IF(C3643="","",VLOOKUP(C3643,Classes_detaillees!B:D,Classes_detaillees!C$1,TRUE))</f>
        <v>80</v>
      </c>
      <c r="H3643">
        <f>IF(C3643="","",VLOOKUP(C3643,Classes_finales!B:D,Classes_finales!C$1,TRUE))</f>
        <v>80</v>
      </c>
      <c r="I3643">
        <f t="shared" si="56"/>
        <v>20</v>
      </c>
      <c r="J3643" s="31">
        <f>Classes_finales!$W$30*C3643^3+Classes_finales!$W$31*C3643^2+Classes_finales!$W$32*C3643+Classes_finales!$W$33</f>
        <v>7.8455506876191841</v>
      </c>
      <c r="K3643">
        <f>IF(OR(C3643&lt;10,C3643&gt;450),0,IF(H3643&gt;=MAX(Classes_finales!D:D),$M$1,Donnees_SIG!J3643))</f>
        <v>7.914299999999999</v>
      </c>
      <c r="P3643" t="s">
        <v>39</v>
      </c>
    </row>
    <row r="3644" spans="1:16">
      <c r="A3644" t="s">
        <v>7322</v>
      </c>
      <c r="B3644" t="s">
        <v>7323</v>
      </c>
      <c r="C3644">
        <v>44.173599242999998</v>
      </c>
      <c r="D3644" t="s">
        <v>37</v>
      </c>
      <c r="E3644">
        <v>790798.867083246</v>
      </c>
      <c r="F3644">
        <v>9638214.2244439591</v>
      </c>
      <c r="G3644">
        <f>IF(C3644="","",VLOOKUP(C3644,Classes_detaillees!B:D,Classes_detaillees!C$1,TRUE))</f>
        <v>45</v>
      </c>
      <c r="H3644">
        <f>IF(C3644="","",VLOOKUP(C3644,Classes_finales!B:D,Classes_finales!C$1,TRUE))</f>
        <v>50</v>
      </c>
      <c r="I3644">
        <f t="shared" si="56"/>
        <v>20</v>
      </c>
      <c r="J3644" s="31">
        <f>Classes_finales!$W$30*C3644^3+Classes_finales!$W$31*C3644^2+Classes_finales!$W$32*C3644+Classes_finales!$W$33</f>
        <v>4.6047279575237088</v>
      </c>
      <c r="K3644">
        <f>IF(OR(C3644&lt;10,C3644&gt;450),0,IF(H3644&gt;=MAX(Classes_finales!D:D),$M$1,Donnees_SIG!J3644))</f>
        <v>4.6047279575237088</v>
      </c>
      <c r="P3644" t="s">
        <v>39</v>
      </c>
    </row>
    <row r="3645" spans="1:16">
      <c r="A3645" t="s">
        <v>7324</v>
      </c>
      <c r="B3645" s="31" t="s">
        <v>7325</v>
      </c>
      <c r="C3645">
        <v>206.31010437</v>
      </c>
      <c r="D3645" t="s">
        <v>37</v>
      </c>
      <c r="E3645">
        <v>790433.36053936102</v>
      </c>
      <c r="F3645">
        <v>9637757.1350031402</v>
      </c>
      <c r="G3645">
        <f>IF(C3645="","",VLOOKUP(C3645,Classes_detaillees!B:D,Classes_detaillees!C$1,TRUE))</f>
        <v>210</v>
      </c>
      <c r="H3645">
        <f>IF(C3645="","",VLOOKUP(C3645,Classes_finales!B:D,Classes_finales!C$1,TRUE))</f>
        <v>80</v>
      </c>
      <c r="I3645">
        <f t="shared" si="56"/>
        <v>20</v>
      </c>
      <c r="J3645" s="31">
        <f>Classes_finales!$W$30*C3645^3+Classes_finales!$W$31*C3645^2+Classes_finales!$W$32*C3645+Classes_finales!$W$33</f>
        <v>-70.725249433078375</v>
      </c>
      <c r="K3645">
        <f>IF(OR(C3645&lt;10,C3645&gt;450),0,IF(H3645&gt;=MAX(Classes_finales!D:D),$M$1,Donnees_SIG!J3645))</f>
        <v>7.914299999999999</v>
      </c>
      <c r="P3645" t="s">
        <v>39</v>
      </c>
    </row>
    <row r="3646" spans="1:16">
      <c r="A3646" t="s">
        <v>7326</v>
      </c>
      <c r="B3646" t="s">
        <v>7327</v>
      </c>
      <c r="C3646">
        <v>125.18609619</v>
      </c>
      <c r="D3646" t="s">
        <v>37</v>
      </c>
      <c r="E3646">
        <v>790457.295536494</v>
      </c>
      <c r="F3646">
        <v>9638518.5521428995</v>
      </c>
      <c r="G3646">
        <f>IF(C3646="","",VLOOKUP(C3646,Classes_detaillees!B:D,Classes_detaillees!C$1,TRUE))</f>
        <v>130</v>
      </c>
      <c r="H3646">
        <f>IF(C3646="","",VLOOKUP(C3646,Classes_finales!B:D,Classes_finales!C$1,TRUE))</f>
        <v>80</v>
      </c>
      <c r="I3646">
        <f t="shared" si="56"/>
        <v>20</v>
      </c>
      <c r="J3646" s="31">
        <f>Classes_finales!$W$30*C3646^3+Classes_finales!$W$31*C3646^2+Classes_finales!$W$32*C3646+Classes_finales!$W$33</f>
        <v>1.8855929221918708</v>
      </c>
      <c r="K3646">
        <f>IF(OR(C3646&lt;10,C3646&gt;450),0,IF(H3646&gt;=MAX(Classes_finales!D:D),$M$1,Donnees_SIG!J3646))</f>
        <v>7.914299999999999</v>
      </c>
      <c r="P3646" t="s">
        <v>39</v>
      </c>
    </row>
    <row r="3647" spans="1:16">
      <c r="A3647" t="s">
        <v>7328</v>
      </c>
      <c r="B3647" t="s">
        <v>7329</v>
      </c>
      <c r="C3647">
        <v>153.09539795000001</v>
      </c>
      <c r="D3647" t="s">
        <v>37</v>
      </c>
      <c r="E3647">
        <v>791083.990419982</v>
      </c>
      <c r="F3647">
        <v>9638433.1324930899</v>
      </c>
      <c r="G3647">
        <f>IF(C3647="","",VLOOKUP(C3647,Classes_detaillees!B:D,Classes_detaillees!C$1,TRUE))</f>
        <v>155</v>
      </c>
      <c r="H3647">
        <f>IF(C3647="","",VLOOKUP(C3647,Classes_finales!B:D,Classes_finales!C$1,TRUE))</f>
        <v>80</v>
      </c>
      <c r="I3647">
        <f t="shared" si="56"/>
        <v>20</v>
      </c>
      <c r="J3647" s="31">
        <f>Classes_finales!$W$30*C3647^3+Classes_finales!$W$31*C3647^2+Classes_finales!$W$32*C3647+Classes_finales!$W$33</f>
        <v>-11.968143734128581</v>
      </c>
      <c r="K3647">
        <f>IF(OR(C3647&lt;10,C3647&gt;450),0,IF(H3647&gt;=MAX(Classes_finales!D:D),$M$1,Donnees_SIG!J3647))</f>
        <v>7.914299999999999</v>
      </c>
      <c r="P3647" t="s">
        <v>39</v>
      </c>
    </row>
    <row r="3648" spans="1:16">
      <c r="A3648" t="s">
        <v>7330</v>
      </c>
      <c r="B3648" t="s">
        <v>7331</v>
      </c>
      <c r="C3648">
        <v>19.856899260999999</v>
      </c>
      <c r="D3648" t="s">
        <v>37</v>
      </c>
      <c r="E3648">
        <v>790814.31035990396</v>
      </c>
      <c r="F3648">
        <v>9638017.4898203705</v>
      </c>
      <c r="G3648">
        <f>IF(C3648="","",VLOOKUP(C3648,Classes_detaillees!B:D,Classes_detaillees!C$1,TRUE))</f>
        <v>20</v>
      </c>
      <c r="H3648">
        <f>IF(C3648="","",VLOOKUP(C3648,Classes_finales!B:D,Classes_finales!C$1,TRUE))</f>
        <v>30</v>
      </c>
      <c r="I3648">
        <f t="shared" si="56"/>
        <v>20</v>
      </c>
      <c r="J3648" s="31">
        <f>Classes_finales!$W$30*C3648^3+Classes_finales!$W$31*C3648^2+Classes_finales!$W$32*C3648+Classes_finales!$W$33</f>
        <v>1.3630196570842301</v>
      </c>
      <c r="K3648">
        <f>IF(OR(C3648&lt;10,C3648&gt;450),0,IF(H3648&gt;=MAX(Classes_finales!D:D),$M$1,Donnees_SIG!J3648))</f>
        <v>1.3630196570842301</v>
      </c>
      <c r="P3648" t="s">
        <v>39</v>
      </c>
    </row>
    <row r="3649" spans="1:16">
      <c r="A3649" t="s">
        <v>7332</v>
      </c>
      <c r="B3649" t="s">
        <v>7333</v>
      </c>
      <c r="C3649">
        <v>39.159599303999997</v>
      </c>
      <c r="D3649" t="s">
        <v>37</v>
      </c>
      <c r="E3649">
        <v>783001.10079526005</v>
      </c>
      <c r="F3649">
        <v>9636351.2951979805</v>
      </c>
      <c r="G3649">
        <f>IF(C3649="","",VLOOKUP(C3649,Classes_detaillees!B:D,Classes_detaillees!C$1,TRUE))</f>
        <v>40</v>
      </c>
      <c r="H3649">
        <f>IF(C3649="","",VLOOKUP(C3649,Classes_finales!B:D,Classes_finales!C$1,TRUE))</f>
        <v>40</v>
      </c>
      <c r="I3649">
        <f t="shared" si="56"/>
        <v>20</v>
      </c>
      <c r="J3649" s="31">
        <f>Classes_finales!$W$30*C3649^3+Classes_finales!$W$31*C3649^2+Classes_finales!$W$32*C3649+Classes_finales!$W$33</f>
        <v>3.9231197611035911</v>
      </c>
      <c r="K3649">
        <f>IF(OR(C3649&lt;10,C3649&gt;450),0,IF(H3649&gt;=MAX(Classes_finales!D:D),$M$1,Donnees_SIG!J3649))</f>
        <v>3.9231197611035911</v>
      </c>
      <c r="P3649" t="s">
        <v>39</v>
      </c>
    </row>
    <row r="3650" spans="1:16">
      <c r="A3650" t="s">
        <v>7334</v>
      </c>
      <c r="B3650" s="31" t="s">
        <v>7335</v>
      </c>
      <c r="C3650">
        <v>19.764099121000001</v>
      </c>
      <c r="D3650" t="s">
        <v>37</v>
      </c>
      <c r="E3650">
        <v>783144.87369458005</v>
      </c>
      <c r="F3650">
        <v>9635823.9595670104</v>
      </c>
      <c r="G3650">
        <f>IF(C3650="","",VLOOKUP(C3650,Classes_detaillees!B:D,Classes_detaillees!C$1,TRUE))</f>
        <v>20</v>
      </c>
      <c r="H3650">
        <f>IF(C3650="","",VLOOKUP(C3650,Classes_finales!B:D,Classes_finales!C$1,TRUE))</f>
        <v>30</v>
      </c>
      <c r="I3650">
        <f t="shared" si="56"/>
        <v>20</v>
      </c>
      <c r="J3650" s="31">
        <f>Classes_finales!$W$30*C3650^3+Classes_finales!$W$31*C3650^2+Classes_finales!$W$32*C3650+Classes_finales!$W$33</f>
        <v>1.3518354955076337</v>
      </c>
      <c r="K3650">
        <f>IF(OR(C3650&lt;10,C3650&gt;450),0,IF(H3650&gt;=MAX(Classes_finales!D:D),$M$1,Donnees_SIG!J3650))</f>
        <v>1.3518354955076337</v>
      </c>
      <c r="P3650" t="s">
        <v>39</v>
      </c>
    </row>
    <row r="3651" spans="1:16">
      <c r="A3651" t="s">
        <v>7336</v>
      </c>
      <c r="B3651" t="s">
        <v>7337</v>
      </c>
      <c r="C3651">
        <v>30.770900726000001</v>
      </c>
      <c r="D3651" t="s">
        <v>37</v>
      </c>
      <c r="E3651">
        <v>790424.97859226004</v>
      </c>
      <c r="F3651">
        <v>9637417.4175240397</v>
      </c>
      <c r="G3651">
        <f>IF(C3651="","",VLOOKUP(C3651,Classes_detaillees!B:D,Classes_detaillees!C$1,TRUE))</f>
        <v>35</v>
      </c>
      <c r="H3651">
        <f>IF(C3651="","",VLOOKUP(C3651,Classes_finales!B:D,Classes_finales!C$1,TRUE))</f>
        <v>35</v>
      </c>
      <c r="I3651">
        <f t="shared" ref="I3651:I3714" si="57">IF(E3651="","",20)</f>
        <v>20</v>
      </c>
      <c r="J3651" s="31">
        <f>Classes_finales!$W$30*C3651^3+Classes_finales!$W$31*C3651^2+Classes_finales!$W$32*C3651+Classes_finales!$W$33</f>
        <v>2.7735230603692154</v>
      </c>
      <c r="K3651">
        <f>IF(OR(C3651&lt;10,C3651&gt;450),0,IF(H3651&gt;=MAX(Classes_finales!D:D),$M$1,Donnees_SIG!J3651))</f>
        <v>2.7735230603692154</v>
      </c>
      <c r="P3651" t="s">
        <v>39</v>
      </c>
    </row>
    <row r="3652" spans="1:16">
      <c r="A3652" t="s">
        <v>7338</v>
      </c>
      <c r="B3652" t="s">
        <v>7339</v>
      </c>
      <c r="C3652">
        <v>43.815898894999997</v>
      </c>
      <c r="D3652" t="s">
        <v>37</v>
      </c>
      <c r="E3652">
        <v>783024.54309614399</v>
      </c>
      <c r="F3652">
        <v>9635744.1867710203</v>
      </c>
      <c r="G3652">
        <f>IF(C3652="","",VLOOKUP(C3652,Classes_detaillees!B:D,Classes_detaillees!C$1,TRUE))</f>
        <v>45</v>
      </c>
      <c r="H3652">
        <f>IF(C3652="","",VLOOKUP(C3652,Classes_finales!B:D,Classes_finales!C$1,TRUE))</f>
        <v>50</v>
      </c>
      <c r="I3652">
        <f t="shared" si="57"/>
        <v>20</v>
      </c>
      <c r="J3652" s="31">
        <f>Classes_finales!$W$30*C3652^3+Classes_finales!$W$31*C3652^2+Classes_finales!$W$32*C3652+Classes_finales!$W$33</f>
        <v>4.5566730693344528</v>
      </c>
      <c r="K3652">
        <f>IF(OR(C3652&lt;10,C3652&gt;450),0,IF(H3652&gt;=MAX(Classes_finales!D:D),$M$1,Donnees_SIG!J3652))</f>
        <v>4.5566730693344528</v>
      </c>
      <c r="P3652" t="s">
        <v>39</v>
      </c>
    </row>
    <row r="3653" spans="1:16">
      <c r="A3653" t="s">
        <v>7340</v>
      </c>
      <c r="B3653" t="s">
        <v>7341</v>
      </c>
      <c r="C3653">
        <v>130.65010071</v>
      </c>
      <c r="D3653" t="s">
        <v>37</v>
      </c>
      <c r="E3653">
        <v>790577.34245093795</v>
      </c>
      <c r="F3653">
        <v>9637759.6512838807</v>
      </c>
      <c r="G3653">
        <f>IF(C3653="","",VLOOKUP(C3653,Classes_detaillees!B:D,Classes_detaillees!C$1,TRUE))</f>
        <v>135</v>
      </c>
      <c r="H3653">
        <f>IF(C3653="","",VLOOKUP(C3653,Classes_finales!B:D,Classes_finales!C$1,TRUE))</f>
        <v>80</v>
      </c>
      <c r="I3653">
        <f t="shared" si="57"/>
        <v>20</v>
      </c>
      <c r="J3653" s="31">
        <f>Classes_finales!$W$30*C3653^3+Classes_finales!$W$31*C3653^2+Classes_finales!$W$32*C3653+Classes_finales!$W$33</f>
        <v>-9.3426011699993428E-2</v>
      </c>
      <c r="K3653">
        <f>IF(OR(C3653&lt;10,C3653&gt;450),0,IF(H3653&gt;=MAX(Classes_finales!D:D),$M$1,Donnees_SIG!J3653))</f>
        <v>7.914299999999999</v>
      </c>
      <c r="P3653" t="s">
        <v>39</v>
      </c>
    </row>
    <row r="3654" spans="1:16">
      <c r="A3654" t="s">
        <v>7342</v>
      </c>
      <c r="B3654" t="s">
        <v>7343</v>
      </c>
      <c r="C3654">
        <v>60.362899779999999</v>
      </c>
      <c r="D3654" t="s">
        <v>37</v>
      </c>
      <c r="E3654">
        <v>790753.30262934801</v>
      </c>
      <c r="F3654">
        <v>9639361.8130434807</v>
      </c>
      <c r="G3654">
        <f>IF(C3654="","",VLOOKUP(C3654,Classes_detaillees!B:D,Classes_detaillees!C$1,TRUE))</f>
        <v>65</v>
      </c>
      <c r="H3654">
        <f>IF(C3654="","",VLOOKUP(C3654,Classes_finales!B:D,Classes_finales!C$1,TRUE))</f>
        <v>70</v>
      </c>
      <c r="I3654">
        <f t="shared" si="57"/>
        <v>20</v>
      </c>
      <c r="J3654" s="31">
        <f>Classes_finales!$W$30*C3654^3+Classes_finales!$W$31*C3654^2+Classes_finales!$W$32*C3654+Classes_finales!$W$33</f>
        <v>6.574182856320741</v>
      </c>
      <c r="K3654">
        <f>IF(OR(C3654&lt;10,C3654&gt;450),0,IF(H3654&gt;=MAX(Classes_finales!D:D),$M$1,Donnees_SIG!J3654))</f>
        <v>6.574182856320741</v>
      </c>
      <c r="P3654" t="s">
        <v>39</v>
      </c>
    </row>
    <row r="3655" spans="1:16">
      <c r="A3655" t="s">
        <v>7344</v>
      </c>
      <c r="B3655" s="31" t="s">
        <v>7345</v>
      </c>
      <c r="C3655">
        <v>72.349296570000007</v>
      </c>
      <c r="D3655" t="s">
        <v>37</v>
      </c>
      <c r="E3655">
        <v>782997.42702982097</v>
      </c>
      <c r="F3655">
        <v>9635787.7786400896</v>
      </c>
      <c r="G3655">
        <f>IF(C3655="","",VLOOKUP(C3655,Classes_detaillees!B:D,Classes_detaillees!C$1,TRUE))</f>
        <v>75</v>
      </c>
      <c r="H3655">
        <f>IF(C3655="","",VLOOKUP(C3655,Classes_finales!B:D,Classes_finales!C$1,TRUE))</f>
        <v>80</v>
      </c>
      <c r="I3655">
        <f t="shared" si="57"/>
        <v>20</v>
      </c>
      <c r="J3655" s="31">
        <f>Classes_finales!$W$30*C3655^3+Classes_finales!$W$31*C3655^2+Classes_finales!$W$32*C3655+Classes_finales!$W$33</f>
        <v>7.5805674135771408</v>
      </c>
      <c r="K3655">
        <f>IF(OR(C3655&lt;10,C3655&gt;450),0,IF(H3655&gt;=MAX(Classes_finales!D:D),$M$1,Donnees_SIG!J3655))</f>
        <v>7.914299999999999</v>
      </c>
      <c r="P3655" t="s">
        <v>39</v>
      </c>
    </row>
    <row r="3656" spans="1:16">
      <c r="A3656" t="s">
        <v>7346</v>
      </c>
      <c r="B3656" s="31" t="s">
        <v>7347</v>
      </c>
      <c r="C3656">
        <v>305.51748657000002</v>
      </c>
      <c r="D3656" t="s">
        <v>37</v>
      </c>
      <c r="E3656">
        <v>792403.15460209094</v>
      </c>
      <c r="F3656">
        <v>9638625.9592765607</v>
      </c>
      <c r="G3656">
        <f>IF(C3656="","",VLOOKUP(C3656,Classes_detaillees!B:D,Classes_detaillees!C$1,TRUE))</f>
        <v>310</v>
      </c>
      <c r="H3656">
        <f>IF(C3656="","",VLOOKUP(C3656,Classes_finales!B:D,Classes_finales!C$1,TRUE))</f>
        <v>80</v>
      </c>
      <c r="I3656">
        <f t="shared" si="57"/>
        <v>20</v>
      </c>
      <c r="J3656" s="31">
        <f>Classes_finales!$W$30*C3656^3+Classes_finales!$W$31*C3656^2+Classes_finales!$W$32*C3656+Classes_finales!$W$33</f>
        <v>-348.08945355609808</v>
      </c>
      <c r="K3656">
        <f>IF(OR(C3656&lt;10,C3656&gt;450),0,IF(H3656&gt;=MAX(Classes_finales!D:D),$M$1,Donnees_SIG!J3656))</f>
        <v>7.914299999999999</v>
      </c>
      <c r="P3656" t="s">
        <v>39</v>
      </c>
    </row>
    <row r="3657" spans="1:16">
      <c r="A3657" t="s">
        <v>7348</v>
      </c>
      <c r="B3657" t="s">
        <v>7349</v>
      </c>
      <c r="C3657">
        <v>628.68359375</v>
      </c>
      <c r="D3657" t="s">
        <v>37</v>
      </c>
      <c r="E3657">
        <v>790329.72121567104</v>
      </c>
      <c r="F3657">
        <v>9638594.6237039808</v>
      </c>
      <c r="G3657">
        <f>IF(C3657="","",VLOOKUP(C3657,Classes_detaillees!B:D,Classes_detaillees!C$1,TRUE))</f>
        <v>630</v>
      </c>
      <c r="H3657">
        <f>IF(C3657="","",VLOOKUP(C3657,Classes_finales!B:D,Classes_finales!C$1,TRUE))</f>
        <v>80</v>
      </c>
      <c r="I3657">
        <f t="shared" si="57"/>
        <v>20</v>
      </c>
      <c r="J3657" s="31">
        <f>Classes_finales!$W$30*C3657^3+Classes_finales!$W$31*C3657^2+Classes_finales!$W$32*C3657+Classes_finales!$W$33</f>
        <v>-4064.8274297232238</v>
      </c>
      <c r="K3657">
        <f>IF(OR(C3657&lt;10,C3657&gt;450),0,IF(H3657&gt;=MAX(Classes_finales!D:D),$M$1,Donnees_SIG!J3657))</f>
        <v>0</v>
      </c>
      <c r="P3657" t="s">
        <v>39</v>
      </c>
    </row>
    <row r="3658" spans="1:16">
      <c r="A3658" t="s">
        <v>7350</v>
      </c>
      <c r="B3658" t="s">
        <v>7351</v>
      </c>
      <c r="C3658">
        <v>97.691101074000002</v>
      </c>
      <c r="D3658" t="s">
        <v>37</v>
      </c>
      <c r="E3658">
        <v>790497.02808405797</v>
      </c>
      <c r="F3658">
        <v>9639225.8024508506</v>
      </c>
      <c r="G3658">
        <f>IF(C3658="","",VLOOKUP(C3658,Classes_detaillees!B:D,Classes_detaillees!C$1,TRUE))</f>
        <v>100</v>
      </c>
      <c r="H3658">
        <f>IF(C3658="","",VLOOKUP(C3658,Classes_finales!B:D,Classes_finales!C$1,TRUE))</f>
        <v>80</v>
      </c>
      <c r="I3658">
        <f t="shared" si="57"/>
        <v>20</v>
      </c>
      <c r="J3658" s="31">
        <f>Classes_finales!$W$30*C3658^3+Classes_finales!$W$31*C3658^2+Classes_finales!$W$32*C3658+Classes_finales!$W$33</f>
        <v>7.4303358005803073</v>
      </c>
      <c r="K3658">
        <f>IF(OR(C3658&lt;10,C3658&gt;450),0,IF(H3658&gt;=MAX(Classes_finales!D:D),$M$1,Donnees_SIG!J3658))</f>
        <v>7.914299999999999</v>
      </c>
      <c r="P3658" t="s">
        <v>39</v>
      </c>
    </row>
    <row r="3659" spans="1:16">
      <c r="A3659" t="s">
        <v>7352</v>
      </c>
      <c r="B3659" s="31" t="s">
        <v>7353</v>
      </c>
      <c r="C3659">
        <v>40.447498322000001</v>
      </c>
      <c r="D3659" t="s">
        <v>37</v>
      </c>
      <c r="E3659">
        <v>790721.74350521003</v>
      </c>
      <c r="F3659">
        <v>9638278.8749416191</v>
      </c>
      <c r="G3659">
        <f>IF(C3659="","",VLOOKUP(C3659,Classes_detaillees!B:D,Classes_detaillees!C$1,TRUE))</f>
        <v>45</v>
      </c>
      <c r="H3659">
        <f>IF(C3659="","",VLOOKUP(C3659,Classes_finales!B:D,Classes_finales!C$1,TRUE))</f>
        <v>50</v>
      </c>
      <c r="I3659">
        <f t="shared" si="57"/>
        <v>20</v>
      </c>
      <c r="J3659" s="31">
        <f>Classes_finales!$W$30*C3659^3+Classes_finales!$W$31*C3659^2+Classes_finales!$W$32*C3659+Classes_finales!$W$33</f>
        <v>4.0995206770588855</v>
      </c>
      <c r="K3659">
        <f>IF(OR(C3659&lt;10,C3659&gt;450),0,IF(H3659&gt;=MAX(Classes_finales!D:D),$M$1,Donnees_SIG!J3659))</f>
        <v>4.0995206770588855</v>
      </c>
      <c r="P3659" t="s">
        <v>39</v>
      </c>
    </row>
    <row r="3660" spans="1:16">
      <c r="A3660" t="s">
        <v>7354</v>
      </c>
      <c r="B3660" t="s">
        <v>7355</v>
      </c>
      <c r="C3660">
        <v>93.426200867000006</v>
      </c>
      <c r="D3660" t="s">
        <v>37</v>
      </c>
      <c r="E3660">
        <v>793473.70796018699</v>
      </c>
      <c r="F3660">
        <v>9639321.4780303892</v>
      </c>
      <c r="G3660">
        <f>IF(C3660="","",VLOOKUP(C3660,Classes_detaillees!B:D,Classes_detaillees!C$1,TRUE))</f>
        <v>95</v>
      </c>
      <c r="H3660">
        <f>IF(C3660="","",VLOOKUP(C3660,Classes_finales!B:D,Classes_finales!C$1,TRUE))</f>
        <v>80</v>
      </c>
      <c r="I3660">
        <f t="shared" si="57"/>
        <v>20</v>
      </c>
      <c r="J3660" s="31">
        <f>Classes_finales!$W$30*C3660^3+Classes_finales!$W$31*C3660^2+Classes_finales!$W$32*C3660+Classes_finales!$W$33</f>
        <v>7.731524030358889</v>
      </c>
      <c r="K3660">
        <f>IF(OR(C3660&lt;10,C3660&gt;450),0,IF(H3660&gt;=MAX(Classes_finales!D:D),$M$1,Donnees_SIG!J3660))</f>
        <v>7.914299999999999</v>
      </c>
      <c r="P3660" t="s">
        <v>39</v>
      </c>
    </row>
    <row r="3661" spans="1:16">
      <c r="A3661" t="s">
        <v>7356</v>
      </c>
      <c r="B3661" s="31" t="s">
        <v>7357</v>
      </c>
      <c r="C3661">
        <v>128.36639403999999</v>
      </c>
      <c r="D3661" t="s">
        <v>37</v>
      </c>
      <c r="E3661">
        <v>791421.16589437798</v>
      </c>
      <c r="F3661">
        <v>9638444.86451382</v>
      </c>
      <c r="G3661">
        <f>IF(C3661="","",VLOOKUP(C3661,Classes_detaillees!B:D,Classes_detaillees!C$1,TRUE))</f>
        <v>130</v>
      </c>
      <c r="H3661">
        <f>IF(C3661="","",VLOOKUP(C3661,Classes_finales!B:D,Classes_finales!C$1,TRUE))</f>
        <v>80</v>
      </c>
      <c r="I3661">
        <f t="shared" si="57"/>
        <v>20</v>
      </c>
      <c r="J3661" s="31">
        <f>Classes_finales!$W$30*C3661^3+Classes_finales!$W$31*C3661^2+Classes_finales!$W$32*C3661+Classes_finales!$W$33</f>
        <v>0.77354430302686383</v>
      </c>
      <c r="K3661">
        <f>IF(OR(C3661&lt;10,C3661&gt;450),0,IF(H3661&gt;=MAX(Classes_finales!D:D),$M$1,Donnees_SIG!J3661))</f>
        <v>7.914299999999999</v>
      </c>
      <c r="P3661" t="s">
        <v>39</v>
      </c>
    </row>
    <row r="3662" spans="1:16">
      <c r="A3662" t="s">
        <v>7358</v>
      </c>
      <c r="B3662" t="s">
        <v>7359</v>
      </c>
      <c r="C3662">
        <v>45.467700958000002</v>
      </c>
      <c r="D3662" t="s">
        <v>37</v>
      </c>
      <c r="E3662">
        <v>782890.80247064994</v>
      </c>
      <c r="F3662">
        <v>9635854.2328990493</v>
      </c>
      <c r="G3662">
        <f>IF(C3662="","",VLOOKUP(C3662,Classes_detaillees!B:D,Classes_detaillees!C$1,TRUE))</f>
        <v>50</v>
      </c>
      <c r="H3662">
        <f>IF(C3662="","",VLOOKUP(C3662,Classes_finales!B:D,Classes_finales!C$1,TRUE))</f>
        <v>50</v>
      </c>
      <c r="I3662">
        <f t="shared" si="57"/>
        <v>20</v>
      </c>
      <c r="J3662" s="31">
        <f>Classes_finales!$W$30*C3662^3+Classes_finales!$W$31*C3662^2+Classes_finales!$W$32*C3662+Classes_finales!$W$33</f>
        <v>4.7775798895668355</v>
      </c>
      <c r="K3662">
        <f>IF(OR(C3662&lt;10,C3662&gt;450),0,IF(H3662&gt;=MAX(Classes_finales!D:D),$M$1,Donnees_SIG!J3662))</f>
        <v>4.7775798895668355</v>
      </c>
      <c r="P3662" t="s">
        <v>39</v>
      </c>
    </row>
    <row r="3663" spans="1:16">
      <c r="A3663" t="s">
        <v>7360</v>
      </c>
      <c r="B3663" s="31" t="s">
        <v>7361</v>
      </c>
      <c r="C3663">
        <v>102.7118988</v>
      </c>
      <c r="D3663" t="s">
        <v>37</v>
      </c>
      <c r="E3663">
        <v>789961.77374752203</v>
      </c>
      <c r="F3663">
        <v>9637401.2493442502</v>
      </c>
      <c r="G3663">
        <f>IF(C3663="","",VLOOKUP(C3663,Classes_detaillees!B:D,Classes_detaillees!C$1,TRUE))</f>
        <v>105</v>
      </c>
      <c r="H3663">
        <f>IF(C3663="","",VLOOKUP(C3663,Classes_finales!B:D,Classes_finales!C$1,TRUE))</f>
        <v>80</v>
      </c>
      <c r="I3663">
        <f t="shared" si="57"/>
        <v>20</v>
      </c>
      <c r="J3663" s="31">
        <f>Classes_finales!$W$30*C3663^3+Classes_finales!$W$31*C3663^2+Classes_finales!$W$32*C3663+Classes_finales!$W$33</f>
        <v>6.9043576448295152</v>
      </c>
      <c r="K3663">
        <f>IF(OR(C3663&lt;10,C3663&gt;450),0,IF(H3663&gt;=MAX(Classes_finales!D:D),$M$1,Donnees_SIG!J3663))</f>
        <v>7.914299999999999</v>
      </c>
      <c r="P3663" t="s">
        <v>39</v>
      </c>
    </row>
    <row r="3664" spans="1:16">
      <c r="A3664" t="s">
        <v>7362</v>
      </c>
      <c r="B3664" t="s">
        <v>7363</v>
      </c>
      <c r="C3664">
        <v>57.838699341000002</v>
      </c>
      <c r="D3664" t="s">
        <v>37</v>
      </c>
      <c r="E3664">
        <v>790438.97074920696</v>
      </c>
      <c r="F3664">
        <v>9637836.0376146492</v>
      </c>
      <c r="G3664">
        <f>IF(C3664="","",VLOOKUP(C3664,Classes_detaillees!B:D,Classes_detaillees!C$1,TRUE))</f>
        <v>60</v>
      </c>
      <c r="H3664">
        <f>IF(C3664="","",VLOOKUP(C3664,Classes_finales!B:D,Classes_finales!C$1,TRUE))</f>
        <v>60</v>
      </c>
      <c r="I3664">
        <f t="shared" si="57"/>
        <v>20</v>
      </c>
      <c r="J3664" s="31">
        <f>Classes_finales!$W$30*C3664^3+Classes_finales!$W$31*C3664^2+Classes_finales!$W$32*C3664+Classes_finales!$W$33</f>
        <v>6.3032417703574364</v>
      </c>
      <c r="K3664">
        <f>IF(OR(C3664&lt;10,C3664&gt;450),0,IF(H3664&gt;=MAX(Classes_finales!D:D),$M$1,Donnees_SIG!J3664))</f>
        <v>6.3032417703574364</v>
      </c>
      <c r="P3664" t="s">
        <v>39</v>
      </c>
    </row>
    <row r="3665" spans="1:16">
      <c r="A3665" t="s">
        <v>7364</v>
      </c>
      <c r="B3665" t="s">
        <v>7365</v>
      </c>
      <c r="C3665">
        <v>204.20370482999999</v>
      </c>
      <c r="D3665" t="s">
        <v>37</v>
      </c>
      <c r="E3665">
        <v>791888.60081278603</v>
      </c>
      <c r="F3665">
        <v>9638577.9460606705</v>
      </c>
      <c r="G3665">
        <f>IF(C3665="","",VLOOKUP(C3665,Classes_detaillees!B:D,Classes_detaillees!C$1,TRUE))</f>
        <v>205</v>
      </c>
      <c r="H3665">
        <f>IF(C3665="","",VLOOKUP(C3665,Classes_finales!B:D,Classes_finales!C$1,TRUE))</f>
        <v>80</v>
      </c>
      <c r="I3665">
        <f t="shared" si="57"/>
        <v>20</v>
      </c>
      <c r="J3665" s="31">
        <f>Classes_finales!$W$30*C3665^3+Classes_finales!$W$31*C3665^2+Classes_finales!$W$32*C3665+Classes_finales!$W$33</f>
        <v>-67.422803337543087</v>
      </c>
      <c r="K3665">
        <f>IF(OR(C3665&lt;10,C3665&gt;450),0,IF(H3665&gt;=MAX(Classes_finales!D:D),$M$1,Donnees_SIG!J3665))</f>
        <v>7.914299999999999</v>
      </c>
      <c r="P3665" t="s">
        <v>39</v>
      </c>
    </row>
    <row r="3666" spans="1:16">
      <c r="A3666" t="s">
        <v>7366</v>
      </c>
      <c r="B3666" t="s">
        <v>7367</v>
      </c>
      <c r="C3666">
        <v>26.037000656</v>
      </c>
      <c r="D3666" t="s">
        <v>37</v>
      </c>
      <c r="E3666">
        <v>791957.88378974702</v>
      </c>
      <c r="F3666">
        <v>9637764.5186084304</v>
      </c>
      <c r="G3666">
        <f>IF(C3666="","",VLOOKUP(C3666,Classes_detaillees!B:D,Classes_detaillees!C$1,TRUE))</f>
        <v>30</v>
      </c>
      <c r="H3666">
        <f>IF(C3666="","",VLOOKUP(C3666,Classes_finales!B:D,Classes_finales!C$1,TRUE))</f>
        <v>30</v>
      </c>
      <c r="I3666">
        <f t="shared" si="57"/>
        <v>20</v>
      </c>
      <c r="J3666" s="31">
        <f>Classes_finales!$W$30*C3666^3+Classes_finales!$W$31*C3666^2+Classes_finales!$W$32*C3666+Classes_finales!$W$33</f>
        <v>2.1422183409433946</v>
      </c>
      <c r="K3666">
        <f>IF(OR(C3666&lt;10,C3666&gt;450),0,IF(H3666&gt;=MAX(Classes_finales!D:D),$M$1,Donnees_SIG!J3666))</f>
        <v>2.1422183409433946</v>
      </c>
      <c r="P3666" t="s">
        <v>39</v>
      </c>
    </row>
    <row r="3667" spans="1:16">
      <c r="A3667" t="s">
        <v>7368</v>
      </c>
      <c r="B3667" t="s">
        <v>7369</v>
      </c>
      <c r="C3667">
        <v>86.175102233999993</v>
      </c>
      <c r="D3667" t="s">
        <v>37</v>
      </c>
      <c r="E3667">
        <v>792143.93211961596</v>
      </c>
      <c r="F3667">
        <v>9639824.6644193307</v>
      </c>
      <c r="G3667">
        <f>IF(C3667="","",VLOOKUP(C3667,Classes_detaillees!B:D,Classes_detaillees!C$1,TRUE))</f>
        <v>90</v>
      </c>
      <c r="H3667">
        <f>IF(C3667="","",VLOOKUP(C3667,Classes_finales!B:D,Classes_finales!C$1,TRUE))</f>
        <v>80</v>
      </c>
      <c r="I3667">
        <f t="shared" si="57"/>
        <v>20</v>
      </c>
      <c r="J3667" s="31">
        <f>Classes_finales!$W$30*C3667^3+Classes_finales!$W$31*C3667^2+Classes_finales!$W$32*C3667+Classes_finales!$W$33</f>
        <v>7.9642077717795328</v>
      </c>
      <c r="K3667">
        <f>IF(OR(C3667&lt;10,C3667&gt;450),0,IF(H3667&gt;=MAX(Classes_finales!D:D),$M$1,Donnees_SIG!J3667))</f>
        <v>7.914299999999999</v>
      </c>
      <c r="P3667" t="s">
        <v>39</v>
      </c>
    </row>
    <row r="3668" spans="1:16">
      <c r="A3668" t="s">
        <v>7370</v>
      </c>
      <c r="B3668" t="s">
        <v>7371</v>
      </c>
      <c r="C3668">
        <v>127.40509796000001</v>
      </c>
      <c r="D3668" t="s">
        <v>37</v>
      </c>
      <c r="E3668">
        <v>791812.21760771796</v>
      </c>
      <c r="F3668">
        <v>9638456.8713510893</v>
      </c>
      <c r="G3668">
        <f>IF(C3668="","",VLOOKUP(C3668,Classes_detaillees!B:D,Classes_detaillees!C$1,TRUE))</f>
        <v>130</v>
      </c>
      <c r="H3668">
        <f>IF(C3668="","",VLOOKUP(C3668,Classes_finales!B:D,Classes_finales!C$1,TRUE))</f>
        <v>80</v>
      </c>
      <c r="I3668">
        <f t="shared" si="57"/>
        <v>20</v>
      </c>
      <c r="J3668" s="31">
        <f>Classes_finales!$W$30*C3668^3+Classes_finales!$W$31*C3668^2+Classes_finales!$W$32*C3668+Classes_finales!$W$33</f>
        <v>1.1212385389787793</v>
      </c>
      <c r="K3668">
        <f>IF(OR(C3668&lt;10,C3668&gt;450),0,IF(H3668&gt;=MAX(Classes_finales!D:D),$M$1,Donnees_SIG!J3668))</f>
        <v>7.914299999999999</v>
      </c>
      <c r="P3668" t="s">
        <v>39</v>
      </c>
    </row>
    <row r="3669" spans="1:16">
      <c r="A3669" t="s">
        <v>7372</v>
      </c>
      <c r="B3669" t="s">
        <v>7373</v>
      </c>
      <c r="C3669">
        <v>61.794300079000003</v>
      </c>
      <c r="D3669" t="s">
        <v>37</v>
      </c>
      <c r="E3669">
        <v>789963.66229329095</v>
      </c>
      <c r="F3669">
        <v>9637669.8268676307</v>
      </c>
      <c r="G3669">
        <f>IF(C3669="","",VLOOKUP(C3669,Classes_detaillees!B:D,Classes_detaillees!C$1,TRUE))</f>
        <v>65</v>
      </c>
      <c r="H3669">
        <f>IF(C3669="","",VLOOKUP(C3669,Classes_finales!B:D,Classes_finales!C$1,TRUE))</f>
        <v>70</v>
      </c>
      <c r="I3669">
        <f t="shared" si="57"/>
        <v>20</v>
      </c>
      <c r="J3669" s="31">
        <f>Classes_finales!$W$30*C3669^3+Classes_finales!$W$31*C3669^2+Classes_finales!$W$32*C3669+Classes_finales!$W$33</f>
        <v>6.7198992249637239</v>
      </c>
      <c r="K3669">
        <f>IF(OR(C3669&lt;10,C3669&gt;450),0,IF(H3669&gt;=MAX(Classes_finales!D:D),$M$1,Donnees_SIG!J3669))</f>
        <v>6.7198992249637239</v>
      </c>
      <c r="P3669" t="s">
        <v>39</v>
      </c>
    </row>
    <row r="3670" spans="1:16">
      <c r="A3670" t="s">
        <v>7374</v>
      </c>
      <c r="B3670" t="s">
        <v>7375</v>
      </c>
      <c r="C3670">
        <v>117.33969879</v>
      </c>
      <c r="D3670" t="s">
        <v>37</v>
      </c>
      <c r="E3670">
        <v>792993.53166535695</v>
      </c>
      <c r="F3670">
        <v>9639066.0068222899</v>
      </c>
      <c r="G3670">
        <f>IF(C3670="","",VLOOKUP(C3670,Classes_detaillees!B:D,Classes_detaillees!C$1,TRUE))</f>
        <v>120</v>
      </c>
      <c r="H3670">
        <f>IF(C3670="","",VLOOKUP(C3670,Classes_finales!B:D,Classes_finales!C$1,TRUE))</f>
        <v>80</v>
      </c>
      <c r="I3670">
        <f t="shared" si="57"/>
        <v>20</v>
      </c>
      <c r="J3670" s="31">
        <f>Classes_finales!$W$30*C3670^3+Classes_finales!$W$31*C3670^2+Classes_finales!$W$32*C3670+Classes_finales!$W$33</f>
        <v>4.1777806048803328</v>
      </c>
      <c r="K3670">
        <f>IF(OR(C3670&lt;10,C3670&gt;450),0,IF(H3670&gt;=MAX(Classes_finales!D:D),$M$1,Donnees_SIG!J3670))</f>
        <v>7.914299999999999</v>
      </c>
      <c r="P3670" t="s">
        <v>39</v>
      </c>
    </row>
    <row r="3671" spans="1:16">
      <c r="A3671" t="s">
        <v>7376</v>
      </c>
      <c r="B3671" s="31" t="s">
        <v>7377</v>
      </c>
      <c r="C3671">
        <v>159.66369628999999</v>
      </c>
      <c r="D3671" t="s">
        <v>37</v>
      </c>
      <c r="E3671">
        <v>791439.79079134995</v>
      </c>
      <c r="F3671">
        <v>9638497.1729847193</v>
      </c>
      <c r="G3671">
        <f>IF(C3671="","",VLOOKUP(C3671,Classes_detaillees!B:D,Classes_detaillees!C$1,TRUE))</f>
        <v>160</v>
      </c>
      <c r="H3671">
        <f>IF(C3671="","",VLOOKUP(C3671,Classes_finales!B:D,Classes_finales!C$1,TRUE))</f>
        <v>80</v>
      </c>
      <c r="I3671">
        <f t="shared" si="57"/>
        <v>20</v>
      </c>
      <c r="J3671" s="31">
        <f>Classes_finales!$W$30*C3671^3+Classes_finales!$W$31*C3671^2+Classes_finales!$W$32*C3671+Classes_finales!$W$33</f>
        <v>-16.713867175030423</v>
      </c>
      <c r="K3671">
        <f>IF(OR(C3671&lt;10,C3671&gt;450),0,IF(H3671&gt;=MAX(Classes_finales!D:D),$M$1,Donnees_SIG!J3671))</f>
        <v>7.914299999999999</v>
      </c>
      <c r="P3671" t="s">
        <v>39</v>
      </c>
    </row>
    <row r="3672" spans="1:16">
      <c r="A3672" t="s">
        <v>7378</v>
      </c>
      <c r="B3672" t="s">
        <v>7379</v>
      </c>
      <c r="C3672">
        <v>65.261802673000005</v>
      </c>
      <c r="D3672" t="s">
        <v>37</v>
      </c>
      <c r="E3672">
        <v>790523.83774845698</v>
      </c>
      <c r="F3672">
        <v>9637213.4514758606</v>
      </c>
      <c r="G3672">
        <f>IF(C3672="","",VLOOKUP(C3672,Classes_detaillees!B:D,Classes_detaillees!C$1,TRUE))</f>
        <v>70</v>
      </c>
      <c r="H3672">
        <f>IF(C3672="","",VLOOKUP(C3672,Classes_finales!B:D,Classes_finales!C$1,TRUE))</f>
        <v>70</v>
      </c>
      <c r="I3672">
        <f t="shared" si="57"/>
        <v>20</v>
      </c>
      <c r="J3672" s="31">
        <f>Classes_finales!$W$30*C3672^3+Classes_finales!$W$31*C3672^2+Classes_finales!$W$32*C3672+Classes_finales!$W$33</f>
        <v>7.0465882809964437</v>
      </c>
      <c r="K3672">
        <f>IF(OR(C3672&lt;10,C3672&gt;450),0,IF(H3672&gt;=MAX(Classes_finales!D:D),$M$1,Donnees_SIG!J3672))</f>
        <v>7.0465882809964437</v>
      </c>
      <c r="P3672" t="s">
        <v>39</v>
      </c>
    </row>
    <row r="3673" spans="1:16">
      <c r="A3673" t="s">
        <v>7380</v>
      </c>
      <c r="B3673" t="s">
        <v>7381</v>
      </c>
      <c r="C3673">
        <v>58.287300109999997</v>
      </c>
      <c r="D3673" t="s">
        <v>37</v>
      </c>
      <c r="E3673">
        <v>783022.42360968702</v>
      </c>
      <c r="F3673">
        <v>9635854.3982229307</v>
      </c>
      <c r="G3673">
        <f>IF(C3673="","",VLOOKUP(C3673,Classes_detaillees!B:D,Classes_detaillees!C$1,TRUE))</f>
        <v>60</v>
      </c>
      <c r="H3673">
        <f>IF(C3673="","",VLOOKUP(C3673,Classes_finales!B:D,Classes_finales!C$1,TRUE))</f>
        <v>60</v>
      </c>
      <c r="I3673">
        <f t="shared" si="57"/>
        <v>20</v>
      </c>
      <c r="J3673" s="31">
        <f>Classes_finales!$W$30*C3673^3+Classes_finales!$W$31*C3673^2+Classes_finales!$W$32*C3673+Classes_finales!$W$33</f>
        <v>6.3526315829136983</v>
      </c>
      <c r="K3673">
        <f>IF(OR(C3673&lt;10,C3673&gt;450),0,IF(H3673&gt;=MAX(Classes_finales!D:D),$M$1,Donnees_SIG!J3673))</f>
        <v>6.3526315829136983</v>
      </c>
      <c r="P3673" t="s">
        <v>39</v>
      </c>
    </row>
    <row r="3674" spans="1:16">
      <c r="A3674" t="s">
        <v>7382</v>
      </c>
      <c r="B3674" t="s">
        <v>7383</v>
      </c>
      <c r="C3674">
        <v>86.132102966000005</v>
      </c>
      <c r="D3674" t="s">
        <v>37</v>
      </c>
      <c r="E3674">
        <v>790521.03904321603</v>
      </c>
      <c r="F3674">
        <v>9638062.1754273102</v>
      </c>
      <c r="G3674">
        <f>IF(C3674="","",VLOOKUP(C3674,Classes_detaillees!B:D,Classes_detaillees!C$1,TRUE))</f>
        <v>90</v>
      </c>
      <c r="H3674">
        <f>IF(C3674="","",VLOOKUP(C3674,Classes_finales!B:D,Classes_finales!C$1,TRUE))</f>
        <v>80</v>
      </c>
      <c r="I3674">
        <f t="shared" si="57"/>
        <v>20</v>
      </c>
      <c r="J3674" s="31">
        <f>Classes_finales!$W$30*C3674^3+Classes_finales!$W$31*C3674^2+Classes_finales!$W$32*C3674+Classes_finales!$W$33</f>
        <v>7.9646107072674166</v>
      </c>
      <c r="K3674">
        <f>IF(OR(C3674&lt;10,C3674&gt;450),0,IF(H3674&gt;=MAX(Classes_finales!D:D),$M$1,Donnees_SIG!J3674))</f>
        <v>7.914299999999999</v>
      </c>
      <c r="P3674" t="s">
        <v>39</v>
      </c>
    </row>
    <row r="3675" spans="1:16">
      <c r="A3675" t="s">
        <v>7384</v>
      </c>
      <c r="B3675" t="s">
        <v>7385</v>
      </c>
      <c r="C3675">
        <v>27.062599182</v>
      </c>
      <c r="D3675" t="s">
        <v>37</v>
      </c>
      <c r="E3675">
        <v>791049.03675815603</v>
      </c>
      <c r="F3675">
        <v>9638276.6060949508</v>
      </c>
      <c r="G3675">
        <f>IF(C3675="","",VLOOKUP(C3675,Classes_detaillees!B:D,Classes_detaillees!C$1,TRUE))</f>
        <v>30</v>
      </c>
      <c r="H3675">
        <f>IF(C3675="","",VLOOKUP(C3675,Classes_finales!B:D,Classes_finales!C$1,TRUE))</f>
        <v>30</v>
      </c>
      <c r="I3675">
        <f t="shared" si="57"/>
        <v>20</v>
      </c>
      <c r="J3675" s="31">
        <f>Classes_finales!$W$30*C3675^3+Classes_finales!$W$31*C3675^2+Classes_finales!$W$32*C3675+Classes_finales!$W$33</f>
        <v>2.2770028559720257</v>
      </c>
      <c r="K3675">
        <f>IF(OR(C3675&lt;10,C3675&gt;450),0,IF(H3675&gt;=MAX(Classes_finales!D:D),$M$1,Donnees_SIG!J3675))</f>
        <v>2.2770028559720257</v>
      </c>
      <c r="P3675" t="s">
        <v>39</v>
      </c>
    </row>
    <row r="3676" spans="1:16">
      <c r="A3676" t="s">
        <v>7386</v>
      </c>
      <c r="B3676" t="s">
        <v>7387</v>
      </c>
      <c r="C3676">
        <v>79.238800049000005</v>
      </c>
      <c r="D3676" t="s">
        <v>37</v>
      </c>
      <c r="E3676">
        <v>790284.55385875795</v>
      </c>
      <c r="F3676">
        <v>9638990.2921108399</v>
      </c>
      <c r="G3676">
        <f>IF(C3676="","",VLOOKUP(C3676,Classes_detaillees!B:D,Classes_detaillees!C$1,TRUE))</f>
        <v>80</v>
      </c>
      <c r="H3676">
        <f>IF(C3676="","",VLOOKUP(C3676,Classes_finales!B:D,Classes_finales!C$1,TRUE))</f>
        <v>80</v>
      </c>
      <c r="I3676">
        <f t="shared" si="57"/>
        <v>20</v>
      </c>
      <c r="J3676" s="31">
        <f>Classes_finales!$W$30*C3676^3+Classes_finales!$W$31*C3676^2+Classes_finales!$W$32*C3676+Classes_finales!$W$33</f>
        <v>7.8938484364412478</v>
      </c>
      <c r="K3676">
        <f>IF(OR(C3676&lt;10,C3676&gt;450),0,IF(H3676&gt;=MAX(Classes_finales!D:D),$M$1,Donnees_SIG!J3676))</f>
        <v>7.914299999999999</v>
      </c>
      <c r="P3676" t="s">
        <v>39</v>
      </c>
    </row>
    <row r="3677" spans="1:16">
      <c r="A3677" t="s">
        <v>7388</v>
      </c>
      <c r="B3677" t="s">
        <v>7389</v>
      </c>
      <c r="C3677">
        <v>113.49019623</v>
      </c>
      <c r="D3677" t="s">
        <v>37</v>
      </c>
      <c r="E3677">
        <v>783261.43544420903</v>
      </c>
      <c r="F3677">
        <v>9636485.7675593607</v>
      </c>
      <c r="G3677">
        <f>IF(C3677="","",VLOOKUP(C3677,Classes_detaillees!B:D,Classes_detaillees!C$1,TRUE))</f>
        <v>115</v>
      </c>
      <c r="H3677">
        <f>IF(C3677="","",VLOOKUP(C3677,Classes_finales!B:D,Classes_finales!C$1,TRUE))</f>
        <v>80</v>
      </c>
      <c r="I3677">
        <f t="shared" si="57"/>
        <v>20</v>
      </c>
      <c r="J3677" s="31">
        <f>Classes_finales!$W$30*C3677^3+Classes_finales!$W$31*C3677^2+Classes_finales!$W$32*C3677+Classes_finales!$W$33</f>
        <v>5.0808158966476871</v>
      </c>
      <c r="K3677">
        <f>IF(OR(C3677&lt;10,C3677&gt;450),0,IF(H3677&gt;=MAX(Classes_finales!D:D),$M$1,Donnees_SIG!J3677))</f>
        <v>7.914299999999999</v>
      </c>
      <c r="P3677" t="s">
        <v>39</v>
      </c>
    </row>
    <row r="3678" spans="1:16">
      <c r="A3678" t="s">
        <v>7390</v>
      </c>
      <c r="B3678" t="s">
        <v>7391</v>
      </c>
      <c r="C3678">
        <v>37.978000641000001</v>
      </c>
      <c r="D3678" t="s">
        <v>37</v>
      </c>
      <c r="E3678">
        <v>783189.89597736904</v>
      </c>
      <c r="F3678">
        <v>9636535.5490816608</v>
      </c>
      <c r="G3678">
        <f>IF(C3678="","",VLOOKUP(C3678,Classes_detaillees!B:D,Classes_detaillees!C$1,TRUE))</f>
        <v>40</v>
      </c>
      <c r="H3678">
        <f>IF(C3678="","",VLOOKUP(C3678,Classes_finales!B:D,Classes_finales!C$1,TRUE))</f>
        <v>40</v>
      </c>
      <c r="I3678">
        <f t="shared" si="57"/>
        <v>20</v>
      </c>
      <c r="J3678" s="31">
        <f>Classes_finales!$W$30*C3678^3+Classes_finales!$W$31*C3678^2+Classes_finales!$W$32*C3678+Classes_finales!$W$33</f>
        <v>3.7608359296070577</v>
      </c>
      <c r="K3678">
        <f>IF(OR(C3678&lt;10,C3678&gt;450),0,IF(H3678&gt;=MAX(Classes_finales!D:D),$M$1,Donnees_SIG!J3678))</f>
        <v>3.7608359296070577</v>
      </c>
      <c r="P3678" t="s">
        <v>39</v>
      </c>
    </row>
    <row r="3679" spans="1:16">
      <c r="A3679" t="s">
        <v>7392</v>
      </c>
      <c r="B3679" t="s">
        <v>7393</v>
      </c>
      <c r="C3679">
        <v>50.502601624</v>
      </c>
      <c r="D3679" t="s">
        <v>37</v>
      </c>
      <c r="E3679">
        <v>783302.27352514397</v>
      </c>
      <c r="F3679">
        <v>9635517.1484739892</v>
      </c>
      <c r="G3679">
        <f>IF(C3679="","",VLOOKUP(C3679,Classes_detaillees!B:D,Classes_detaillees!C$1,TRUE))</f>
        <v>55</v>
      </c>
      <c r="H3679">
        <f>IF(C3679="","",VLOOKUP(C3679,Classes_finales!B:D,Classes_finales!C$1,TRUE))</f>
        <v>60</v>
      </c>
      <c r="I3679">
        <f t="shared" si="57"/>
        <v>20</v>
      </c>
      <c r="J3679" s="31">
        <f>Classes_finales!$W$30*C3679^3+Classes_finales!$W$31*C3679^2+Classes_finales!$W$32*C3679+Classes_finales!$W$33</f>
        <v>5.4308755201438768</v>
      </c>
      <c r="K3679">
        <f>IF(OR(C3679&lt;10,C3679&gt;450),0,IF(H3679&gt;=MAX(Classes_finales!D:D),$M$1,Donnees_SIG!J3679))</f>
        <v>5.4308755201438768</v>
      </c>
      <c r="P3679" t="s">
        <v>39</v>
      </c>
    </row>
    <row r="3680" spans="1:16">
      <c r="A3680" t="s">
        <v>7394</v>
      </c>
      <c r="B3680" t="s">
        <v>7395</v>
      </c>
      <c r="C3680">
        <v>156.26499939000001</v>
      </c>
      <c r="D3680" t="s">
        <v>37</v>
      </c>
      <c r="E3680">
        <v>792113.17480029305</v>
      </c>
      <c r="F3680">
        <v>9638608.7156233806</v>
      </c>
      <c r="G3680">
        <f>IF(C3680="","",VLOOKUP(C3680,Classes_detaillees!B:D,Classes_detaillees!C$1,TRUE))</f>
        <v>160</v>
      </c>
      <c r="H3680">
        <f>IF(C3680="","",VLOOKUP(C3680,Classes_finales!B:D,Classes_finales!C$1,TRUE))</f>
        <v>80</v>
      </c>
      <c r="I3680">
        <f t="shared" si="57"/>
        <v>20</v>
      </c>
      <c r="J3680" s="31">
        <f>Classes_finales!$W$30*C3680^3+Classes_finales!$W$31*C3680^2+Classes_finales!$W$32*C3680+Classes_finales!$W$33</f>
        <v>-14.18089064359051</v>
      </c>
      <c r="K3680">
        <f>IF(OR(C3680&lt;10,C3680&gt;450),0,IF(H3680&gt;=MAX(Classes_finales!D:D),$M$1,Donnees_SIG!J3680))</f>
        <v>7.914299999999999</v>
      </c>
      <c r="P3680" t="s">
        <v>39</v>
      </c>
    </row>
    <row r="3681" spans="1:16">
      <c r="A3681" t="s">
        <v>7396</v>
      </c>
      <c r="B3681" t="s">
        <v>7397</v>
      </c>
      <c r="C3681">
        <v>45.464401244999998</v>
      </c>
      <c r="D3681" t="s">
        <v>37</v>
      </c>
      <c r="E3681">
        <v>790360.65868840495</v>
      </c>
      <c r="F3681">
        <v>9637757.3234544303</v>
      </c>
      <c r="G3681">
        <f>IF(C3681="","",VLOOKUP(C3681,Classes_detaillees!B:D,Classes_detaillees!C$1,TRUE))</f>
        <v>50</v>
      </c>
      <c r="H3681">
        <f>IF(C3681="","",VLOOKUP(C3681,Classes_finales!B:D,Classes_finales!C$1,TRUE))</f>
        <v>50</v>
      </c>
      <c r="I3681">
        <f t="shared" si="57"/>
        <v>20</v>
      </c>
      <c r="J3681" s="31">
        <f>Classes_finales!$W$30*C3681^3+Classes_finales!$W$31*C3681^2+Classes_finales!$W$32*C3681+Classes_finales!$W$33</f>
        <v>4.7771412886902702</v>
      </c>
      <c r="K3681">
        <f>IF(OR(C3681&lt;10,C3681&gt;450),0,IF(H3681&gt;=MAX(Classes_finales!D:D),$M$1,Donnees_SIG!J3681))</f>
        <v>4.7771412886902702</v>
      </c>
      <c r="P3681" t="s">
        <v>39</v>
      </c>
    </row>
    <row r="3682" spans="1:16">
      <c r="A3682" t="s">
        <v>7398</v>
      </c>
      <c r="B3682" t="s">
        <v>7399</v>
      </c>
      <c r="C3682">
        <v>73.482803344999994</v>
      </c>
      <c r="D3682" t="s">
        <v>37</v>
      </c>
      <c r="E3682">
        <v>789651.19498324196</v>
      </c>
      <c r="F3682">
        <v>9638800.4026673492</v>
      </c>
      <c r="G3682">
        <f>IF(C3682="","",VLOOKUP(C3682,Classes_detaillees!B:D,Classes_detaillees!C$1,TRUE))</f>
        <v>75</v>
      </c>
      <c r="H3682">
        <f>IF(C3682="","",VLOOKUP(C3682,Classes_finales!B:D,Classes_finales!C$1,TRUE))</f>
        <v>80</v>
      </c>
      <c r="I3682">
        <f t="shared" si="57"/>
        <v>20</v>
      </c>
      <c r="J3682" s="31">
        <f>Classes_finales!$W$30*C3682^3+Classes_finales!$W$31*C3682^2+Classes_finales!$W$32*C3682+Classes_finales!$W$33</f>
        <v>7.6471259964215097</v>
      </c>
      <c r="K3682">
        <f>IF(OR(C3682&lt;10,C3682&gt;450),0,IF(H3682&gt;=MAX(Classes_finales!D:D),$M$1,Donnees_SIG!J3682))</f>
        <v>7.914299999999999</v>
      </c>
      <c r="P3682" t="s">
        <v>39</v>
      </c>
    </row>
    <row r="3683" spans="1:16">
      <c r="A3683" t="s">
        <v>7400</v>
      </c>
      <c r="B3683" s="31" t="s">
        <v>7401</v>
      </c>
      <c r="C3683">
        <v>104.54239655000001</v>
      </c>
      <c r="D3683" t="s">
        <v>37</v>
      </c>
      <c r="E3683">
        <v>790230.65401460999</v>
      </c>
      <c r="F3683">
        <v>9638831.0333097894</v>
      </c>
      <c r="G3683">
        <f>IF(C3683="","",VLOOKUP(C3683,Classes_detaillees!B:D,Classes_detaillees!C$1,TRUE))</f>
        <v>105</v>
      </c>
      <c r="H3683">
        <f>IF(C3683="","",VLOOKUP(C3683,Classes_finales!B:D,Classes_finales!C$1,TRUE))</f>
        <v>80</v>
      </c>
      <c r="I3683">
        <f t="shared" si="57"/>
        <v>20</v>
      </c>
      <c r="J3683" s="31">
        <f>Classes_finales!$W$30*C3683^3+Classes_finales!$W$31*C3683^2+Classes_finales!$W$32*C3683+Classes_finales!$W$33</f>
        <v>6.6636976246600899</v>
      </c>
      <c r="K3683">
        <f>IF(OR(C3683&lt;10,C3683&gt;450),0,IF(H3683&gt;=MAX(Classes_finales!D:D),$M$1,Donnees_SIG!J3683))</f>
        <v>7.914299999999999</v>
      </c>
      <c r="P3683" t="s">
        <v>39</v>
      </c>
    </row>
    <row r="3684" spans="1:16">
      <c r="A3684" t="s">
        <v>7402</v>
      </c>
      <c r="B3684" t="s">
        <v>7403</v>
      </c>
      <c r="C3684">
        <v>69.701301575000002</v>
      </c>
      <c r="D3684" t="s">
        <v>37</v>
      </c>
      <c r="E3684">
        <v>783127.62353038997</v>
      </c>
      <c r="F3684">
        <v>9636351.8405122105</v>
      </c>
      <c r="G3684">
        <f>IF(C3684="","",VLOOKUP(C3684,Classes_detaillees!B:D,Classes_detaillees!C$1,TRUE))</f>
        <v>70</v>
      </c>
      <c r="H3684">
        <f>IF(C3684="","",VLOOKUP(C3684,Classes_finales!B:D,Classes_finales!C$1,TRUE))</f>
        <v>70</v>
      </c>
      <c r="I3684">
        <f t="shared" si="57"/>
        <v>20</v>
      </c>
      <c r="J3684" s="31">
        <f>Classes_finales!$W$30*C3684^3+Classes_finales!$W$31*C3684^2+Classes_finales!$W$32*C3684+Classes_finales!$W$33</f>
        <v>7.4039443731712495</v>
      </c>
      <c r="K3684">
        <f>IF(OR(C3684&lt;10,C3684&gt;450),0,IF(H3684&gt;=MAX(Classes_finales!D:D),$M$1,Donnees_SIG!J3684))</f>
        <v>7.4039443731712495</v>
      </c>
      <c r="P3684" t="s">
        <v>39</v>
      </c>
    </row>
    <row r="3685" spans="1:16">
      <c r="A3685" t="s">
        <v>7404</v>
      </c>
      <c r="B3685" s="31" t="s">
        <v>7405</v>
      </c>
      <c r="C3685">
        <v>40.109100341999998</v>
      </c>
      <c r="D3685" t="s">
        <v>37</v>
      </c>
      <c r="E3685">
        <v>791881.61317376001</v>
      </c>
      <c r="F3685">
        <v>9638524.2592069898</v>
      </c>
      <c r="G3685">
        <f>IF(C3685="","",VLOOKUP(C3685,Classes_detaillees!B:D,Classes_detaillees!C$1,TRUE))</f>
        <v>45</v>
      </c>
      <c r="H3685">
        <f>IF(C3685="","",VLOOKUP(C3685,Classes_finales!B:D,Classes_finales!C$1,TRUE))</f>
        <v>50</v>
      </c>
      <c r="I3685">
        <f t="shared" si="57"/>
        <v>20</v>
      </c>
      <c r="J3685" s="31">
        <f>Classes_finales!$W$30*C3685^3+Classes_finales!$W$31*C3685^2+Classes_finales!$W$32*C3685+Classes_finales!$W$33</f>
        <v>4.0532334302706996</v>
      </c>
      <c r="K3685">
        <f>IF(OR(C3685&lt;10,C3685&gt;450),0,IF(H3685&gt;=MAX(Classes_finales!D:D),$M$1,Donnees_SIG!J3685))</f>
        <v>4.0532334302706996</v>
      </c>
      <c r="P3685" t="s">
        <v>39</v>
      </c>
    </row>
    <row r="3686" spans="1:16">
      <c r="A3686" t="s">
        <v>7406</v>
      </c>
      <c r="B3686" t="s">
        <v>7407</v>
      </c>
      <c r="C3686">
        <v>64.899299622000001</v>
      </c>
      <c r="D3686" t="s">
        <v>37</v>
      </c>
      <c r="E3686">
        <v>789851.11457959597</v>
      </c>
      <c r="F3686">
        <v>9638127.8906351794</v>
      </c>
      <c r="G3686">
        <f>IF(C3686="","",VLOOKUP(C3686,Classes_detaillees!B:D,Classes_detaillees!C$1,TRUE))</f>
        <v>65</v>
      </c>
      <c r="H3686">
        <f>IF(C3686="","",VLOOKUP(C3686,Classes_finales!B:D,Classes_finales!C$1,TRUE))</f>
        <v>70</v>
      </c>
      <c r="I3686">
        <f t="shared" si="57"/>
        <v>20</v>
      </c>
      <c r="J3686" s="31">
        <f>Classes_finales!$W$30*C3686^3+Classes_finales!$W$31*C3686^2+Classes_finales!$W$32*C3686+Classes_finales!$W$33</f>
        <v>7.0142801676675557</v>
      </c>
      <c r="K3686">
        <f>IF(OR(C3686&lt;10,C3686&gt;450),0,IF(H3686&gt;=MAX(Classes_finales!D:D),$M$1,Donnees_SIG!J3686))</f>
        <v>7.0142801676675557</v>
      </c>
      <c r="P3686" t="s">
        <v>39</v>
      </c>
    </row>
    <row r="3687" spans="1:16">
      <c r="A3687" t="s">
        <v>7408</v>
      </c>
      <c r="B3687" t="s">
        <v>7409</v>
      </c>
      <c r="C3687">
        <v>60.527000426999997</v>
      </c>
      <c r="D3687" t="s">
        <v>37</v>
      </c>
      <c r="E3687">
        <v>786258.02270920097</v>
      </c>
      <c r="F3687">
        <v>9636575.5110275205</v>
      </c>
      <c r="G3687">
        <f>IF(C3687="","",VLOOKUP(C3687,Classes_detaillees!B:D,Classes_detaillees!C$1,TRUE))</f>
        <v>65</v>
      </c>
      <c r="H3687">
        <f>IF(C3687="","",VLOOKUP(C3687,Classes_finales!B:D,Classes_finales!C$1,TRUE))</f>
        <v>70</v>
      </c>
      <c r="I3687">
        <f t="shared" si="57"/>
        <v>20</v>
      </c>
      <c r="J3687" s="31">
        <f>Classes_finales!$W$30*C3687^3+Classes_finales!$W$31*C3687^2+Classes_finales!$W$32*C3687+Classes_finales!$W$33</f>
        <v>6.5911905962914421</v>
      </c>
      <c r="K3687">
        <f>IF(OR(C3687&lt;10,C3687&gt;450),0,IF(H3687&gt;=MAX(Classes_finales!D:D),$M$1,Donnees_SIG!J3687))</f>
        <v>6.5911905962914421</v>
      </c>
      <c r="P3687" t="s">
        <v>39</v>
      </c>
    </row>
    <row r="3688" spans="1:16">
      <c r="A3688" t="s">
        <v>7410</v>
      </c>
      <c r="B3688" t="s">
        <v>7411</v>
      </c>
      <c r="C3688">
        <v>168.1499939</v>
      </c>
      <c r="D3688" t="s">
        <v>37</v>
      </c>
      <c r="E3688">
        <v>791910.76040275302</v>
      </c>
      <c r="F3688">
        <v>9638529.0019928999</v>
      </c>
      <c r="G3688">
        <f>IF(C3688="","",VLOOKUP(C3688,Classes_detaillees!B:D,Classes_detaillees!C$1,TRUE))</f>
        <v>170</v>
      </c>
      <c r="H3688">
        <f>IF(C3688="","",VLOOKUP(C3688,Classes_finales!B:D,Classes_finales!C$1,TRUE))</f>
        <v>80</v>
      </c>
      <c r="I3688">
        <f t="shared" si="57"/>
        <v>20</v>
      </c>
      <c r="J3688" s="31">
        <f>Classes_finales!$W$30*C3688^3+Classes_finales!$W$31*C3688^2+Classes_finales!$W$32*C3688+Classes_finales!$W$33</f>
        <v>-23.793112879297659</v>
      </c>
      <c r="K3688">
        <f>IF(OR(C3688&lt;10,C3688&gt;450),0,IF(H3688&gt;=MAX(Classes_finales!D:D),$M$1,Donnees_SIG!J3688))</f>
        <v>7.914299999999999</v>
      </c>
      <c r="P3688" t="s">
        <v>39</v>
      </c>
    </row>
    <row r="3689" spans="1:16">
      <c r="A3689" t="s">
        <v>7412</v>
      </c>
      <c r="B3689" t="s">
        <v>7413</v>
      </c>
      <c r="C3689">
        <v>136.76170349</v>
      </c>
      <c r="D3689" t="s">
        <v>37</v>
      </c>
      <c r="E3689">
        <v>790269.85406955797</v>
      </c>
      <c r="F3689">
        <v>9637406.6242325101</v>
      </c>
      <c r="G3689">
        <f>IF(C3689="","",VLOOKUP(C3689,Classes_detaillees!B:D,Classes_detaillees!C$1,TRUE))</f>
        <v>140</v>
      </c>
      <c r="H3689">
        <f>IF(C3689="","",VLOOKUP(C3689,Classes_finales!B:D,Classes_finales!C$1,TRUE))</f>
        <v>80</v>
      </c>
      <c r="I3689">
        <f t="shared" si="57"/>
        <v>20</v>
      </c>
      <c r="J3689" s="31">
        <f>Classes_finales!$W$30*C3689^3+Classes_finales!$W$31*C3689^2+Classes_finales!$W$32*C3689+Classes_finales!$W$33</f>
        <v>-2.7068505523057769</v>
      </c>
      <c r="K3689">
        <f>IF(OR(C3689&lt;10,C3689&gt;450),0,IF(H3689&gt;=MAX(Classes_finales!D:D),$M$1,Donnees_SIG!J3689))</f>
        <v>7.914299999999999</v>
      </c>
      <c r="P3689" t="s">
        <v>39</v>
      </c>
    </row>
    <row r="3690" spans="1:16">
      <c r="A3690" t="s">
        <v>7414</v>
      </c>
      <c r="B3690" t="s">
        <v>7415</v>
      </c>
      <c r="C3690">
        <v>53.215099334999998</v>
      </c>
      <c r="D3690" t="s">
        <v>37</v>
      </c>
      <c r="E3690">
        <v>791904.27936121996</v>
      </c>
      <c r="F3690">
        <v>9638488.1993206795</v>
      </c>
      <c r="G3690">
        <f>IF(C3690="","",VLOOKUP(C3690,Classes_detaillees!B:D,Classes_detaillees!C$1,TRUE))</f>
        <v>55</v>
      </c>
      <c r="H3690">
        <f>IF(C3690="","",VLOOKUP(C3690,Classes_finales!B:D,Classes_finales!C$1,TRUE))</f>
        <v>60</v>
      </c>
      <c r="I3690">
        <f t="shared" si="57"/>
        <v>20</v>
      </c>
      <c r="J3690" s="31">
        <f>Classes_finales!$W$30*C3690^3+Classes_finales!$W$31*C3690^2+Classes_finales!$W$32*C3690+Classes_finales!$W$33</f>
        <v>5.7663619337500283</v>
      </c>
      <c r="K3690">
        <f>IF(OR(C3690&lt;10,C3690&gt;450),0,IF(H3690&gt;=MAX(Classes_finales!D:D),$M$1,Donnees_SIG!J3690))</f>
        <v>5.7663619337500283</v>
      </c>
      <c r="P3690" t="s">
        <v>39</v>
      </c>
    </row>
    <row r="3691" spans="1:16">
      <c r="A3691" t="s">
        <v>7416</v>
      </c>
      <c r="B3691" s="31" t="s">
        <v>7417</v>
      </c>
      <c r="C3691">
        <v>94.431701660000002</v>
      </c>
      <c r="D3691" t="s">
        <v>37</v>
      </c>
      <c r="E3691">
        <v>790697.49834075395</v>
      </c>
      <c r="F3691">
        <v>9638135.0714387</v>
      </c>
      <c r="G3691">
        <f>IF(C3691="","",VLOOKUP(C3691,Classes_detaillees!B:D,Classes_detaillees!C$1,TRUE))</f>
        <v>95</v>
      </c>
      <c r="H3691">
        <f>IF(C3691="","",VLOOKUP(C3691,Classes_finales!B:D,Classes_finales!C$1,TRUE))</f>
        <v>80</v>
      </c>
      <c r="I3691">
        <f t="shared" si="57"/>
        <v>20</v>
      </c>
      <c r="J3691" s="31">
        <f>Classes_finales!$W$30*C3691^3+Classes_finales!$W$31*C3691^2+Classes_finales!$W$32*C3691+Classes_finales!$W$33</f>
        <v>7.6720219697194079</v>
      </c>
      <c r="K3691">
        <f>IF(OR(C3691&lt;10,C3691&gt;450),0,IF(H3691&gt;=MAX(Classes_finales!D:D),$M$1,Donnees_SIG!J3691))</f>
        <v>7.914299999999999</v>
      </c>
      <c r="P3691" t="s">
        <v>39</v>
      </c>
    </row>
    <row r="3692" spans="1:16">
      <c r="A3692" t="s">
        <v>7418</v>
      </c>
      <c r="B3692" s="31" t="s">
        <v>7419</v>
      </c>
      <c r="C3692">
        <v>64.972900390999996</v>
      </c>
      <c r="D3692" t="s">
        <v>37</v>
      </c>
      <c r="E3692">
        <v>790043.72403545096</v>
      </c>
      <c r="F3692">
        <v>9637684.4953096397</v>
      </c>
      <c r="G3692">
        <f>IF(C3692="","",VLOOKUP(C3692,Classes_detaillees!B:D,Classes_detaillees!C$1,TRUE))</f>
        <v>65</v>
      </c>
      <c r="H3692">
        <f>IF(C3692="","",VLOOKUP(C3692,Classes_finales!B:D,Classes_finales!C$1,TRUE))</f>
        <v>70</v>
      </c>
      <c r="I3692">
        <f t="shared" si="57"/>
        <v>20</v>
      </c>
      <c r="J3692" s="31">
        <f>Classes_finales!$W$30*C3692^3+Classes_finales!$W$31*C3692^2+Classes_finales!$W$32*C3692+Classes_finales!$W$33</f>
        <v>7.0208760468924591</v>
      </c>
      <c r="K3692">
        <f>IF(OR(C3692&lt;10,C3692&gt;450),0,IF(H3692&gt;=MAX(Classes_finales!D:D),$M$1,Donnees_SIG!J3692))</f>
        <v>7.0208760468924591</v>
      </c>
      <c r="P3692" t="s">
        <v>39</v>
      </c>
    </row>
    <row r="3693" spans="1:16">
      <c r="A3693" t="s">
        <v>7420</v>
      </c>
      <c r="B3693" t="s">
        <v>7421</v>
      </c>
      <c r="C3693">
        <v>151.17930602999999</v>
      </c>
      <c r="D3693" t="s">
        <v>37</v>
      </c>
      <c r="E3693">
        <v>790440.65801566897</v>
      </c>
      <c r="F3693">
        <v>9638733.2912912499</v>
      </c>
      <c r="G3693">
        <f>IF(C3693="","",VLOOKUP(C3693,Classes_detaillees!B:D,Classes_detaillees!C$1,TRUE))</f>
        <v>155</v>
      </c>
      <c r="H3693">
        <f>IF(C3693="","",VLOOKUP(C3693,Classes_finales!B:D,Classes_finales!C$1,TRUE))</f>
        <v>80</v>
      </c>
      <c r="I3693">
        <f t="shared" si="57"/>
        <v>20</v>
      </c>
      <c r="J3693" s="31">
        <f>Classes_finales!$W$30*C3693^3+Classes_finales!$W$31*C3693^2+Classes_finales!$W$32*C3693+Classes_finales!$W$33</f>
        <v>-10.698808636734343</v>
      </c>
      <c r="K3693">
        <f>IF(OR(C3693&lt;10,C3693&gt;450),0,IF(H3693&gt;=MAX(Classes_finales!D:D),$M$1,Donnees_SIG!J3693))</f>
        <v>7.914299999999999</v>
      </c>
      <c r="P3693" t="s">
        <v>39</v>
      </c>
    </row>
    <row r="3694" spans="1:16">
      <c r="A3694" t="s">
        <v>7422</v>
      </c>
      <c r="B3694" s="31" t="s">
        <v>7423</v>
      </c>
      <c r="C3694">
        <v>110.36840057000001</v>
      </c>
      <c r="D3694" t="s">
        <v>37</v>
      </c>
      <c r="E3694">
        <v>783550.68650488101</v>
      </c>
      <c r="F3694">
        <v>9636914.7197679896</v>
      </c>
      <c r="G3694">
        <f>IF(C3694="","",VLOOKUP(C3694,Classes_detaillees!B:D,Classes_detaillees!C$1,TRUE))</f>
        <v>115</v>
      </c>
      <c r="H3694">
        <f>IF(C3694="","",VLOOKUP(C3694,Classes_finales!B:D,Classes_finales!C$1,TRUE))</f>
        <v>80</v>
      </c>
      <c r="I3694">
        <f t="shared" si="57"/>
        <v>20</v>
      </c>
      <c r="J3694" s="31">
        <f>Classes_finales!$W$30*C3694^3+Classes_finales!$W$31*C3694^2+Classes_finales!$W$32*C3694+Classes_finales!$W$33</f>
        <v>5.7125108910021112</v>
      </c>
      <c r="K3694">
        <f>IF(OR(C3694&lt;10,C3694&gt;450),0,IF(H3694&gt;=MAX(Classes_finales!D:D),$M$1,Donnees_SIG!J3694))</f>
        <v>7.914299999999999</v>
      </c>
      <c r="P3694" t="s">
        <v>39</v>
      </c>
    </row>
    <row r="3695" spans="1:16">
      <c r="A3695" t="s">
        <v>7424</v>
      </c>
      <c r="B3695" t="s">
        <v>7425</v>
      </c>
      <c r="C3695">
        <v>169.12739563</v>
      </c>
      <c r="D3695" t="s">
        <v>37</v>
      </c>
      <c r="E3695">
        <v>790399.24494927598</v>
      </c>
      <c r="F3695">
        <v>9637482.7647066806</v>
      </c>
      <c r="G3695">
        <f>IF(C3695="","",VLOOKUP(C3695,Classes_detaillees!B:D,Classes_detaillees!C$1,TRUE))</f>
        <v>170</v>
      </c>
      <c r="H3695">
        <f>IF(C3695="","",VLOOKUP(C3695,Classes_finales!B:D,Classes_finales!C$1,TRUE))</f>
        <v>80</v>
      </c>
      <c r="I3695">
        <f t="shared" si="57"/>
        <v>20</v>
      </c>
      <c r="J3695" s="31">
        <f>Classes_finales!$W$30*C3695^3+Classes_finales!$W$31*C3695^2+Classes_finales!$W$32*C3695+Classes_finales!$W$33</f>
        <v>-24.680041498236079</v>
      </c>
      <c r="K3695">
        <f>IF(OR(C3695&lt;10,C3695&gt;450),0,IF(H3695&gt;=MAX(Classes_finales!D:D),$M$1,Donnees_SIG!J3695))</f>
        <v>7.914299999999999</v>
      </c>
      <c r="P3695" t="s">
        <v>39</v>
      </c>
    </row>
    <row r="3696" spans="1:16">
      <c r="A3696" t="s">
        <v>7426</v>
      </c>
      <c r="B3696" t="s">
        <v>7427</v>
      </c>
      <c r="C3696">
        <v>49.928901672000002</v>
      </c>
      <c r="D3696" t="s">
        <v>37</v>
      </c>
      <c r="E3696">
        <v>782538.90226500295</v>
      </c>
      <c r="F3696">
        <v>9635722.0579448193</v>
      </c>
      <c r="G3696">
        <f>IF(C3696="","",VLOOKUP(C3696,Classes_detaillees!B:D,Classes_detaillees!C$1,TRUE))</f>
        <v>50</v>
      </c>
      <c r="H3696">
        <f>IF(C3696="","",VLOOKUP(C3696,Classes_finales!B:D,Classes_finales!C$1,TRUE))</f>
        <v>50</v>
      </c>
      <c r="I3696">
        <f t="shared" si="57"/>
        <v>20</v>
      </c>
      <c r="J3696" s="31">
        <f>Classes_finales!$W$30*C3696^3+Classes_finales!$W$31*C3696^2+Classes_finales!$W$32*C3696+Classes_finales!$W$33</f>
        <v>5.3582735853870069</v>
      </c>
      <c r="K3696">
        <f>IF(OR(C3696&lt;10,C3696&gt;450),0,IF(H3696&gt;=MAX(Classes_finales!D:D),$M$1,Donnees_SIG!J3696))</f>
        <v>5.3582735853870069</v>
      </c>
      <c r="P3696" t="s">
        <v>39</v>
      </c>
    </row>
    <row r="3697" spans="1:16">
      <c r="A3697" t="s">
        <v>7428</v>
      </c>
      <c r="B3697" s="31" t="s">
        <v>7429</v>
      </c>
      <c r="C3697">
        <v>23.904100417999999</v>
      </c>
      <c r="D3697" t="s">
        <v>37</v>
      </c>
      <c r="E3697">
        <v>792529.40584338596</v>
      </c>
      <c r="F3697">
        <v>9638678.3815930709</v>
      </c>
      <c r="G3697">
        <f>IF(C3697="","",VLOOKUP(C3697,Classes_detaillees!B:D,Classes_detaillees!C$1,TRUE))</f>
        <v>25</v>
      </c>
      <c r="H3697">
        <f>IF(C3697="","",VLOOKUP(C3697,Classes_finales!B:D,Classes_finales!C$1,TRUE))</f>
        <v>30</v>
      </c>
      <c r="I3697">
        <f t="shared" si="57"/>
        <v>20</v>
      </c>
      <c r="J3697" s="31">
        <f>Classes_finales!$W$30*C3697^3+Classes_finales!$W$31*C3697^2+Classes_finales!$W$32*C3697+Classes_finales!$W$33</f>
        <v>1.86635761463284</v>
      </c>
      <c r="K3697">
        <f>IF(OR(C3697&lt;10,C3697&gt;450),0,IF(H3697&gt;=MAX(Classes_finales!D:D),$M$1,Donnees_SIG!J3697))</f>
        <v>1.86635761463284</v>
      </c>
      <c r="P3697" t="s">
        <v>39</v>
      </c>
    </row>
    <row r="3698" spans="1:16">
      <c r="A3698" t="s">
        <v>7430</v>
      </c>
      <c r="B3698" s="31" t="s">
        <v>7431</v>
      </c>
      <c r="C3698">
        <v>113.43689728</v>
      </c>
      <c r="D3698" t="s">
        <v>37</v>
      </c>
      <c r="E3698">
        <v>790066.74799981201</v>
      </c>
      <c r="F3698">
        <v>9637441.6940462701</v>
      </c>
      <c r="G3698">
        <f>IF(C3698="","",VLOOKUP(C3698,Classes_detaillees!B:D,Classes_detaillees!C$1,TRUE))</f>
        <v>115</v>
      </c>
      <c r="H3698">
        <f>IF(C3698="","",VLOOKUP(C3698,Classes_finales!B:D,Classes_finales!C$1,TRUE))</f>
        <v>80</v>
      </c>
      <c r="I3698">
        <f t="shared" si="57"/>
        <v>20</v>
      </c>
      <c r="J3698" s="31">
        <f>Classes_finales!$W$30*C3698^3+Classes_finales!$W$31*C3698^2+Classes_finales!$W$32*C3698+Classes_finales!$W$33</f>
        <v>5.0923444059680598</v>
      </c>
      <c r="K3698">
        <f>IF(OR(C3698&lt;10,C3698&gt;450),0,IF(H3698&gt;=MAX(Classes_finales!D:D),$M$1,Donnees_SIG!J3698))</f>
        <v>7.914299999999999</v>
      </c>
      <c r="P3698" t="s">
        <v>39</v>
      </c>
    </row>
    <row r="3699" spans="1:16">
      <c r="A3699" t="s">
        <v>7432</v>
      </c>
      <c r="B3699" t="s">
        <v>7433</v>
      </c>
      <c r="C3699">
        <v>64.472900390999996</v>
      </c>
      <c r="D3699" t="s">
        <v>37</v>
      </c>
      <c r="E3699">
        <v>789810.25049395603</v>
      </c>
      <c r="F3699">
        <v>9637425.1173544899</v>
      </c>
      <c r="G3699">
        <f>IF(C3699="","",VLOOKUP(C3699,Classes_detaillees!B:D,Classes_detaillees!C$1,TRUE))</f>
        <v>65</v>
      </c>
      <c r="H3699">
        <f>IF(C3699="","",VLOOKUP(C3699,Classes_finales!B:D,Classes_finales!C$1,TRUE))</f>
        <v>70</v>
      </c>
      <c r="I3699">
        <f t="shared" si="57"/>
        <v>20</v>
      </c>
      <c r="J3699" s="31">
        <f>Classes_finales!$W$30*C3699^3+Classes_finales!$W$31*C3699^2+Classes_finales!$W$32*C3699+Classes_finales!$W$33</f>
        <v>6.9757079060829579</v>
      </c>
      <c r="K3699">
        <f>IF(OR(C3699&lt;10,C3699&gt;450),0,IF(H3699&gt;=MAX(Classes_finales!D:D),$M$1,Donnees_SIG!J3699))</f>
        <v>6.9757079060829579</v>
      </c>
      <c r="P3699" t="s">
        <v>39</v>
      </c>
    </row>
    <row r="3700" spans="1:16">
      <c r="A3700" t="s">
        <v>7434</v>
      </c>
      <c r="B3700" t="s">
        <v>7435</v>
      </c>
      <c r="C3700">
        <v>21.880699157999999</v>
      </c>
      <c r="D3700" t="s">
        <v>37</v>
      </c>
      <c r="E3700">
        <v>783154.385738838</v>
      </c>
      <c r="F3700">
        <v>9635543.3717614505</v>
      </c>
      <c r="G3700">
        <f>IF(C3700="","",VLOOKUP(C3700,Classes_detaillees!B:D,Classes_detaillees!C$1,TRUE))</f>
        <v>25</v>
      </c>
      <c r="H3700">
        <f>IF(C3700="","",VLOOKUP(C3700,Classes_finales!B:D,Classes_finales!C$1,TRUE))</f>
        <v>30</v>
      </c>
      <c r="I3700">
        <f t="shared" si="57"/>
        <v>20</v>
      </c>
      <c r="J3700" s="31">
        <f>Classes_finales!$W$30*C3700^3+Classes_finales!$W$31*C3700^2+Classes_finales!$W$32*C3700+Classes_finales!$W$33</f>
        <v>1.6110805157637134</v>
      </c>
      <c r="K3700">
        <f>IF(OR(C3700&lt;10,C3700&gt;450),0,IF(H3700&gt;=MAX(Classes_finales!D:D),$M$1,Donnees_SIG!J3700))</f>
        <v>1.6110805157637134</v>
      </c>
      <c r="P3700" t="s">
        <v>39</v>
      </c>
    </row>
    <row r="3701" spans="1:16">
      <c r="A3701" t="s">
        <v>7436</v>
      </c>
      <c r="B3701" t="s">
        <v>7437</v>
      </c>
      <c r="C3701">
        <v>47.182800293</v>
      </c>
      <c r="D3701" t="s">
        <v>37</v>
      </c>
      <c r="E3701">
        <v>783274.86327997502</v>
      </c>
      <c r="F3701">
        <v>9636882.23607371</v>
      </c>
      <c r="G3701">
        <f>IF(C3701="","",VLOOKUP(C3701,Classes_detaillees!B:D,Classes_detaillees!C$1,TRUE))</f>
        <v>50</v>
      </c>
      <c r="H3701">
        <f>IF(C3701="","",VLOOKUP(C3701,Classes_finales!B:D,Classes_finales!C$1,TRUE))</f>
        <v>50</v>
      </c>
      <c r="I3701">
        <f t="shared" si="57"/>
        <v>20</v>
      </c>
      <c r="J3701" s="31">
        <f>Classes_finales!$W$30*C3701^3+Classes_finales!$W$31*C3701^2+Classes_finales!$W$32*C3701+Classes_finales!$W$33</f>
        <v>5.0038952463737658</v>
      </c>
      <c r="K3701">
        <f>IF(OR(C3701&lt;10,C3701&gt;450),0,IF(H3701&gt;=MAX(Classes_finales!D:D),$M$1,Donnees_SIG!J3701))</f>
        <v>5.0038952463737658</v>
      </c>
      <c r="P3701" t="s">
        <v>39</v>
      </c>
    </row>
    <row r="3702" spans="1:16">
      <c r="A3702" t="s">
        <v>7438</v>
      </c>
      <c r="B3702" t="s">
        <v>7439</v>
      </c>
      <c r="C3702">
        <v>47.280101776000002</v>
      </c>
      <c r="D3702" t="s">
        <v>37</v>
      </c>
      <c r="E3702">
        <v>791622.167327145</v>
      </c>
      <c r="F3702">
        <v>9638223.9234011602</v>
      </c>
      <c r="G3702">
        <f>IF(C3702="","",VLOOKUP(C3702,Classes_detaillees!B:D,Classes_detaillees!C$1,TRUE))</f>
        <v>50</v>
      </c>
      <c r="H3702">
        <f>IF(C3702="","",VLOOKUP(C3702,Classes_finales!B:D,Classes_finales!C$1,TRUE))</f>
        <v>50</v>
      </c>
      <c r="I3702">
        <f t="shared" si="57"/>
        <v>20</v>
      </c>
      <c r="J3702" s="31">
        <f>Classes_finales!$W$30*C3702^3+Classes_finales!$W$31*C3702^2+Classes_finales!$W$32*C3702+Classes_finales!$W$33</f>
        <v>5.0166290660781829</v>
      </c>
      <c r="K3702">
        <f>IF(OR(C3702&lt;10,C3702&gt;450),0,IF(H3702&gt;=MAX(Classes_finales!D:D),$M$1,Donnees_SIG!J3702))</f>
        <v>5.0166290660781829</v>
      </c>
      <c r="P3702" t="s">
        <v>39</v>
      </c>
    </row>
    <row r="3703" spans="1:16">
      <c r="A3703" t="s">
        <v>7440</v>
      </c>
      <c r="B3703" s="31" t="s">
        <v>7441</v>
      </c>
      <c r="C3703">
        <v>186.33560181000001</v>
      </c>
      <c r="D3703" t="s">
        <v>37</v>
      </c>
      <c r="E3703">
        <v>790450.43583005096</v>
      </c>
      <c r="F3703">
        <v>9637749.8194481898</v>
      </c>
      <c r="G3703">
        <f>IF(C3703="","",VLOOKUP(C3703,Classes_detaillees!B:D,Classes_detaillees!C$1,TRUE))</f>
        <v>190</v>
      </c>
      <c r="H3703">
        <f>IF(C3703="","",VLOOKUP(C3703,Classes_finales!B:D,Classes_finales!C$1,TRUE))</f>
        <v>80</v>
      </c>
      <c r="I3703">
        <f t="shared" si="57"/>
        <v>20</v>
      </c>
      <c r="J3703" s="31">
        <f>Classes_finales!$W$30*C3703^3+Classes_finales!$W$31*C3703^2+Classes_finales!$W$32*C3703+Classes_finales!$W$33</f>
        <v>-42.884106456830558</v>
      </c>
      <c r="K3703">
        <f>IF(OR(C3703&lt;10,C3703&gt;450),0,IF(H3703&gt;=MAX(Classes_finales!D:D),$M$1,Donnees_SIG!J3703))</f>
        <v>7.914299999999999</v>
      </c>
      <c r="P3703" t="s">
        <v>39</v>
      </c>
    </row>
    <row r="3704" spans="1:16">
      <c r="A3704" t="s">
        <v>7442</v>
      </c>
      <c r="B3704" t="s">
        <v>7443</v>
      </c>
      <c r="C3704">
        <v>112.80429839999999</v>
      </c>
      <c r="D3704" t="s">
        <v>37</v>
      </c>
      <c r="E3704">
        <v>783521.63365707302</v>
      </c>
      <c r="F3704">
        <v>9636996.3899942096</v>
      </c>
      <c r="G3704">
        <f>IF(C3704="","",VLOOKUP(C3704,Classes_detaillees!B:D,Classes_detaillees!C$1,TRUE))</f>
        <v>115</v>
      </c>
      <c r="H3704">
        <f>IF(C3704="","",VLOOKUP(C3704,Classes_finales!B:D,Classes_finales!C$1,TRUE))</f>
        <v>80</v>
      </c>
      <c r="I3704">
        <f t="shared" si="57"/>
        <v>20</v>
      </c>
      <c r="J3704" s="31">
        <f>Classes_finales!$W$30*C3704^3+Classes_finales!$W$31*C3704^2+Classes_finales!$W$32*C3704+Classes_finales!$W$33</f>
        <v>5.2271813072155773</v>
      </c>
      <c r="K3704">
        <f>IF(OR(C3704&lt;10,C3704&gt;450),0,IF(H3704&gt;=MAX(Classes_finales!D:D),$M$1,Donnees_SIG!J3704))</f>
        <v>7.914299999999999</v>
      </c>
      <c r="P3704" t="s">
        <v>39</v>
      </c>
    </row>
    <row r="3705" spans="1:16">
      <c r="A3705" t="s">
        <v>7444</v>
      </c>
      <c r="B3705" s="31" t="s">
        <v>7445</v>
      </c>
      <c r="C3705">
        <v>102.67240142999999</v>
      </c>
      <c r="D3705" t="s">
        <v>37</v>
      </c>
      <c r="E3705">
        <v>791851.92104441905</v>
      </c>
      <c r="F3705">
        <v>9639452.4797635395</v>
      </c>
      <c r="G3705">
        <f>IF(C3705="","",VLOOKUP(C3705,Classes_detaillees!B:D,Classes_detaillees!C$1,TRUE))</f>
        <v>105</v>
      </c>
      <c r="H3705">
        <f>IF(C3705="","",VLOOKUP(C3705,Classes_finales!B:D,Classes_finales!C$1,TRUE))</f>
        <v>80</v>
      </c>
      <c r="I3705">
        <f t="shared" si="57"/>
        <v>20</v>
      </c>
      <c r="J3705" s="31">
        <f>Classes_finales!$W$30*C3705^3+Classes_finales!$W$31*C3705^2+Classes_finales!$W$32*C3705+Classes_finales!$W$33</f>
        <v>6.9092551294779589</v>
      </c>
      <c r="K3705">
        <f>IF(OR(C3705&lt;10,C3705&gt;450),0,IF(H3705&gt;=MAX(Classes_finales!D:D),$M$1,Donnees_SIG!J3705))</f>
        <v>7.914299999999999</v>
      </c>
      <c r="P3705" t="s">
        <v>39</v>
      </c>
    </row>
    <row r="3706" spans="1:16">
      <c r="A3706" t="s">
        <v>7446</v>
      </c>
      <c r="B3706" t="s">
        <v>7447</v>
      </c>
      <c r="C3706">
        <v>82.372398376000007</v>
      </c>
      <c r="D3706" t="s">
        <v>37</v>
      </c>
      <c r="E3706">
        <v>783801.94846966001</v>
      </c>
      <c r="F3706">
        <v>9636122.8860409297</v>
      </c>
      <c r="G3706">
        <f>IF(C3706="","",VLOOKUP(C3706,Classes_detaillees!B:D,Classes_detaillees!C$1,TRUE))</f>
        <v>85</v>
      </c>
      <c r="H3706">
        <f>IF(C3706="","",VLOOKUP(C3706,Classes_finales!B:D,Classes_finales!C$1,TRUE))</f>
        <v>80</v>
      </c>
      <c r="I3706">
        <f t="shared" si="57"/>
        <v>20</v>
      </c>
      <c r="J3706" s="31">
        <f>Classes_finales!$W$30*C3706^3+Classes_finales!$W$31*C3706^2+Classes_finales!$W$32*C3706+Classes_finales!$W$33</f>
        <v>7.9584721568563079</v>
      </c>
      <c r="K3706">
        <f>IF(OR(C3706&lt;10,C3706&gt;450),0,IF(H3706&gt;=MAX(Classes_finales!D:D),$M$1,Donnees_SIG!J3706))</f>
        <v>7.914299999999999</v>
      </c>
      <c r="P3706" t="s">
        <v>39</v>
      </c>
    </row>
    <row r="3707" spans="1:16">
      <c r="A3707" t="s">
        <v>7448</v>
      </c>
      <c r="B3707" s="31" t="s">
        <v>7449</v>
      </c>
      <c r="C3707">
        <v>13.218400001999999</v>
      </c>
      <c r="D3707" t="s">
        <v>37</v>
      </c>
      <c r="E3707">
        <v>790846.75321895001</v>
      </c>
      <c r="F3707">
        <v>9637923.7079791203</v>
      </c>
      <c r="G3707">
        <f>IF(C3707="","",VLOOKUP(C3707,Classes_detaillees!B:D,Classes_detaillees!C$1,TRUE))</f>
        <v>15</v>
      </c>
      <c r="H3707">
        <f>IF(C3707="","",VLOOKUP(C3707,Classes_finales!B:D,Classes_finales!C$1,TRUE))</f>
        <v>15</v>
      </c>
      <c r="I3707">
        <f t="shared" si="57"/>
        <v>20</v>
      </c>
      <c r="J3707" s="31">
        <f>Classes_finales!$W$30*C3707^3+Classes_finales!$W$31*C3707^2+Classes_finales!$W$32*C3707+Classes_finales!$W$33</f>
        <v>0.61263238781704477</v>
      </c>
      <c r="K3707">
        <f>IF(OR(C3707&lt;10,C3707&gt;450),0,IF(H3707&gt;=MAX(Classes_finales!D:D),$M$1,Donnees_SIG!J3707))</f>
        <v>0.61263238781704477</v>
      </c>
      <c r="P3707" t="s">
        <v>39</v>
      </c>
    </row>
    <row r="3708" spans="1:16">
      <c r="A3708" t="s">
        <v>7450</v>
      </c>
      <c r="B3708" t="s">
        <v>7451</v>
      </c>
      <c r="C3708">
        <v>46.769401549999998</v>
      </c>
      <c r="D3708" t="s">
        <v>37</v>
      </c>
      <c r="E3708">
        <v>783180.451927652</v>
      </c>
      <c r="F3708">
        <v>9636412.0859450605</v>
      </c>
      <c r="G3708">
        <f>IF(C3708="","",VLOOKUP(C3708,Classes_detaillees!B:D,Classes_detaillees!C$1,TRUE))</f>
        <v>50</v>
      </c>
      <c r="H3708">
        <f>IF(C3708="","",VLOOKUP(C3708,Classes_finales!B:D,Classes_finales!C$1,TRUE))</f>
        <v>50</v>
      </c>
      <c r="I3708">
        <f t="shared" si="57"/>
        <v>20</v>
      </c>
      <c r="J3708" s="31">
        <f>Classes_finales!$W$30*C3708^3+Classes_finales!$W$31*C3708^2+Classes_finales!$W$32*C3708+Classes_finales!$W$33</f>
        <v>4.9496619836424394</v>
      </c>
      <c r="K3708">
        <f>IF(OR(C3708&lt;10,C3708&gt;450),0,IF(H3708&gt;=MAX(Classes_finales!D:D),$M$1,Donnees_SIG!J3708))</f>
        <v>4.9496619836424394</v>
      </c>
      <c r="P3708" t="s">
        <v>39</v>
      </c>
    </row>
    <row r="3709" spans="1:16">
      <c r="A3709" t="s">
        <v>7452</v>
      </c>
      <c r="B3709" t="s">
        <v>7453</v>
      </c>
      <c r="C3709">
        <v>11.483900070000001</v>
      </c>
      <c r="D3709" t="s">
        <v>37</v>
      </c>
      <c r="E3709">
        <v>790063.63569116697</v>
      </c>
      <c r="F3709">
        <v>9637360.0086576995</v>
      </c>
      <c r="G3709">
        <f>IF(C3709="","",VLOOKUP(C3709,Classes_detaillees!B:D,Classes_detaillees!C$1,TRUE))</f>
        <v>15</v>
      </c>
      <c r="H3709">
        <f>IF(C3709="","",VLOOKUP(C3709,Classes_finales!B:D,Classes_finales!C$1,TRUE))</f>
        <v>15</v>
      </c>
      <c r="I3709">
        <f t="shared" si="57"/>
        <v>20</v>
      </c>
      <c r="J3709" s="31">
        <f>Classes_finales!$W$30*C3709^3+Classes_finales!$W$31*C3709^2+Classes_finales!$W$32*C3709+Classes_finales!$W$33</f>
        <v>0.43557990195671104</v>
      </c>
      <c r="K3709">
        <f>IF(OR(C3709&lt;10,C3709&gt;450),0,IF(H3709&gt;=MAX(Classes_finales!D:D),$M$1,Donnees_SIG!J3709))</f>
        <v>0.43557990195671104</v>
      </c>
      <c r="P3709" t="s">
        <v>39</v>
      </c>
    </row>
    <row r="3710" spans="1:16">
      <c r="A3710" t="s">
        <v>7454</v>
      </c>
      <c r="B3710" t="s">
        <v>7455</v>
      </c>
      <c r="C3710">
        <v>109.81020355</v>
      </c>
      <c r="D3710" t="s">
        <v>37</v>
      </c>
      <c r="E3710">
        <v>783375.15195903904</v>
      </c>
      <c r="F3710">
        <v>9635737.2568949405</v>
      </c>
      <c r="G3710">
        <f>IF(C3710="","",VLOOKUP(C3710,Classes_detaillees!B:D,Classes_detaillees!C$1,TRUE))</f>
        <v>110</v>
      </c>
      <c r="H3710">
        <f>IF(C3710="","",VLOOKUP(C3710,Classes_finales!B:D,Classes_finales!C$1,TRUE))</f>
        <v>80</v>
      </c>
      <c r="I3710">
        <f t="shared" si="57"/>
        <v>20</v>
      </c>
      <c r="J3710" s="31">
        <f>Classes_finales!$W$30*C3710^3+Classes_finales!$W$31*C3710^2+Classes_finales!$W$32*C3710+Classes_finales!$W$33</f>
        <v>5.8162729597878826</v>
      </c>
      <c r="K3710">
        <f>IF(OR(C3710&lt;10,C3710&gt;450),0,IF(H3710&gt;=MAX(Classes_finales!D:D),$M$1,Donnees_SIG!J3710))</f>
        <v>7.914299999999999</v>
      </c>
      <c r="P3710" t="s">
        <v>39</v>
      </c>
    </row>
    <row r="3711" spans="1:16">
      <c r="A3711" t="s">
        <v>7456</v>
      </c>
      <c r="B3711" s="31" t="s">
        <v>7457</v>
      </c>
      <c r="C3711">
        <v>30.167699813999999</v>
      </c>
      <c r="D3711" t="s">
        <v>37</v>
      </c>
      <c r="E3711">
        <v>791526.65521776397</v>
      </c>
      <c r="F3711">
        <v>9639137.8589704707</v>
      </c>
      <c r="G3711">
        <f>IF(C3711="","",VLOOKUP(C3711,Classes_detaillees!B:D,Classes_detaillees!C$1,TRUE))</f>
        <v>35</v>
      </c>
      <c r="H3711">
        <f>IF(C3711="","",VLOOKUP(C3711,Classes_finales!B:D,Classes_finales!C$1,TRUE))</f>
        <v>35</v>
      </c>
      <c r="I3711">
        <f t="shared" si="57"/>
        <v>20</v>
      </c>
      <c r="J3711" s="31">
        <f>Classes_finales!$W$30*C3711^3+Classes_finales!$W$31*C3711^2+Classes_finales!$W$32*C3711+Classes_finales!$W$33</f>
        <v>2.6919338598744456</v>
      </c>
      <c r="K3711">
        <f>IF(OR(C3711&lt;10,C3711&gt;450),0,IF(H3711&gt;=MAX(Classes_finales!D:D),$M$1,Donnees_SIG!J3711))</f>
        <v>2.6919338598744456</v>
      </c>
      <c r="P3711" t="s">
        <v>39</v>
      </c>
    </row>
    <row r="3712" spans="1:16">
      <c r="A3712" t="s">
        <v>7458</v>
      </c>
      <c r="B3712" t="s">
        <v>7459</v>
      </c>
      <c r="C3712">
        <v>26.621299744000002</v>
      </c>
      <c r="D3712" t="s">
        <v>37</v>
      </c>
      <c r="E3712">
        <v>790483.25094059994</v>
      </c>
      <c r="F3712">
        <v>9638067.4740811493</v>
      </c>
      <c r="G3712">
        <f>IF(C3712="","",VLOOKUP(C3712,Classes_detaillees!B:D,Classes_detaillees!C$1,TRUE))</f>
        <v>30</v>
      </c>
      <c r="H3712">
        <f>IF(C3712="","",VLOOKUP(C3712,Classes_finales!B:D,Classes_finales!C$1,TRUE))</f>
        <v>30</v>
      </c>
      <c r="I3712">
        <f t="shared" si="57"/>
        <v>20</v>
      </c>
      <c r="J3712" s="31">
        <f>Classes_finales!$W$30*C3712^3+Classes_finales!$W$31*C3712^2+Classes_finales!$W$32*C3712+Classes_finales!$W$33</f>
        <v>2.2188509804883898</v>
      </c>
      <c r="K3712">
        <f>IF(OR(C3712&lt;10,C3712&gt;450),0,IF(H3712&gt;=MAX(Classes_finales!D:D),$M$1,Donnees_SIG!J3712))</f>
        <v>2.2188509804883898</v>
      </c>
      <c r="P3712" t="s">
        <v>39</v>
      </c>
    </row>
    <row r="3713" spans="1:16">
      <c r="A3713" t="s">
        <v>7460</v>
      </c>
      <c r="B3713" t="s">
        <v>7461</v>
      </c>
      <c r="C3713">
        <v>65.644996642999999</v>
      </c>
      <c r="D3713" t="s">
        <v>37</v>
      </c>
      <c r="E3713">
        <v>790676.72608161694</v>
      </c>
      <c r="F3713">
        <v>9637439.34497815</v>
      </c>
      <c r="G3713">
        <f>IF(C3713="","",VLOOKUP(C3713,Classes_detaillees!B:D,Classes_detaillees!C$1,TRUE))</f>
        <v>70</v>
      </c>
      <c r="H3713">
        <f>IF(C3713="","",VLOOKUP(C3713,Classes_finales!B:D,Classes_finales!C$1,TRUE))</f>
        <v>70</v>
      </c>
      <c r="I3713">
        <f t="shared" si="57"/>
        <v>20</v>
      </c>
      <c r="J3713" s="31">
        <f>Classes_finales!$W$30*C3713^3+Classes_finales!$W$31*C3713^2+Classes_finales!$W$32*C3713+Classes_finales!$W$33</f>
        <v>7.0802500981073777</v>
      </c>
      <c r="K3713">
        <f>IF(OR(C3713&lt;10,C3713&gt;450),0,IF(H3713&gt;=MAX(Classes_finales!D:D),$M$1,Donnees_SIG!J3713))</f>
        <v>7.0802500981073777</v>
      </c>
      <c r="P3713" t="s">
        <v>39</v>
      </c>
    </row>
    <row r="3714" spans="1:16">
      <c r="A3714" t="s">
        <v>7462</v>
      </c>
      <c r="B3714" s="31" t="s">
        <v>7463</v>
      </c>
      <c r="C3714">
        <v>137.10420227</v>
      </c>
      <c r="D3714" t="s">
        <v>37</v>
      </c>
      <c r="E3714">
        <v>790390.08441492904</v>
      </c>
      <c r="F3714">
        <v>9638772.8514905106</v>
      </c>
      <c r="G3714">
        <f>IF(C3714="","",VLOOKUP(C3714,Classes_detaillees!B:D,Classes_detaillees!C$1,TRUE))</f>
        <v>140</v>
      </c>
      <c r="H3714">
        <f>IF(C3714="","",VLOOKUP(C3714,Classes_finales!B:D,Classes_finales!C$1,TRUE))</f>
        <v>80</v>
      </c>
      <c r="I3714">
        <f t="shared" si="57"/>
        <v>20</v>
      </c>
      <c r="J3714" s="31">
        <f>Classes_finales!$W$30*C3714^3+Classes_finales!$W$31*C3714^2+Classes_finales!$W$32*C3714+Classes_finales!$W$33</f>
        <v>-2.8663294952883027</v>
      </c>
      <c r="K3714">
        <f>IF(OR(C3714&lt;10,C3714&gt;450),0,IF(H3714&gt;=MAX(Classes_finales!D:D),$M$1,Donnees_SIG!J3714))</f>
        <v>7.914299999999999</v>
      </c>
      <c r="P3714" t="s">
        <v>39</v>
      </c>
    </row>
    <row r="3715" spans="1:16">
      <c r="A3715" t="s">
        <v>7464</v>
      </c>
      <c r="B3715" t="s">
        <v>7465</v>
      </c>
      <c r="C3715">
        <v>134.72680664000001</v>
      </c>
      <c r="D3715" t="s">
        <v>37</v>
      </c>
      <c r="E3715">
        <v>792140.898592351</v>
      </c>
      <c r="F3715">
        <v>9638557.5092312992</v>
      </c>
      <c r="G3715">
        <f>IF(C3715="","",VLOOKUP(C3715,Classes_detaillees!B:D,Classes_detaillees!C$1,TRUE))</f>
        <v>135</v>
      </c>
      <c r="H3715">
        <f>IF(C3715="","",VLOOKUP(C3715,Classes_finales!B:D,Classes_finales!C$1,TRUE))</f>
        <v>80</v>
      </c>
      <c r="I3715">
        <f t="shared" ref="I3715:I3778" si="58">IF(E3715="","",20)</f>
        <v>20</v>
      </c>
      <c r="J3715" s="31">
        <f>Classes_finales!$W$30*C3715^3+Classes_finales!$W$31*C3715^2+Classes_finales!$W$32*C3715+Classes_finales!$W$33</f>
        <v>-1.7882245552808897</v>
      </c>
      <c r="K3715">
        <f>IF(OR(C3715&lt;10,C3715&gt;450),0,IF(H3715&gt;=MAX(Classes_finales!D:D),$M$1,Donnees_SIG!J3715))</f>
        <v>7.914299999999999</v>
      </c>
      <c r="P3715" t="s">
        <v>39</v>
      </c>
    </row>
    <row r="3716" spans="1:16">
      <c r="A3716" t="s">
        <v>7466</v>
      </c>
      <c r="B3716" s="31" t="s">
        <v>7467</v>
      </c>
      <c r="C3716">
        <v>357.74371337999997</v>
      </c>
      <c r="D3716" t="s">
        <v>37</v>
      </c>
      <c r="E3716">
        <v>791474.35741896695</v>
      </c>
      <c r="F3716">
        <v>9638586.1443274599</v>
      </c>
      <c r="G3716">
        <f>IF(C3716="","",VLOOKUP(C3716,Classes_detaillees!B:D,Classes_detaillees!C$1,TRUE))</f>
        <v>360</v>
      </c>
      <c r="H3716">
        <f>IF(C3716="","",VLOOKUP(C3716,Classes_finales!B:D,Classes_finales!C$1,TRUE))</f>
        <v>80</v>
      </c>
      <c r="I3716">
        <f t="shared" si="58"/>
        <v>20</v>
      </c>
      <c r="J3716" s="31">
        <f>Classes_finales!$W$30*C3716^3+Classes_finales!$W$31*C3716^2+Classes_finales!$W$32*C3716+Classes_finales!$W$33</f>
        <v>-614.24968831888157</v>
      </c>
      <c r="K3716">
        <f>IF(OR(C3716&lt;10,C3716&gt;450),0,IF(H3716&gt;=MAX(Classes_finales!D:D),$M$1,Donnees_SIG!J3716))</f>
        <v>7.914299999999999</v>
      </c>
      <c r="P3716" t="s">
        <v>39</v>
      </c>
    </row>
    <row r="3717" spans="1:16">
      <c r="A3717" t="s">
        <v>7468</v>
      </c>
      <c r="B3717" t="s">
        <v>7469</v>
      </c>
      <c r="C3717">
        <v>13.872699738</v>
      </c>
      <c r="D3717" t="s">
        <v>37</v>
      </c>
      <c r="E3717">
        <v>791461.85451205098</v>
      </c>
      <c r="F3717">
        <v>9638367.0524844397</v>
      </c>
      <c r="G3717">
        <f>IF(C3717="","",VLOOKUP(C3717,Classes_detaillees!B:D,Classes_detaillees!C$1,TRUE))</f>
        <v>15</v>
      </c>
      <c r="H3717">
        <f>IF(C3717="","",VLOOKUP(C3717,Classes_finales!B:D,Classes_finales!C$1,TRUE))</f>
        <v>15</v>
      </c>
      <c r="I3717">
        <f t="shared" si="58"/>
        <v>20</v>
      </c>
      <c r="J3717" s="31">
        <f>Classes_finales!$W$30*C3717^3+Classes_finales!$W$31*C3717^2+Classes_finales!$W$32*C3717+Classes_finales!$W$33</f>
        <v>0.68165405057816231</v>
      </c>
      <c r="K3717">
        <f>IF(OR(C3717&lt;10,C3717&gt;450),0,IF(H3717&gt;=MAX(Classes_finales!D:D),$M$1,Donnees_SIG!J3717))</f>
        <v>0.68165405057816231</v>
      </c>
      <c r="P3717" t="s">
        <v>39</v>
      </c>
    </row>
    <row r="3718" spans="1:16">
      <c r="A3718" t="s">
        <v>7470</v>
      </c>
      <c r="B3718" t="s">
        <v>7471</v>
      </c>
      <c r="C3718">
        <v>15.206299782</v>
      </c>
      <c r="D3718" t="s">
        <v>37</v>
      </c>
      <c r="E3718">
        <v>790432.25576703704</v>
      </c>
      <c r="F3718">
        <v>9636823.4678652994</v>
      </c>
      <c r="G3718">
        <f>IF(C3718="","",VLOOKUP(C3718,Classes_detaillees!B:D,Classes_detaillees!C$1,TRUE))</f>
        <v>20</v>
      </c>
      <c r="H3718">
        <f>IF(C3718="","",VLOOKUP(C3718,Classes_finales!B:D,Classes_finales!C$1,TRUE))</f>
        <v>30</v>
      </c>
      <c r="I3718">
        <f t="shared" si="58"/>
        <v>20</v>
      </c>
      <c r="J3718" s="31">
        <f>Classes_finales!$W$30*C3718^3+Classes_finales!$W$31*C3718^2+Classes_finales!$W$32*C3718+Classes_finales!$W$33</f>
        <v>0.82592434803014481</v>
      </c>
      <c r="K3718">
        <f>IF(OR(C3718&lt;10,C3718&gt;450),0,IF(H3718&gt;=MAX(Classes_finales!D:D),$M$1,Donnees_SIG!J3718))</f>
        <v>0.82592434803014481</v>
      </c>
      <c r="P3718" t="s">
        <v>39</v>
      </c>
    </row>
    <row r="3719" spans="1:16">
      <c r="A3719" t="s">
        <v>7472</v>
      </c>
      <c r="B3719" t="s">
        <v>7473</v>
      </c>
      <c r="C3719">
        <v>93.776702881000006</v>
      </c>
      <c r="D3719" t="s">
        <v>37</v>
      </c>
      <c r="E3719">
        <v>783037.685607097</v>
      </c>
      <c r="F3719">
        <v>9635947.5066053607</v>
      </c>
      <c r="G3719">
        <f>IF(C3719="","",VLOOKUP(C3719,Classes_detaillees!B:D,Classes_detaillees!C$1,TRUE))</f>
        <v>95</v>
      </c>
      <c r="H3719">
        <f>IF(C3719="","",VLOOKUP(C3719,Classes_finales!B:D,Classes_finales!C$1,TRUE))</f>
        <v>80</v>
      </c>
      <c r="I3719">
        <f t="shared" si="58"/>
        <v>20</v>
      </c>
      <c r="J3719" s="31">
        <f>Classes_finales!$W$30*C3719^3+Classes_finales!$W$31*C3719^2+Classes_finales!$W$32*C3719+Classes_finales!$W$33</f>
        <v>7.7115706048830486</v>
      </c>
      <c r="K3719">
        <f>IF(OR(C3719&lt;10,C3719&gt;450),0,IF(H3719&gt;=MAX(Classes_finales!D:D),$M$1,Donnees_SIG!J3719))</f>
        <v>7.914299999999999</v>
      </c>
      <c r="P3719" t="s">
        <v>39</v>
      </c>
    </row>
    <row r="3720" spans="1:16">
      <c r="A3720" t="s">
        <v>7474</v>
      </c>
      <c r="B3720" t="s">
        <v>7475</v>
      </c>
      <c r="C3720">
        <v>50.475101471000002</v>
      </c>
      <c r="D3720" t="s">
        <v>37</v>
      </c>
      <c r="E3720">
        <v>784524.42283079901</v>
      </c>
      <c r="F3720">
        <v>9636525.0550514199</v>
      </c>
      <c r="G3720">
        <f>IF(C3720="","",VLOOKUP(C3720,Classes_detaillees!B:D,Classes_detaillees!C$1,TRUE))</f>
        <v>55</v>
      </c>
      <c r="H3720">
        <f>IF(C3720="","",VLOOKUP(C3720,Classes_finales!B:D,Classes_finales!C$1,TRUE))</f>
        <v>60</v>
      </c>
      <c r="I3720">
        <f t="shared" si="58"/>
        <v>20</v>
      </c>
      <c r="J3720" s="31">
        <f>Classes_finales!$W$30*C3720^3+Classes_finales!$W$31*C3720^2+Classes_finales!$W$32*C3720+Classes_finales!$W$33</f>
        <v>5.4274076547322458</v>
      </c>
      <c r="K3720">
        <f>IF(OR(C3720&lt;10,C3720&gt;450),0,IF(H3720&gt;=MAX(Classes_finales!D:D),$M$1,Donnees_SIG!J3720))</f>
        <v>5.4274076547322458</v>
      </c>
      <c r="P3720" t="s">
        <v>39</v>
      </c>
    </row>
    <row r="3721" spans="1:16">
      <c r="A3721" t="s">
        <v>7476</v>
      </c>
      <c r="B3721" t="s">
        <v>7477</v>
      </c>
      <c r="C3721">
        <v>174.34550476000001</v>
      </c>
      <c r="D3721" t="s">
        <v>37</v>
      </c>
      <c r="E3721">
        <v>792138.46780419897</v>
      </c>
      <c r="F3721">
        <v>9638522.3404942993</v>
      </c>
      <c r="G3721">
        <f>IF(C3721="","",VLOOKUP(C3721,Classes_detaillees!B:D,Classes_detaillees!C$1,TRUE))</f>
        <v>175</v>
      </c>
      <c r="H3721">
        <f>IF(C3721="","",VLOOKUP(C3721,Classes_finales!B:D,Classes_finales!C$1,TRUE))</f>
        <v>80</v>
      </c>
      <c r="I3721">
        <f t="shared" si="58"/>
        <v>20</v>
      </c>
      <c r="J3721" s="31">
        <f>Classes_finales!$W$30*C3721^3+Classes_finales!$W$31*C3721^2+Classes_finales!$W$32*C3721+Classes_finales!$W$33</f>
        <v>-29.674816924571005</v>
      </c>
      <c r="K3721">
        <f>IF(OR(C3721&lt;10,C3721&gt;450),0,IF(H3721&gt;=MAX(Classes_finales!D:D),$M$1,Donnees_SIG!J3721))</f>
        <v>7.914299999999999</v>
      </c>
      <c r="P3721" t="s">
        <v>39</v>
      </c>
    </row>
    <row r="3722" spans="1:16">
      <c r="A3722" t="s">
        <v>7478</v>
      </c>
      <c r="B3722" t="s">
        <v>7479</v>
      </c>
      <c r="C3722">
        <v>47.476001740000001</v>
      </c>
      <c r="D3722" t="s">
        <v>37</v>
      </c>
      <c r="E3722">
        <v>790464.52764344704</v>
      </c>
      <c r="F3722">
        <v>9637780.5218320098</v>
      </c>
      <c r="G3722">
        <f>IF(C3722="","",VLOOKUP(C3722,Classes_detaillees!B:D,Classes_detaillees!C$1,TRUE))</f>
        <v>50</v>
      </c>
      <c r="H3722">
        <f>IF(C3722="","",VLOOKUP(C3722,Classes_finales!B:D,Classes_finales!C$1,TRUE))</f>
        <v>50</v>
      </c>
      <c r="I3722">
        <f t="shared" si="58"/>
        <v>20</v>
      </c>
      <c r="J3722" s="31">
        <f>Classes_finales!$W$30*C3722^3+Classes_finales!$W$31*C3722^2+Classes_finales!$W$32*C3722+Classes_finales!$W$33</f>
        <v>5.0422297530442055</v>
      </c>
      <c r="K3722">
        <f>IF(OR(C3722&lt;10,C3722&gt;450),0,IF(H3722&gt;=MAX(Classes_finales!D:D),$M$1,Donnees_SIG!J3722))</f>
        <v>5.0422297530442055</v>
      </c>
      <c r="P3722" t="s">
        <v>39</v>
      </c>
    </row>
    <row r="3723" spans="1:16">
      <c r="A3723" t="s">
        <v>7480</v>
      </c>
      <c r="B3723" t="s">
        <v>7481</v>
      </c>
      <c r="C3723">
        <v>58.952999114999997</v>
      </c>
      <c r="D3723" t="s">
        <v>37</v>
      </c>
      <c r="E3723">
        <v>790561.55592871399</v>
      </c>
      <c r="F3723">
        <v>9638184.1950380895</v>
      </c>
      <c r="G3723">
        <f>IF(C3723="","",VLOOKUP(C3723,Classes_detaillees!B:D,Classes_detaillees!C$1,TRUE))</f>
        <v>60</v>
      </c>
      <c r="H3723">
        <f>IF(C3723="","",VLOOKUP(C3723,Classes_finales!B:D,Classes_finales!C$1,TRUE))</f>
        <v>60</v>
      </c>
      <c r="I3723">
        <f t="shared" si="58"/>
        <v>20</v>
      </c>
      <c r="J3723" s="31">
        <f>Classes_finales!$W$30*C3723^3+Classes_finales!$W$31*C3723^2+Classes_finales!$W$32*C3723+Classes_finales!$W$33</f>
        <v>6.4249578666437017</v>
      </c>
      <c r="K3723">
        <f>IF(OR(C3723&lt;10,C3723&gt;450),0,IF(H3723&gt;=MAX(Classes_finales!D:D),$M$1,Donnees_SIG!J3723))</f>
        <v>6.4249578666437017</v>
      </c>
      <c r="P3723" t="s">
        <v>39</v>
      </c>
    </row>
    <row r="3724" spans="1:16">
      <c r="A3724" t="s">
        <v>7482</v>
      </c>
      <c r="B3724" t="s">
        <v>7483</v>
      </c>
      <c r="C3724">
        <v>101.24130249</v>
      </c>
      <c r="D3724" t="s">
        <v>37</v>
      </c>
      <c r="E3724">
        <v>783019.577598045</v>
      </c>
      <c r="F3724">
        <v>9635376.7095316201</v>
      </c>
      <c r="G3724">
        <f>IF(C3724="","",VLOOKUP(C3724,Classes_detaillees!B:D,Classes_detaillees!C$1,TRUE))</f>
        <v>105</v>
      </c>
      <c r="H3724">
        <f>IF(C3724="","",VLOOKUP(C3724,Classes_finales!B:D,Classes_finales!C$1,TRUE))</f>
        <v>80</v>
      </c>
      <c r="I3724">
        <f t="shared" si="58"/>
        <v>20</v>
      </c>
      <c r="J3724" s="31">
        <f>Classes_finales!$W$30*C3724^3+Classes_finales!$W$31*C3724^2+Classes_finales!$W$32*C3724+Classes_finales!$W$33</f>
        <v>7.0784282993998371</v>
      </c>
      <c r="K3724">
        <f>IF(OR(C3724&lt;10,C3724&gt;450),0,IF(H3724&gt;=MAX(Classes_finales!D:D),$M$1,Donnees_SIG!J3724))</f>
        <v>7.914299999999999</v>
      </c>
      <c r="P3724" t="s">
        <v>39</v>
      </c>
    </row>
    <row r="3725" spans="1:16">
      <c r="A3725" t="s">
        <v>7484</v>
      </c>
      <c r="B3725" t="s">
        <v>7485</v>
      </c>
      <c r="C3725">
        <v>136.15249634</v>
      </c>
      <c r="D3725" t="s">
        <v>37</v>
      </c>
      <c r="E3725">
        <v>790952.92545595905</v>
      </c>
      <c r="F3725">
        <v>9638444.5914762393</v>
      </c>
      <c r="G3725">
        <f>IF(C3725="","",VLOOKUP(C3725,Classes_detaillees!B:D,Classes_detaillees!C$1,TRUE))</f>
        <v>140</v>
      </c>
      <c r="H3725">
        <f>IF(C3725="","",VLOOKUP(C3725,Classes_finales!B:D,Classes_finales!C$1,TRUE))</f>
        <v>80</v>
      </c>
      <c r="I3725">
        <f t="shared" si="58"/>
        <v>20</v>
      </c>
      <c r="J3725" s="31">
        <f>Classes_finales!$W$30*C3725^3+Classes_finales!$W$31*C3725^2+Classes_finales!$W$32*C3725+Classes_finales!$W$33</f>
        <v>-2.4266621581997874</v>
      </c>
      <c r="K3725">
        <f>IF(OR(C3725&lt;10,C3725&gt;450),0,IF(H3725&gt;=MAX(Classes_finales!D:D),$M$1,Donnees_SIG!J3725))</f>
        <v>7.914299999999999</v>
      </c>
      <c r="P3725" t="s">
        <v>39</v>
      </c>
    </row>
    <row r="3726" spans="1:16">
      <c r="A3726" t="s">
        <v>7486</v>
      </c>
      <c r="B3726" t="s">
        <v>7487</v>
      </c>
      <c r="C3726">
        <v>5.8269000052999997</v>
      </c>
      <c r="D3726" t="s">
        <v>37</v>
      </c>
      <c r="E3726">
        <v>790158.52329635096</v>
      </c>
      <c r="F3726">
        <v>9637415.3781620096</v>
      </c>
      <c r="G3726">
        <f>IF(C3726="","",VLOOKUP(C3726,Classes_detaillees!B:D,Classes_detaillees!C$1,TRUE))</f>
        <v>10</v>
      </c>
      <c r="H3726">
        <f>IF(C3726="","",VLOOKUP(C3726,Classes_finales!B:D,Classes_finales!C$1,TRUE))</f>
        <v>10</v>
      </c>
      <c r="I3726">
        <f t="shared" si="58"/>
        <v>20</v>
      </c>
      <c r="J3726" s="31">
        <f>Classes_finales!$W$30*C3726^3+Classes_finales!$W$31*C3726^2+Classes_finales!$W$32*C3726+Classes_finales!$W$33</f>
        <v>-7.5410096796925896E-2</v>
      </c>
      <c r="K3726">
        <f>IF(OR(C3726&lt;10,C3726&gt;450),0,IF(H3726&gt;=MAX(Classes_finales!D:D),$M$1,Donnees_SIG!J3726))</f>
        <v>0</v>
      </c>
      <c r="P3726" t="s">
        <v>39</v>
      </c>
    </row>
    <row r="3727" spans="1:16">
      <c r="A3727" t="s">
        <v>7488</v>
      </c>
      <c r="B3727" t="s">
        <v>7489</v>
      </c>
      <c r="C3727">
        <v>29.202600479000001</v>
      </c>
      <c r="D3727" t="s">
        <v>37</v>
      </c>
      <c r="E3727">
        <v>793341.46331923106</v>
      </c>
      <c r="F3727">
        <v>9639169.8340425603</v>
      </c>
      <c r="G3727">
        <f>IF(C3727="","",VLOOKUP(C3727,Classes_detaillees!B:D,Classes_detaillees!C$1,TRUE))</f>
        <v>30</v>
      </c>
      <c r="H3727">
        <f>IF(C3727="","",VLOOKUP(C3727,Classes_finales!B:D,Classes_finales!C$1,TRUE))</f>
        <v>30</v>
      </c>
      <c r="I3727">
        <f t="shared" si="58"/>
        <v>20</v>
      </c>
      <c r="J3727" s="31">
        <f>Classes_finales!$W$30*C3727^3+Classes_finales!$W$31*C3727^2+Classes_finales!$W$32*C3727+Classes_finales!$W$33</f>
        <v>2.5619952834813908</v>
      </c>
      <c r="K3727">
        <f>IF(OR(C3727&lt;10,C3727&gt;450),0,IF(H3727&gt;=MAX(Classes_finales!D:D),$M$1,Donnees_SIG!J3727))</f>
        <v>2.5619952834813908</v>
      </c>
      <c r="P3727" t="s">
        <v>39</v>
      </c>
    </row>
    <row r="3728" spans="1:16">
      <c r="A3728" t="s">
        <v>7490</v>
      </c>
      <c r="B3728" t="s">
        <v>7491</v>
      </c>
      <c r="C3728">
        <v>30.837400435999999</v>
      </c>
      <c r="D3728" t="s">
        <v>37</v>
      </c>
      <c r="E3728">
        <v>790915.313559687</v>
      </c>
      <c r="F3728">
        <v>9639323.4540887792</v>
      </c>
      <c r="G3728">
        <f>IF(C3728="","",VLOOKUP(C3728,Classes_detaillees!B:D,Classes_detaillees!C$1,TRUE))</f>
        <v>35</v>
      </c>
      <c r="H3728">
        <f>IF(C3728="","",VLOOKUP(C3728,Classes_finales!B:D,Classes_finales!C$1,TRUE))</f>
        <v>35</v>
      </c>
      <c r="I3728">
        <f t="shared" si="58"/>
        <v>20</v>
      </c>
      <c r="J3728" s="31">
        <f>Classes_finales!$W$30*C3728^3+Classes_finales!$W$31*C3728^2+Classes_finales!$W$32*C3728+Classes_finales!$W$33</f>
        <v>2.782534070247388</v>
      </c>
      <c r="K3728">
        <f>IF(OR(C3728&lt;10,C3728&gt;450),0,IF(H3728&gt;=MAX(Classes_finales!D:D),$M$1,Donnees_SIG!J3728))</f>
        <v>2.782534070247388</v>
      </c>
      <c r="P3728" t="s">
        <v>39</v>
      </c>
    </row>
    <row r="3729" spans="1:16">
      <c r="A3729" t="s">
        <v>7492</v>
      </c>
      <c r="B3729" t="s">
        <v>7493</v>
      </c>
      <c r="C3729">
        <v>240.74409485000001</v>
      </c>
      <c r="D3729" t="s">
        <v>37</v>
      </c>
      <c r="E3729">
        <v>784029.702254256</v>
      </c>
      <c r="F3729">
        <v>9637615.0493975691</v>
      </c>
      <c r="G3729">
        <f>IF(C3729="","",VLOOKUP(C3729,Classes_detaillees!B:D,Classes_detaillees!C$1,TRUE))</f>
        <v>245</v>
      </c>
      <c r="H3729">
        <f>IF(C3729="","",VLOOKUP(C3729,Classes_finales!B:D,Classes_finales!C$1,TRUE))</f>
        <v>80</v>
      </c>
      <c r="I3729">
        <f t="shared" si="58"/>
        <v>20</v>
      </c>
      <c r="J3729" s="31">
        <f>Classes_finales!$W$30*C3729^3+Classes_finales!$W$31*C3729^2+Classes_finales!$W$32*C3729+Classes_finales!$W$33</f>
        <v>-138.33195174398006</v>
      </c>
      <c r="K3729">
        <f>IF(OR(C3729&lt;10,C3729&gt;450),0,IF(H3729&gt;=MAX(Classes_finales!D:D),$M$1,Donnees_SIG!J3729))</f>
        <v>7.914299999999999</v>
      </c>
      <c r="P3729" t="s">
        <v>39</v>
      </c>
    </row>
    <row r="3730" spans="1:16">
      <c r="A3730" t="s">
        <v>7494</v>
      </c>
      <c r="B3730" s="31" t="s">
        <v>7495</v>
      </c>
      <c r="C3730">
        <v>20.405300140000001</v>
      </c>
      <c r="D3730" t="s">
        <v>37</v>
      </c>
      <c r="E3730">
        <v>790138.58985078405</v>
      </c>
      <c r="F3730">
        <v>9637465.2750029992</v>
      </c>
      <c r="G3730">
        <f>IF(C3730="","",VLOOKUP(C3730,Classes_detaillees!B:D,Classes_detaillees!C$1,TRUE))</f>
        <v>25</v>
      </c>
      <c r="H3730">
        <f>IF(C3730="","",VLOOKUP(C3730,Classes_finales!B:D,Classes_finales!C$1,TRUE))</f>
        <v>30</v>
      </c>
      <c r="I3730">
        <f t="shared" si="58"/>
        <v>20</v>
      </c>
      <c r="J3730" s="31">
        <f>Classes_finales!$W$30*C3730^3+Classes_finales!$W$31*C3730^2+Classes_finales!$W$32*C3730+Classes_finales!$W$33</f>
        <v>1.4294637235709668</v>
      </c>
      <c r="K3730">
        <f>IF(OR(C3730&lt;10,C3730&gt;450),0,IF(H3730&gt;=MAX(Classes_finales!D:D),$M$1,Donnees_SIG!J3730))</f>
        <v>1.4294637235709668</v>
      </c>
      <c r="P3730" t="s">
        <v>39</v>
      </c>
    </row>
    <row r="3731" spans="1:16">
      <c r="A3731" t="s">
        <v>7496</v>
      </c>
      <c r="B3731" s="31" t="s">
        <v>7497</v>
      </c>
      <c r="C3731">
        <v>120.15709686</v>
      </c>
      <c r="D3731" t="s">
        <v>37</v>
      </c>
      <c r="E3731">
        <v>790417.29589176201</v>
      </c>
      <c r="F3731">
        <v>9637403.2417247891</v>
      </c>
      <c r="G3731">
        <f>IF(C3731="","",VLOOKUP(C3731,Classes_detaillees!B:D,Classes_detaillees!C$1,TRUE))</f>
        <v>125</v>
      </c>
      <c r="H3731">
        <f>IF(C3731="","",VLOOKUP(C3731,Classes_finales!B:D,Classes_finales!C$1,TRUE))</f>
        <v>80</v>
      </c>
      <c r="I3731">
        <f t="shared" si="58"/>
        <v>20</v>
      </c>
      <c r="J3731" s="31">
        <f>Classes_finales!$W$30*C3731^3+Classes_finales!$W$31*C3731^2+Classes_finales!$W$32*C3731+Classes_finales!$W$33</f>
        <v>3.4263307917156971</v>
      </c>
      <c r="K3731">
        <f>IF(OR(C3731&lt;10,C3731&gt;450),0,IF(H3731&gt;=MAX(Classes_finales!D:D),$M$1,Donnees_SIG!J3731))</f>
        <v>7.914299999999999</v>
      </c>
      <c r="P3731" t="s">
        <v>39</v>
      </c>
    </row>
    <row r="3732" spans="1:16">
      <c r="A3732" t="s">
        <v>7498</v>
      </c>
      <c r="B3732" t="s">
        <v>7499</v>
      </c>
      <c r="C3732">
        <v>50.301200866999999</v>
      </c>
      <c r="D3732" t="s">
        <v>37</v>
      </c>
      <c r="E3732">
        <v>790625.96211628197</v>
      </c>
      <c r="F3732">
        <v>9637850.1862284094</v>
      </c>
      <c r="G3732">
        <f>IF(C3732="","",VLOOKUP(C3732,Classes_detaillees!B:D,Classes_detaillees!C$1,TRUE))</f>
        <v>55</v>
      </c>
      <c r="H3732">
        <f>IF(C3732="","",VLOOKUP(C3732,Classes_finales!B:D,Classes_finales!C$1,TRUE))</f>
        <v>60</v>
      </c>
      <c r="I3732">
        <f t="shared" si="58"/>
        <v>20</v>
      </c>
      <c r="J3732" s="31">
        <f>Classes_finales!$W$30*C3732^3+Classes_finales!$W$31*C3732^2+Classes_finales!$W$32*C3732+Classes_finales!$W$33</f>
        <v>5.405449265941801</v>
      </c>
      <c r="K3732">
        <f>IF(OR(C3732&lt;10,C3732&gt;450),0,IF(H3732&gt;=MAX(Classes_finales!D:D),$M$1,Donnees_SIG!J3732))</f>
        <v>5.405449265941801</v>
      </c>
      <c r="P3732" t="s">
        <v>39</v>
      </c>
    </row>
    <row r="3733" spans="1:16">
      <c r="A3733" t="s">
        <v>7500</v>
      </c>
      <c r="B3733" t="s">
        <v>7501</v>
      </c>
      <c r="C3733">
        <v>102.69480133</v>
      </c>
      <c r="D3733" t="s">
        <v>37</v>
      </c>
      <c r="E3733">
        <v>791345.93570536596</v>
      </c>
      <c r="F3733">
        <v>9638405.0884799995</v>
      </c>
      <c r="G3733">
        <f>IF(C3733="","",VLOOKUP(C3733,Classes_detaillees!B:D,Classes_detaillees!C$1,TRUE))</f>
        <v>105</v>
      </c>
      <c r="H3733">
        <f>IF(C3733="","",VLOOKUP(C3733,Classes_finales!B:D,Classes_finales!C$1,TRUE))</f>
        <v>80</v>
      </c>
      <c r="I3733">
        <f t="shared" si="58"/>
        <v>20</v>
      </c>
      <c r="J3733" s="31">
        <f>Classes_finales!$W$30*C3733^3+Classes_finales!$W$31*C3733^2+Classes_finales!$W$32*C3733+Classes_finales!$W$33</f>
        <v>6.9064791664087828</v>
      </c>
      <c r="K3733">
        <f>IF(OR(C3733&lt;10,C3733&gt;450),0,IF(H3733&gt;=MAX(Classes_finales!D:D),$M$1,Donnees_SIG!J3733))</f>
        <v>7.914299999999999</v>
      </c>
      <c r="P3733" t="s">
        <v>39</v>
      </c>
    </row>
    <row r="3734" spans="1:16">
      <c r="A3734" t="s">
        <v>7502</v>
      </c>
      <c r="B3734" t="s">
        <v>7503</v>
      </c>
      <c r="C3734">
        <v>9.9542999267999992</v>
      </c>
      <c r="D3734" t="s">
        <v>37</v>
      </c>
      <c r="E3734">
        <v>783031.18311552994</v>
      </c>
      <c r="F3734">
        <v>9635373.7944273595</v>
      </c>
      <c r="G3734">
        <f>IF(C3734="","",VLOOKUP(C3734,Classes_detaillees!B:D,Classes_detaillees!C$1,TRUE))</f>
        <v>10</v>
      </c>
      <c r="H3734">
        <f>IF(C3734="","",VLOOKUP(C3734,Classes_finales!B:D,Classes_finales!C$1,TRUE))</f>
        <v>10</v>
      </c>
      <c r="I3734">
        <f t="shared" si="58"/>
        <v>20</v>
      </c>
      <c r="J3734" s="31">
        <f>Classes_finales!$W$30*C3734^3+Classes_finales!$W$31*C3734^2+Classes_finales!$W$32*C3734+Classes_finales!$W$33</f>
        <v>0.28696640655691374</v>
      </c>
      <c r="K3734">
        <f>IF(OR(C3734&lt;10,C3734&gt;450),0,IF(H3734&gt;=MAX(Classes_finales!D:D),$M$1,Donnees_SIG!J3734))</f>
        <v>0</v>
      </c>
      <c r="P3734" t="s">
        <v>39</v>
      </c>
    </row>
    <row r="3735" spans="1:16">
      <c r="A3735" t="s">
        <v>7504</v>
      </c>
      <c r="B3735" t="s">
        <v>7505</v>
      </c>
      <c r="C3735">
        <v>141.9243927</v>
      </c>
      <c r="D3735" t="s">
        <v>37</v>
      </c>
      <c r="E3735">
        <v>790902.549585331</v>
      </c>
      <c r="F3735">
        <v>9638276.2613359205</v>
      </c>
      <c r="G3735">
        <f>IF(C3735="","",VLOOKUP(C3735,Classes_detaillees!B:D,Classes_detaillees!C$1,TRUE))</f>
        <v>145</v>
      </c>
      <c r="H3735">
        <f>IF(C3735="","",VLOOKUP(C3735,Classes_finales!B:D,Classes_finales!C$1,TRUE))</f>
        <v>80</v>
      </c>
      <c r="I3735">
        <f t="shared" si="58"/>
        <v>20</v>
      </c>
      <c r="J3735" s="31">
        <f>Classes_finales!$W$30*C3735^3+Classes_finales!$W$31*C3735^2+Classes_finales!$W$32*C3735+Classes_finales!$W$33</f>
        <v>-5.26296487998518</v>
      </c>
      <c r="K3735">
        <f>IF(OR(C3735&lt;10,C3735&gt;450),0,IF(H3735&gt;=MAX(Classes_finales!D:D),$M$1,Donnees_SIG!J3735))</f>
        <v>7.914299999999999</v>
      </c>
      <c r="P3735" t="s">
        <v>39</v>
      </c>
    </row>
    <row r="3736" spans="1:16">
      <c r="A3736" t="s">
        <v>7506</v>
      </c>
      <c r="B3736" t="s">
        <v>7507</v>
      </c>
      <c r="C3736">
        <v>27.356399536000001</v>
      </c>
      <c r="D3736" t="s">
        <v>37</v>
      </c>
      <c r="E3736">
        <v>791005.72652452905</v>
      </c>
      <c r="F3736">
        <v>9637251.4998666495</v>
      </c>
      <c r="G3736">
        <f>IF(C3736="","",VLOOKUP(C3736,Classes_detaillees!B:D,Classes_detaillees!C$1,TRUE))</f>
        <v>30</v>
      </c>
      <c r="H3736">
        <f>IF(C3736="","",VLOOKUP(C3736,Classes_finales!B:D,Classes_finales!C$1,TRUE))</f>
        <v>30</v>
      </c>
      <c r="I3736">
        <f t="shared" si="58"/>
        <v>20</v>
      </c>
      <c r="J3736" s="31">
        <f>Classes_finales!$W$30*C3736^3+Classes_finales!$W$31*C3736^2+Classes_finales!$W$32*C3736+Classes_finales!$W$33</f>
        <v>2.3158432493336649</v>
      </c>
      <c r="K3736">
        <f>IF(OR(C3736&lt;10,C3736&gt;450),0,IF(H3736&gt;=MAX(Classes_finales!D:D),$M$1,Donnees_SIG!J3736))</f>
        <v>2.3158432493336649</v>
      </c>
      <c r="P3736" t="s">
        <v>39</v>
      </c>
    </row>
    <row r="3737" spans="1:16">
      <c r="A3737" t="s">
        <v>7508</v>
      </c>
      <c r="B3737" t="s">
        <v>7509</v>
      </c>
      <c r="C3737">
        <v>85.169403075999995</v>
      </c>
      <c r="D3737" t="s">
        <v>37</v>
      </c>
      <c r="E3737">
        <v>784515.94937356701</v>
      </c>
      <c r="F3737">
        <v>9636501.4182775095</v>
      </c>
      <c r="G3737">
        <f>IF(C3737="","",VLOOKUP(C3737,Classes_detaillees!B:D,Classes_detaillees!C$1,TRUE))</f>
        <v>90</v>
      </c>
      <c r="H3737">
        <f>IF(C3737="","",VLOOKUP(C3737,Classes_finales!B:D,Classes_finales!C$1,TRUE))</f>
        <v>80</v>
      </c>
      <c r="I3737">
        <f t="shared" si="58"/>
        <v>20</v>
      </c>
      <c r="J3737" s="31">
        <f>Classes_finales!$W$30*C3737^3+Classes_finales!$W$31*C3737^2+Classes_finales!$W$32*C3737+Classes_finales!$W$33</f>
        <v>7.9707762323075766</v>
      </c>
      <c r="K3737">
        <f>IF(OR(C3737&lt;10,C3737&gt;450),0,IF(H3737&gt;=MAX(Classes_finales!D:D),$M$1,Donnees_SIG!J3737))</f>
        <v>7.914299999999999</v>
      </c>
      <c r="P3737" t="s">
        <v>39</v>
      </c>
    </row>
    <row r="3738" spans="1:16">
      <c r="A3738" t="s">
        <v>7510</v>
      </c>
      <c r="B3738" t="s">
        <v>7511</v>
      </c>
      <c r="C3738">
        <v>55.005798339999998</v>
      </c>
      <c r="D3738" t="s">
        <v>37</v>
      </c>
      <c r="E3738">
        <v>791040.335167413</v>
      </c>
      <c r="F3738">
        <v>9638405.7028822005</v>
      </c>
      <c r="G3738">
        <f>IF(C3738="","",VLOOKUP(C3738,Classes_detaillees!B:D,Classes_detaillees!C$1,TRUE))</f>
        <v>60</v>
      </c>
      <c r="H3738">
        <f>IF(C3738="","",VLOOKUP(C3738,Classes_finales!B:D,Classes_finales!C$1,TRUE))</f>
        <v>60</v>
      </c>
      <c r="I3738">
        <f t="shared" si="58"/>
        <v>20</v>
      </c>
      <c r="J3738" s="31">
        <f>Classes_finales!$W$30*C3738^3+Classes_finales!$W$31*C3738^2+Classes_finales!$W$32*C3738+Classes_finales!$W$33</f>
        <v>5.9799806881292792</v>
      </c>
      <c r="K3738">
        <f>IF(OR(C3738&lt;10,C3738&gt;450),0,IF(H3738&gt;=MAX(Classes_finales!D:D),$M$1,Donnees_SIG!J3738))</f>
        <v>5.9799806881292792</v>
      </c>
      <c r="P3738" t="s">
        <v>39</v>
      </c>
    </row>
    <row r="3739" spans="1:16">
      <c r="A3739" t="s">
        <v>7512</v>
      </c>
      <c r="B3739" t="s">
        <v>7513</v>
      </c>
      <c r="C3739">
        <v>94.372398376000007</v>
      </c>
      <c r="D3739" t="s">
        <v>37</v>
      </c>
      <c r="E3739">
        <v>783177.30878084397</v>
      </c>
      <c r="F3739">
        <v>9636173.6318566091</v>
      </c>
      <c r="G3739">
        <f>IF(C3739="","",VLOOKUP(C3739,Classes_detaillees!B:D,Classes_detaillees!C$1,TRUE))</f>
        <v>95</v>
      </c>
      <c r="H3739">
        <f>IF(C3739="","",VLOOKUP(C3739,Classes_finales!B:D,Classes_finales!C$1,TRUE))</f>
        <v>80</v>
      </c>
      <c r="I3739">
        <f t="shared" si="58"/>
        <v>20</v>
      </c>
      <c r="J3739" s="31">
        <f>Classes_finales!$W$30*C3739^3+Classes_finales!$W$31*C3739^2+Classes_finales!$W$32*C3739+Classes_finales!$W$33</f>
        <v>7.6757246189060648</v>
      </c>
      <c r="K3739">
        <f>IF(OR(C3739&lt;10,C3739&gt;450),0,IF(H3739&gt;=MAX(Classes_finales!D:D),$M$1,Donnees_SIG!J3739))</f>
        <v>7.914299999999999</v>
      </c>
      <c r="P3739" t="s">
        <v>39</v>
      </c>
    </row>
    <row r="3740" spans="1:16">
      <c r="A3740" t="s">
        <v>7514</v>
      </c>
      <c r="B3740" s="31" t="s">
        <v>7515</v>
      </c>
      <c r="C3740">
        <v>77.183403014999996</v>
      </c>
      <c r="D3740" t="s">
        <v>37</v>
      </c>
      <c r="E3740">
        <v>783284.39803008095</v>
      </c>
      <c r="F3740">
        <v>9635521.4842515402</v>
      </c>
      <c r="G3740">
        <f>IF(C3740="","",VLOOKUP(C3740,Classes_detaillees!B:D,Classes_detaillees!C$1,TRUE))</f>
        <v>80</v>
      </c>
      <c r="H3740">
        <f>IF(C3740="","",VLOOKUP(C3740,Classes_finales!B:D,Classes_finales!C$1,TRUE))</f>
        <v>80</v>
      </c>
      <c r="I3740">
        <f t="shared" si="58"/>
        <v>20</v>
      </c>
      <c r="J3740" s="31">
        <f>Classes_finales!$W$30*C3740^3+Classes_finales!$W$31*C3740^2+Classes_finales!$W$32*C3740+Classes_finales!$W$33</f>
        <v>7.8239872603665752</v>
      </c>
      <c r="K3740">
        <f>IF(OR(C3740&lt;10,C3740&gt;450),0,IF(H3740&gt;=MAX(Classes_finales!D:D),$M$1,Donnees_SIG!J3740))</f>
        <v>7.914299999999999</v>
      </c>
      <c r="P3740" t="s">
        <v>39</v>
      </c>
    </row>
    <row r="3741" spans="1:16">
      <c r="A3741" t="s">
        <v>7516</v>
      </c>
      <c r="B3741" t="s">
        <v>7517</v>
      </c>
      <c r="C3741">
        <v>90.942497252999999</v>
      </c>
      <c r="D3741" t="s">
        <v>37</v>
      </c>
      <c r="E3741">
        <v>790373.57512660103</v>
      </c>
      <c r="F3741">
        <v>9638351.7426603101</v>
      </c>
      <c r="G3741">
        <f>IF(C3741="","",VLOOKUP(C3741,Classes_detaillees!B:D,Classes_detaillees!C$1,TRUE))</f>
        <v>95</v>
      </c>
      <c r="H3741">
        <f>IF(C3741="","",VLOOKUP(C3741,Classes_finales!B:D,Classes_finales!C$1,TRUE))</f>
        <v>80</v>
      </c>
      <c r="I3741">
        <f t="shared" si="58"/>
        <v>20</v>
      </c>
      <c r="J3741" s="31">
        <f>Classes_finales!$W$30*C3741^3+Classes_finales!$W$31*C3741^2+Classes_finales!$W$32*C3741+Classes_finales!$W$33</f>
        <v>7.8492440330691782</v>
      </c>
      <c r="K3741">
        <f>IF(OR(C3741&lt;10,C3741&gt;450),0,IF(H3741&gt;=MAX(Classes_finales!D:D),$M$1,Donnees_SIG!J3741))</f>
        <v>7.914299999999999</v>
      </c>
      <c r="P3741" t="s">
        <v>39</v>
      </c>
    </row>
    <row r="3742" spans="1:16">
      <c r="A3742" t="s">
        <v>7518</v>
      </c>
      <c r="B3742" t="s">
        <v>7519</v>
      </c>
      <c r="C3742">
        <v>169.05090332</v>
      </c>
      <c r="D3742" t="s">
        <v>37</v>
      </c>
      <c r="E3742">
        <v>792363.68376450799</v>
      </c>
      <c r="F3742">
        <v>9638637.6171915997</v>
      </c>
      <c r="G3742">
        <f>IF(C3742="","",VLOOKUP(C3742,Classes_detaillees!B:D,Classes_detaillees!C$1,TRUE))</f>
        <v>170</v>
      </c>
      <c r="H3742">
        <f>IF(C3742="","",VLOOKUP(C3742,Classes_finales!B:D,Classes_finales!C$1,TRUE))</f>
        <v>80</v>
      </c>
      <c r="I3742">
        <f t="shared" si="58"/>
        <v>20</v>
      </c>
      <c r="J3742" s="31">
        <f>Classes_finales!$W$30*C3742^3+Classes_finales!$W$31*C3742^2+Classes_finales!$W$32*C3742+Classes_finales!$W$33</f>
        <v>-24.610083452044183</v>
      </c>
      <c r="K3742">
        <f>IF(OR(C3742&lt;10,C3742&gt;450),0,IF(H3742&gt;=MAX(Classes_finales!D:D),$M$1,Donnees_SIG!J3742))</f>
        <v>7.914299999999999</v>
      </c>
      <c r="P3742" t="s">
        <v>39</v>
      </c>
    </row>
    <row r="3743" spans="1:16">
      <c r="A3743" t="s">
        <v>7520</v>
      </c>
      <c r="B3743" s="31" t="s">
        <v>7521</v>
      </c>
      <c r="C3743">
        <v>88.088096618999998</v>
      </c>
      <c r="D3743" t="s">
        <v>37</v>
      </c>
      <c r="E3743">
        <v>793203.91564837098</v>
      </c>
      <c r="F3743">
        <v>9638884.8181575295</v>
      </c>
      <c r="G3743">
        <f>IF(C3743="","",VLOOKUP(C3743,Classes_detaillees!B:D,Classes_detaillees!C$1,TRUE))</f>
        <v>90</v>
      </c>
      <c r="H3743">
        <f>IF(C3743="","",VLOOKUP(C3743,Classes_finales!B:D,Classes_finales!C$1,TRUE))</f>
        <v>80</v>
      </c>
      <c r="I3743">
        <f t="shared" si="58"/>
        <v>20</v>
      </c>
      <c r="J3743" s="31">
        <f>Classes_finales!$W$30*C3743^3+Classes_finales!$W$31*C3743^2+Classes_finales!$W$32*C3743+Classes_finales!$W$33</f>
        <v>7.9350265778473759</v>
      </c>
      <c r="K3743">
        <f>IF(OR(C3743&lt;10,C3743&gt;450),0,IF(H3743&gt;=MAX(Classes_finales!D:D),$M$1,Donnees_SIG!J3743))</f>
        <v>7.914299999999999</v>
      </c>
      <c r="P3743" t="s">
        <v>39</v>
      </c>
    </row>
    <row r="3744" spans="1:16">
      <c r="A3744" t="s">
        <v>7522</v>
      </c>
      <c r="B3744" t="s">
        <v>7523</v>
      </c>
      <c r="C3744">
        <v>71.194900512999993</v>
      </c>
      <c r="D3744" t="s">
        <v>37</v>
      </c>
      <c r="E3744">
        <v>790567.13357359904</v>
      </c>
      <c r="F3744">
        <v>9637850.5518855695</v>
      </c>
      <c r="G3744">
        <f>IF(C3744="","",VLOOKUP(C3744,Classes_detaillees!B:D,Classes_detaillees!C$1,TRUE))</f>
        <v>75</v>
      </c>
      <c r="H3744">
        <f>IF(C3744="","",VLOOKUP(C3744,Classes_finales!B:D,Classes_finales!C$1,TRUE))</f>
        <v>80</v>
      </c>
      <c r="I3744">
        <f t="shared" si="58"/>
        <v>20</v>
      </c>
      <c r="J3744" s="31">
        <f>Classes_finales!$W$30*C3744^3+Classes_finales!$W$31*C3744^2+Classes_finales!$W$32*C3744+Classes_finales!$W$33</f>
        <v>7.5071287506257498</v>
      </c>
      <c r="K3744">
        <f>IF(OR(C3744&lt;10,C3744&gt;450),0,IF(H3744&gt;=MAX(Classes_finales!D:D),$M$1,Donnees_SIG!J3744))</f>
        <v>7.914299999999999</v>
      </c>
      <c r="P3744" t="s">
        <v>39</v>
      </c>
    </row>
    <row r="3745" spans="1:16">
      <c r="A3745" t="s">
        <v>7524</v>
      </c>
      <c r="B3745" t="s">
        <v>7525</v>
      </c>
      <c r="C3745">
        <v>25.555599213000001</v>
      </c>
      <c r="D3745" t="s">
        <v>37</v>
      </c>
      <c r="E3745">
        <v>790884.66028491897</v>
      </c>
      <c r="F3745">
        <v>9637195.8980237804</v>
      </c>
      <c r="G3745">
        <f>IF(C3745="","",VLOOKUP(C3745,Classes_detaillees!B:D,Classes_detaillees!C$1,TRUE))</f>
        <v>30</v>
      </c>
      <c r="H3745">
        <f>IF(C3745="","",VLOOKUP(C3745,Classes_finales!B:D,Classes_finales!C$1,TRUE))</f>
        <v>30</v>
      </c>
      <c r="I3745">
        <f t="shared" si="58"/>
        <v>20</v>
      </c>
      <c r="J3745" s="31">
        <f>Classes_finales!$W$30*C3745^3+Classes_finales!$W$31*C3745^2+Classes_finales!$W$32*C3745+Classes_finales!$W$33</f>
        <v>2.0794071913382246</v>
      </c>
      <c r="K3745">
        <f>IF(OR(C3745&lt;10,C3745&gt;450),0,IF(H3745&gt;=MAX(Classes_finales!D:D),$M$1,Donnees_SIG!J3745))</f>
        <v>2.0794071913382246</v>
      </c>
      <c r="P3745" t="s">
        <v>39</v>
      </c>
    </row>
    <row r="3746" spans="1:16">
      <c r="A3746" t="s">
        <v>7526</v>
      </c>
      <c r="B3746" s="31" t="s">
        <v>7527</v>
      </c>
      <c r="C3746">
        <v>31.169099807999999</v>
      </c>
      <c r="D3746" t="s">
        <v>37</v>
      </c>
      <c r="E3746">
        <v>790460.15267425496</v>
      </c>
      <c r="F3746">
        <v>9639564.8632684797</v>
      </c>
      <c r="G3746">
        <f>IF(C3746="","",VLOOKUP(C3746,Classes_detaillees!B:D,Classes_detaillees!C$1,TRUE))</f>
        <v>35</v>
      </c>
      <c r="H3746">
        <f>IF(C3746="","",VLOOKUP(C3746,Classes_finales!B:D,Classes_finales!C$1,TRUE))</f>
        <v>35</v>
      </c>
      <c r="I3746">
        <f t="shared" si="58"/>
        <v>20</v>
      </c>
      <c r="J3746" s="31">
        <f>Classes_finales!$W$30*C3746^3+Classes_finales!$W$31*C3746^2+Classes_finales!$W$32*C3746+Classes_finales!$W$33</f>
        <v>2.827526323463124</v>
      </c>
      <c r="K3746">
        <f>IF(OR(C3746&lt;10,C3746&gt;450),0,IF(H3746&gt;=MAX(Classes_finales!D:D),$M$1,Donnees_SIG!J3746))</f>
        <v>2.827526323463124</v>
      </c>
      <c r="P3746" t="s">
        <v>39</v>
      </c>
    </row>
    <row r="3747" spans="1:16">
      <c r="A3747" t="s">
        <v>7528</v>
      </c>
      <c r="B3747" t="s">
        <v>7529</v>
      </c>
      <c r="C3747">
        <v>76.387298584000007</v>
      </c>
      <c r="D3747" t="s">
        <v>37</v>
      </c>
      <c r="E3747">
        <v>790442.13683429803</v>
      </c>
      <c r="F3747">
        <v>9639553.2352541909</v>
      </c>
      <c r="G3747">
        <f>IF(C3747="","",VLOOKUP(C3747,Classes_detaillees!B:D,Classes_detaillees!C$1,TRUE))</f>
        <v>80</v>
      </c>
      <c r="H3747">
        <f>IF(C3747="","",VLOOKUP(C3747,Classes_finales!B:D,Classes_finales!C$1,TRUE))</f>
        <v>80</v>
      </c>
      <c r="I3747">
        <f t="shared" si="58"/>
        <v>20</v>
      </c>
      <c r="J3747" s="31">
        <f>Classes_finales!$W$30*C3747^3+Classes_finales!$W$31*C3747^2+Classes_finales!$W$32*C3747+Classes_finales!$W$33</f>
        <v>7.7913525762950329</v>
      </c>
      <c r="K3747">
        <f>IF(OR(C3747&lt;10,C3747&gt;450),0,IF(H3747&gt;=MAX(Classes_finales!D:D),$M$1,Donnees_SIG!J3747))</f>
        <v>7.914299999999999</v>
      </c>
      <c r="P3747" t="s">
        <v>39</v>
      </c>
    </row>
    <row r="3748" spans="1:16">
      <c r="A3748" t="s">
        <v>7530</v>
      </c>
      <c r="B3748" t="s">
        <v>7531</v>
      </c>
      <c r="C3748">
        <v>118.77829742</v>
      </c>
      <c r="D3748" t="s">
        <v>37</v>
      </c>
      <c r="E3748">
        <v>790719.80105219001</v>
      </c>
      <c r="F3748">
        <v>9638294.7704105005</v>
      </c>
      <c r="G3748">
        <f>IF(C3748="","",VLOOKUP(C3748,Classes_detaillees!B:D,Classes_detaillees!C$1,TRUE))</f>
        <v>120</v>
      </c>
      <c r="H3748">
        <f>IF(C3748="","",VLOOKUP(C3748,Classes_finales!B:D,Classes_finales!C$1,TRUE))</f>
        <v>80</v>
      </c>
      <c r="I3748">
        <f t="shared" si="58"/>
        <v>20</v>
      </c>
      <c r="J3748" s="31">
        <f>Classes_finales!$W$30*C3748^3+Classes_finales!$W$31*C3748^2+Classes_finales!$W$32*C3748+Classes_finales!$W$33</f>
        <v>3.8038508733275997</v>
      </c>
      <c r="K3748">
        <f>IF(OR(C3748&lt;10,C3748&gt;450),0,IF(H3748&gt;=MAX(Classes_finales!D:D),$M$1,Donnees_SIG!J3748))</f>
        <v>7.914299999999999</v>
      </c>
      <c r="P3748" t="s">
        <v>39</v>
      </c>
    </row>
    <row r="3749" spans="1:16">
      <c r="A3749" t="s">
        <v>7532</v>
      </c>
      <c r="B3749" t="s">
        <v>7533</v>
      </c>
      <c r="C3749">
        <v>82.051101685000006</v>
      </c>
      <c r="D3749" t="s">
        <v>37</v>
      </c>
      <c r="E3749">
        <v>793447.12898773805</v>
      </c>
      <c r="F3749">
        <v>9639174.4570234902</v>
      </c>
      <c r="G3749">
        <f>IF(C3749="","",VLOOKUP(C3749,Classes_detaillees!B:D,Classes_detaillees!C$1,TRUE))</f>
        <v>85</v>
      </c>
      <c r="H3749">
        <f>IF(C3749="","",VLOOKUP(C3749,Classes_finales!B:D,Classes_finales!C$1,TRUE))</f>
        <v>80</v>
      </c>
      <c r="I3749">
        <f t="shared" si="58"/>
        <v>20</v>
      </c>
      <c r="J3749" s="31">
        <f>Classes_finales!$W$30*C3749^3+Classes_finales!$W$31*C3749^2+Classes_finales!$W$32*C3749+Classes_finales!$W$33</f>
        <v>7.9542616043995675</v>
      </c>
      <c r="K3749">
        <f>IF(OR(C3749&lt;10,C3749&gt;450),0,IF(H3749&gt;=MAX(Classes_finales!D:D),$M$1,Donnees_SIG!J3749))</f>
        <v>7.914299999999999</v>
      </c>
      <c r="P3749" t="s">
        <v>39</v>
      </c>
    </row>
    <row r="3750" spans="1:16">
      <c r="A3750" t="s">
        <v>7534</v>
      </c>
      <c r="B3750" t="s">
        <v>7535</v>
      </c>
      <c r="C3750">
        <v>60.932201384999999</v>
      </c>
      <c r="D3750" t="s">
        <v>37</v>
      </c>
      <c r="E3750">
        <v>791494.27751017804</v>
      </c>
      <c r="F3750">
        <v>9638347.8341925703</v>
      </c>
      <c r="G3750">
        <f>IF(C3750="","",VLOOKUP(C3750,Classes_detaillees!B:D,Classes_detaillees!C$1,TRUE))</f>
        <v>65</v>
      </c>
      <c r="H3750">
        <f>IF(C3750="","",VLOOKUP(C3750,Classes_finales!B:D,Classes_finales!C$1,TRUE))</f>
        <v>70</v>
      </c>
      <c r="I3750">
        <f t="shared" si="58"/>
        <v>20</v>
      </c>
      <c r="J3750" s="31">
        <f>Classes_finales!$W$30*C3750^3+Classes_finales!$W$31*C3750^2+Classes_finales!$W$32*C3750+Classes_finales!$W$33</f>
        <v>6.6328551244461273</v>
      </c>
      <c r="K3750">
        <f>IF(OR(C3750&lt;10,C3750&gt;450),0,IF(H3750&gt;=MAX(Classes_finales!D:D),$M$1,Donnees_SIG!J3750))</f>
        <v>6.6328551244461273</v>
      </c>
      <c r="P3750" t="s">
        <v>39</v>
      </c>
    </row>
    <row r="3751" spans="1:16">
      <c r="A3751" t="s">
        <v>7536</v>
      </c>
      <c r="B3751" t="s">
        <v>7537</v>
      </c>
      <c r="C3751">
        <v>75.024497986</v>
      </c>
      <c r="D3751" t="s">
        <v>37</v>
      </c>
      <c r="E3751">
        <v>790998.03464468697</v>
      </c>
      <c r="F3751">
        <v>9637155.3566706497</v>
      </c>
      <c r="G3751">
        <f>IF(C3751="","",VLOOKUP(C3751,Classes_detaillees!B:D,Classes_detaillees!C$1,TRUE))</f>
        <v>80</v>
      </c>
      <c r="H3751">
        <f>IF(C3751="","",VLOOKUP(C3751,Classes_finales!B:D,Classes_finales!C$1,TRUE))</f>
        <v>80</v>
      </c>
      <c r="I3751">
        <f t="shared" si="58"/>
        <v>20</v>
      </c>
      <c r="J3751" s="31">
        <f>Classes_finales!$W$30*C3751^3+Classes_finales!$W$31*C3751^2+Classes_finales!$W$32*C3751+Classes_finales!$W$33</f>
        <v>7.7285088198663185</v>
      </c>
      <c r="K3751">
        <f>IF(OR(C3751&lt;10,C3751&gt;450),0,IF(H3751&gt;=MAX(Classes_finales!D:D),$M$1,Donnees_SIG!J3751))</f>
        <v>7.914299999999999</v>
      </c>
      <c r="P3751" t="s">
        <v>39</v>
      </c>
    </row>
    <row r="3752" spans="1:16">
      <c r="A3752" t="s">
        <v>7538</v>
      </c>
      <c r="B3752" s="31" t="s">
        <v>7539</v>
      </c>
      <c r="C3752">
        <v>122.86009979000001</v>
      </c>
      <c r="D3752" t="s">
        <v>37</v>
      </c>
      <c r="E3752">
        <v>790536.57821582095</v>
      </c>
      <c r="F3752">
        <v>9637941.36063556</v>
      </c>
      <c r="G3752">
        <f>IF(C3752="","",VLOOKUP(C3752,Classes_detaillees!B:D,Classes_detaillees!C$1,TRUE))</f>
        <v>125</v>
      </c>
      <c r="H3752">
        <f>IF(C3752="","",VLOOKUP(C3752,Classes_finales!B:D,Classes_finales!C$1,TRUE))</f>
        <v>80</v>
      </c>
      <c r="I3752">
        <f t="shared" si="58"/>
        <v>20</v>
      </c>
      <c r="J3752" s="31">
        <f>Classes_finales!$W$30*C3752^3+Classes_finales!$W$31*C3752^2+Classes_finales!$W$32*C3752+Classes_finales!$W$33</f>
        <v>2.6306773724709624</v>
      </c>
      <c r="K3752">
        <f>IF(OR(C3752&lt;10,C3752&gt;450),0,IF(H3752&gt;=MAX(Classes_finales!D:D),$M$1,Donnees_SIG!J3752))</f>
        <v>7.914299999999999</v>
      </c>
      <c r="P3752" t="s">
        <v>39</v>
      </c>
    </row>
    <row r="3753" spans="1:16">
      <c r="A3753" t="s">
        <v>7540</v>
      </c>
      <c r="B3753" t="s">
        <v>7541</v>
      </c>
      <c r="C3753">
        <v>44.827899932999998</v>
      </c>
      <c r="D3753" t="s">
        <v>37</v>
      </c>
      <c r="E3753">
        <v>791627.25566465606</v>
      </c>
      <c r="F3753">
        <v>9639237.6153680496</v>
      </c>
      <c r="G3753">
        <f>IF(C3753="","",VLOOKUP(C3753,Classes_detaillees!B:D,Classes_detaillees!C$1,TRUE))</f>
        <v>45</v>
      </c>
      <c r="H3753">
        <f>IF(C3753="","",VLOOKUP(C3753,Classes_finales!B:D,Classes_finales!C$1,TRUE))</f>
        <v>50</v>
      </c>
      <c r="I3753">
        <f t="shared" si="58"/>
        <v>20</v>
      </c>
      <c r="J3753" s="31">
        <f>Classes_finales!$W$30*C3753^3+Classes_finales!$W$31*C3753^2+Classes_finales!$W$32*C3753+Classes_finales!$W$33</f>
        <v>4.6923271437923546</v>
      </c>
      <c r="K3753">
        <f>IF(OR(C3753&lt;10,C3753&gt;450),0,IF(H3753&gt;=MAX(Classes_finales!D:D),$M$1,Donnees_SIG!J3753))</f>
        <v>4.6923271437923546</v>
      </c>
      <c r="P3753" t="s">
        <v>39</v>
      </c>
    </row>
    <row r="3754" spans="1:16">
      <c r="A3754" t="s">
        <v>7542</v>
      </c>
      <c r="B3754" t="s">
        <v>7543</v>
      </c>
      <c r="C3754">
        <v>202.10949707</v>
      </c>
      <c r="D3754" t="s">
        <v>37</v>
      </c>
      <c r="E3754">
        <v>783584.48111665505</v>
      </c>
      <c r="F3754">
        <v>9635820.1872705407</v>
      </c>
      <c r="G3754">
        <f>IF(C3754="","",VLOOKUP(C3754,Classes_detaillees!B:D,Classes_detaillees!C$1,TRUE))</f>
        <v>205</v>
      </c>
      <c r="H3754">
        <f>IF(C3754="","",VLOOKUP(C3754,Classes_finales!B:D,Classes_finales!C$1,TRUE))</f>
        <v>80</v>
      </c>
      <c r="I3754">
        <f t="shared" si="58"/>
        <v>20</v>
      </c>
      <c r="J3754" s="31">
        <f>Classes_finales!$W$30*C3754^3+Classes_finales!$W$31*C3754^2+Classes_finales!$W$32*C3754+Classes_finales!$W$33</f>
        <v>-64.227902690729067</v>
      </c>
      <c r="K3754">
        <f>IF(OR(C3754&lt;10,C3754&gt;450),0,IF(H3754&gt;=MAX(Classes_finales!D:D),$M$1,Donnees_SIG!J3754))</f>
        <v>7.914299999999999</v>
      </c>
      <c r="P3754" t="s">
        <v>39</v>
      </c>
    </row>
    <row r="3755" spans="1:16">
      <c r="A3755" t="s">
        <v>7544</v>
      </c>
      <c r="B3755" s="31" t="s">
        <v>7545</v>
      </c>
      <c r="C3755">
        <v>380.34030151000002</v>
      </c>
      <c r="D3755" t="s">
        <v>37</v>
      </c>
      <c r="E3755">
        <v>792042.80705499905</v>
      </c>
      <c r="F3755">
        <v>9638402.9457718395</v>
      </c>
      <c r="G3755">
        <f>IF(C3755="","",VLOOKUP(C3755,Classes_detaillees!B:D,Classes_detaillees!C$1,TRUE))</f>
        <v>385</v>
      </c>
      <c r="H3755">
        <f>IF(C3755="","",VLOOKUP(C3755,Classes_finales!B:D,Classes_finales!C$1,TRUE))</f>
        <v>80</v>
      </c>
      <c r="I3755">
        <f t="shared" si="58"/>
        <v>20</v>
      </c>
      <c r="J3755" s="31">
        <f>Classes_finales!$W$30*C3755^3+Classes_finales!$W$31*C3755^2+Classes_finales!$W$32*C3755+Classes_finales!$W$33</f>
        <v>-760.97811137559904</v>
      </c>
      <c r="K3755">
        <f>IF(OR(C3755&lt;10,C3755&gt;450),0,IF(H3755&gt;=MAX(Classes_finales!D:D),$M$1,Donnees_SIG!J3755))</f>
        <v>7.914299999999999</v>
      </c>
      <c r="P3755" t="s">
        <v>39</v>
      </c>
    </row>
    <row r="3756" spans="1:16">
      <c r="A3756" t="s">
        <v>7546</v>
      </c>
      <c r="B3756" t="s">
        <v>7547</v>
      </c>
      <c r="C3756">
        <v>174.31300354000001</v>
      </c>
      <c r="D3756" t="s">
        <v>37</v>
      </c>
      <c r="E3756">
        <v>783220.03037384502</v>
      </c>
      <c r="F3756">
        <v>9636562.0661547892</v>
      </c>
      <c r="G3756">
        <f>IF(C3756="","",VLOOKUP(C3756,Classes_detaillees!B:D,Classes_detaillees!C$1,TRUE))</f>
        <v>175</v>
      </c>
      <c r="H3756">
        <f>IF(C3756="","",VLOOKUP(C3756,Classes_finales!B:D,Classes_finales!C$1,TRUE))</f>
        <v>80</v>
      </c>
      <c r="I3756">
        <f t="shared" si="58"/>
        <v>20</v>
      </c>
      <c r="J3756" s="31">
        <f>Classes_finales!$W$30*C3756^3+Classes_finales!$W$31*C3756^2+Classes_finales!$W$32*C3756+Classes_finales!$W$33</f>
        <v>-29.642332195099442</v>
      </c>
      <c r="K3756">
        <f>IF(OR(C3756&lt;10,C3756&gt;450),0,IF(H3756&gt;=MAX(Classes_finales!D:D),$M$1,Donnees_SIG!J3756))</f>
        <v>7.914299999999999</v>
      </c>
      <c r="P3756" t="s">
        <v>39</v>
      </c>
    </row>
    <row r="3757" spans="1:16">
      <c r="A3757" t="s">
        <v>7548</v>
      </c>
      <c r="B3757" t="s">
        <v>7549</v>
      </c>
      <c r="C3757">
        <v>94.168601989999999</v>
      </c>
      <c r="D3757" t="s">
        <v>37</v>
      </c>
      <c r="E3757">
        <v>790435.12196935201</v>
      </c>
      <c r="F3757">
        <v>9637443.3884212002</v>
      </c>
      <c r="G3757">
        <f>IF(C3757="","",VLOOKUP(C3757,Classes_detaillees!B:D,Classes_detaillees!C$1,TRUE))</f>
        <v>95</v>
      </c>
      <c r="H3757">
        <f>IF(C3757="","",VLOOKUP(C3757,Classes_finales!B:D,Classes_finales!C$1,TRUE))</f>
        <v>80</v>
      </c>
      <c r="I3757">
        <f t="shared" si="58"/>
        <v>20</v>
      </c>
      <c r="J3757" s="31">
        <f>Classes_finales!$W$30*C3757^3+Classes_finales!$W$31*C3757^2+Classes_finales!$W$32*C3757+Classes_finales!$W$33</f>
        <v>7.6882633218101173</v>
      </c>
      <c r="K3757">
        <f>IF(OR(C3757&lt;10,C3757&gt;450),0,IF(H3757&gt;=MAX(Classes_finales!D:D),$M$1,Donnees_SIG!J3757))</f>
        <v>7.914299999999999</v>
      </c>
      <c r="P3757" t="s">
        <v>39</v>
      </c>
    </row>
    <row r="3758" spans="1:16">
      <c r="A3758" t="s">
        <v>7550</v>
      </c>
      <c r="B3758" t="s">
        <v>7551</v>
      </c>
      <c r="C3758">
        <v>25.556800842000001</v>
      </c>
      <c r="D3758" t="s">
        <v>37</v>
      </c>
      <c r="E3758">
        <v>791901.75937585102</v>
      </c>
      <c r="F3758">
        <v>9638575.6369322296</v>
      </c>
      <c r="G3758">
        <f>IF(C3758="","",VLOOKUP(C3758,Classes_detaillees!B:D,Classes_detaillees!C$1,TRUE))</f>
        <v>30</v>
      </c>
      <c r="H3758">
        <f>IF(C3758="","",VLOOKUP(C3758,Classes_finales!B:D,Classes_finales!C$1,TRUE))</f>
        <v>30</v>
      </c>
      <c r="I3758">
        <f t="shared" si="58"/>
        <v>20</v>
      </c>
      <c r="J3758" s="31">
        <f>Classes_finales!$W$30*C3758^3+Classes_finales!$W$31*C3758^2+Classes_finales!$W$32*C3758+Classes_finales!$W$33</f>
        <v>2.0795635955112854</v>
      </c>
      <c r="K3758">
        <f>IF(OR(C3758&lt;10,C3758&gt;450),0,IF(H3758&gt;=MAX(Classes_finales!D:D),$M$1,Donnees_SIG!J3758))</f>
        <v>2.0795635955112854</v>
      </c>
      <c r="P3758" t="s">
        <v>39</v>
      </c>
    </row>
    <row r="3759" spans="1:16">
      <c r="A3759" t="s">
        <v>7552</v>
      </c>
      <c r="B3759" t="s">
        <v>7553</v>
      </c>
      <c r="C3759">
        <v>47.296600341999998</v>
      </c>
      <c r="D3759" t="s">
        <v>37</v>
      </c>
      <c r="E3759">
        <v>790282.52654759295</v>
      </c>
      <c r="F3759">
        <v>9638469.3728858102</v>
      </c>
      <c r="G3759">
        <f>IF(C3759="","",VLOOKUP(C3759,Classes_detaillees!B:D,Classes_detaillees!C$1,TRUE))</f>
        <v>50</v>
      </c>
      <c r="H3759">
        <f>IF(C3759="","",VLOOKUP(C3759,Classes_finales!B:D,Classes_finales!C$1,TRUE))</f>
        <v>50</v>
      </c>
      <c r="I3759">
        <f t="shared" si="58"/>
        <v>20</v>
      </c>
      <c r="J3759" s="31">
        <f>Classes_finales!$W$30*C3759^3+Classes_finales!$W$31*C3759^2+Classes_finales!$W$32*C3759+Classes_finales!$W$33</f>
        <v>5.0187870365146381</v>
      </c>
      <c r="K3759">
        <f>IF(OR(C3759&lt;10,C3759&gt;450),0,IF(H3759&gt;=MAX(Classes_finales!D:D),$M$1,Donnees_SIG!J3759))</f>
        <v>5.0187870365146381</v>
      </c>
      <c r="P3759" t="s">
        <v>39</v>
      </c>
    </row>
    <row r="3760" spans="1:16">
      <c r="A3760" t="s">
        <v>7554</v>
      </c>
      <c r="B3760" t="s">
        <v>7555</v>
      </c>
      <c r="C3760">
        <v>56.655700684000003</v>
      </c>
      <c r="D3760" t="s">
        <v>37</v>
      </c>
      <c r="E3760">
        <v>792559.72170755803</v>
      </c>
      <c r="F3760">
        <v>9638648.0578727201</v>
      </c>
      <c r="G3760">
        <f>IF(C3760="","",VLOOKUP(C3760,Classes_detaillees!B:D,Classes_detaillees!C$1,TRUE))</f>
        <v>60</v>
      </c>
      <c r="H3760">
        <f>IF(C3760="","",VLOOKUP(C3760,Classes_finales!B:D,Classes_finales!C$1,TRUE))</f>
        <v>60</v>
      </c>
      <c r="I3760">
        <f t="shared" si="58"/>
        <v>20</v>
      </c>
      <c r="J3760" s="31">
        <f>Classes_finales!$W$30*C3760^3+Classes_finales!$W$31*C3760^2+Classes_finales!$W$32*C3760+Classes_finales!$W$33</f>
        <v>6.1705730041433835</v>
      </c>
      <c r="K3760">
        <f>IF(OR(C3760&lt;10,C3760&gt;450),0,IF(H3760&gt;=MAX(Classes_finales!D:D),$M$1,Donnees_SIG!J3760))</f>
        <v>6.1705730041433835</v>
      </c>
      <c r="P3760" t="s">
        <v>39</v>
      </c>
    </row>
    <row r="3761" spans="1:16">
      <c r="A3761" t="s">
        <v>7556</v>
      </c>
      <c r="B3761" s="31" t="s">
        <v>7557</v>
      </c>
      <c r="C3761">
        <v>70.591499329000001</v>
      </c>
      <c r="D3761" t="s">
        <v>37</v>
      </c>
      <c r="E3761">
        <v>783510.18188564305</v>
      </c>
      <c r="F3761">
        <v>9637129.3573934101</v>
      </c>
      <c r="G3761">
        <f>IF(C3761="","",VLOOKUP(C3761,Classes_detaillees!B:D,Classes_detaillees!C$1,TRUE))</f>
        <v>75</v>
      </c>
      <c r="H3761">
        <f>IF(C3761="","",VLOOKUP(C3761,Classes_finales!B:D,Classes_finales!C$1,TRUE))</f>
        <v>80</v>
      </c>
      <c r="I3761">
        <f t="shared" si="58"/>
        <v>20</v>
      </c>
      <c r="J3761" s="31">
        <f>Classes_finales!$W$30*C3761^3+Classes_finales!$W$31*C3761^2+Classes_finales!$W$32*C3761+Classes_finales!$W$33</f>
        <v>7.4665334205390543</v>
      </c>
      <c r="K3761">
        <f>IF(OR(C3761&lt;10,C3761&gt;450),0,IF(H3761&gt;=MAX(Classes_finales!D:D),$M$1,Donnees_SIG!J3761))</f>
        <v>7.914299999999999</v>
      </c>
      <c r="P3761" t="s">
        <v>39</v>
      </c>
    </row>
    <row r="3762" spans="1:16">
      <c r="A3762" t="s">
        <v>7558</v>
      </c>
      <c r="B3762" s="31" t="s">
        <v>7559</v>
      </c>
      <c r="C3762">
        <v>59.088001251000001</v>
      </c>
      <c r="D3762" t="s">
        <v>37</v>
      </c>
      <c r="E3762">
        <v>790791.413687372</v>
      </c>
      <c r="F3762">
        <v>9638004.8476204593</v>
      </c>
      <c r="G3762">
        <f>IF(C3762="","",VLOOKUP(C3762,Classes_detaillees!B:D,Classes_detaillees!C$1,TRUE))</f>
        <v>60</v>
      </c>
      <c r="H3762">
        <f>IF(C3762="","",VLOOKUP(C3762,Classes_finales!B:D,Classes_finales!C$1,TRUE))</f>
        <v>60</v>
      </c>
      <c r="I3762">
        <f t="shared" si="58"/>
        <v>20</v>
      </c>
      <c r="J3762" s="31">
        <f>Classes_finales!$W$30*C3762^3+Classes_finales!$W$31*C3762^2+Classes_finales!$W$32*C3762+Classes_finales!$W$33</f>
        <v>6.43948206377258</v>
      </c>
      <c r="K3762">
        <f>IF(OR(C3762&lt;10,C3762&gt;450),0,IF(H3762&gt;=MAX(Classes_finales!D:D),$M$1,Donnees_SIG!J3762))</f>
        <v>6.43948206377258</v>
      </c>
      <c r="P3762" t="s">
        <v>39</v>
      </c>
    </row>
    <row r="3763" spans="1:16">
      <c r="A3763" t="s">
        <v>7560</v>
      </c>
      <c r="B3763" s="31" t="s">
        <v>7561</v>
      </c>
      <c r="C3763">
        <v>114.88629913</v>
      </c>
      <c r="D3763" t="s">
        <v>37</v>
      </c>
      <c r="E3763">
        <v>790901.65753478301</v>
      </c>
      <c r="F3763">
        <v>9638392.4765775204</v>
      </c>
      <c r="G3763">
        <f>IF(C3763="","",VLOOKUP(C3763,Classes_detaillees!B:D,Classes_detaillees!C$1,TRUE))</f>
        <v>115</v>
      </c>
      <c r="H3763">
        <f>IF(C3763="","",VLOOKUP(C3763,Classes_finales!B:D,Classes_finales!C$1,TRUE))</f>
        <v>80</v>
      </c>
      <c r="I3763">
        <f t="shared" si="58"/>
        <v>20</v>
      </c>
      <c r="J3763" s="31">
        <f>Classes_finales!$W$30*C3763^3+Classes_finales!$W$31*C3763^2+Classes_finales!$W$32*C3763+Classes_finales!$W$33</f>
        <v>4.7694586889474007</v>
      </c>
      <c r="K3763">
        <f>IF(OR(C3763&lt;10,C3763&gt;450),0,IF(H3763&gt;=MAX(Classes_finales!D:D),$M$1,Donnees_SIG!J3763))</f>
        <v>7.914299999999999</v>
      </c>
      <c r="P3763" t="s">
        <v>39</v>
      </c>
    </row>
    <row r="3764" spans="1:16">
      <c r="A3764" t="s">
        <v>7562</v>
      </c>
      <c r="B3764" s="31" t="s">
        <v>7563</v>
      </c>
      <c r="C3764">
        <v>51.909000397</v>
      </c>
      <c r="D3764" t="s">
        <v>37</v>
      </c>
      <c r="E3764">
        <v>791430.38151404902</v>
      </c>
      <c r="F3764">
        <v>9638997.3509907294</v>
      </c>
      <c r="G3764">
        <f>IF(C3764="","",VLOOKUP(C3764,Classes_detaillees!B:D,Classes_detaillees!C$1,TRUE))</f>
        <v>55</v>
      </c>
      <c r="H3764">
        <f>IF(C3764="","",VLOOKUP(C3764,Classes_finales!B:D,Classes_finales!C$1,TRUE))</f>
        <v>60</v>
      </c>
      <c r="I3764">
        <f t="shared" si="58"/>
        <v>20</v>
      </c>
      <c r="J3764" s="31">
        <f>Classes_finales!$W$30*C3764^3+Classes_finales!$W$31*C3764^2+Classes_finales!$W$32*C3764+Classes_finales!$W$33</f>
        <v>5.6064975856313151</v>
      </c>
      <c r="K3764">
        <f>IF(OR(C3764&lt;10,C3764&gt;450),0,IF(H3764&gt;=MAX(Classes_finales!D:D),$M$1,Donnees_SIG!J3764))</f>
        <v>5.6064975856313151</v>
      </c>
      <c r="P3764" t="s">
        <v>39</v>
      </c>
    </row>
    <row r="3765" spans="1:16">
      <c r="A3765" t="s">
        <v>7564</v>
      </c>
      <c r="B3765" s="31" t="s">
        <v>7565</v>
      </c>
      <c r="C3765">
        <v>75.270896911999998</v>
      </c>
      <c r="D3765" t="s">
        <v>37</v>
      </c>
      <c r="E3765">
        <v>790129.75816299894</v>
      </c>
      <c r="F3765">
        <v>9637484.0822581407</v>
      </c>
      <c r="G3765">
        <f>IF(C3765="","",VLOOKUP(C3765,Classes_detaillees!B:D,Classes_detaillees!C$1,TRUE))</f>
        <v>80</v>
      </c>
      <c r="H3765">
        <f>IF(C3765="","",VLOOKUP(C3765,Classes_finales!B:D,Classes_finales!C$1,TRUE))</f>
        <v>80</v>
      </c>
      <c r="I3765">
        <f t="shared" si="58"/>
        <v>20</v>
      </c>
      <c r="J3765" s="31">
        <f>Classes_finales!$W$30*C3765^3+Classes_finales!$W$31*C3765^2+Classes_finales!$W$32*C3765+Classes_finales!$W$33</f>
        <v>7.7405131240417173</v>
      </c>
      <c r="K3765">
        <f>IF(OR(C3765&lt;10,C3765&gt;450),0,IF(H3765&gt;=MAX(Classes_finales!D:D),$M$1,Donnees_SIG!J3765))</f>
        <v>7.914299999999999</v>
      </c>
      <c r="P3765" t="s">
        <v>39</v>
      </c>
    </row>
    <row r="3766" spans="1:16">
      <c r="A3766" t="s">
        <v>7566</v>
      </c>
      <c r="B3766" s="31" t="s">
        <v>7567</v>
      </c>
      <c r="C3766">
        <v>137.44859314000001</v>
      </c>
      <c r="D3766" t="s">
        <v>37</v>
      </c>
      <c r="E3766">
        <v>790661.16919491999</v>
      </c>
      <c r="F3766">
        <v>9638041.4730154295</v>
      </c>
      <c r="G3766">
        <f>IF(C3766="","",VLOOKUP(C3766,Classes_detaillees!B:D,Classes_detaillees!C$1,TRUE))</f>
        <v>140</v>
      </c>
      <c r="H3766">
        <f>IF(C3766="","",VLOOKUP(C3766,Classes_finales!B:D,Classes_finales!C$1,TRUE))</f>
        <v>80</v>
      </c>
      <c r="I3766">
        <f t="shared" si="58"/>
        <v>20</v>
      </c>
      <c r="J3766" s="31">
        <f>Classes_finales!$W$30*C3766^3+Classes_finales!$W$31*C3766^2+Classes_finales!$W$32*C3766+Classes_finales!$W$33</f>
        <v>-3.0281150292292813</v>
      </c>
      <c r="K3766">
        <f>IF(OR(C3766&lt;10,C3766&gt;450),0,IF(H3766&gt;=MAX(Classes_finales!D:D),$M$1,Donnees_SIG!J3766))</f>
        <v>7.914299999999999</v>
      </c>
      <c r="P3766" t="s">
        <v>39</v>
      </c>
    </row>
    <row r="3767" spans="1:16">
      <c r="A3767" t="s">
        <v>7568</v>
      </c>
      <c r="B3767" t="s">
        <v>7569</v>
      </c>
      <c r="C3767">
        <v>103.41329956</v>
      </c>
      <c r="D3767" t="s">
        <v>37</v>
      </c>
      <c r="E3767">
        <v>789656.392323512</v>
      </c>
      <c r="F3767">
        <v>9638919.2997855693</v>
      </c>
      <c r="G3767">
        <f>IF(C3767="","",VLOOKUP(C3767,Classes_detaillees!B:D,Classes_detaillees!C$1,TRUE))</f>
        <v>105</v>
      </c>
      <c r="H3767">
        <f>IF(C3767="","",VLOOKUP(C3767,Classes_finales!B:D,Classes_finales!C$1,TRUE))</f>
        <v>80</v>
      </c>
      <c r="I3767">
        <f t="shared" si="58"/>
        <v>20</v>
      </c>
      <c r="J3767" s="31">
        <f>Classes_finales!$W$30*C3767^3+Classes_finales!$W$31*C3767^2+Classes_finales!$W$32*C3767+Classes_finales!$W$33</f>
        <v>6.8153211418910349</v>
      </c>
      <c r="K3767">
        <f>IF(OR(C3767&lt;10,C3767&gt;450),0,IF(H3767&gt;=MAX(Classes_finales!D:D),$M$1,Donnees_SIG!J3767))</f>
        <v>7.914299999999999</v>
      </c>
      <c r="P3767" t="s">
        <v>39</v>
      </c>
    </row>
    <row r="3768" spans="1:16">
      <c r="A3768" t="s">
        <v>7570</v>
      </c>
      <c r="B3768" s="31" t="s">
        <v>7571</v>
      </c>
      <c r="C3768">
        <v>13.425299644000001</v>
      </c>
      <c r="D3768" t="s">
        <v>37</v>
      </c>
      <c r="E3768">
        <v>783060.51907680195</v>
      </c>
      <c r="F3768">
        <v>9636311.2073842809</v>
      </c>
      <c r="G3768">
        <f>IF(C3768="","",VLOOKUP(C3768,Classes_detaillees!B:D,Classes_detaillees!C$1,TRUE))</f>
        <v>15</v>
      </c>
      <c r="H3768">
        <f>IF(C3768="","",VLOOKUP(C3768,Classes_finales!B:D,Classes_finales!C$1,TRUE))</f>
        <v>15</v>
      </c>
      <c r="I3768">
        <f t="shared" si="58"/>
        <v>20</v>
      </c>
      <c r="J3768" s="31">
        <f>Classes_finales!$W$30*C3768^3+Classes_finales!$W$31*C3768^2+Classes_finales!$W$32*C3768+Classes_finales!$W$33</f>
        <v>0.63432946172586302</v>
      </c>
      <c r="K3768">
        <f>IF(OR(C3768&lt;10,C3768&gt;450),0,IF(H3768&gt;=MAX(Classes_finales!D:D),$M$1,Donnees_SIG!J3768))</f>
        <v>0.63432946172586302</v>
      </c>
      <c r="P3768" t="s">
        <v>39</v>
      </c>
    </row>
    <row r="3769" spans="1:16">
      <c r="A3769" t="s">
        <v>7572</v>
      </c>
      <c r="B3769" t="s">
        <v>7573</v>
      </c>
      <c r="C3769">
        <v>65.954696655000006</v>
      </c>
      <c r="D3769" t="s">
        <v>37</v>
      </c>
      <c r="E3769">
        <v>791346.55688170996</v>
      </c>
      <c r="F3769">
        <v>9638046.1966633294</v>
      </c>
      <c r="G3769">
        <f>IF(C3769="","",VLOOKUP(C3769,Classes_detaillees!B:D,Classes_detaillees!C$1,TRUE))</f>
        <v>70</v>
      </c>
      <c r="H3769">
        <f>IF(C3769="","",VLOOKUP(C3769,Classes_finales!B:D,Classes_finales!C$1,TRUE))</f>
        <v>70</v>
      </c>
      <c r="I3769">
        <f t="shared" si="58"/>
        <v>20</v>
      </c>
      <c r="J3769" s="31">
        <f>Classes_finales!$W$30*C3769^3+Classes_finales!$W$31*C3769^2+Classes_finales!$W$32*C3769+Classes_finales!$W$33</f>
        <v>7.1070830201785054</v>
      </c>
      <c r="K3769">
        <f>IF(OR(C3769&lt;10,C3769&gt;450),0,IF(H3769&gt;=MAX(Classes_finales!D:D),$M$1,Donnees_SIG!J3769))</f>
        <v>7.1070830201785054</v>
      </c>
      <c r="P3769" t="s">
        <v>39</v>
      </c>
    </row>
    <row r="3770" spans="1:16">
      <c r="A3770" t="s">
        <v>7574</v>
      </c>
      <c r="B3770" t="s">
        <v>7575</v>
      </c>
      <c r="C3770">
        <v>132.22120666999999</v>
      </c>
      <c r="D3770" t="s">
        <v>37</v>
      </c>
      <c r="E3770">
        <v>790422.93865450704</v>
      </c>
      <c r="F3770">
        <v>9637777.2463694792</v>
      </c>
      <c r="G3770">
        <f>IF(C3770="","",VLOOKUP(C3770,Classes_detaillees!B:D,Classes_detaillees!C$1,TRUE))</f>
        <v>135</v>
      </c>
      <c r="H3770">
        <f>IF(C3770="","",VLOOKUP(C3770,Classes_finales!B:D,Classes_finales!C$1,TRUE))</f>
        <v>80</v>
      </c>
      <c r="I3770">
        <f t="shared" si="58"/>
        <v>20</v>
      </c>
      <c r="J3770" s="31">
        <f>Classes_finales!$W$30*C3770^3+Classes_finales!$W$31*C3770^2+Classes_finales!$W$32*C3770+Classes_finales!$W$33</f>
        <v>-0.72393491738490257</v>
      </c>
      <c r="K3770">
        <f>IF(OR(C3770&lt;10,C3770&gt;450),0,IF(H3770&gt;=MAX(Classes_finales!D:D),$M$1,Donnees_SIG!J3770))</f>
        <v>7.914299999999999</v>
      </c>
      <c r="P3770" t="s">
        <v>39</v>
      </c>
    </row>
    <row r="3771" spans="1:16">
      <c r="A3771" t="s">
        <v>7576</v>
      </c>
      <c r="B3771" s="31" t="s">
        <v>7577</v>
      </c>
      <c r="C3771">
        <v>77.444999695000007</v>
      </c>
      <c r="D3771" t="s">
        <v>37</v>
      </c>
      <c r="E3771">
        <v>790598.35606709903</v>
      </c>
      <c r="F3771">
        <v>9638198.8403443806</v>
      </c>
      <c r="G3771">
        <f>IF(C3771="","",VLOOKUP(C3771,Classes_detaillees!B:D,Classes_detaillees!C$1,TRUE))</f>
        <v>80</v>
      </c>
      <c r="H3771">
        <f>IF(C3771="","",VLOOKUP(C3771,Classes_finales!B:D,Classes_finales!C$1,TRUE))</f>
        <v>80</v>
      </c>
      <c r="I3771">
        <f t="shared" si="58"/>
        <v>20</v>
      </c>
      <c r="J3771" s="31">
        <f>Classes_finales!$W$30*C3771^3+Classes_finales!$W$31*C3771^2+Classes_finales!$W$32*C3771+Classes_finales!$W$33</f>
        <v>7.834041205550232</v>
      </c>
      <c r="K3771">
        <f>IF(OR(C3771&lt;10,C3771&gt;450),0,IF(H3771&gt;=MAX(Classes_finales!D:D),$M$1,Donnees_SIG!J3771))</f>
        <v>7.914299999999999</v>
      </c>
      <c r="P3771" t="s">
        <v>39</v>
      </c>
    </row>
    <row r="3772" spans="1:16">
      <c r="A3772" t="s">
        <v>7578</v>
      </c>
      <c r="B3772" t="s">
        <v>7579</v>
      </c>
      <c r="C3772">
        <v>80.981399535999998</v>
      </c>
      <c r="D3772" t="s">
        <v>37</v>
      </c>
      <c r="E3772">
        <v>791681.37746099499</v>
      </c>
      <c r="F3772">
        <v>9638212.76537605</v>
      </c>
      <c r="G3772">
        <f>IF(C3772="","",VLOOKUP(C3772,Classes_detaillees!B:D,Classes_detaillees!C$1,TRUE))</f>
        <v>85</v>
      </c>
      <c r="H3772">
        <f>IF(C3772="","",VLOOKUP(C3772,Classes_finales!B:D,Classes_finales!C$1,TRUE))</f>
        <v>80</v>
      </c>
      <c r="I3772">
        <f t="shared" si="58"/>
        <v>20</v>
      </c>
      <c r="J3772" s="31">
        <f>Classes_finales!$W$30*C3772^3+Classes_finales!$W$31*C3772^2+Classes_finales!$W$32*C3772+Classes_finales!$W$33</f>
        <v>7.9362137667162305</v>
      </c>
      <c r="K3772">
        <f>IF(OR(C3772&lt;10,C3772&gt;450),0,IF(H3772&gt;=MAX(Classes_finales!D:D),$M$1,Donnees_SIG!J3772))</f>
        <v>7.914299999999999</v>
      </c>
      <c r="P3772" t="s">
        <v>39</v>
      </c>
    </row>
    <row r="3773" spans="1:16">
      <c r="A3773" t="s">
        <v>7580</v>
      </c>
      <c r="B3773" t="s">
        <v>7581</v>
      </c>
      <c r="C3773">
        <v>290.79510498000002</v>
      </c>
      <c r="D3773" t="s">
        <v>37</v>
      </c>
      <c r="E3773">
        <v>792008.23151451501</v>
      </c>
      <c r="F3773">
        <v>9638531.0041771103</v>
      </c>
      <c r="G3773">
        <f>IF(C3773="","",VLOOKUP(C3773,Classes_detaillees!B:D,Classes_detaillees!C$1,TRUE))</f>
        <v>295</v>
      </c>
      <c r="H3773">
        <f>IF(C3773="","",VLOOKUP(C3773,Classes_finales!B:D,Classes_finales!C$1,TRUE))</f>
        <v>80</v>
      </c>
      <c r="I3773">
        <f t="shared" si="58"/>
        <v>20</v>
      </c>
      <c r="J3773" s="31">
        <f>Classes_finales!$W$30*C3773^3+Classes_finales!$W$31*C3773^2+Classes_finales!$W$32*C3773+Classes_finales!$W$33</f>
        <v>-289.6986236717413</v>
      </c>
      <c r="K3773">
        <f>IF(OR(C3773&lt;10,C3773&gt;450),0,IF(H3773&gt;=MAX(Classes_finales!D:D),$M$1,Donnees_SIG!J3773))</f>
        <v>7.914299999999999</v>
      </c>
      <c r="P3773" t="s">
        <v>39</v>
      </c>
    </row>
    <row r="3774" spans="1:16">
      <c r="A3774" t="s">
        <v>7582</v>
      </c>
      <c r="B3774" t="s">
        <v>7583</v>
      </c>
      <c r="C3774">
        <v>98.485198975000003</v>
      </c>
      <c r="D3774" t="s">
        <v>37</v>
      </c>
      <c r="E3774">
        <v>791654.74720797897</v>
      </c>
      <c r="F3774">
        <v>9639365.5891581494</v>
      </c>
      <c r="G3774">
        <f>IF(C3774="","",VLOOKUP(C3774,Classes_detaillees!B:D,Classes_detaillees!C$1,TRUE))</f>
        <v>100</v>
      </c>
      <c r="H3774">
        <f>IF(C3774="","",VLOOKUP(C3774,Classes_finales!B:D,Classes_finales!C$1,TRUE))</f>
        <v>80</v>
      </c>
      <c r="I3774">
        <f t="shared" si="58"/>
        <v>20</v>
      </c>
      <c r="J3774" s="31">
        <f>Classes_finales!$W$30*C3774^3+Classes_finales!$W$31*C3774^2+Classes_finales!$W$32*C3774+Classes_finales!$W$33</f>
        <v>7.3598259394447574</v>
      </c>
      <c r="K3774">
        <f>IF(OR(C3774&lt;10,C3774&gt;450),0,IF(H3774&gt;=MAX(Classes_finales!D:D),$M$1,Donnees_SIG!J3774))</f>
        <v>7.914299999999999</v>
      </c>
      <c r="P3774" t="s">
        <v>39</v>
      </c>
    </row>
    <row r="3775" spans="1:16">
      <c r="A3775" t="s">
        <v>7584</v>
      </c>
      <c r="B3775" s="31" t="s">
        <v>7585</v>
      </c>
      <c r="C3775">
        <v>90.678199767999999</v>
      </c>
      <c r="D3775" t="s">
        <v>37</v>
      </c>
      <c r="E3775">
        <v>790441.96925901901</v>
      </c>
      <c r="F3775">
        <v>9638706.7498125192</v>
      </c>
      <c r="G3775">
        <f>IF(C3775="","",VLOOKUP(C3775,Classes_detaillees!B:D,Classes_detaillees!C$1,TRUE))</f>
        <v>95</v>
      </c>
      <c r="H3775">
        <f>IF(C3775="","",VLOOKUP(C3775,Classes_finales!B:D,Classes_finales!C$1,TRUE))</f>
        <v>80</v>
      </c>
      <c r="I3775">
        <f t="shared" si="58"/>
        <v>20</v>
      </c>
      <c r="J3775" s="31">
        <f>Classes_finales!$W$30*C3775^3+Classes_finales!$W$31*C3775^2+Classes_finales!$W$32*C3775+Classes_finales!$W$33</f>
        <v>7.8593734930917165</v>
      </c>
      <c r="K3775">
        <f>IF(OR(C3775&lt;10,C3775&gt;450),0,IF(H3775&gt;=MAX(Classes_finales!D:D),$M$1,Donnees_SIG!J3775))</f>
        <v>7.914299999999999</v>
      </c>
      <c r="P3775" t="s">
        <v>39</v>
      </c>
    </row>
    <row r="3776" spans="1:16">
      <c r="A3776" t="s">
        <v>7586</v>
      </c>
      <c r="B3776" t="s">
        <v>7587</v>
      </c>
      <c r="C3776">
        <v>113.69120026</v>
      </c>
      <c r="D3776" t="s">
        <v>37</v>
      </c>
      <c r="E3776">
        <v>790743.396834446</v>
      </c>
      <c r="F3776">
        <v>9637990.4329581</v>
      </c>
      <c r="G3776">
        <f>IF(C3776="","",VLOOKUP(C3776,Classes_detaillees!B:D,Classes_detaillees!C$1,TRUE))</f>
        <v>115</v>
      </c>
      <c r="H3776">
        <f>IF(C3776="","",VLOOKUP(C3776,Classes_finales!B:D,Classes_finales!C$1,TRUE))</f>
        <v>80</v>
      </c>
      <c r="I3776">
        <f t="shared" si="58"/>
        <v>20</v>
      </c>
      <c r="J3776" s="31">
        <f>Classes_finales!$W$30*C3776^3+Classes_finales!$W$31*C3776^2+Classes_finales!$W$32*C3776+Classes_finales!$W$33</f>
        <v>5.0371031616219319</v>
      </c>
      <c r="K3776">
        <f>IF(OR(C3776&lt;10,C3776&gt;450),0,IF(H3776&gt;=MAX(Classes_finales!D:D),$M$1,Donnees_SIG!J3776))</f>
        <v>7.914299999999999</v>
      </c>
      <c r="P3776" t="s">
        <v>39</v>
      </c>
    </row>
    <row r="3777" spans="1:16">
      <c r="A3777" t="s">
        <v>7588</v>
      </c>
      <c r="B3777" t="s">
        <v>7589</v>
      </c>
      <c r="C3777">
        <v>110.36660003999999</v>
      </c>
      <c r="D3777" t="s">
        <v>37</v>
      </c>
      <c r="E3777">
        <v>789910.60771285801</v>
      </c>
      <c r="F3777">
        <v>9637368.75151686</v>
      </c>
      <c r="G3777">
        <f>IF(C3777="","",VLOOKUP(C3777,Classes_detaillees!B:D,Classes_detaillees!C$1,TRUE))</f>
        <v>115</v>
      </c>
      <c r="H3777">
        <f>IF(C3777="","",VLOOKUP(C3777,Classes_finales!B:D,Classes_finales!C$1,TRUE))</f>
        <v>80</v>
      </c>
      <c r="I3777">
        <f t="shared" si="58"/>
        <v>20</v>
      </c>
      <c r="J3777" s="31">
        <f>Classes_finales!$W$30*C3777^3+Classes_finales!$W$31*C3777^2+Classes_finales!$W$32*C3777+Classes_finales!$W$33</f>
        <v>5.7128500066143868</v>
      </c>
      <c r="K3777">
        <f>IF(OR(C3777&lt;10,C3777&gt;450),0,IF(H3777&gt;=MAX(Classes_finales!D:D),$M$1,Donnees_SIG!J3777))</f>
        <v>7.914299999999999</v>
      </c>
      <c r="P3777" t="s">
        <v>39</v>
      </c>
    </row>
    <row r="3778" spans="1:16">
      <c r="A3778" t="s">
        <v>7590</v>
      </c>
      <c r="B3778" t="s">
        <v>7591</v>
      </c>
      <c r="C3778">
        <v>16.530500411999999</v>
      </c>
      <c r="D3778" t="s">
        <v>37</v>
      </c>
      <c r="E3778">
        <v>783646.012689544</v>
      </c>
      <c r="F3778">
        <v>9636488.7847779896</v>
      </c>
      <c r="G3778">
        <f>IF(C3778="","",VLOOKUP(C3778,Classes_detaillees!B:D,Classes_detaillees!C$1,TRUE))</f>
        <v>20</v>
      </c>
      <c r="H3778">
        <f>IF(C3778="","",VLOOKUP(C3778,Classes_finales!B:D,Classes_finales!C$1,TRUE))</f>
        <v>30</v>
      </c>
      <c r="I3778">
        <f t="shared" si="58"/>
        <v>20</v>
      </c>
      <c r="J3778" s="31">
        <f>Classes_finales!$W$30*C3778^3+Classes_finales!$W$31*C3778^2+Classes_finales!$W$32*C3778+Classes_finales!$W$33</f>
        <v>0.97371020418941434</v>
      </c>
      <c r="K3778">
        <f>IF(OR(C3778&lt;10,C3778&gt;450),0,IF(H3778&gt;=MAX(Classes_finales!D:D),$M$1,Donnees_SIG!J3778))</f>
        <v>0.97371020418941434</v>
      </c>
      <c r="P3778" t="s">
        <v>39</v>
      </c>
    </row>
    <row r="3779" spans="1:16">
      <c r="A3779" t="s">
        <v>7592</v>
      </c>
      <c r="B3779" s="31" t="s">
        <v>7593</v>
      </c>
      <c r="C3779">
        <v>47.278099060000002</v>
      </c>
      <c r="D3779" t="s">
        <v>37</v>
      </c>
      <c r="E3779">
        <v>793323.342222351</v>
      </c>
      <c r="F3779">
        <v>9639465.7888321709</v>
      </c>
      <c r="G3779">
        <f>IF(C3779="","",VLOOKUP(C3779,Classes_detaillees!B:D,Classes_detaillees!C$1,TRUE))</f>
        <v>50</v>
      </c>
      <c r="H3779">
        <f>IF(C3779="","",VLOOKUP(C3779,Classes_finales!B:D,Classes_finales!C$1,TRUE))</f>
        <v>50</v>
      </c>
      <c r="I3779">
        <f t="shared" ref="I3779:I3842" si="59">IF(E3779="","",20)</f>
        <v>20</v>
      </c>
      <c r="J3779" s="31">
        <f>Classes_finales!$W$30*C3779^3+Classes_finales!$W$31*C3779^2+Classes_finales!$W$32*C3779+Classes_finales!$W$33</f>
        <v>5.0163670923170045</v>
      </c>
      <c r="K3779">
        <f>IF(OR(C3779&lt;10,C3779&gt;450),0,IF(H3779&gt;=MAX(Classes_finales!D:D),$M$1,Donnees_SIG!J3779))</f>
        <v>5.0163670923170045</v>
      </c>
      <c r="P3779" t="s">
        <v>39</v>
      </c>
    </row>
    <row r="3780" spans="1:16">
      <c r="A3780" t="s">
        <v>7594</v>
      </c>
      <c r="B3780" t="s">
        <v>7595</v>
      </c>
      <c r="C3780">
        <v>112.08450317</v>
      </c>
      <c r="D3780" t="s">
        <v>37</v>
      </c>
      <c r="E3780">
        <v>790152.69797406497</v>
      </c>
      <c r="F3780">
        <v>9638640.1511723194</v>
      </c>
      <c r="G3780">
        <f>IF(C3780="","",VLOOKUP(C3780,Classes_detaillees!B:D,Classes_detaillees!C$1,TRUE))</f>
        <v>115</v>
      </c>
      <c r="H3780">
        <f>IF(C3780="","",VLOOKUP(C3780,Classes_finales!B:D,Classes_finales!C$1,TRUE))</f>
        <v>80</v>
      </c>
      <c r="I3780">
        <f t="shared" si="59"/>
        <v>20</v>
      </c>
      <c r="J3780" s="31">
        <f>Classes_finales!$W$30*C3780^3+Classes_finales!$W$31*C3780^2+Classes_finales!$W$32*C3780+Classes_finales!$W$33</f>
        <v>5.3761586382602751</v>
      </c>
      <c r="K3780">
        <f>IF(OR(C3780&lt;10,C3780&gt;450),0,IF(H3780&gt;=MAX(Classes_finales!D:D),$M$1,Donnees_SIG!J3780))</f>
        <v>7.914299999999999</v>
      </c>
      <c r="P3780" t="s">
        <v>39</v>
      </c>
    </row>
    <row r="3781" spans="1:16">
      <c r="A3781" t="s">
        <v>7596</v>
      </c>
      <c r="B3781" t="s">
        <v>7597</v>
      </c>
      <c r="C3781">
        <v>68.901603699000006</v>
      </c>
      <c r="D3781" t="s">
        <v>37</v>
      </c>
      <c r="E3781">
        <v>790903.63952497195</v>
      </c>
      <c r="F3781">
        <v>9639301.2623605691</v>
      </c>
      <c r="G3781">
        <f>IF(C3781="","",VLOOKUP(C3781,Classes_detaillees!B:D,Classes_detaillees!C$1,TRUE))</f>
        <v>70</v>
      </c>
      <c r="H3781">
        <f>IF(C3781="","",VLOOKUP(C3781,Classes_finales!B:D,Classes_finales!C$1,TRUE))</f>
        <v>70</v>
      </c>
      <c r="I3781">
        <f t="shared" si="59"/>
        <v>20</v>
      </c>
      <c r="J3781" s="31">
        <f>Classes_finales!$W$30*C3781^3+Classes_finales!$W$31*C3781^2+Classes_finales!$W$32*C3781+Classes_finales!$W$33</f>
        <v>7.3450372571321108</v>
      </c>
      <c r="K3781">
        <f>IF(OR(C3781&lt;10,C3781&gt;450),0,IF(H3781&gt;=MAX(Classes_finales!D:D),$M$1,Donnees_SIG!J3781))</f>
        <v>7.3450372571321108</v>
      </c>
      <c r="P3781" t="s">
        <v>39</v>
      </c>
    </row>
    <row r="3782" spans="1:16">
      <c r="A3782" t="s">
        <v>7598</v>
      </c>
      <c r="B3782" t="s">
        <v>7599</v>
      </c>
      <c r="C3782">
        <v>66.249801636000001</v>
      </c>
      <c r="D3782" t="s">
        <v>37</v>
      </c>
      <c r="E3782">
        <v>792700.89613729296</v>
      </c>
      <c r="F3782">
        <v>9639017.7691873293</v>
      </c>
      <c r="G3782">
        <f>IF(C3782="","",VLOOKUP(C3782,Classes_detaillees!B:D,Classes_detaillees!C$1,TRUE))</f>
        <v>70</v>
      </c>
      <c r="H3782">
        <f>IF(C3782="","",VLOOKUP(C3782,Classes_finales!B:D,Classes_finales!C$1,TRUE))</f>
        <v>70</v>
      </c>
      <c r="I3782">
        <f t="shared" si="59"/>
        <v>20</v>
      </c>
      <c r="J3782" s="31">
        <f>Classes_finales!$W$30*C3782^3+Classes_finales!$W$31*C3782^2+Classes_finales!$W$32*C3782+Classes_finales!$W$33</f>
        <v>7.1323378153321819</v>
      </c>
      <c r="K3782">
        <f>IF(OR(C3782&lt;10,C3782&gt;450),0,IF(H3782&gt;=MAX(Classes_finales!D:D),$M$1,Donnees_SIG!J3782))</f>
        <v>7.1323378153321819</v>
      </c>
      <c r="P3782" t="s">
        <v>39</v>
      </c>
    </row>
    <row r="3783" spans="1:16">
      <c r="A3783" t="s">
        <v>7600</v>
      </c>
      <c r="B3783" t="s">
        <v>7601</v>
      </c>
      <c r="C3783">
        <v>48.709300995</v>
      </c>
      <c r="D3783" t="s">
        <v>37</v>
      </c>
      <c r="E3783">
        <v>783084.01208025997</v>
      </c>
      <c r="F3783">
        <v>9636461.6020762399</v>
      </c>
      <c r="G3783">
        <f>IF(C3783="","",VLOOKUP(C3783,Classes_detaillees!B:D,Classes_detaillees!C$1,TRUE))</f>
        <v>50</v>
      </c>
      <c r="H3783">
        <f>IF(C3783="","",VLOOKUP(C3783,Classes_finales!B:D,Classes_finales!C$1,TRUE))</f>
        <v>50</v>
      </c>
      <c r="I3783">
        <f t="shared" si="59"/>
        <v>20</v>
      </c>
      <c r="J3783" s="31">
        <f>Classes_finales!$W$30*C3783^3+Classes_finales!$W$31*C3783^2+Classes_finales!$W$32*C3783+Classes_finales!$W$33</f>
        <v>5.2022205767389718</v>
      </c>
      <c r="K3783">
        <f>IF(OR(C3783&lt;10,C3783&gt;450),0,IF(H3783&gt;=MAX(Classes_finales!D:D),$M$1,Donnees_SIG!J3783))</f>
        <v>5.2022205767389718</v>
      </c>
      <c r="P3783" t="s">
        <v>39</v>
      </c>
    </row>
    <row r="3784" spans="1:16">
      <c r="A3784" t="s">
        <v>7602</v>
      </c>
      <c r="B3784" s="31" t="s">
        <v>7603</v>
      </c>
      <c r="C3784">
        <v>114.7779007</v>
      </c>
      <c r="D3784" t="s">
        <v>37</v>
      </c>
      <c r="E3784">
        <v>790477.18705371197</v>
      </c>
      <c r="F3784">
        <v>9638820.5880849306</v>
      </c>
      <c r="G3784">
        <f>IF(C3784="","",VLOOKUP(C3784,Classes_detaillees!B:D,Classes_detaillees!C$1,TRUE))</f>
        <v>115</v>
      </c>
      <c r="H3784">
        <f>IF(C3784="","",VLOOKUP(C3784,Classes_finales!B:D,Classes_finales!C$1,TRUE))</f>
        <v>80</v>
      </c>
      <c r="I3784">
        <f t="shared" si="59"/>
        <v>20</v>
      </c>
      <c r="J3784" s="31">
        <f>Classes_finales!$W$30*C3784^3+Classes_finales!$W$31*C3784^2+Classes_finales!$W$32*C3784+Classes_finales!$W$33</f>
        <v>4.7942844756291425</v>
      </c>
      <c r="K3784">
        <f>IF(OR(C3784&lt;10,C3784&gt;450),0,IF(H3784&gt;=MAX(Classes_finales!D:D),$M$1,Donnees_SIG!J3784))</f>
        <v>7.914299999999999</v>
      </c>
      <c r="P3784" t="s">
        <v>39</v>
      </c>
    </row>
    <row r="3785" spans="1:16">
      <c r="A3785" t="s">
        <v>7604</v>
      </c>
      <c r="B3785" s="31" t="s">
        <v>7605</v>
      </c>
      <c r="C3785">
        <v>86.625602721999996</v>
      </c>
      <c r="D3785" t="s">
        <v>37</v>
      </c>
      <c r="E3785">
        <v>789923.73955374898</v>
      </c>
      <c r="F3785">
        <v>9637676.8447520491</v>
      </c>
      <c r="G3785">
        <f>IF(C3785="","",VLOOKUP(C3785,Classes_detaillees!B:D,Classes_detaillees!C$1,TRUE))</f>
        <v>90</v>
      </c>
      <c r="H3785">
        <f>IF(C3785="","",VLOOKUP(C3785,Classes_finales!B:D,Classes_finales!C$1,TRUE))</f>
        <v>80</v>
      </c>
      <c r="I3785">
        <f t="shared" si="59"/>
        <v>20</v>
      </c>
      <c r="J3785" s="31">
        <f>Classes_finales!$W$30*C3785^3+Classes_finales!$W$31*C3785^2+Classes_finales!$W$32*C3785+Classes_finales!$W$33</f>
        <v>7.9593240228727655</v>
      </c>
      <c r="K3785">
        <f>IF(OR(C3785&lt;10,C3785&gt;450),0,IF(H3785&gt;=MAX(Classes_finales!D:D),$M$1,Donnees_SIG!J3785))</f>
        <v>7.914299999999999</v>
      </c>
      <c r="P3785" t="s">
        <v>39</v>
      </c>
    </row>
    <row r="3786" spans="1:16">
      <c r="A3786" t="s">
        <v>7606</v>
      </c>
      <c r="B3786" s="31" t="s">
        <v>7607</v>
      </c>
      <c r="C3786">
        <v>115.3348999</v>
      </c>
      <c r="D3786" t="s">
        <v>37</v>
      </c>
      <c r="E3786">
        <v>792026.620469357</v>
      </c>
      <c r="F3786">
        <v>9639704.6599685308</v>
      </c>
      <c r="G3786">
        <f>IF(C3786="","",VLOOKUP(C3786,Classes_detaillees!B:D,Classes_detaillees!C$1,TRUE))</f>
        <v>120</v>
      </c>
      <c r="H3786">
        <f>IF(C3786="","",VLOOKUP(C3786,Classes_finales!B:D,Classes_finales!C$1,TRUE))</f>
        <v>80</v>
      </c>
      <c r="I3786">
        <f t="shared" si="59"/>
        <v>20</v>
      </c>
      <c r="J3786" s="31">
        <f>Classes_finales!$W$30*C3786^3+Classes_finales!$W$31*C3786^2+Classes_finales!$W$32*C3786+Classes_finales!$W$33</f>
        <v>4.6655441894941241</v>
      </c>
      <c r="K3786">
        <f>IF(OR(C3786&lt;10,C3786&gt;450),0,IF(H3786&gt;=MAX(Classes_finales!D:D),$M$1,Donnees_SIG!J3786))</f>
        <v>7.914299999999999</v>
      </c>
      <c r="P3786" t="s">
        <v>39</v>
      </c>
    </row>
    <row r="3787" spans="1:16">
      <c r="A3787" t="s">
        <v>7608</v>
      </c>
      <c r="B3787" s="31" t="s">
        <v>7609</v>
      </c>
      <c r="C3787">
        <v>101.96160125999999</v>
      </c>
      <c r="D3787" t="s">
        <v>37</v>
      </c>
      <c r="E3787">
        <v>791921.62449950399</v>
      </c>
      <c r="F3787">
        <v>9639489.9293820709</v>
      </c>
      <c r="G3787">
        <f>IF(C3787="","",VLOOKUP(C3787,Classes_detaillees!B:D,Classes_detaillees!C$1,TRUE))</f>
        <v>105</v>
      </c>
      <c r="H3787">
        <f>IF(C3787="","",VLOOKUP(C3787,Classes_finales!B:D,Classes_finales!C$1,TRUE))</f>
        <v>80</v>
      </c>
      <c r="I3787">
        <f t="shared" si="59"/>
        <v>20</v>
      </c>
      <c r="J3787" s="31">
        <f>Classes_finales!$W$30*C3787^3+Classes_finales!$W$31*C3787^2+Classes_finales!$W$32*C3787+Classes_finales!$W$33</f>
        <v>6.995286007876075</v>
      </c>
      <c r="K3787">
        <f>IF(OR(C3787&lt;10,C3787&gt;450),0,IF(H3787&gt;=MAX(Classes_finales!D:D),$M$1,Donnees_SIG!J3787))</f>
        <v>7.914299999999999</v>
      </c>
      <c r="P3787" t="s">
        <v>39</v>
      </c>
    </row>
    <row r="3788" spans="1:16">
      <c r="A3788" t="s">
        <v>7610</v>
      </c>
      <c r="B3788" t="s">
        <v>7611</v>
      </c>
      <c r="C3788">
        <v>36.296901703000003</v>
      </c>
      <c r="D3788" t="s">
        <v>37</v>
      </c>
      <c r="E3788">
        <v>784692.27433248295</v>
      </c>
      <c r="F3788">
        <v>9636288.9647942092</v>
      </c>
      <c r="G3788">
        <f>IF(C3788="","",VLOOKUP(C3788,Classes_detaillees!B:D,Classes_detaillees!C$1,TRUE))</f>
        <v>40</v>
      </c>
      <c r="H3788">
        <f>IF(C3788="","",VLOOKUP(C3788,Classes_finales!B:D,Classes_finales!C$1,TRUE))</f>
        <v>40</v>
      </c>
      <c r="I3788">
        <f t="shared" si="59"/>
        <v>20</v>
      </c>
      <c r="J3788" s="31">
        <f>Classes_finales!$W$30*C3788^3+Classes_finales!$W$31*C3788^2+Classes_finales!$W$32*C3788+Classes_finales!$W$33</f>
        <v>3.5296188628140794</v>
      </c>
      <c r="K3788">
        <f>IF(OR(C3788&lt;10,C3788&gt;450),0,IF(H3788&gt;=MAX(Classes_finales!D:D),$M$1,Donnees_SIG!J3788))</f>
        <v>3.5296188628140794</v>
      </c>
      <c r="P3788" t="s">
        <v>39</v>
      </c>
    </row>
    <row r="3789" spans="1:16">
      <c r="A3789" t="s">
        <v>7612</v>
      </c>
      <c r="B3789" s="31" t="s">
        <v>7613</v>
      </c>
      <c r="C3789">
        <v>37.616699218999997</v>
      </c>
      <c r="D3789" t="s">
        <v>37</v>
      </c>
      <c r="E3789">
        <v>790891.64846104302</v>
      </c>
      <c r="F3789">
        <v>9638292.1261829399</v>
      </c>
      <c r="G3789">
        <f>IF(C3789="","",VLOOKUP(C3789,Classes_detaillees!B:D,Classes_detaillees!C$1,TRUE))</f>
        <v>40</v>
      </c>
      <c r="H3789">
        <f>IF(C3789="","",VLOOKUP(C3789,Classes_finales!B:D,Classes_finales!C$1,TRUE))</f>
        <v>40</v>
      </c>
      <c r="I3789">
        <f t="shared" si="59"/>
        <v>20</v>
      </c>
      <c r="J3789" s="31">
        <f>Classes_finales!$W$30*C3789^3+Classes_finales!$W$31*C3789^2+Classes_finales!$W$32*C3789+Classes_finales!$W$33</f>
        <v>3.7111608473717372</v>
      </c>
      <c r="K3789">
        <f>IF(OR(C3789&lt;10,C3789&gt;450),0,IF(H3789&gt;=MAX(Classes_finales!D:D),$M$1,Donnees_SIG!J3789))</f>
        <v>3.7111608473717372</v>
      </c>
      <c r="P3789" t="s">
        <v>39</v>
      </c>
    </row>
    <row r="3790" spans="1:16">
      <c r="A3790" t="s">
        <v>7614</v>
      </c>
      <c r="B3790" s="31" t="s">
        <v>7615</v>
      </c>
      <c r="C3790">
        <v>31.161699294999998</v>
      </c>
      <c r="D3790" t="s">
        <v>37</v>
      </c>
      <c r="E3790">
        <v>793060.05903409899</v>
      </c>
      <c r="F3790">
        <v>9638943.4553103391</v>
      </c>
      <c r="G3790">
        <f>IF(C3790="","",VLOOKUP(C3790,Classes_detaillees!B:D,Classes_detaillees!C$1,TRUE))</f>
        <v>35</v>
      </c>
      <c r="H3790">
        <f>IF(C3790="","",VLOOKUP(C3790,Classes_finales!B:D,Classes_finales!C$1,TRUE))</f>
        <v>35</v>
      </c>
      <c r="I3790">
        <f t="shared" si="59"/>
        <v>20</v>
      </c>
      <c r="J3790" s="31">
        <f>Classes_finales!$W$30*C3790^3+Classes_finales!$W$31*C3790^2+Classes_finales!$W$32*C3790+Classes_finales!$W$33</f>
        <v>2.8265216976809451</v>
      </c>
      <c r="K3790">
        <f>IF(OR(C3790&lt;10,C3790&gt;450),0,IF(H3790&gt;=MAX(Classes_finales!D:D),$M$1,Donnees_SIG!J3790))</f>
        <v>2.8265216976809451</v>
      </c>
      <c r="P3790" t="s">
        <v>39</v>
      </c>
    </row>
    <row r="3791" spans="1:16">
      <c r="A3791" t="s">
        <v>7616</v>
      </c>
      <c r="B3791" s="31" t="s">
        <v>7617</v>
      </c>
      <c r="C3791">
        <v>19.16519928</v>
      </c>
      <c r="D3791" t="s">
        <v>37</v>
      </c>
      <c r="E3791">
        <v>790696.65540112799</v>
      </c>
      <c r="F3791">
        <v>9638032.6865213998</v>
      </c>
      <c r="G3791">
        <f>IF(C3791="","",VLOOKUP(C3791,Classes_detaillees!B:D,Classes_detaillees!C$1,TRUE))</f>
        <v>20</v>
      </c>
      <c r="H3791">
        <f>IF(C3791="","",VLOOKUP(C3791,Classes_finales!B:D,Classes_finales!C$1,TRUE))</f>
        <v>30</v>
      </c>
      <c r="I3791">
        <f t="shared" si="59"/>
        <v>20</v>
      </c>
      <c r="J3791" s="31">
        <f>Classes_finales!$W$30*C3791^3+Classes_finales!$W$31*C3791^2+Classes_finales!$W$32*C3791+Classes_finales!$W$33</f>
        <v>1.2800811205170222</v>
      </c>
      <c r="K3791">
        <f>IF(OR(C3791&lt;10,C3791&gt;450),0,IF(H3791&gt;=MAX(Classes_finales!D:D),$M$1,Donnees_SIG!J3791))</f>
        <v>1.2800811205170222</v>
      </c>
      <c r="P3791" t="s">
        <v>39</v>
      </c>
    </row>
    <row r="3792" spans="1:16">
      <c r="A3792" t="s">
        <v>7618</v>
      </c>
      <c r="B3792" t="s">
        <v>7619</v>
      </c>
      <c r="C3792">
        <v>28.471599578999999</v>
      </c>
      <c r="D3792" t="s">
        <v>37</v>
      </c>
      <c r="E3792">
        <v>790543.51861864096</v>
      </c>
      <c r="F3792">
        <v>9639200.9797081593</v>
      </c>
      <c r="G3792">
        <f>IF(C3792="","",VLOOKUP(C3792,Classes_detaillees!B:D,Classes_detaillees!C$1,TRUE))</f>
        <v>30</v>
      </c>
      <c r="H3792">
        <f>IF(C3792="","",VLOOKUP(C3792,Classes_finales!B:D,Classes_finales!C$1,TRUE))</f>
        <v>30</v>
      </c>
      <c r="I3792">
        <f t="shared" si="59"/>
        <v>20</v>
      </c>
      <c r="J3792" s="31">
        <f>Classes_finales!$W$30*C3792^3+Classes_finales!$W$31*C3792^2+Classes_finales!$W$32*C3792+Classes_finales!$W$33</f>
        <v>2.4641245934533988</v>
      </c>
      <c r="K3792">
        <f>IF(OR(C3792&lt;10,C3792&gt;450),0,IF(H3792&gt;=MAX(Classes_finales!D:D),$M$1,Donnees_SIG!J3792))</f>
        <v>2.4641245934533988</v>
      </c>
      <c r="P3792" t="s">
        <v>39</v>
      </c>
    </row>
    <row r="3793" spans="1:16">
      <c r="A3793" t="s">
        <v>7620</v>
      </c>
      <c r="B3793" s="31" t="s">
        <v>7621</v>
      </c>
      <c r="C3793">
        <v>53.956501007</v>
      </c>
      <c r="D3793" t="s">
        <v>37</v>
      </c>
      <c r="E3793">
        <v>790215.49806425697</v>
      </c>
      <c r="F3793">
        <v>9638713.0475900508</v>
      </c>
      <c r="G3793">
        <f>IF(C3793="","",VLOOKUP(C3793,Classes_detaillees!B:D,Classes_detaillees!C$1,TRUE))</f>
        <v>55</v>
      </c>
      <c r="H3793">
        <f>IF(C3793="","",VLOOKUP(C3793,Classes_finales!B:D,Classes_finales!C$1,TRUE))</f>
        <v>60</v>
      </c>
      <c r="I3793">
        <f t="shared" si="59"/>
        <v>20</v>
      </c>
      <c r="J3793" s="31">
        <f>Classes_finales!$W$30*C3793^3+Classes_finales!$W$31*C3793^2+Classes_finales!$W$32*C3793+Classes_finales!$W$33</f>
        <v>5.8556181641740359</v>
      </c>
      <c r="K3793">
        <f>IF(OR(C3793&lt;10,C3793&gt;450),0,IF(H3793&gt;=MAX(Classes_finales!D:D),$M$1,Donnees_SIG!J3793))</f>
        <v>5.8556181641740359</v>
      </c>
      <c r="P3793" t="s">
        <v>39</v>
      </c>
    </row>
    <row r="3794" spans="1:16">
      <c r="A3794" t="s">
        <v>7622</v>
      </c>
      <c r="B3794" t="s">
        <v>7623</v>
      </c>
      <c r="C3794">
        <v>99.176902771000002</v>
      </c>
      <c r="D3794" t="s">
        <v>37</v>
      </c>
      <c r="E3794">
        <v>786081.79666335497</v>
      </c>
      <c r="F3794">
        <v>9636410.8471626993</v>
      </c>
      <c r="G3794">
        <f>IF(C3794="","",VLOOKUP(C3794,Classes_detaillees!B:D,Classes_detaillees!C$1,TRUE))</f>
        <v>100</v>
      </c>
      <c r="H3794">
        <f>IF(C3794="","",VLOOKUP(C3794,Classes_finales!B:D,Classes_finales!C$1,TRUE))</f>
        <v>80</v>
      </c>
      <c r="I3794">
        <f t="shared" si="59"/>
        <v>20</v>
      </c>
      <c r="J3794" s="31">
        <f>Classes_finales!$W$30*C3794^3+Classes_finales!$W$31*C3794^2+Classes_finales!$W$32*C3794+Classes_finales!$W$33</f>
        <v>7.2945980187131916</v>
      </c>
      <c r="K3794">
        <f>IF(OR(C3794&lt;10,C3794&gt;450),0,IF(H3794&gt;=MAX(Classes_finales!D:D),$M$1,Donnees_SIG!J3794))</f>
        <v>7.914299999999999</v>
      </c>
      <c r="P3794" t="s">
        <v>39</v>
      </c>
    </row>
    <row r="3795" spans="1:16">
      <c r="A3795" t="s">
        <v>7624</v>
      </c>
      <c r="B3795" t="s">
        <v>7625</v>
      </c>
      <c r="C3795">
        <v>175.97300720000001</v>
      </c>
      <c r="D3795" t="s">
        <v>37</v>
      </c>
      <c r="E3795">
        <v>792556.273285373</v>
      </c>
      <c r="F3795">
        <v>9638590.1024714205</v>
      </c>
      <c r="G3795">
        <f>IF(C3795="","",VLOOKUP(C3795,Classes_detaillees!B:D,Classes_detaillees!C$1,TRUE))</f>
        <v>180</v>
      </c>
      <c r="H3795">
        <f>IF(C3795="","",VLOOKUP(C3795,Classes_finales!B:D,Classes_finales!C$1,TRUE))</f>
        <v>80</v>
      </c>
      <c r="I3795">
        <f t="shared" si="59"/>
        <v>20</v>
      </c>
      <c r="J3795" s="31">
        <f>Classes_finales!$W$30*C3795^3+Classes_finales!$W$31*C3795^2+Classes_finales!$W$32*C3795+Classes_finales!$W$33</f>
        <v>-31.32389746706874</v>
      </c>
      <c r="K3795">
        <f>IF(OR(C3795&lt;10,C3795&gt;450),0,IF(H3795&gt;=MAX(Classes_finales!D:D),$M$1,Donnees_SIG!J3795))</f>
        <v>7.914299999999999</v>
      </c>
      <c r="P3795" t="s">
        <v>39</v>
      </c>
    </row>
    <row r="3796" spans="1:16">
      <c r="A3796" t="s">
        <v>7626</v>
      </c>
      <c r="B3796" t="s">
        <v>7627</v>
      </c>
      <c r="C3796">
        <v>95.154899596999996</v>
      </c>
      <c r="D3796" t="s">
        <v>37</v>
      </c>
      <c r="E3796">
        <v>790580.54071141104</v>
      </c>
      <c r="F3796">
        <v>9637501.1044878699</v>
      </c>
      <c r="G3796">
        <f>IF(C3796="","",VLOOKUP(C3796,Classes_detaillees!B:D,Classes_detaillees!C$1,TRUE))</f>
        <v>100</v>
      </c>
      <c r="H3796">
        <f>IF(C3796="","",VLOOKUP(C3796,Classes_finales!B:D,Classes_finales!C$1,TRUE))</f>
        <v>80</v>
      </c>
      <c r="I3796">
        <f t="shared" si="59"/>
        <v>20</v>
      </c>
      <c r="J3796" s="31">
        <f>Classes_finales!$W$30*C3796^3+Classes_finales!$W$31*C3796^2+Classes_finales!$W$32*C3796+Classes_finales!$W$33</f>
        <v>7.6248996339089086</v>
      </c>
      <c r="K3796">
        <f>IF(OR(C3796&lt;10,C3796&gt;450),0,IF(H3796&gt;=MAX(Classes_finales!D:D),$M$1,Donnees_SIG!J3796))</f>
        <v>7.914299999999999</v>
      </c>
      <c r="P3796" t="s">
        <v>39</v>
      </c>
    </row>
    <row r="3797" spans="1:16">
      <c r="A3797" t="s">
        <v>7628</v>
      </c>
      <c r="B3797" t="s">
        <v>7629</v>
      </c>
      <c r="C3797">
        <v>274.03988647</v>
      </c>
      <c r="D3797" t="s">
        <v>37</v>
      </c>
      <c r="E3797">
        <v>782983.448049673</v>
      </c>
      <c r="F3797">
        <v>9636188.0561846495</v>
      </c>
      <c r="G3797">
        <f>IF(C3797="","",VLOOKUP(C3797,Classes_detaillees!B:D,Classes_detaillees!C$1,TRUE))</f>
        <v>275</v>
      </c>
      <c r="H3797">
        <f>IF(C3797="","",VLOOKUP(C3797,Classes_finales!B:D,Classes_finales!C$1,TRUE))</f>
        <v>80</v>
      </c>
      <c r="I3797">
        <f t="shared" si="59"/>
        <v>20</v>
      </c>
      <c r="J3797" s="31">
        <f>Classes_finales!$W$30*C3797^3+Classes_finales!$W$31*C3797^2+Classes_finales!$W$32*C3797+Classes_finales!$W$33</f>
        <v>-231.26571698504759</v>
      </c>
      <c r="K3797">
        <f>IF(OR(C3797&lt;10,C3797&gt;450),0,IF(H3797&gt;=MAX(Classes_finales!D:D),$M$1,Donnees_SIG!J3797))</f>
        <v>7.914299999999999</v>
      </c>
      <c r="P3797" t="s">
        <v>39</v>
      </c>
    </row>
    <row r="3798" spans="1:16">
      <c r="A3798" t="s">
        <v>7630</v>
      </c>
      <c r="B3798" t="s">
        <v>7631</v>
      </c>
      <c r="C3798">
        <v>125.11859894</v>
      </c>
      <c r="D3798" t="s">
        <v>37</v>
      </c>
      <c r="E3798">
        <v>791532.06674275303</v>
      </c>
      <c r="F3798">
        <v>9638555.3365377095</v>
      </c>
      <c r="G3798">
        <f>IF(C3798="","",VLOOKUP(C3798,Classes_detaillees!B:D,Classes_detaillees!C$1,TRUE))</f>
        <v>130</v>
      </c>
      <c r="H3798">
        <f>IF(C3798="","",VLOOKUP(C3798,Classes_finales!B:D,Classes_finales!C$1,TRUE))</f>
        <v>80</v>
      </c>
      <c r="I3798">
        <f t="shared" si="59"/>
        <v>20</v>
      </c>
      <c r="J3798" s="31">
        <f>Classes_finales!$W$30*C3798^3+Classes_finales!$W$31*C3798^2+Classes_finales!$W$32*C3798+Classes_finales!$W$33</f>
        <v>1.9080166088170221</v>
      </c>
      <c r="K3798">
        <f>IF(OR(C3798&lt;10,C3798&gt;450),0,IF(H3798&gt;=MAX(Classes_finales!D:D),$M$1,Donnees_SIG!J3798))</f>
        <v>7.914299999999999</v>
      </c>
      <c r="P3798" t="s">
        <v>39</v>
      </c>
    </row>
    <row r="3799" spans="1:16">
      <c r="A3799" t="s">
        <v>7632</v>
      </c>
      <c r="B3799" t="s">
        <v>7633</v>
      </c>
      <c r="C3799">
        <v>85.278701781999999</v>
      </c>
      <c r="D3799" t="s">
        <v>37</v>
      </c>
      <c r="E3799">
        <v>790447.58447294706</v>
      </c>
      <c r="F3799">
        <v>9638041.3188448492</v>
      </c>
      <c r="G3799">
        <f>IF(C3799="","",VLOOKUP(C3799,Classes_detaillees!B:D,Classes_detaillees!C$1,TRUE))</f>
        <v>90</v>
      </c>
      <c r="H3799">
        <f>IF(C3799="","",VLOOKUP(C3799,Classes_finales!B:D,Classes_finales!C$1,TRUE))</f>
        <v>80</v>
      </c>
      <c r="I3799">
        <f t="shared" si="59"/>
        <v>20</v>
      </c>
      <c r="J3799" s="31">
        <f>Classes_finales!$W$30*C3799^3+Classes_finales!$W$31*C3799^2+Classes_finales!$W$32*C3799+Classes_finales!$W$33</f>
        <v>7.9703496858238037</v>
      </c>
      <c r="K3799">
        <f>IF(OR(C3799&lt;10,C3799&gt;450),0,IF(H3799&gt;=MAX(Classes_finales!D:D),$M$1,Donnees_SIG!J3799))</f>
        <v>7.914299999999999</v>
      </c>
      <c r="P3799" t="s">
        <v>39</v>
      </c>
    </row>
    <row r="3800" spans="1:16">
      <c r="A3800" t="s">
        <v>7634</v>
      </c>
      <c r="B3800" t="s">
        <v>7635</v>
      </c>
      <c r="C3800">
        <v>138.43409729000001</v>
      </c>
      <c r="D3800" t="s">
        <v>37</v>
      </c>
      <c r="E3800">
        <v>790169.30963263602</v>
      </c>
      <c r="F3800">
        <v>9637453.2352251392</v>
      </c>
      <c r="G3800">
        <f>IF(C3800="","",VLOOKUP(C3800,Classes_detaillees!B:D,Classes_detaillees!C$1,TRUE))</f>
        <v>140</v>
      </c>
      <c r="H3800">
        <f>IF(C3800="","",VLOOKUP(C3800,Classes_finales!B:D,Classes_finales!C$1,TRUE))</f>
        <v>80</v>
      </c>
      <c r="I3800">
        <f t="shared" si="59"/>
        <v>20</v>
      </c>
      <c r="J3800" s="31">
        <f>Classes_finales!$W$30*C3800^3+Classes_finales!$W$31*C3800^2+Classes_finales!$W$32*C3800+Classes_finales!$W$33</f>
        <v>-3.4990202711661333</v>
      </c>
      <c r="K3800">
        <f>IF(OR(C3800&lt;10,C3800&gt;450),0,IF(H3800&gt;=MAX(Classes_finales!D:D),$M$1,Donnees_SIG!J3800))</f>
        <v>7.914299999999999</v>
      </c>
      <c r="P3800" t="s">
        <v>39</v>
      </c>
    </row>
    <row r="3801" spans="1:16">
      <c r="A3801" t="s">
        <v>7636</v>
      </c>
      <c r="B3801" t="s">
        <v>7637</v>
      </c>
      <c r="C3801">
        <v>37.094501495000003</v>
      </c>
      <c r="D3801" t="s">
        <v>37</v>
      </c>
      <c r="E3801">
        <v>792114.73779009201</v>
      </c>
      <c r="F3801">
        <v>9639717.9104197305</v>
      </c>
      <c r="G3801">
        <f>IF(C3801="","",VLOOKUP(C3801,Classes_detaillees!B:D,Classes_detaillees!C$1,TRUE))</f>
        <v>40</v>
      </c>
      <c r="H3801">
        <f>IF(C3801="","",VLOOKUP(C3801,Classes_finales!B:D,Classes_finales!C$1,TRUE))</f>
        <v>40</v>
      </c>
      <c r="I3801">
        <f t="shared" si="59"/>
        <v>20</v>
      </c>
      <c r="J3801" s="31">
        <f>Classes_finales!$W$30*C3801^3+Classes_finales!$W$31*C3801^2+Classes_finales!$W$32*C3801+Classes_finales!$W$33</f>
        <v>3.6393394301625759</v>
      </c>
      <c r="K3801">
        <f>IF(OR(C3801&lt;10,C3801&gt;450),0,IF(H3801&gt;=MAX(Classes_finales!D:D),$M$1,Donnees_SIG!J3801))</f>
        <v>3.6393394301625759</v>
      </c>
      <c r="P3801" t="s">
        <v>39</v>
      </c>
    </row>
    <row r="3802" spans="1:16">
      <c r="A3802" t="s">
        <v>7638</v>
      </c>
      <c r="B3802" s="31" t="s">
        <v>7639</v>
      </c>
      <c r="C3802">
        <v>36.336299896</v>
      </c>
      <c r="D3802" t="s">
        <v>37</v>
      </c>
      <c r="E3802">
        <v>783272.68719013</v>
      </c>
      <c r="F3802">
        <v>9635519.6571403109</v>
      </c>
      <c r="G3802">
        <f>IF(C3802="","",VLOOKUP(C3802,Classes_detaillees!B:D,Classes_detaillees!C$1,TRUE))</f>
        <v>40</v>
      </c>
      <c r="H3802">
        <f>IF(C3802="","",VLOOKUP(C3802,Classes_finales!B:D,Classes_finales!C$1,TRUE))</f>
        <v>40</v>
      </c>
      <c r="I3802">
        <f t="shared" si="59"/>
        <v>20</v>
      </c>
      <c r="J3802" s="31">
        <f>Classes_finales!$W$30*C3802^3+Classes_finales!$W$31*C3802^2+Classes_finales!$W$32*C3802+Classes_finales!$W$33</f>
        <v>3.5350384509062844</v>
      </c>
      <c r="K3802">
        <f>IF(OR(C3802&lt;10,C3802&gt;450),0,IF(H3802&gt;=MAX(Classes_finales!D:D),$M$1,Donnees_SIG!J3802))</f>
        <v>3.5350384509062844</v>
      </c>
      <c r="P3802" t="s">
        <v>39</v>
      </c>
    </row>
    <row r="3803" spans="1:16">
      <c r="A3803" t="s">
        <v>7640</v>
      </c>
      <c r="B3803" s="31" t="s">
        <v>7641</v>
      </c>
      <c r="C3803">
        <v>81.134101868000002</v>
      </c>
      <c r="D3803" t="s">
        <v>37</v>
      </c>
      <c r="E3803">
        <v>782865.60219850997</v>
      </c>
      <c r="F3803">
        <v>9635793.1245783009</v>
      </c>
      <c r="G3803">
        <f>IF(C3803="","",VLOOKUP(C3803,Classes_detaillees!B:D,Classes_detaillees!C$1,TRUE))</f>
        <v>85</v>
      </c>
      <c r="H3803">
        <f>IF(C3803="","",VLOOKUP(C3803,Classes_finales!B:D,Classes_finales!C$1,TRUE))</f>
        <v>80</v>
      </c>
      <c r="I3803">
        <f t="shared" si="59"/>
        <v>20</v>
      </c>
      <c r="J3803" s="31">
        <f>Classes_finales!$W$30*C3803^3+Classes_finales!$W$31*C3803^2+Classes_finales!$W$32*C3803+Classes_finales!$W$33</f>
        <v>7.939165876848346</v>
      </c>
      <c r="K3803">
        <f>IF(OR(C3803&lt;10,C3803&gt;450),0,IF(H3803&gt;=MAX(Classes_finales!D:D),$M$1,Donnees_SIG!J3803))</f>
        <v>7.914299999999999</v>
      </c>
      <c r="P3803" t="s">
        <v>39</v>
      </c>
    </row>
    <row r="3804" spans="1:16">
      <c r="A3804" t="s">
        <v>7642</v>
      </c>
      <c r="B3804" t="s">
        <v>7643</v>
      </c>
      <c r="C3804">
        <v>146.52839660999999</v>
      </c>
      <c r="D3804" t="s">
        <v>37</v>
      </c>
      <c r="E3804">
        <v>792116.33277017297</v>
      </c>
      <c r="F3804">
        <v>9638701.5802286193</v>
      </c>
      <c r="G3804">
        <f>IF(C3804="","",VLOOKUP(C3804,Classes_detaillees!B:D,Classes_detaillees!C$1,TRUE))</f>
        <v>150</v>
      </c>
      <c r="H3804">
        <f>IF(C3804="","",VLOOKUP(C3804,Classes_finales!B:D,Classes_finales!C$1,TRUE))</f>
        <v>80</v>
      </c>
      <c r="I3804">
        <f t="shared" si="59"/>
        <v>20</v>
      </c>
      <c r="J3804" s="31">
        <f>Classes_finales!$W$30*C3804^3+Classes_finales!$W$31*C3804^2+Classes_finales!$W$32*C3804+Classes_finales!$W$33</f>
        <v>-7.8259449010828686</v>
      </c>
      <c r="K3804">
        <f>IF(OR(C3804&lt;10,C3804&gt;450),0,IF(H3804&gt;=MAX(Classes_finales!D:D),$M$1,Donnees_SIG!J3804))</f>
        <v>7.914299999999999</v>
      </c>
      <c r="P3804" t="s">
        <v>39</v>
      </c>
    </row>
    <row r="3805" spans="1:16">
      <c r="A3805" t="s">
        <v>7644</v>
      </c>
      <c r="B3805" t="s">
        <v>7645</v>
      </c>
      <c r="C3805">
        <v>58.583099365000002</v>
      </c>
      <c r="D3805" t="s">
        <v>37</v>
      </c>
      <c r="E3805">
        <v>791887.88201350404</v>
      </c>
      <c r="F3805">
        <v>9638342.3384270407</v>
      </c>
      <c r="G3805">
        <f>IF(C3805="","",VLOOKUP(C3805,Classes_detaillees!B:D,Classes_detaillees!C$1,TRUE))</f>
        <v>60</v>
      </c>
      <c r="H3805">
        <f>IF(C3805="","",VLOOKUP(C3805,Classes_finales!B:D,Classes_finales!C$1,TRUE))</f>
        <v>60</v>
      </c>
      <c r="I3805">
        <f t="shared" si="59"/>
        <v>20</v>
      </c>
      <c r="J3805" s="31">
        <f>Classes_finales!$W$30*C3805^3+Classes_finales!$W$31*C3805^2+Classes_finales!$W$32*C3805+Classes_finales!$W$33</f>
        <v>6.3849133646195178</v>
      </c>
      <c r="K3805">
        <f>IF(OR(C3805&lt;10,C3805&gt;450),0,IF(H3805&gt;=MAX(Classes_finales!D:D),$M$1,Donnees_SIG!J3805))</f>
        <v>6.3849133646195178</v>
      </c>
      <c r="P3805" t="s">
        <v>39</v>
      </c>
    </row>
    <row r="3806" spans="1:16">
      <c r="A3806" t="s">
        <v>7646</v>
      </c>
      <c r="B3806" s="31" t="s">
        <v>7647</v>
      </c>
      <c r="C3806">
        <v>345.03729248000002</v>
      </c>
      <c r="D3806" t="s">
        <v>37</v>
      </c>
      <c r="E3806">
        <v>790829.32620119699</v>
      </c>
      <c r="F3806">
        <v>9638281.6478552092</v>
      </c>
      <c r="G3806">
        <f>IF(C3806="","",VLOOKUP(C3806,Classes_detaillees!B:D,Classes_detaillees!C$1,TRUE))</f>
        <v>350</v>
      </c>
      <c r="H3806">
        <f>IF(C3806="","",VLOOKUP(C3806,Classes_finales!B:D,Classes_finales!C$1,TRUE))</f>
        <v>80</v>
      </c>
      <c r="I3806">
        <f t="shared" si="59"/>
        <v>20</v>
      </c>
      <c r="J3806" s="31">
        <f>Classes_finales!$W$30*C3806^3+Classes_finales!$W$31*C3806^2+Classes_finales!$W$32*C3806+Classes_finales!$W$33</f>
        <v>-540.47231804869307</v>
      </c>
      <c r="K3806">
        <f>IF(OR(C3806&lt;10,C3806&gt;450),0,IF(H3806&gt;=MAX(Classes_finales!D:D),$M$1,Donnees_SIG!J3806))</f>
        <v>7.914299999999999</v>
      </c>
      <c r="P3806" t="s">
        <v>39</v>
      </c>
    </row>
    <row r="3807" spans="1:16">
      <c r="A3807" t="s">
        <v>7648</v>
      </c>
      <c r="B3807" s="31" t="s">
        <v>7649</v>
      </c>
      <c r="C3807">
        <v>247.83900452</v>
      </c>
      <c r="D3807" t="s">
        <v>37</v>
      </c>
      <c r="E3807">
        <v>791498.980340902</v>
      </c>
      <c r="F3807">
        <v>9638446.4262714796</v>
      </c>
      <c r="G3807">
        <f>IF(C3807="","",VLOOKUP(C3807,Classes_detaillees!B:D,Classes_detaillees!C$1,TRUE))</f>
        <v>250</v>
      </c>
      <c r="H3807">
        <f>IF(C3807="","",VLOOKUP(C3807,Classes_finales!B:D,Classes_finales!C$1,TRUE))</f>
        <v>80</v>
      </c>
      <c r="I3807">
        <f t="shared" si="59"/>
        <v>20</v>
      </c>
      <c r="J3807" s="31">
        <f>Classes_finales!$W$30*C3807^3+Classes_finales!$W$31*C3807^2+Classes_finales!$W$32*C3807+Classes_finales!$W$33</f>
        <v>-155.70859552683953</v>
      </c>
      <c r="K3807">
        <f>IF(OR(C3807&lt;10,C3807&gt;450),0,IF(H3807&gt;=MAX(Classes_finales!D:D),$M$1,Donnees_SIG!J3807))</f>
        <v>7.914299999999999</v>
      </c>
      <c r="P3807" t="s">
        <v>39</v>
      </c>
    </row>
    <row r="3808" spans="1:16">
      <c r="A3808" t="s">
        <v>7650</v>
      </c>
      <c r="B3808" s="31" t="s">
        <v>7651</v>
      </c>
      <c r="C3808">
        <v>32.368598937999998</v>
      </c>
      <c r="D3808" t="s">
        <v>37</v>
      </c>
      <c r="E3808">
        <v>782744.45420305303</v>
      </c>
      <c r="F3808">
        <v>9635860.6291406192</v>
      </c>
      <c r="G3808">
        <f>IF(C3808="","",VLOOKUP(C3808,Classes_detaillees!B:D,Classes_detaillees!C$1,TRUE))</f>
        <v>35</v>
      </c>
      <c r="H3808">
        <f>IF(C3808="","",VLOOKUP(C3808,Classes_finales!B:D,Classes_finales!C$1,TRUE))</f>
        <v>35</v>
      </c>
      <c r="I3808">
        <f t="shared" si="59"/>
        <v>20</v>
      </c>
      <c r="J3808" s="31">
        <f>Classes_finales!$W$30*C3808^3+Classes_finales!$W$31*C3808^2+Classes_finales!$W$32*C3808+Classes_finales!$W$33</f>
        <v>2.9908023319462664</v>
      </c>
      <c r="K3808">
        <f>IF(OR(C3808&lt;10,C3808&gt;450),0,IF(H3808&gt;=MAX(Classes_finales!D:D),$M$1,Donnees_SIG!J3808))</f>
        <v>2.9908023319462664</v>
      </c>
      <c r="P3808" t="s">
        <v>39</v>
      </c>
    </row>
    <row r="3809" spans="1:16">
      <c r="A3809" t="s">
        <v>7652</v>
      </c>
      <c r="B3809" t="s">
        <v>7653</v>
      </c>
      <c r="C3809">
        <v>11.930700302</v>
      </c>
      <c r="D3809" t="s">
        <v>37</v>
      </c>
      <c r="E3809">
        <v>784519.18629088497</v>
      </c>
      <c r="F3809">
        <v>9634940.0541647598</v>
      </c>
      <c r="G3809">
        <f>IF(C3809="","",VLOOKUP(C3809,Classes_detaillees!B:D,Classes_detaillees!C$1,TRUE))</f>
        <v>15</v>
      </c>
      <c r="H3809">
        <f>IF(C3809="","",VLOOKUP(C3809,Classes_finales!B:D,Classes_finales!C$1,TRUE))</f>
        <v>15</v>
      </c>
      <c r="I3809">
        <f t="shared" si="59"/>
        <v>20</v>
      </c>
      <c r="J3809" s="31">
        <f>Classes_finales!$W$30*C3809^3+Classes_finales!$W$31*C3809^2+Classes_finales!$W$32*C3809+Classes_finales!$W$33</f>
        <v>0.48034368679953565</v>
      </c>
      <c r="K3809">
        <f>IF(OR(C3809&lt;10,C3809&gt;450),0,IF(H3809&gt;=MAX(Classes_finales!D:D),$M$1,Donnees_SIG!J3809))</f>
        <v>0.48034368679953565</v>
      </c>
      <c r="P3809" t="s">
        <v>39</v>
      </c>
    </row>
    <row r="3810" spans="1:16">
      <c r="A3810" t="s">
        <v>7654</v>
      </c>
      <c r="B3810" t="s">
        <v>7655</v>
      </c>
      <c r="C3810">
        <v>166.8697052</v>
      </c>
      <c r="D3810" t="s">
        <v>37</v>
      </c>
      <c r="E3810">
        <v>783153.82881002699</v>
      </c>
      <c r="F3810">
        <v>9636426.1219374407</v>
      </c>
      <c r="G3810">
        <f>IF(C3810="","",VLOOKUP(C3810,Classes_detaillees!B:D,Classes_detaillees!C$1,TRUE))</f>
        <v>170</v>
      </c>
      <c r="H3810">
        <f>IF(C3810="","",VLOOKUP(C3810,Classes_finales!B:D,Classes_finales!C$1,TRUE))</f>
        <v>80</v>
      </c>
      <c r="I3810">
        <f t="shared" si="59"/>
        <v>20</v>
      </c>
      <c r="J3810" s="31">
        <f>Classes_finales!$W$30*C3810^3+Classes_finales!$W$31*C3810^2+Classes_finales!$W$32*C3810+Classes_finales!$W$33</f>
        <v>-22.654119606355351</v>
      </c>
      <c r="K3810">
        <f>IF(OR(C3810&lt;10,C3810&gt;450),0,IF(H3810&gt;=MAX(Classes_finales!D:D),$M$1,Donnees_SIG!J3810))</f>
        <v>7.914299999999999</v>
      </c>
      <c r="P3810" t="s">
        <v>39</v>
      </c>
    </row>
    <row r="3811" spans="1:16">
      <c r="A3811" t="s">
        <v>7656</v>
      </c>
      <c r="B3811" t="s">
        <v>7657</v>
      </c>
      <c r="C3811">
        <v>14.711400032</v>
      </c>
      <c r="D3811" t="s">
        <v>37</v>
      </c>
      <c r="E3811">
        <v>790469.54856867099</v>
      </c>
      <c r="F3811">
        <v>9639533.92176909</v>
      </c>
      <c r="G3811">
        <f>IF(C3811="","",VLOOKUP(C3811,Classes_detaillees!B:D,Classes_detaillees!C$1,TRUE))</f>
        <v>15</v>
      </c>
      <c r="H3811">
        <f>IF(C3811="","",VLOOKUP(C3811,Classes_finales!B:D,Classes_finales!C$1,TRUE))</f>
        <v>15</v>
      </c>
      <c r="I3811">
        <f t="shared" si="59"/>
        <v>20</v>
      </c>
      <c r="J3811" s="31">
        <f>Classes_finales!$W$30*C3811^3+Classes_finales!$W$31*C3811^2+Classes_finales!$W$32*C3811+Classes_finales!$W$33</f>
        <v>0.77183592117427779</v>
      </c>
      <c r="K3811">
        <f>IF(OR(C3811&lt;10,C3811&gt;450),0,IF(H3811&gt;=MAX(Classes_finales!D:D),$M$1,Donnees_SIG!J3811))</f>
        <v>0.77183592117427779</v>
      </c>
      <c r="P3811" t="s">
        <v>39</v>
      </c>
    </row>
    <row r="3812" spans="1:16">
      <c r="A3812" t="s">
        <v>7658</v>
      </c>
      <c r="B3812" t="s">
        <v>7659</v>
      </c>
      <c r="C3812">
        <v>69.051300049000005</v>
      </c>
      <c r="D3812" t="s">
        <v>37</v>
      </c>
      <c r="E3812">
        <v>793074.89815027104</v>
      </c>
      <c r="F3812">
        <v>9639382.0118706208</v>
      </c>
      <c r="G3812">
        <f>IF(C3812="","",VLOOKUP(C3812,Classes_detaillees!B:D,Classes_detaillees!C$1,TRUE))</f>
        <v>70</v>
      </c>
      <c r="H3812">
        <f>IF(C3812="","",VLOOKUP(C3812,Classes_finales!B:D,Classes_finales!C$1,TRUE))</f>
        <v>70</v>
      </c>
      <c r="I3812">
        <f t="shared" si="59"/>
        <v>20</v>
      </c>
      <c r="J3812" s="31">
        <f>Classes_finales!$W$30*C3812^3+Classes_finales!$W$31*C3812^2+Classes_finales!$W$32*C3812+Classes_finales!$W$33</f>
        <v>7.3562541874786849</v>
      </c>
      <c r="K3812">
        <f>IF(OR(C3812&lt;10,C3812&gt;450),0,IF(H3812&gt;=MAX(Classes_finales!D:D),$M$1,Donnees_SIG!J3812))</f>
        <v>7.3562541874786849</v>
      </c>
      <c r="P3812" t="s">
        <v>39</v>
      </c>
    </row>
    <row r="3813" spans="1:16">
      <c r="A3813" t="s">
        <v>7660</v>
      </c>
      <c r="B3813" t="s">
        <v>7661</v>
      </c>
      <c r="C3813">
        <v>195.74859619</v>
      </c>
      <c r="D3813" t="s">
        <v>37</v>
      </c>
      <c r="E3813">
        <v>792074.40826007898</v>
      </c>
      <c r="F3813">
        <v>9638342.5637344401</v>
      </c>
      <c r="G3813">
        <f>IF(C3813="","",VLOOKUP(C3813,Classes_detaillees!B:D,Classes_detaillees!C$1,TRUE))</f>
        <v>200</v>
      </c>
      <c r="H3813">
        <f>IF(C3813="","",VLOOKUP(C3813,Classes_finales!B:D,Classes_finales!C$1,TRUE))</f>
        <v>80</v>
      </c>
      <c r="I3813">
        <f t="shared" si="59"/>
        <v>20</v>
      </c>
      <c r="J3813" s="31">
        <f>Classes_finales!$W$30*C3813^3+Classes_finales!$W$31*C3813^2+Classes_finales!$W$32*C3813+Classes_finales!$W$33</f>
        <v>-55.053063707893031</v>
      </c>
      <c r="K3813">
        <f>IF(OR(C3813&lt;10,C3813&gt;450),0,IF(H3813&gt;=MAX(Classes_finales!D:D),$M$1,Donnees_SIG!J3813))</f>
        <v>7.914299999999999</v>
      </c>
      <c r="P3813" t="s">
        <v>39</v>
      </c>
    </row>
    <row r="3814" spans="1:16">
      <c r="A3814" t="s">
        <v>7662</v>
      </c>
      <c r="B3814" t="s">
        <v>7663</v>
      </c>
      <c r="C3814">
        <v>75.672698975000003</v>
      </c>
      <c r="D3814" t="s">
        <v>37</v>
      </c>
      <c r="E3814">
        <v>790075.91467885696</v>
      </c>
      <c r="F3814">
        <v>9637491.8817590494</v>
      </c>
      <c r="G3814">
        <f>IF(C3814="","",VLOOKUP(C3814,Classes_detaillees!B:D,Classes_detaillees!C$1,TRUE))</f>
        <v>80</v>
      </c>
      <c r="H3814">
        <f>IF(C3814="","",VLOOKUP(C3814,Classes_finales!B:D,Classes_finales!C$1,TRUE))</f>
        <v>80</v>
      </c>
      <c r="I3814">
        <f t="shared" si="59"/>
        <v>20</v>
      </c>
      <c r="J3814" s="31">
        <f>Classes_finales!$W$30*C3814^3+Classes_finales!$W$31*C3814^2+Classes_finales!$W$32*C3814+Classes_finales!$W$33</f>
        <v>7.7594844361223565</v>
      </c>
      <c r="K3814">
        <f>IF(OR(C3814&lt;10,C3814&gt;450),0,IF(H3814&gt;=MAX(Classes_finales!D:D),$M$1,Donnees_SIG!J3814))</f>
        <v>7.914299999999999</v>
      </c>
      <c r="P3814" t="s">
        <v>39</v>
      </c>
    </row>
    <row r="3815" spans="1:16">
      <c r="A3815" t="s">
        <v>7664</v>
      </c>
      <c r="B3815" t="s">
        <v>7665</v>
      </c>
      <c r="C3815">
        <v>167.83520508000001</v>
      </c>
      <c r="D3815" t="s">
        <v>37</v>
      </c>
      <c r="E3815">
        <v>790104.058286838</v>
      </c>
      <c r="F3815">
        <v>9638752.8853881694</v>
      </c>
      <c r="G3815">
        <f>IF(C3815="","",VLOOKUP(C3815,Classes_detaillees!B:D,Classes_detaillees!C$1,TRUE))</f>
        <v>170</v>
      </c>
      <c r="H3815">
        <f>IF(C3815="","",VLOOKUP(C3815,Classes_finales!B:D,Classes_finales!C$1,TRUE))</f>
        <v>80</v>
      </c>
      <c r="I3815">
        <f t="shared" si="59"/>
        <v>20</v>
      </c>
      <c r="J3815" s="31">
        <f>Classes_finales!$W$30*C3815^3+Classes_finales!$W$31*C3815^2+Classes_finales!$W$32*C3815+Classes_finales!$W$33</f>
        <v>-23.510676837020679</v>
      </c>
      <c r="K3815">
        <f>IF(OR(C3815&lt;10,C3815&gt;450),0,IF(H3815&gt;=MAX(Classes_finales!D:D),$M$1,Donnees_SIG!J3815))</f>
        <v>7.914299999999999</v>
      </c>
      <c r="P3815" t="s">
        <v>39</v>
      </c>
    </row>
    <row r="3816" spans="1:16">
      <c r="A3816" t="s">
        <v>7666</v>
      </c>
      <c r="B3816" s="31" t="s">
        <v>7667</v>
      </c>
      <c r="C3816">
        <v>134.25430298000001</v>
      </c>
      <c r="D3816" t="s">
        <v>37</v>
      </c>
      <c r="E3816">
        <v>790936.68572393502</v>
      </c>
      <c r="F3816">
        <v>9638180.2702227198</v>
      </c>
      <c r="G3816">
        <f>IF(C3816="","",VLOOKUP(C3816,Classes_detaillees!B:D,Classes_detaillees!C$1,TRUE))</f>
        <v>135</v>
      </c>
      <c r="H3816">
        <f>IF(C3816="","",VLOOKUP(C3816,Classes_finales!B:D,Classes_finales!C$1,TRUE))</f>
        <v>80</v>
      </c>
      <c r="I3816">
        <f t="shared" si="59"/>
        <v>20</v>
      </c>
      <c r="J3816" s="31">
        <f>Classes_finales!$W$30*C3816^3+Classes_finales!$W$31*C3816^2+Classes_finales!$W$32*C3816+Classes_finales!$W$33</f>
        <v>-1.581926983711226</v>
      </c>
      <c r="K3816">
        <f>IF(OR(C3816&lt;10,C3816&gt;450),0,IF(H3816&gt;=MAX(Classes_finales!D:D),$M$1,Donnees_SIG!J3816))</f>
        <v>7.914299999999999</v>
      </c>
      <c r="P3816" t="s">
        <v>39</v>
      </c>
    </row>
    <row r="3817" spans="1:16">
      <c r="A3817" t="s">
        <v>7668</v>
      </c>
      <c r="B3817" t="s">
        <v>7669</v>
      </c>
      <c r="C3817">
        <v>66.813598632999998</v>
      </c>
      <c r="D3817" t="s">
        <v>37</v>
      </c>
      <c r="E3817">
        <v>790169.59548120794</v>
      </c>
      <c r="F3817">
        <v>9637652.7809472308</v>
      </c>
      <c r="G3817">
        <f>IF(C3817="","",VLOOKUP(C3817,Classes_detaillees!B:D,Classes_detaillees!C$1,TRUE))</f>
        <v>70</v>
      </c>
      <c r="H3817">
        <f>IF(C3817="","",VLOOKUP(C3817,Classes_finales!B:D,Classes_finales!C$1,TRUE))</f>
        <v>70</v>
      </c>
      <c r="I3817">
        <f t="shared" si="59"/>
        <v>20</v>
      </c>
      <c r="J3817" s="31">
        <f>Classes_finales!$W$30*C3817^3+Classes_finales!$W$31*C3817^2+Classes_finales!$W$32*C3817+Classes_finales!$W$33</f>
        <v>7.1797248761912336</v>
      </c>
      <c r="K3817">
        <f>IF(OR(C3817&lt;10,C3817&gt;450),0,IF(H3817&gt;=MAX(Classes_finales!D:D),$M$1,Donnees_SIG!J3817))</f>
        <v>7.1797248761912336</v>
      </c>
      <c r="P3817" t="s">
        <v>39</v>
      </c>
    </row>
    <row r="3818" spans="1:16">
      <c r="A3818" t="s">
        <v>7670</v>
      </c>
      <c r="B3818" t="s">
        <v>7671</v>
      </c>
      <c r="C3818">
        <v>16.551799773999999</v>
      </c>
      <c r="D3818" t="s">
        <v>37</v>
      </c>
      <c r="E3818">
        <v>790280.41443399806</v>
      </c>
      <c r="F3818">
        <v>9637743.9582259804</v>
      </c>
      <c r="G3818">
        <f>IF(C3818="","",VLOOKUP(C3818,Classes_detaillees!B:D,Classes_detaillees!C$1,TRUE))</f>
        <v>20</v>
      </c>
      <c r="H3818">
        <f>IF(C3818="","",VLOOKUP(C3818,Classes_finales!B:D,Classes_finales!C$1,TRUE))</f>
        <v>30</v>
      </c>
      <c r="I3818">
        <f t="shared" si="59"/>
        <v>20</v>
      </c>
      <c r="J3818" s="31">
        <f>Classes_finales!$W$30*C3818^3+Classes_finales!$W$31*C3818^2+Classes_finales!$W$32*C3818+Classes_finales!$W$33</f>
        <v>0.97612266533697922</v>
      </c>
      <c r="K3818">
        <f>IF(OR(C3818&lt;10,C3818&gt;450),0,IF(H3818&gt;=MAX(Classes_finales!D:D),$M$1,Donnees_SIG!J3818))</f>
        <v>0.97612266533697922</v>
      </c>
      <c r="P3818" t="s">
        <v>39</v>
      </c>
    </row>
    <row r="3819" spans="1:16">
      <c r="A3819" t="s">
        <v>7672</v>
      </c>
      <c r="B3819" t="s">
        <v>7673</v>
      </c>
      <c r="C3819">
        <v>89.388900757000002</v>
      </c>
      <c r="D3819" t="s">
        <v>37</v>
      </c>
      <c r="E3819">
        <v>793412.88919934002</v>
      </c>
      <c r="F3819">
        <v>9638922.9622945599</v>
      </c>
      <c r="G3819">
        <f>IF(C3819="","",VLOOKUP(C3819,Classes_detaillees!B:D,Classes_detaillees!C$1,TRUE))</f>
        <v>90</v>
      </c>
      <c r="H3819">
        <f>IF(C3819="","",VLOOKUP(C3819,Classes_finales!B:D,Classes_finales!C$1,TRUE))</f>
        <v>80</v>
      </c>
      <c r="I3819">
        <f t="shared" si="59"/>
        <v>20</v>
      </c>
      <c r="J3819" s="31">
        <f>Classes_finales!$W$30*C3819^3+Classes_finales!$W$31*C3819^2+Classes_finales!$W$32*C3819+Classes_finales!$W$33</f>
        <v>7.9023369338379048</v>
      </c>
      <c r="K3819">
        <f>IF(OR(C3819&lt;10,C3819&gt;450),0,IF(H3819&gt;=MAX(Classes_finales!D:D),$M$1,Donnees_SIG!J3819))</f>
        <v>7.914299999999999</v>
      </c>
      <c r="P3819" t="s">
        <v>39</v>
      </c>
    </row>
    <row r="3820" spans="1:16">
      <c r="A3820" t="s">
        <v>7674</v>
      </c>
      <c r="B3820" s="31" t="s">
        <v>7675</v>
      </c>
      <c r="C3820">
        <v>42.063899994000003</v>
      </c>
      <c r="D3820" t="s">
        <v>37</v>
      </c>
      <c r="E3820">
        <v>789680.51881937205</v>
      </c>
      <c r="F3820">
        <v>9638817.6095070504</v>
      </c>
      <c r="G3820">
        <f>IF(C3820="","",VLOOKUP(C3820,Classes_detaillees!B:D,Classes_detaillees!C$1,TRUE))</f>
        <v>45</v>
      </c>
      <c r="H3820">
        <f>IF(C3820="","",VLOOKUP(C3820,Classes_finales!B:D,Classes_finales!C$1,TRUE))</f>
        <v>50</v>
      </c>
      <c r="I3820">
        <f t="shared" si="59"/>
        <v>20</v>
      </c>
      <c r="J3820" s="31">
        <f>Classes_finales!$W$30*C3820^3+Classes_finales!$W$31*C3820^2+Classes_finales!$W$32*C3820+Classes_finales!$W$33</f>
        <v>4.3198201413395445</v>
      </c>
      <c r="K3820">
        <f>IF(OR(C3820&lt;10,C3820&gt;450),0,IF(H3820&gt;=MAX(Classes_finales!D:D),$M$1,Donnees_SIG!J3820))</f>
        <v>4.3198201413395445</v>
      </c>
      <c r="P3820" t="s">
        <v>39</v>
      </c>
    </row>
    <row r="3821" spans="1:16">
      <c r="A3821" t="s">
        <v>7676</v>
      </c>
      <c r="B3821" t="s">
        <v>7677</v>
      </c>
      <c r="C3821">
        <v>37.242900847999998</v>
      </c>
      <c r="D3821" t="s">
        <v>37</v>
      </c>
      <c r="E3821">
        <v>786617.57245209406</v>
      </c>
      <c r="F3821">
        <v>9636586.2639906202</v>
      </c>
      <c r="G3821">
        <f>IF(C3821="","",VLOOKUP(C3821,Classes_detaillees!B:D,Classes_detaillees!C$1,TRUE))</f>
        <v>40</v>
      </c>
      <c r="H3821">
        <f>IF(C3821="","",VLOOKUP(C3821,Classes_finales!B:D,Classes_finales!C$1,TRUE))</f>
        <v>40</v>
      </c>
      <c r="I3821">
        <f t="shared" si="59"/>
        <v>20</v>
      </c>
      <c r="J3821" s="31">
        <f>Classes_finales!$W$30*C3821^3+Classes_finales!$W$31*C3821^2+Classes_finales!$W$32*C3821+Classes_finales!$W$33</f>
        <v>3.6597519740074476</v>
      </c>
      <c r="K3821">
        <f>IF(OR(C3821&lt;10,C3821&gt;450),0,IF(H3821&gt;=MAX(Classes_finales!D:D),$M$1,Donnees_SIG!J3821))</f>
        <v>3.6597519740074476</v>
      </c>
      <c r="P3821" t="s">
        <v>39</v>
      </c>
    </row>
    <row r="3822" spans="1:16">
      <c r="A3822" t="s">
        <v>7678</v>
      </c>
      <c r="B3822" t="s">
        <v>7679</v>
      </c>
      <c r="C3822">
        <v>45.929698944000002</v>
      </c>
      <c r="D3822" t="s">
        <v>37</v>
      </c>
      <c r="E3822">
        <v>791033.691093851</v>
      </c>
      <c r="F3822">
        <v>9638661.5492643993</v>
      </c>
      <c r="G3822">
        <f>IF(C3822="","",VLOOKUP(C3822,Classes_detaillees!B:D,Classes_detaillees!C$1,TRUE))</f>
        <v>50</v>
      </c>
      <c r="H3822">
        <f>IF(C3822="","",VLOOKUP(C3822,Classes_finales!B:D,Classes_finales!C$1,TRUE))</f>
        <v>50</v>
      </c>
      <c r="I3822">
        <f t="shared" si="59"/>
        <v>20</v>
      </c>
      <c r="J3822" s="31">
        <f>Classes_finales!$W$30*C3822^3+Classes_finales!$W$31*C3822^2+Classes_finales!$W$32*C3822+Classes_finales!$W$33</f>
        <v>4.8388735975443051</v>
      </c>
      <c r="K3822">
        <f>IF(OR(C3822&lt;10,C3822&gt;450),0,IF(H3822&gt;=MAX(Classes_finales!D:D),$M$1,Donnees_SIG!J3822))</f>
        <v>4.8388735975443051</v>
      </c>
      <c r="P3822" t="s">
        <v>39</v>
      </c>
    </row>
    <row r="3823" spans="1:16">
      <c r="A3823" t="s">
        <v>7680</v>
      </c>
      <c r="B3823" t="s">
        <v>7681</v>
      </c>
      <c r="C3823">
        <v>53.261100769000002</v>
      </c>
      <c r="D3823" t="s">
        <v>37</v>
      </c>
      <c r="E3823">
        <v>792580.04237579403</v>
      </c>
      <c r="F3823">
        <v>9638771.5373263601</v>
      </c>
      <c r="G3823">
        <f>IF(C3823="","",VLOOKUP(C3823,Classes_detaillees!B:D,Classes_detaillees!C$1,TRUE))</f>
        <v>55</v>
      </c>
      <c r="H3823">
        <f>IF(C3823="","",VLOOKUP(C3823,Classes_finales!B:D,Classes_finales!C$1,TRUE))</f>
        <v>60</v>
      </c>
      <c r="I3823">
        <f t="shared" si="59"/>
        <v>20</v>
      </c>
      <c r="J3823" s="31">
        <f>Classes_finales!$W$30*C3823^3+Classes_finales!$W$31*C3823^2+Classes_finales!$W$32*C3823+Classes_finales!$W$33</f>
        <v>5.77193224333665</v>
      </c>
      <c r="K3823">
        <f>IF(OR(C3823&lt;10,C3823&gt;450),0,IF(H3823&gt;=MAX(Classes_finales!D:D),$M$1,Donnees_SIG!J3823))</f>
        <v>5.77193224333665</v>
      </c>
      <c r="P3823" t="s">
        <v>39</v>
      </c>
    </row>
    <row r="3824" spans="1:16">
      <c r="A3824" t="s">
        <v>7682</v>
      </c>
      <c r="B3824" t="s">
        <v>7683</v>
      </c>
      <c r="C3824">
        <v>79.374198914000004</v>
      </c>
      <c r="D3824" t="s">
        <v>37</v>
      </c>
      <c r="E3824">
        <v>786340.24252972798</v>
      </c>
      <c r="F3824">
        <v>9635906.7327759508</v>
      </c>
      <c r="G3824">
        <f>IF(C3824="","",VLOOKUP(C3824,Classes_detaillees!B:D,Classes_detaillees!C$1,TRUE))</f>
        <v>80</v>
      </c>
      <c r="H3824">
        <f>IF(C3824="","",VLOOKUP(C3824,Classes_finales!B:D,Classes_finales!C$1,TRUE))</f>
        <v>80</v>
      </c>
      <c r="I3824">
        <f t="shared" si="59"/>
        <v>20</v>
      </c>
      <c r="J3824" s="31">
        <f>Classes_finales!$W$30*C3824^3+Classes_finales!$W$31*C3824^2+Classes_finales!$W$32*C3824+Classes_finales!$W$33</f>
        <v>7.8977042243726086</v>
      </c>
      <c r="K3824">
        <f>IF(OR(C3824&lt;10,C3824&gt;450),0,IF(H3824&gt;=MAX(Classes_finales!D:D),$M$1,Donnees_SIG!J3824))</f>
        <v>7.914299999999999</v>
      </c>
      <c r="P3824" t="s">
        <v>39</v>
      </c>
    </row>
    <row r="3825" spans="1:16">
      <c r="A3825" t="s">
        <v>7684</v>
      </c>
      <c r="B3825" t="s">
        <v>7685</v>
      </c>
      <c r="C3825">
        <v>16.592500687000001</v>
      </c>
      <c r="D3825" t="s">
        <v>37</v>
      </c>
      <c r="E3825">
        <v>792727.25401089794</v>
      </c>
      <c r="F3825">
        <v>9639160.5470163208</v>
      </c>
      <c r="G3825">
        <f>IF(C3825="","",VLOOKUP(C3825,Classes_detaillees!B:D,Classes_detaillees!C$1,TRUE))</f>
        <v>20</v>
      </c>
      <c r="H3825">
        <f>IF(C3825="","",VLOOKUP(C3825,Classes_finales!B:D,Classes_finales!C$1,TRUE))</f>
        <v>30</v>
      </c>
      <c r="I3825">
        <f t="shared" si="59"/>
        <v>20</v>
      </c>
      <c r="J3825" s="31">
        <f>Classes_finales!$W$30*C3825^3+Classes_finales!$W$31*C3825^2+Classes_finales!$W$32*C3825+Classes_finales!$W$33</f>
        <v>0.98073567763122549</v>
      </c>
      <c r="K3825">
        <f>IF(OR(C3825&lt;10,C3825&gt;450),0,IF(H3825&gt;=MAX(Classes_finales!D:D),$M$1,Donnees_SIG!J3825))</f>
        <v>0.98073567763122549</v>
      </c>
      <c r="P3825" t="s">
        <v>39</v>
      </c>
    </row>
    <row r="3826" spans="1:16">
      <c r="A3826" t="s">
        <v>7686</v>
      </c>
      <c r="B3826" t="s">
        <v>7687</v>
      </c>
      <c r="C3826">
        <v>11.007200241</v>
      </c>
      <c r="D3826" t="s">
        <v>37</v>
      </c>
      <c r="E3826">
        <v>790948.64628293703</v>
      </c>
      <c r="F3826">
        <v>9638381.1656070203</v>
      </c>
      <c r="G3826">
        <f>IF(C3826="","",VLOOKUP(C3826,Classes_detaillees!B:D,Classes_detaillees!C$1,TRUE))</f>
        <v>15</v>
      </c>
      <c r="H3826">
        <f>IF(C3826="","",VLOOKUP(C3826,Classes_finales!B:D,Classes_finales!C$1,TRUE))</f>
        <v>15</v>
      </c>
      <c r="I3826">
        <f t="shared" si="59"/>
        <v>20</v>
      </c>
      <c r="J3826" s="31">
        <f>Classes_finales!$W$30*C3826^3+Classes_finales!$W$31*C3826^2+Classes_finales!$W$32*C3826+Classes_finales!$W$33</f>
        <v>0.38848599145911877</v>
      </c>
      <c r="K3826">
        <f>IF(OR(C3826&lt;10,C3826&gt;450),0,IF(H3826&gt;=MAX(Classes_finales!D:D),$M$1,Donnees_SIG!J3826))</f>
        <v>0.38848599145911877</v>
      </c>
      <c r="P3826" t="s">
        <v>39</v>
      </c>
    </row>
    <row r="3827" spans="1:16">
      <c r="A3827" t="s">
        <v>7688</v>
      </c>
      <c r="B3827" s="31" t="s">
        <v>7689</v>
      </c>
      <c r="C3827">
        <v>115.46779633</v>
      </c>
      <c r="D3827" t="s">
        <v>37</v>
      </c>
      <c r="E3827">
        <v>783044.09887769294</v>
      </c>
      <c r="F3827">
        <v>9635767.2681271303</v>
      </c>
      <c r="G3827">
        <f>IF(C3827="","",VLOOKUP(C3827,Classes_detaillees!B:D,Classes_detaillees!C$1,TRUE))</f>
        <v>120</v>
      </c>
      <c r="H3827">
        <f>IF(C3827="","",VLOOKUP(C3827,Classes_finales!B:D,Classes_finales!C$1,TRUE))</f>
        <v>80</v>
      </c>
      <c r="I3827">
        <f t="shared" si="59"/>
        <v>20</v>
      </c>
      <c r="J3827" s="31">
        <f>Classes_finales!$W$30*C3827^3+Classes_finales!$W$31*C3827^2+Classes_finales!$W$32*C3827+Classes_finales!$W$33</f>
        <v>4.6343956019028152</v>
      </c>
      <c r="K3827">
        <f>IF(OR(C3827&lt;10,C3827&gt;450),0,IF(H3827&gt;=MAX(Classes_finales!D:D),$M$1,Donnees_SIG!J3827))</f>
        <v>7.914299999999999</v>
      </c>
      <c r="P3827" t="s">
        <v>39</v>
      </c>
    </row>
    <row r="3828" spans="1:16">
      <c r="A3828" t="s">
        <v>7690</v>
      </c>
      <c r="B3828" t="s">
        <v>7691</v>
      </c>
      <c r="C3828">
        <v>61.028900145999998</v>
      </c>
      <c r="D3828" t="s">
        <v>37</v>
      </c>
      <c r="E3828">
        <v>791429.60177456297</v>
      </c>
      <c r="F3828">
        <v>9638072.5835638903</v>
      </c>
      <c r="G3828">
        <f>IF(C3828="","",VLOOKUP(C3828,Classes_detaillees!B:D,Classes_detaillees!C$1,TRUE))</f>
        <v>65</v>
      </c>
      <c r="H3828">
        <f>IF(C3828="","",VLOOKUP(C3828,Classes_finales!B:D,Classes_finales!C$1,TRUE))</f>
        <v>70</v>
      </c>
      <c r="I3828">
        <f t="shared" si="59"/>
        <v>20</v>
      </c>
      <c r="J3828" s="31">
        <f>Classes_finales!$W$30*C3828^3+Classes_finales!$W$31*C3828^2+Classes_finales!$W$32*C3828+Classes_finales!$W$33</f>
        <v>6.6427277509961602</v>
      </c>
      <c r="K3828">
        <f>IF(OR(C3828&lt;10,C3828&gt;450),0,IF(H3828&gt;=MAX(Classes_finales!D:D),$M$1,Donnees_SIG!J3828))</f>
        <v>6.6427277509961602</v>
      </c>
      <c r="P3828" t="s">
        <v>39</v>
      </c>
    </row>
    <row r="3829" spans="1:16">
      <c r="A3829" t="s">
        <v>7692</v>
      </c>
      <c r="B3829" t="s">
        <v>7693</v>
      </c>
      <c r="C3829">
        <v>68.711402892999999</v>
      </c>
      <c r="D3829" t="s">
        <v>37</v>
      </c>
      <c r="E3829">
        <v>783225.08076906705</v>
      </c>
      <c r="F3829">
        <v>9636416.0785972401</v>
      </c>
      <c r="G3829">
        <f>IF(C3829="","",VLOOKUP(C3829,Classes_detaillees!B:D,Classes_detaillees!C$1,TRUE))</f>
        <v>70</v>
      </c>
      <c r="H3829">
        <f>IF(C3829="","",VLOOKUP(C3829,Classes_finales!B:D,Classes_finales!C$1,TRUE))</f>
        <v>70</v>
      </c>
      <c r="I3829">
        <f t="shared" si="59"/>
        <v>20</v>
      </c>
      <c r="J3829" s="31">
        <f>Classes_finales!$W$30*C3829^3+Classes_finales!$W$31*C3829^2+Classes_finales!$W$32*C3829+Classes_finales!$W$33</f>
        <v>7.3306602939643852</v>
      </c>
      <c r="K3829">
        <f>IF(OR(C3829&lt;10,C3829&gt;450),0,IF(H3829&gt;=MAX(Classes_finales!D:D),$M$1,Donnees_SIG!J3829))</f>
        <v>7.3306602939643852</v>
      </c>
      <c r="P3829" t="s">
        <v>39</v>
      </c>
    </row>
    <row r="3830" spans="1:16">
      <c r="A3830" t="s">
        <v>7694</v>
      </c>
      <c r="B3830" t="s">
        <v>7695</v>
      </c>
      <c r="C3830">
        <v>51.520999908</v>
      </c>
      <c r="D3830" t="s">
        <v>37</v>
      </c>
      <c r="E3830">
        <v>790463.88643698394</v>
      </c>
      <c r="F3830">
        <v>9637426.8970454298</v>
      </c>
      <c r="G3830">
        <f>IF(C3830="","",VLOOKUP(C3830,Classes_detaillees!B:D,Classes_detaillees!C$1,TRUE))</f>
        <v>55</v>
      </c>
      <c r="H3830">
        <f>IF(C3830="","",VLOOKUP(C3830,Classes_finales!B:D,Classes_finales!C$1,TRUE))</f>
        <v>60</v>
      </c>
      <c r="I3830">
        <f t="shared" si="59"/>
        <v>20</v>
      </c>
      <c r="J3830" s="31">
        <f>Classes_finales!$W$30*C3830^3+Classes_finales!$W$31*C3830^2+Classes_finales!$W$32*C3830+Classes_finales!$W$33</f>
        <v>5.5583937608866414</v>
      </c>
      <c r="K3830">
        <f>IF(OR(C3830&lt;10,C3830&gt;450),0,IF(H3830&gt;=MAX(Classes_finales!D:D),$M$1,Donnees_SIG!J3830))</f>
        <v>5.5583937608866414</v>
      </c>
      <c r="P3830" t="s">
        <v>39</v>
      </c>
    </row>
    <row r="3831" spans="1:16">
      <c r="A3831" t="s">
        <v>7696</v>
      </c>
      <c r="B3831" t="s">
        <v>7697</v>
      </c>
      <c r="C3831">
        <v>646.73461913999995</v>
      </c>
      <c r="D3831" t="s">
        <v>37</v>
      </c>
      <c r="E3831">
        <v>783094.47940612398</v>
      </c>
      <c r="F3831">
        <v>9635406.3795057107</v>
      </c>
      <c r="G3831">
        <f>IF(C3831="","",VLOOKUP(C3831,Classes_detaillees!B:D,Classes_detaillees!C$1,TRUE))</f>
        <v>650</v>
      </c>
      <c r="H3831">
        <f>IF(C3831="","",VLOOKUP(C3831,Classes_finales!B:D,Classes_finales!C$1,TRUE))</f>
        <v>80</v>
      </c>
      <c r="I3831">
        <f t="shared" si="59"/>
        <v>20</v>
      </c>
      <c r="J3831" s="31">
        <f>Classes_finales!$W$30*C3831^3+Classes_finales!$W$31*C3831^2+Classes_finales!$W$32*C3831+Classes_finales!$W$33</f>
        <v>-4453.6317760807278</v>
      </c>
      <c r="K3831">
        <f>IF(OR(C3831&lt;10,C3831&gt;450),0,IF(H3831&gt;=MAX(Classes_finales!D:D),$M$1,Donnees_SIG!J3831))</f>
        <v>0</v>
      </c>
      <c r="P3831" t="s">
        <v>39</v>
      </c>
    </row>
    <row r="3832" spans="1:16">
      <c r="A3832" t="s">
        <v>7698</v>
      </c>
      <c r="B3832" t="s">
        <v>7699</v>
      </c>
      <c r="C3832">
        <v>27.941200255999998</v>
      </c>
      <c r="D3832" t="s">
        <v>37</v>
      </c>
      <c r="E3832">
        <v>790598.11710465502</v>
      </c>
      <c r="F3832">
        <v>9638463.2151842695</v>
      </c>
      <c r="G3832">
        <f>IF(C3832="","",VLOOKUP(C3832,Classes_detaillees!B:D,Classes_detaillees!C$1,TRUE))</f>
        <v>30</v>
      </c>
      <c r="H3832">
        <f>IF(C3832="","",VLOOKUP(C3832,Classes_finales!B:D,Classes_finales!C$1,TRUE))</f>
        <v>30</v>
      </c>
      <c r="I3832">
        <f t="shared" si="59"/>
        <v>20</v>
      </c>
      <c r="J3832" s="31">
        <f>Classes_finales!$W$30*C3832^3+Classes_finales!$W$31*C3832^2+Classes_finales!$W$32*C3832+Classes_finales!$W$33</f>
        <v>2.3934379079824013</v>
      </c>
      <c r="K3832">
        <f>IF(OR(C3832&lt;10,C3832&gt;450),0,IF(H3832&gt;=MAX(Classes_finales!D:D),$M$1,Donnees_SIG!J3832))</f>
        <v>2.3934379079824013</v>
      </c>
      <c r="P3832" t="s">
        <v>39</v>
      </c>
    </row>
    <row r="3833" spans="1:16">
      <c r="A3833" t="s">
        <v>7700</v>
      </c>
      <c r="B3833" s="31" t="s">
        <v>7701</v>
      </c>
      <c r="C3833">
        <v>19.515100479000001</v>
      </c>
      <c r="D3833" t="s">
        <v>37</v>
      </c>
      <c r="E3833">
        <v>793515.89761744696</v>
      </c>
      <c r="F3833">
        <v>9639181.7841908392</v>
      </c>
      <c r="G3833">
        <f>IF(C3833="","",VLOOKUP(C3833,Classes_detaillees!B:D,Classes_detaillees!C$1,TRUE))</f>
        <v>20</v>
      </c>
      <c r="H3833">
        <f>IF(C3833="","",VLOOKUP(C3833,Classes_finales!B:D,Classes_finales!C$1,TRUE))</f>
        <v>30</v>
      </c>
      <c r="I3833">
        <f t="shared" si="59"/>
        <v>20</v>
      </c>
      <c r="J3833" s="31">
        <f>Classes_finales!$W$30*C3833^3+Classes_finales!$W$31*C3833^2+Classes_finales!$W$32*C3833+Classes_finales!$W$33</f>
        <v>1.3219130557212497</v>
      </c>
      <c r="K3833">
        <f>IF(OR(C3833&lt;10,C3833&gt;450),0,IF(H3833&gt;=MAX(Classes_finales!D:D),$M$1,Donnees_SIG!J3833))</f>
        <v>1.3219130557212497</v>
      </c>
      <c r="P3833" t="s">
        <v>39</v>
      </c>
    </row>
    <row r="3834" spans="1:16">
      <c r="A3834" t="s">
        <v>7702</v>
      </c>
      <c r="B3834" t="s">
        <v>7703</v>
      </c>
      <c r="C3834">
        <v>47.509399414000001</v>
      </c>
      <c r="D3834" t="s">
        <v>37</v>
      </c>
      <c r="E3834">
        <v>782992.71809129196</v>
      </c>
      <c r="F3834">
        <v>9636237.2110743504</v>
      </c>
      <c r="G3834">
        <f>IF(C3834="","",VLOOKUP(C3834,Classes_detaillees!B:D,Classes_detaillees!C$1,TRUE))</f>
        <v>50</v>
      </c>
      <c r="H3834">
        <f>IF(C3834="","",VLOOKUP(C3834,Classes_finales!B:D,Classes_finales!C$1,TRUE))</f>
        <v>50</v>
      </c>
      <c r="I3834">
        <f t="shared" si="59"/>
        <v>20</v>
      </c>
      <c r="J3834" s="31">
        <f>Classes_finales!$W$30*C3834^3+Classes_finales!$W$31*C3834^2+Classes_finales!$W$32*C3834+Classes_finales!$W$33</f>
        <v>5.0465893010689022</v>
      </c>
      <c r="K3834">
        <f>IF(OR(C3834&lt;10,C3834&gt;450),0,IF(H3834&gt;=MAX(Classes_finales!D:D),$M$1,Donnees_SIG!J3834))</f>
        <v>5.0465893010689022</v>
      </c>
      <c r="P3834" t="s">
        <v>39</v>
      </c>
    </row>
    <row r="3835" spans="1:16">
      <c r="A3835" t="s">
        <v>7704</v>
      </c>
      <c r="B3835" t="s">
        <v>7705</v>
      </c>
      <c r="C3835">
        <v>101.19360352</v>
      </c>
      <c r="D3835" t="s">
        <v>37</v>
      </c>
      <c r="E3835">
        <v>791666.34323235997</v>
      </c>
      <c r="F3835">
        <v>9637779.2739735804</v>
      </c>
      <c r="G3835">
        <f>IF(C3835="","",VLOOKUP(C3835,Classes_detaillees!B:D,Classes_detaillees!C$1,TRUE))</f>
        <v>105</v>
      </c>
      <c r="H3835">
        <f>IF(C3835="","",VLOOKUP(C3835,Classes_finales!B:D,Classes_finales!C$1,TRUE))</f>
        <v>80</v>
      </c>
      <c r="I3835">
        <f t="shared" si="59"/>
        <v>20</v>
      </c>
      <c r="J3835" s="31">
        <f>Classes_finales!$W$30*C3835^3+Classes_finales!$W$31*C3835^2+Classes_finales!$W$32*C3835+Classes_finales!$W$33</f>
        <v>7.0837916472239968</v>
      </c>
      <c r="K3835">
        <f>IF(OR(C3835&lt;10,C3835&gt;450),0,IF(H3835&gt;=MAX(Classes_finales!D:D),$M$1,Donnees_SIG!J3835))</f>
        <v>7.914299999999999</v>
      </c>
      <c r="P3835" t="s">
        <v>39</v>
      </c>
    </row>
    <row r="3836" spans="1:16">
      <c r="A3836" t="s">
        <v>7706</v>
      </c>
      <c r="B3836" t="s">
        <v>7707</v>
      </c>
      <c r="C3836">
        <v>19.552900313999999</v>
      </c>
      <c r="D3836" t="s">
        <v>37</v>
      </c>
      <c r="E3836">
        <v>791119.62959551194</v>
      </c>
      <c r="F3836">
        <v>9638419.4166656397</v>
      </c>
      <c r="G3836">
        <f>IF(C3836="","",VLOOKUP(C3836,Classes_detaillees!B:D,Classes_detaillees!C$1,TRUE))</f>
        <v>20</v>
      </c>
      <c r="H3836">
        <f>IF(C3836="","",VLOOKUP(C3836,Classes_finales!B:D,Classes_finales!C$1,TRUE))</f>
        <v>30</v>
      </c>
      <c r="I3836">
        <f t="shared" si="59"/>
        <v>20</v>
      </c>
      <c r="J3836" s="31">
        <f>Classes_finales!$W$30*C3836^3+Classes_finales!$W$31*C3836^2+Classes_finales!$W$32*C3836+Classes_finales!$W$33</f>
        <v>1.3264473335796374</v>
      </c>
      <c r="K3836">
        <f>IF(OR(C3836&lt;10,C3836&gt;450),0,IF(H3836&gt;=MAX(Classes_finales!D:D),$M$1,Donnees_SIG!J3836))</f>
        <v>1.3264473335796374</v>
      </c>
      <c r="P3836" t="s">
        <v>39</v>
      </c>
    </row>
    <row r="3837" spans="1:16">
      <c r="A3837" t="s">
        <v>7708</v>
      </c>
      <c r="B3837" t="s">
        <v>7709</v>
      </c>
      <c r="C3837">
        <v>46.157199859999999</v>
      </c>
      <c r="D3837" t="s">
        <v>37</v>
      </c>
      <c r="E3837">
        <v>791490.50759888196</v>
      </c>
      <c r="F3837">
        <v>9638416.3567418791</v>
      </c>
      <c r="G3837">
        <f>IF(C3837="","",VLOOKUP(C3837,Classes_detaillees!B:D,Classes_detaillees!C$1,TRUE))</f>
        <v>50</v>
      </c>
      <c r="H3837">
        <f>IF(C3837="","",VLOOKUP(C3837,Classes_finales!B:D,Classes_finales!C$1,TRUE))</f>
        <v>50</v>
      </c>
      <c r="I3837">
        <f t="shared" si="59"/>
        <v>20</v>
      </c>
      <c r="J3837" s="31">
        <f>Classes_finales!$W$30*C3837^3+Classes_finales!$W$31*C3837^2+Classes_finales!$W$32*C3837+Classes_finales!$W$33</f>
        <v>4.8689699131728315</v>
      </c>
      <c r="K3837">
        <f>IF(OR(C3837&lt;10,C3837&gt;450),0,IF(H3837&gt;=MAX(Classes_finales!D:D),$M$1,Donnees_SIG!J3837))</f>
        <v>4.8689699131728315</v>
      </c>
      <c r="P3837" t="s">
        <v>39</v>
      </c>
    </row>
    <row r="3838" spans="1:16">
      <c r="A3838" t="s">
        <v>7710</v>
      </c>
      <c r="B3838" t="s">
        <v>7711</v>
      </c>
      <c r="C3838">
        <v>57.857498169000003</v>
      </c>
      <c r="D3838" t="s">
        <v>37</v>
      </c>
      <c r="E3838">
        <v>783166.80576716899</v>
      </c>
      <c r="F3838">
        <v>9635964.8832129892</v>
      </c>
      <c r="G3838">
        <f>IF(C3838="","",VLOOKUP(C3838,Classes_detaillees!B:D,Classes_detaillees!C$1,TRUE))</f>
        <v>60</v>
      </c>
      <c r="H3838">
        <f>IF(C3838="","",VLOOKUP(C3838,Classes_finales!B:D,Classes_finales!C$1,TRUE))</f>
        <v>60</v>
      </c>
      <c r="I3838">
        <f t="shared" si="59"/>
        <v>20</v>
      </c>
      <c r="J3838" s="31">
        <f>Classes_finales!$W$30*C3838^3+Classes_finales!$W$31*C3838^2+Classes_finales!$W$32*C3838+Classes_finales!$W$33</f>
        <v>6.3053218133210311</v>
      </c>
      <c r="K3838">
        <f>IF(OR(C3838&lt;10,C3838&gt;450),0,IF(H3838&gt;=MAX(Classes_finales!D:D),$M$1,Donnees_SIG!J3838))</f>
        <v>6.3053218133210311</v>
      </c>
      <c r="P3838" t="s">
        <v>39</v>
      </c>
    </row>
    <row r="3839" spans="1:16">
      <c r="A3839" t="s">
        <v>7712</v>
      </c>
      <c r="B3839" s="31" t="s">
        <v>7713</v>
      </c>
      <c r="C3839">
        <v>90.084800720000004</v>
      </c>
      <c r="D3839" t="s">
        <v>37</v>
      </c>
      <c r="E3839">
        <v>790495.85195445002</v>
      </c>
      <c r="F3839">
        <v>9637802.9051820394</v>
      </c>
      <c r="G3839">
        <f>IF(C3839="","",VLOOKUP(C3839,Classes_detaillees!B:D,Classes_detaillees!C$1,TRUE))</f>
        <v>95</v>
      </c>
      <c r="H3839">
        <f>IF(C3839="","",VLOOKUP(C3839,Classes_finales!B:D,Classes_finales!C$1,TRUE))</f>
        <v>80</v>
      </c>
      <c r="I3839">
        <f t="shared" si="59"/>
        <v>20</v>
      </c>
      <c r="J3839" s="31">
        <f>Classes_finales!$W$30*C3839^3+Classes_finales!$W$31*C3839^2+Classes_finales!$W$32*C3839+Classes_finales!$W$33</f>
        <v>7.8804700722529244</v>
      </c>
      <c r="K3839">
        <f>IF(OR(C3839&lt;10,C3839&gt;450),0,IF(H3839&gt;=MAX(Classes_finales!D:D),$M$1,Donnees_SIG!J3839))</f>
        <v>7.914299999999999</v>
      </c>
      <c r="P3839" t="s">
        <v>39</v>
      </c>
    </row>
    <row r="3840" spans="1:16">
      <c r="A3840" t="s">
        <v>7714</v>
      </c>
      <c r="B3840" t="s">
        <v>7715</v>
      </c>
      <c r="C3840">
        <v>193.33740234000001</v>
      </c>
      <c r="D3840" t="s">
        <v>37</v>
      </c>
      <c r="E3840">
        <v>790575.48280852905</v>
      </c>
      <c r="F3840">
        <v>9638116.0015264191</v>
      </c>
      <c r="G3840">
        <f>IF(C3840="","",VLOOKUP(C3840,Classes_detaillees!B:D,Classes_detaillees!C$1,TRUE))</f>
        <v>195</v>
      </c>
      <c r="H3840">
        <f>IF(C3840="","",VLOOKUP(C3840,Classes_finales!B:D,Classes_finales!C$1,TRUE))</f>
        <v>80</v>
      </c>
      <c r="I3840">
        <f t="shared" si="59"/>
        <v>20</v>
      </c>
      <c r="J3840" s="31">
        <f>Classes_finales!$W$30*C3840^3+Classes_finales!$W$31*C3840^2+Classes_finales!$W$32*C3840+Classes_finales!$W$33</f>
        <v>-51.778762316065723</v>
      </c>
      <c r="K3840">
        <f>IF(OR(C3840&lt;10,C3840&gt;450),0,IF(H3840&gt;=MAX(Classes_finales!D:D),$M$1,Donnees_SIG!J3840))</f>
        <v>7.914299999999999</v>
      </c>
      <c r="P3840" t="s">
        <v>39</v>
      </c>
    </row>
    <row r="3841" spans="1:16">
      <c r="A3841" t="s">
        <v>7716</v>
      </c>
      <c r="B3841" t="s">
        <v>7717</v>
      </c>
      <c r="C3841">
        <v>62.038398743000002</v>
      </c>
      <c r="D3841" t="s">
        <v>37</v>
      </c>
      <c r="E3841">
        <v>791654.18944572203</v>
      </c>
      <c r="F3841">
        <v>9638282.5885482393</v>
      </c>
      <c r="G3841">
        <f>IF(C3841="","",VLOOKUP(C3841,Classes_detaillees!B:D,Classes_detaillees!C$1,TRUE))</f>
        <v>65</v>
      </c>
      <c r="H3841">
        <f>IF(C3841="","",VLOOKUP(C3841,Classes_finales!B:D,Classes_finales!C$1,TRUE))</f>
        <v>70</v>
      </c>
      <c r="I3841">
        <f t="shared" si="59"/>
        <v>20</v>
      </c>
      <c r="J3841" s="31">
        <f>Classes_finales!$W$30*C3841^3+Classes_finales!$W$31*C3841^2+Classes_finales!$W$32*C3841+Classes_finales!$W$33</f>
        <v>6.7441415371647651</v>
      </c>
      <c r="K3841">
        <f>IF(OR(C3841&lt;10,C3841&gt;450),0,IF(H3841&gt;=MAX(Classes_finales!D:D),$M$1,Donnees_SIG!J3841))</f>
        <v>6.7441415371647651</v>
      </c>
      <c r="P3841" t="s">
        <v>39</v>
      </c>
    </row>
    <row r="3842" spans="1:16">
      <c r="A3842" t="s">
        <v>7718</v>
      </c>
      <c r="B3842" s="31" t="s">
        <v>7719</v>
      </c>
      <c r="C3842">
        <v>723.52679443</v>
      </c>
      <c r="D3842" t="s">
        <v>37</v>
      </c>
      <c r="E3842">
        <v>791261.26251077896</v>
      </c>
      <c r="F3842">
        <v>9639044.9323738497</v>
      </c>
      <c r="G3842">
        <f>IF(C3842="","",VLOOKUP(C3842,Classes_detaillees!B:D,Classes_detaillees!C$1,TRUE))</f>
        <v>725</v>
      </c>
      <c r="H3842">
        <f>IF(C3842="","",VLOOKUP(C3842,Classes_finales!B:D,Classes_finales!C$1,TRUE))</f>
        <v>80</v>
      </c>
      <c r="I3842">
        <f t="shared" si="59"/>
        <v>20</v>
      </c>
      <c r="J3842" s="31">
        <f>Classes_finales!$W$30*C3842^3+Classes_finales!$W$31*C3842^2+Classes_finales!$W$32*C3842+Classes_finales!$W$33</f>
        <v>-6382.8244013754829</v>
      </c>
      <c r="K3842">
        <f>IF(OR(C3842&lt;10,C3842&gt;450),0,IF(H3842&gt;=MAX(Classes_finales!D:D),$M$1,Donnees_SIG!J3842))</f>
        <v>0</v>
      </c>
      <c r="P3842" t="s">
        <v>39</v>
      </c>
    </row>
    <row r="3843" spans="1:16">
      <c r="A3843" t="s">
        <v>7720</v>
      </c>
      <c r="B3843" t="s">
        <v>7721</v>
      </c>
      <c r="C3843">
        <v>89.195198059000006</v>
      </c>
      <c r="D3843" t="s">
        <v>37</v>
      </c>
      <c r="E3843">
        <v>790402.15528195398</v>
      </c>
      <c r="F3843">
        <v>9637436.9599757995</v>
      </c>
      <c r="G3843">
        <f>IF(C3843="","",VLOOKUP(C3843,Classes_detaillees!B:D,Classes_detaillees!C$1,TRUE))</f>
        <v>90</v>
      </c>
      <c r="H3843">
        <f>IF(C3843="","",VLOOKUP(C3843,Classes_finales!B:D,Classes_finales!C$1,TRUE))</f>
        <v>80</v>
      </c>
      <c r="I3843">
        <f t="shared" ref="I3843:I3906" si="60">IF(E3843="","",20)</f>
        <v>20</v>
      </c>
      <c r="J3843" s="31">
        <f>Classes_finales!$W$30*C3843^3+Classes_finales!$W$31*C3843^2+Classes_finales!$W$32*C3843+Classes_finales!$W$33</f>
        <v>7.9078767100251035</v>
      </c>
      <c r="K3843">
        <f>IF(OR(C3843&lt;10,C3843&gt;450),0,IF(H3843&gt;=MAX(Classes_finales!D:D),$M$1,Donnees_SIG!J3843))</f>
        <v>7.914299999999999</v>
      </c>
      <c r="P3843" t="s">
        <v>39</v>
      </c>
    </row>
    <row r="3844" spans="1:16">
      <c r="A3844" t="s">
        <v>7722</v>
      </c>
      <c r="B3844" t="s">
        <v>7723</v>
      </c>
      <c r="C3844">
        <v>82.017402649000005</v>
      </c>
      <c r="D3844" t="s">
        <v>37</v>
      </c>
      <c r="E3844">
        <v>783348.46860804397</v>
      </c>
      <c r="F3844">
        <v>9636930.9660238698</v>
      </c>
      <c r="G3844">
        <f>IF(C3844="","",VLOOKUP(C3844,Classes_detaillees!B:D,Classes_detaillees!C$1,TRUE))</f>
        <v>85</v>
      </c>
      <c r="H3844">
        <f>IF(C3844="","",VLOOKUP(C3844,Classes_finales!B:D,Classes_finales!C$1,TRUE))</f>
        <v>80</v>
      </c>
      <c r="I3844">
        <f t="shared" si="60"/>
        <v>20</v>
      </c>
      <c r="J3844" s="31">
        <f>Classes_finales!$W$30*C3844^3+Classes_finales!$W$31*C3844^2+Classes_finales!$W$32*C3844+Classes_finales!$W$33</f>
        <v>7.9537873379113684</v>
      </c>
      <c r="K3844">
        <f>IF(OR(C3844&lt;10,C3844&gt;450),0,IF(H3844&gt;=MAX(Classes_finales!D:D),$M$1,Donnees_SIG!J3844))</f>
        <v>7.914299999999999</v>
      </c>
      <c r="P3844" t="s">
        <v>39</v>
      </c>
    </row>
    <row r="3845" spans="1:16">
      <c r="A3845" t="s">
        <v>7724</v>
      </c>
      <c r="B3845" s="31" t="s">
        <v>7725</v>
      </c>
      <c r="C3845">
        <v>116.29149628</v>
      </c>
      <c r="D3845" t="s">
        <v>37</v>
      </c>
      <c r="E3845">
        <v>791748.89578762394</v>
      </c>
      <c r="F3845">
        <v>9638313.46877506</v>
      </c>
      <c r="G3845">
        <f>IF(C3845="","",VLOOKUP(C3845,Classes_detaillees!B:D,Classes_detaillees!C$1,TRUE))</f>
        <v>120</v>
      </c>
      <c r="H3845">
        <f>IF(C3845="","",VLOOKUP(C3845,Classes_finales!B:D,Classes_finales!C$1,TRUE))</f>
        <v>80</v>
      </c>
      <c r="I3845">
        <f t="shared" si="60"/>
        <v>20</v>
      </c>
      <c r="J3845" s="31">
        <f>Classes_finales!$W$30*C3845^3+Classes_finales!$W$31*C3845^2+Classes_finales!$W$32*C3845+Classes_finales!$W$33</f>
        <v>4.4375984500671741</v>
      </c>
      <c r="K3845">
        <f>IF(OR(C3845&lt;10,C3845&gt;450),0,IF(H3845&gt;=MAX(Classes_finales!D:D),$M$1,Donnees_SIG!J3845))</f>
        <v>7.914299999999999</v>
      </c>
      <c r="P3845" t="s">
        <v>39</v>
      </c>
    </row>
    <row r="3846" spans="1:16">
      <c r="A3846" t="s">
        <v>7726</v>
      </c>
      <c r="B3846" t="s">
        <v>7727</v>
      </c>
      <c r="C3846">
        <v>112.97090149</v>
      </c>
      <c r="D3846" t="s">
        <v>37</v>
      </c>
      <c r="E3846">
        <v>783127.74845529697</v>
      </c>
      <c r="F3846">
        <v>9635665.5822542403</v>
      </c>
      <c r="G3846">
        <f>IF(C3846="","",VLOOKUP(C3846,Classes_detaillees!B:D,Classes_detaillees!C$1,TRUE))</f>
        <v>115</v>
      </c>
      <c r="H3846">
        <f>IF(C3846="","",VLOOKUP(C3846,Classes_finales!B:D,Classes_finales!C$1,TRUE))</f>
        <v>80</v>
      </c>
      <c r="I3846">
        <f t="shared" si="60"/>
        <v>20</v>
      </c>
      <c r="J3846" s="31">
        <f>Classes_finales!$W$30*C3846^3+Classes_finales!$W$31*C3846^2+Classes_finales!$W$32*C3846+Classes_finales!$W$33</f>
        <v>5.1920261705605277</v>
      </c>
      <c r="K3846">
        <f>IF(OR(C3846&lt;10,C3846&gt;450),0,IF(H3846&gt;=MAX(Classes_finales!D:D),$M$1,Donnees_SIG!J3846))</f>
        <v>7.914299999999999</v>
      </c>
      <c r="P3846" t="s">
        <v>39</v>
      </c>
    </row>
    <row r="3847" spans="1:16">
      <c r="A3847" t="s">
        <v>7728</v>
      </c>
      <c r="B3847" t="s">
        <v>7729</v>
      </c>
      <c r="C3847">
        <v>29.96570015</v>
      </c>
      <c r="D3847" t="s">
        <v>37</v>
      </c>
      <c r="E3847">
        <v>790440.232500855</v>
      </c>
      <c r="F3847">
        <v>9638672.23342398</v>
      </c>
      <c r="G3847">
        <f>IF(C3847="","",VLOOKUP(C3847,Classes_detaillees!B:D,Classes_detaillees!C$1,TRUE))</f>
        <v>30</v>
      </c>
      <c r="H3847">
        <f>IF(C3847="","",VLOOKUP(C3847,Classes_finales!B:D,Classes_finales!C$1,TRUE))</f>
        <v>30</v>
      </c>
      <c r="I3847">
        <f t="shared" si="60"/>
        <v>20</v>
      </c>
      <c r="J3847" s="31">
        <f>Classes_finales!$W$30*C3847^3+Classes_finales!$W$31*C3847^2+Classes_finales!$W$32*C3847+Classes_finales!$W$33</f>
        <v>2.6646734216339456</v>
      </c>
      <c r="K3847">
        <f>IF(OR(C3847&lt;10,C3847&gt;450),0,IF(H3847&gt;=MAX(Classes_finales!D:D),$M$1,Donnees_SIG!J3847))</f>
        <v>2.6646734216339456</v>
      </c>
      <c r="P3847" t="s">
        <v>39</v>
      </c>
    </row>
    <row r="3848" spans="1:16">
      <c r="A3848" t="s">
        <v>7730</v>
      </c>
      <c r="B3848" t="s">
        <v>7731</v>
      </c>
      <c r="C3848">
        <v>143.02609253</v>
      </c>
      <c r="D3848" t="s">
        <v>37</v>
      </c>
      <c r="E3848">
        <v>792023.86040245695</v>
      </c>
      <c r="F3848">
        <v>9638630.7097581495</v>
      </c>
      <c r="G3848">
        <f>IF(C3848="","",VLOOKUP(C3848,Classes_detaillees!B:D,Classes_detaillees!C$1,TRUE))</f>
        <v>145</v>
      </c>
      <c r="H3848">
        <f>IF(C3848="","",VLOOKUP(C3848,Classes_finales!B:D,Classes_finales!C$1,TRUE))</f>
        <v>80</v>
      </c>
      <c r="I3848">
        <f t="shared" si="60"/>
        <v>20</v>
      </c>
      <c r="J3848" s="31">
        <f>Classes_finales!$W$30*C3848^3+Classes_finales!$W$31*C3848^2+Classes_finales!$W$32*C3848+Classes_finales!$W$33</f>
        <v>-5.8514562279128661</v>
      </c>
      <c r="K3848">
        <f>IF(OR(C3848&lt;10,C3848&gt;450),0,IF(H3848&gt;=MAX(Classes_finales!D:D),$M$1,Donnees_SIG!J3848))</f>
        <v>7.914299999999999</v>
      </c>
      <c r="P3848" t="s">
        <v>39</v>
      </c>
    </row>
    <row r="3849" spans="1:16">
      <c r="A3849" t="s">
        <v>7732</v>
      </c>
      <c r="B3849" t="s">
        <v>7733</v>
      </c>
      <c r="C3849">
        <v>154.42410278</v>
      </c>
      <c r="D3849" t="s">
        <v>37</v>
      </c>
      <c r="E3849">
        <v>790271.39332250599</v>
      </c>
      <c r="F3849">
        <v>9637135.2771052495</v>
      </c>
      <c r="G3849">
        <f>IF(C3849="","",VLOOKUP(C3849,Classes_detaillees!B:D,Classes_detaillees!C$1,TRUE))</f>
        <v>155</v>
      </c>
      <c r="H3849">
        <f>IF(C3849="","",VLOOKUP(C3849,Classes_finales!B:D,Classes_finales!C$1,TRUE))</f>
        <v>80</v>
      </c>
      <c r="I3849">
        <f t="shared" si="60"/>
        <v>20</v>
      </c>
      <c r="J3849" s="31">
        <f>Classes_finales!$W$30*C3849^3+Classes_finales!$W$31*C3849^2+Classes_finales!$W$32*C3849+Classes_finales!$W$33</f>
        <v>-12.878425562230943</v>
      </c>
      <c r="K3849">
        <f>IF(OR(C3849&lt;10,C3849&gt;450),0,IF(H3849&gt;=MAX(Classes_finales!D:D),$M$1,Donnees_SIG!J3849))</f>
        <v>7.914299999999999</v>
      </c>
      <c r="P3849" t="s">
        <v>39</v>
      </c>
    </row>
    <row r="3850" spans="1:16">
      <c r="A3850" t="s">
        <v>7734</v>
      </c>
      <c r="B3850" t="s">
        <v>7735</v>
      </c>
      <c r="C3850">
        <v>139.82530212</v>
      </c>
      <c r="D3850" t="s">
        <v>37</v>
      </c>
      <c r="E3850">
        <v>790993.78545211803</v>
      </c>
      <c r="F3850">
        <v>9637248.74822798</v>
      </c>
      <c r="G3850">
        <f>IF(C3850="","",VLOOKUP(C3850,Classes_detaillees!B:D,Classes_detaillees!C$1,TRUE))</f>
        <v>140</v>
      </c>
      <c r="H3850">
        <f>IF(C3850="","",VLOOKUP(C3850,Classes_finales!B:D,Classes_finales!C$1,TRUE))</f>
        <v>80</v>
      </c>
      <c r="I3850">
        <f t="shared" si="60"/>
        <v>20</v>
      </c>
      <c r="J3850" s="31">
        <f>Classes_finales!$W$30*C3850^3+Classes_finales!$W$31*C3850^2+Classes_finales!$W$32*C3850+Classes_finales!$W$33</f>
        <v>-4.1839986099041973</v>
      </c>
      <c r="K3850">
        <f>IF(OR(C3850&lt;10,C3850&gt;450),0,IF(H3850&gt;=MAX(Classes_finales!D:D),$M$1,Donnees_SIG!J3850))</f>
        <v>7.914299999999999</v>
      </c>
      <c r="P3850" t="s">
        <v>39</v>
      </c>
    </row>
    <row r="3851" spans="1:16">
      <c r="A3851" t="s">
        <v>7736</v>
      </c>
      <c r="B3851" t="s">
        <v>7737</v>
      </c>
      <c r="C3851">
        <v>27.727899551</v>
      </c>
      <c r="D3851" t="s">
        <v>37</v>
      </c>
      <c r="E3851">
        <v>789870.09044671105</v>
      </c>
      <c r="F3851">
        <v>9639020.7973856796</v>
      </c>
      <c r="G3851">
        <f>IF(C3851="","",VLOOKUP(C3851,Classes_detaillees!B:D,Classes_detaillees!C$1,TRUE))</f>
        <v>30</v>
      </c>
      <c r="H3851">
        <f>IF(C3851="","",VLOOKUP(C3851,Classes_finales!B:D,Classes_finales!C$1,TRUE))</f>
        <v>30</v>
      </c>
      <c r="I3851">
        <f t="shared" si="60"/>
        <v>20</v>
      </c>
      <c r="J3851" s="31">
        <f>Classes_finales!$W$30*C3851^3+Classes_finales!$W$31*C3851^2+Classes_finales!$W$32*C3851+Classes_finales!$W$33</f>
        <v>2.3650932172753421</v>
      </c>
      <c r="K3851">
        <f>IF(OR(C3851&lt;10,C3851&gt;450),0,IF(H3851&gt;=MAX(Classes_finales!D:D),$M$1,Donnees_SIG!J3851))</f>
        <v>2.3650932172753421</v>
      </c>
      <c r="P3851" t="s">
        <v>39</v>
      </c>
    </row>
    <row r="3852" spans="1:16">
      <c r="A3852" t="s">
        <v>7738</v>
      </c>
      <c r="B3852" t="s">
        <v>7739</v>
      </c>
      <c r="C3852">
        <v>164.74609375</v>
      </c>
      <c r="D3852" t="s">
        <v>37</v>
      </c>
      <c r="E3852">
        <v>791472.08974812098</v>
      </c>
      <c r="F3852">
        <v>9638359.6575864796</v>
      </c>
      <c r="G3852">
        <f>IF(C3852="","",VLOOKUP(C3852,Classes_detaillees!B:D,Classes_detaillees!C$1,TRUE))</f>
        <v>165</v>
      </c>
      <c r="H3852">
        <f>IF(C3852="","",VLOOKUP(C3852,Classes_finales!B:D,Classes_finales!C$1,TRUE))</f>
        <v>80</v>
      </c>
      <c r="I3852">
        <f t="shared" si="60"/>
        <v>20</v>
      </c>
      <c r="J3852" s="31">
        <f>Classes_finales!$W$30*C3852^3+Classes_finales!$W$31*C3852^2+Classes_finales!$W$32*C3852+Classes_finales!$W$33</f>
        <v>-20.821223422926671</v>
      </c>
      <c r="K3852">
        <f>IF(OR(C3852&lt;10,C3852&gt;450),0,IF(H3852&gt;=MAX(Classes_finales!D:D),$M$1,Donnees_SIG!J3852))</f>
        <v>7.914299999999999</v>
      </c>
      <c r="P3852" t="s">
        <v>39</v>
      </c>
    </row>
    <row r="3853" spans="1:16">
      <c r="A3853" t="s">
        <v>7740</v>
      </c>
      <c r="B3853" t="s">
        <v>7741</v>
      </c>
      <c r="C3853">
        <v>26.498100280999999</v>
      </c>
      <c r="D3853" t="s">
        <v>37</v>
      </c>
      <c r="E3853">
        <v>791135.97622015094</v>
      </c>
      <c r="F3853">
        <v>9639360.2115400601</v>
      </c>
      <c r="G3853">
        <f>IF(C3853="","",VLOOKUP(C3853,Classes_detaillees!B:D,Classes_detaillees!C$1,TRUE))</f>
        <v>30</v>
      </c>
      <c r="H3853">
        <f>IF(C3853="","",VLOOKUP(C3853,Classes_finales!B:D,Classes_finales!C$1,TRUE))</f>
        <v>30</v>
      </c>
      <c r="I3853">
        <f t="shared" si="60"/>
        <v>20</v>
      </c>
      <c r="J3853" s="31">
        <f>Classes_finales!$W$30*C3853^3+Classes_finales!$W$31*C3853^2+Classes_finales!$W$32*C3853+Classes_finales!$W$33</f>
        <v>2.2026579456151505</v>
      </c>
      <c r="K3853">
        <f>IF(OR(C3853&lt;10,C3853&gt;450),0,IF(H3853&gt;=MAX(Classes_finales!D:D),$M$1,Donnees_SIG!J3853))</f>
        <v>2.2026579456151505</v>
      </c>
      <c r="P3853" t="s">
        <v>39</v>
      </c>
    </row>
    <row r="3854" spans="1:16">
      <c r="A3854" t="s">
        <v>7742</v>
      </c>
      <c r="B3854" t="s">
        <v>7743</v>
      </c>
      <c r="C3854">
        <v>74.494796753000003</v>
      </c>
      <c r="D3854" t="s">
        <v>37</v>
      </c>
      <c r="E3854">
        <v>791696.66269433603</v>
      </c>
      <c r="F3854">
        <v>9638410.5151316002</v>
      </c>
      <c r="G3854">
        <f>IF(C3854="","",VLOOKUP(C3854,Classes_detaillees!B:D,Classes_detaillees!C$1,TRUE))</f>
        <v>75</v>
      </c>
      <c r="H3854">
        <f>IF(C3854="","",VLOOKUP(C3854,Classes_finales!B:D,Classes_finales!C$1,TRUE))</f>
        <v>80</v>
      </c>
      <c r="I3854">
        <f t="shared" si="60"/>
        <v>20</v>
      </c>
      <c r="J3854" s="31">
        <f>Classes_finales!$W$30*C3854^3+Classes_finales!$W$31*C3854^2+Classes_finales!$W$32*C3854+Classes_finales!$W$33</f>
        <v>7.7017585087241436</v>
      </c>
      <c r="K3854">
        <f>IF(OR(C3854&lt;10,C3854&gt;450),0,IF(H3854&gt;=MAX(Classes_finales!D:D),$M$1,Donnees_SIG!J3854))</f>
        <v>7.914299999999999</v>
      </c>
      <c r="P3854" t="s">
        <v>39</v>
      </c>
    </row>
    <row r="3855" spans="1:16">
      <c r="A3855" t="s">
        <v>7744</v>
      </c>
      <c r="B3855" t="s">
        <v>7745</v>
      </c>
      <c r="C3855">
        <v>95.888198853000006</v>
      </c>
      <c r="D3855" t="s">
        <v>37</v>
      </c>
      <c r="E3855">
        <v>790921.37049601797</v>
      </c>
      <c r="F3855">
        <v>9638210.2466374598</v>
      </c>
      <c r="G3855">
        <f>IF(C3855="","",VLOOKUP(C3855,Classes_detaillees!B:D,Classes_detaillees!C$1,TRUE))</f>
        <v>100</v>
      </c>
      <c r="H3855">
        <f>IF(C3855="","",VLOOKUP(C3855,Classes_finales!B:D,Classes_finales!C$1,TRUE))</f>
        <v>80</v>
      </c>
      <c r="I3855">
        <f t="shared" si="60"/>
        <v>20</v>
      </c>
      <c r="J3855" s="31">
        <f>Classes_finales!$W$30*C3855^3+Classes_finales!$W$31*C3855^2+Classes_finales!$W$32*C3855+Classes_finales!$W$33</f>
        <v>7.5733708022297428</v>
      </c>
      <c r="K3855">
        <f>IF(OR(C3855&lt;10,C3855&gt;450),0,IF(H3855&gt;=MAX(Classes_finales!D:D),$M$1,Donnees_SIG!J3855))</f>
        <v>7.914299999999999</v>
      </c>
      <c r="P3855" t="s">
        <v>39</v>
      </c>
    </row>
    <row r="3856" spans="1:16">
      <c r="A3856" t="s">
        <v>7746</v>
      </c>
      <c r="B3856" t="s">
        <v>7747</v>
      </c>
      <c r="C3856">
        <v>64.242599487000007</v>
      </c>
      <c r="D3856" t="s">
        <v>37</v>
      </c>
      <c r="E3856">
        <v>790694.34101789305</v>
      </c>
      <c r="F3856">
        <v>9639323.5094487704</v>
      </c>
      <c r="G3856">
        <f>IF(C3856="","",VLOOKUP(C3856,Classes_detaillees!B:D,Classes_detaillees!C$1,TRUE))</f>
        <v>65</v>
      </c>
      <c r="H3856">
        <f>IF(C3856="","",VLOOKUP(C3856,Classes_finales!B:D,Classes_finales!C$1,TRUE))</f>
        <v>70</v>
      </c>
      <c r="I3856">
        <f t="shared" si="60"/>
        <v>20</v>
      </c>
      <c r="J3856" s="31">
        <f>Classes_finales!$W$30*C3856^3+Classes_finales!$W$31*C3856^2+Classes_finales!$W$32*C3856+Classes_finales!$W$33</f>
        <v>6.9546218694647042</v>
      </c>
      <c r="K3856">
        <f>IF(OR(C3856&lt;10,C3856&gt;450),0,IF(H3856&gt;=MAX(Classes_finales!D:D),$M$1,Donnees_SIG!J3856))</f>
        <v>6.9546218694647042</v>
      </c>
      <c r="P3856" t="s">
        <v>39</v>
      </c>
    </row>
    <row r="3857" spans="1:16">
      <c r="A3857" t="s">
        <v>7748</v>
      </c>
      <c r="B3857" t="s">
        <v>7749</v>
      </c>
      <c r="C3857">
        <v>73.767303467000005</v>
      </c>
      <c r="D3857" t="s">
        <v>37</v>
      </c>
      <c r="E3857">
        <v>792762.60633277195</v>
      </c>
      <c r="F3857">
        <v>9638893.3044227194</v>
      </c>
      <c r="G3857">
        <f>IF(C3857="","",VLOOKUP(C3857,Classes_detaillees!B:D,Classes_detaillees!C$1,TRUE))</f>
        <v>75</v>
      </c>
      <c r="H3857">
        <f>IF(C3857="","",VLOOKUP(C3857,Classes_finales!B:D,Classes_finales!C$1,TRUE))</f>
        <v>80</v>
      </c>
      <c r="I3857">
        <f t="shared" si="60"/>
        <v>20</v>
      </c>
      <c r="J3857" s="31">
        <f>Classes_finales!$W$30*C3857^3+Classes_finales!$W$31*C3857^2+Classes_finales!$W$32*C3857+Classes_finales!$W$33</f>
        <v>7.6629473102142196</v>
      </c>
      <c r="K3857">
        <f>IF(OR(C3857&lt;10,C3857&gt;450),0,IF(H3857&gt;=MAX(Classes_finales!D:D),$M$1,Donnees_SIG!J3857))</f>
        <v>7.914299999999999</v>
      </c>
      <c r="P3857" t="s">
        <v>39</v>
      </c>
    </row>
    <row r="3858" spans="1:16">
      <c r="A3858" t="s">
        <v>7750</v>
      </c>
      <c r="B3858" t="s">
        <v>7751</v>
      </c>
      <c r="C3858">
        <v>90.363502502000003</v>
      </c>
      <c r="D3858" t="s">
        <v>37</v>
      </c>
      <c r="E3858">
        <v>790140.766988624</v>
      </c>
      <c r="F3858">
        <v>9638709.1274416205</v>
      </c>
      <c r="G3858">
        <f>IF(C3858="","",VLOOKUP(C3858,Classes_detaillees!B:D,Classes_detaillees!C$1,TRUE))</f>
        <v>95</v>
      </c>
      <c r="H3858">
        <f>IF(C3858="","",VLOOKUP(C3858,Classes_finales!B:D,Classes_finales!C$1,TRUE))</f>
        <v>80</v>
      </c>
      <c r="I3858">
        <f t="shared" si="60"/>
        <v>20</v>
      </c>
      <c r="J3858" s="31">
        <f>Classes_finales!$W$30*C3858^3+Classes_finales!$W$31*C3858^2+Classes_finales!$W$32*C3858+Classes_finales!$W$33</f>
        <v>7.870844277541833</v>
      </c>
      <c r="K3858">
        <f>IF(OR(C3858&lt;10,C3858&gt;450),0,IF(H3858&gt;=MAX(Classes_finales!D:D),$M$1,Donnees_SIG!J3858))</f>
        <v>7.914299999999999</v>
      </c>
      <c r="P3858" t="s">
        <v>39</v>
      </c>
    </row>
    <row r="3859" spans="1:16">
      <c r="A3859" t="s">
        <v>7752</v>
      </c>
      <c r="B3859" t="s">
        <v>7753</v>
      </c>
      <c r="C3859">
        <v>202.42300415</v>
      </c>
      <c r="D3859" t="s">
        <v>37</v>
      </c>
      <c r="E3859">
        <v>790617.27518198302</v>
      </c>
      <c r="F3859">
        <v>9638100.4570323694</v>
      </c>
      <c r="G3859">
        <f>IF(C3859="","",VLOOKUP(C3859,Classes_detaillees!B:D,Classes_detaillees!C$1,TRUE))</f>
        <v>205</v>
      </c>
      <c r="H3859">
        <f>IF(C3859="","",VLOOKUP(C3859,Classes_finales!B:D,Classes_finales!C$1,TRUE))</f>
        <v>80</v>
      </c>
      <c r="I3859">
        <f t="shared" si="60"/>
        <v>20</v>
      </c>
      <c r="J3859" s="31">
        <f>Classes_finales!$W$30*C3859^3+Classes_finales!$W$31*C3859^2+Classes_finales!$W$32*C3859+Classes_finales!$W$33</f>
        <v>-64.700617179833174</v>
      </c>
      <c r="K3859">
        <f>IF(OR(C3859&lt;10,C3859&gt;450),0,IF(H3859&gt;=MAX(Classes_finales!D:D),$M$1,Donnees_SIG!J3859))</f>
        <v>7.914299999999999</v>
      </c>
      <c r="P3859" t="s">
        <v>39</v>
      </c>
    </row>
    <row r="3860" spans="1:16">
      <c r="A3860" t="s">
        <v>7754</v>
      </c>
      <c r="B3860" t="s">
        <v>7755</v>
      </c>
      <c r="C3860">
        <v>63.896800995</v>
      </c>
      <c r="D3860" t="s">
        <v>37</v>
      </c>
      <c r="E3860">
        <v>791008.071092222</v>
      </c>
      <c r="F3860">
        <v>9638274.1623794399</v>
      </c>
      <c r="G3860">
        <f>IF(C3860="","",VLOOKUP(C3860,Classes_detaillees!B:D,Classes_detaillees!C$1,TRUE))</f>
        <v>65</v>
      </c>
      <c r="H3860">
        <f>IF(C3860="","",VLOOKUP(C3860,Classes_finales!B:D,Classes_finales!C$1,TRUE))</f>
        <v>70</v>
      </c>
      <c r="I3860">
        <f t="shared" si="60"/>
        <v>20</v>
      </c>
      <c r="J3860" s="31">
        <f>Classes_finales!$W$30*C3860^3+Classes_finales!$W$31*C3860^2+Classes_finales!$W$32*C3860+Classes_finales!$W$33</f>
        <v>6.9226318802009601</v>
      </c>
      <c r="K3860">
        <f>IF(OR(C3860&lt;10,C3860&gt;450),0,IF(H3860&gt;=MAX(Classes_finales!D:D),$M$1,Donnees_SIG!J3860))</f>
        <v>6.9226318802009601</v>
      </c>
      <c r="P3860" t="s">
        <v>39</v>
      </c>
    </row>
    <row r="3861" spans="1:16">
      <c r="A3861" t="s">
        <v>7756</v>
      </c>
      <c r="B3861" t="s">
        <v>7757</v>
      </c>
      <c r="C3861">
        <v>72.792198181000003</v>
      </c>
      <c r="D3861" t="s">
        <v>37</v>
      </c>
      <c r="E3861">
        <v>790688.84916085401</v>
      </c>
      <c r="F3861">
        <v>9638069.1207950208</v>
      </c>
      <c r="G3861">
        <f>IF(C3861="","",VLOOKUP(C3861,Classes_detaillees!B:D,Classes_detaillees!C$1,TRUE))</f>
        <v>75</v>
      </c>
      <c r="H3861">
        <f>IF(C3861="","",VLOOKUP(C3861,Classes_finales!B:D,Classes_finales!C$1,TRUE))</f>
        <v>80</v>
      </c>
      <c r="I3861">
        <f t="shared" si="60"/>
        <v>20</v>
      </c>
      <c r="J3861" s="31">
        <f>Classes_finales!$W$30*C3861^3+Classes_finales!$W$31*C3861^2+Classes_finales!$W$32*C3861+Classes_finales!$W$33</f>
        <v>7.6072387294282073</v>
      </c>
      <c r="K3861">
        <f>IF(OR(C3861&lt;10,C3861&gt;450),0,IF(H3861&gt;=MAX(Classes_finales!D:D),$M$1,Donnees_SIG!J3861))</f>
        <v>7.914299999999999</v>
      </c>
      <c r="P3861" t="s">
        <v>39</v>
      </c>
    </row>
    <row r="3862" spans="1:16">
      <c r="A3862" t="s">
        <v>7758</v>
      </c>
      <c r="B3862" t="s">
        <v>7759</v>
      </c>
      <c r="C3862">
        <v>96.481597899999997</v>
      </c>
      <c r="D3862" t="s">
        <v>37</v>
      </c>
      <c r="E3862">
        <v>791651.071400124</v>
      </c>
      <c r="F3862">
        <v>9637618.9264496807</v>
      </c>
      <c r="G3862">
        <f>IF(C3862="","",VLOOKUP(C3862,Classes_detaillees!B:D,Classes_detaillees!C$1,TRUE))</f>
        <v>100</v>
      </c>
      <c r="H3862">
        <f>IF(C3862="","",VLOOKUP(C3862,Classes_finales!B:D,Classes_finales!C$1,TRUE))</f>
        <v>80</v>
      </c>
      <c r="I3862">
        <f t="shared" si="60"/>
        <v>20</v>
      </c>
      <c r="J3862" s="31">
        <f>Classes_finales!$W$30*C3862^3+Classes_finales!$W$31*C3862^2+Classes_finales!$W$32*C3862+Classes_finales!$W$33</f>
        <v>7.5288775706102804</v>
      </c>
      <c r="K3862">
        <f>IF(OR(C3862&lt;10,C3862&gt;450),0,IF(H3862&gt;=MAX(Classes_finales!D:D),$M$1,Donnees_SIG!J3862))</f>
        <v>7.914299999999999</v>
      </c>
      <c r="P3862" t="s">
        <v>39</v>
      </c>
    </row>
    <row r="3863" spans="1:16">
      <c r="A3863" t="s">
        <v>7760</v>
      </c>
      <c r="B3863" t="s">
        <v>7761</v>
      </c>
      <c r="C3863">
        <v>25.249000549000002</v>
      </c>
      <c r="D3863" t="s">
        <v>37</v>
      </c>
      <c r="E3863">
        <v>790574.35479234799</v>
      </c>
      <c r="F3863">
        <v>9638728.9943427499</v>
      </c>
      <c r="G3863">
        <f>IF(C3863="","",VLOOKUP(C3863,Classes_detaillees!B:D,Classes_detaillees!C$1,TRUE))</f>
        <v>30</v>
      </c>
      <c r="H3863">
        <f>IF(C3863="","",VLOOKUP(C3863,Classes_finales!B:D,Classes_finales!C$1,TRUE))</f>
        <v>30</v>
      </c>
      <c r="I3863">
        <f t="shared" si="60"/>
        <v>20</v>
      </c>
      <c r="J3863" s="31">
        <f>Classes_finales!$W$30*C3863^3+Classes_finales!$W$31*C3863^2+Classes_finales!$W$32*C3863+Classes_finales!$W$33</f>
        <v>2.0395637631649595</v>
      </c>
      <c r="K3863">
        <f>IF(OR(C3863&lt;10,C3863&gt;450),0,IF(H3863&gt;=MAX(Classes_finales!D:D),$M$1,Donnees_SIG!J3863))</f>
        <v>2.0395637631649595</v>
      </c>
      <c r="P3863" t="s">
        <v>39</v>
      </c>
    </row>
    <row r="3864" spans="1:16">
      <c r="A3864" t="s">
        <v>7762</v>
      </c>
      <c r="B3864" t="s">
        <v>7763</v>
      </c>
      <c r="C3864">
        <v>47.036998748999999</v>
      </c>
      <c r="D3864" t="s">
        <v>37</v>
      </c>
      <c r="E3864">
        <v>783273.98754132004</v>
      </c>
      <c r="F3864">
        <v>9635534.9854955208</v>
      </c>
      <c r="G3864">
        <f>IF(C3864="","",VLOOKUP(C3864,Classes_detaillees!B:D,Classes_detaillees!C$1,TRUE))</f>
        <v>50</v>
      </c>
      <c r="H3864">
        <f>IF(C3864="","",VLOOKUP(C3864,Classes_finales!B:D,Classes_finales!C$1,TRUE))</f>
        <v>50</v>
      </c>
      <c r="I3864">
        <f t="shared" si="60"/>
        <v>20</v>
      </c>
      <c r="J3864" s="31">
        <f>Classes_finales!$W$30*C3864^3+Classes_finales!$W$31*C3864^2+Classes_finales!$W$32*C3864+Classes_finales!$W$33</f>
        <v>4.9847919061832773</v>
      </c>
      <c r="K3864">
        <f>IF(OR(C3864&lt;10,C3864&gt;450),0,IF(H3864&gt;=MAX(Classes_finales!D:D),$M$1,Donnees_SIG!J3864))</f>
        <v>4.9847919061832773</v>
      </c>
      <c r="P3864" t="s">
        <v>39</v>
      </c>
    </row>
    <row r="3865" spans="1:16">
      <c r="A3865" t="s">
        <v>7764</v>
      </c>
      <c r="B3865" t="s">
        <v>7765</v>
      </c>
      <c r="C3865">
        <v>53.424499511999997</v>
      </c>
      <c r="D3865" t="s">
        <v>37</v>
      </c>
      <c r="E3865">
        <v>783890.17031739396</v>
      </c>
      <c r="F3865">
        <v>9635959.4700010009</v>
      </c>
      <c r="G3865">
        <f>IF(C3865="","",VLOOKUP(C3865,Classes_detaillees!B:D,Classes_detaillees!C$1,TRUE))</f>
        <v>55</v>
      </c>
      <c r="H3865">
        <f>IF(C3865="","",VLOOKUP(C3865,Classes_finales!B:D,Classes_finales!C$1,TRUE))</f>
        <v>60</v>
      </c>
      <c r="I3865">
        <f t="shared" si="60"/>
        <v>20</v>
      </c>
      <c r="J3865" s="31">
        <f>Classes_finales!$W$30*C3865^3+Classes_finales!$W$31*C3865^2+Classes_finales!$W$32*C3865+Classes_finales!$W$33</f>
        <v>5.7916840349448986</v>
      </c>
      <c r="K3865">
        <f>IF(OR(C3865&lt;10,C3865&gt;450),0,IF(H3865&gt;=MAX(Classes_finales!D:D),$M$1,Donnees_SIG!J3865))</f>
        <v>5.7916840349448986</v>
      </c>
      <c r="P3865" t="s">
        <v>39</v>
      </c>
    </row>
    <row r="3866" spans="1:16">
      <c r="A3866" t="s">
        <v>7766</v>
      </c>
      <c r="B3866" t="s">
        <v>7767</v>
      </c>
      <c r="C3866">
        <v>57.669200897000003</v>
      </c>
      <c r="D3866" t="s">
        <v>37</v>
      </c>
      <c r="E3866">
        <v>790795.71951573296</v>
      </c>
      <c r="F3866">
        <v>9639305.4982715696</v>
      </c>
      <c r="G3866">
        <f>IF(C3866="","",VLOOKUP(C3866,Classes_detaillees!B:D,Classes_detaillees!C$1,TRUE))</f>
        <v>60</v>
      </c>
      <c r="H3866">
        <f>IF(C3866="","",VLOOKUP(C3866,Classes_finales!B:D,Classes_finales!C$1,TRUE))</f>
        <v>60</v>
      </c>
      <c r="I3866">
        <f t="shared" si="60"/>
        <v>20</v>
      </c>
      <c r="J3866" s="31">
        <f>Classes_finales!$W$30*C3866^3+Classes_finales!$W$31*C3866^2+Classes_finales!$W$32*C3866+Classes_finales!$W$33</f>
        <v>6.2844467469776344</v>
      </c>
      <c r="K3866">
        <f>IF(OR(C3866&lt;10,C3866&gt;450),0,IF(H3866&gt;=MAX(Classes_finales!D:D),$M$1,Donnees_SIG!J3866))</f>
        <v>6.2844467469776344</v>
      </c>
      <c r="P3866" t="s">
        <v>39</v>
      </c>
    </row>
    <row r="3867" spans="1:16">
      <c r="A3867" t="s">
        <v>7768</v>
      </c>
      <c r="B3867" s="31" t="s">
        <v>7769</v>
      </c>
      <c r="C3867">
        <v>209.36039733999999</v>
      </c>
      <c r="D3867" t="s">
        <v>37</v>
      </c>
      <c r="E3867">
        <v>791133.97954073094</v>
      </c>
      <c r="F3867">
        <v>9638431.5065062102</v>
      </c>
      <c r="G3867">
        <f>IF(C3867="","",VLOOKUP(C3867,Classes_detaillees!B:D,Classes_detaillees!C$1,TRUE))</f>
        <v>210</v>
      </c>
      <c r="H3867">
        <f>IF(C3867="","",VLOOKUP(C3867,Classes_finales!B:D,Classes_finales!C$1,TRUE))</f>
        <v>80</v>
      </c>
      <c r="I3867">
        <f t="shared" si="60"/>
        <v>20</v>
      </c>
      <c r="J3867" s="31">
        <f>Classes_finales!$W$30*C3867^3+Classes_finales!$W$31*C3867^2+Classes_finales!$W$32*C3867+Classes_finales!$W$33</f>
        <v>-75.667946929964813</v>
      </c>
      <c r="K3867">
        <f>IF(OR(C3867&lt;10,C3867&gt;450),0,IF(H3867&gt;=MAX(Classes_finales!D:D),$M$1,Donnees_SIG!J3867))</f>
        <v>7.914299999999999</v>
      </c>
      <c r="P3867" t="s">
        <v>39</v>
      </c>
    </row>
    <row r="3868" spans="1:16">
      <c r="A3868" t="s">
        <v>7770</v>
      </c>
      <c r="B3868" t="s">
        <v>7771</v>
      </c>
      <c r="C3868">
        <v>97.519897460999999</v>
      </c>
      <c r="D3868" t="s">
        <v>37</v>
      </c>
      <c r="E3868">
        <v>790286.25531408703</v>
      </c>
      <c r="F3868">
        <v>9639002.2302278206</v>
      </c>
      <c r="G3868">
        <f>IF(C3868="","",VLOOKUP(C3868,Classes_detaillees!B:D,Classes_detaillees!C$1,TRUE))</f>
        <v>100</v>
      </c>
      <c r="H3868">
        <f>IF(C3868="","",VLOOKUP(C3868,Classes_finales!B:D,Classes_finales!C$1,TRUE))</f>
        <v>80</v>
      </c>
      <c r="I3868">
        <f t="shared" si="60"/>
        <v>20</v>
      </c>
      <c r="J3868" s="31">
        <f>Classes_finales!$W$30*C3868^3+Classes_finales!$W$31*C3868^2+Classes_finales!$W$32*C3868+Classes_finales!$W$33</f>
        <v>7.4449302167567915</v>
      </c>
      <c r="K3868">
        <f>IF(OR(C3868&lt;10,C3868&gt;450),0,IF(H3868&gt;=MAX(Classes_finales!D:D),$M$1,Donnees_SIG!J3868))</f>
        <v>7.914299999999999</v>
      </c>
      <c r="P3868" t="s">
        <v>39</v>
      </c>
    </row>
    <row r="3869" spans="1:16">
      <c r="A3869" t="s">
        <v>7772</v>
      </c>
      <c r="B3869" t="s">
        <v>7773</v>
      </c>
      <c r="C3869">
        <v>85.329200744999994</v>
      </c>
      <c r="D3869" t="s">
        <v>37</v>
      </c>
      <c r="E3869">
        <v>790723.36612661195</v>
      </c>
      <c r="F3869">
        <v>9637589.3061574493</v>
      </c>
      <c r="G3869">
        <f>IF(C3869="","",VLOOKUP(C3869,Classes_detaillees!B:D,Classes_detaillees!C$1,TRUE))</f>
        <v>90</v>
      </c>
      <c r="H3869">
        <f>IF(C3869="","",VLOOKUP(C3869,Classes_finales!B:D,Classes_finales!C$1,TRUE))</f>
        <v>80</v>
      </c>
      <c r="I3869">
        <f t="shared" si="60"/>
        <v>20</v>
      </c>
      <c r="J3869" s="31">
        <f>Classes_finales!$W$30*C3869^3+Classes_finales!$W$31*C3869^2+Classes_finales!$W$32*C3869+Classes_finales!$W$33</f>
        <v>7.9701290824542195</v>
      </c>
      <c r="K3869">
        <f>IF(OR(C3869&lt;10,C3869&gt;450),0,IF(H3869&gt;=MAX(Classes_finales!D:D),$M$1,Donnees_SIG!J3869))</f>
        <v>7.914299999999999</v>
      </c>
      <c r="P3869" t="s">
        <v>39</v>
      </c>
    </row>
    <row r="3870" spans="1:16">
      <c r="A3870" t="s">
        <v>7774</v>
      </c>
      <c r="B3870" t="s">
        <v>7775</v>
      </c>
      <c r="C3870">
        <v>63.752101897999999</v>
      </c>
      <c r="D3870" t="s">
        <v>37</v>
      </c>
      <c r="E3870">
        <v>793454.57789564901</v>
      </c>
      <c r="F3870">
        <v>9639323.9644663706</v>
      </c>
      <c r="G3870">
        <f>IF(C3870="","",VLOOKUP(C3870,Classes_detaillees!B:D,Classes_detaillees!C$1,TRUE))</f>
        <v>65</v>
      </c>
      <c r="H3870">
        <f>IF(C3870="","",VLOOKUP(C3870,Classes_finales!B:D,Classes_finales!C$1,TRUE))</f>
        <v>70</v>
      </c>
      <c r="I3870">
        <f t="shared" si="60"/>
        <v>20</v>
      </c>
      <c r="J3870" s="31">
        <f>Classes_finales!$W$30*C3870^3+Classes_finales!$W$31*C3870^2+Classes_finales!$W$32*C3870+Classes_finales!$W$33</f>
        <v>6.9091294510153656</v>
      </c>
      <c r="K3870">
        <f>IF(OR(C3870&lt;10,C3870&gt;450),0,IF(H3870&gt;=MAX(Classes_finales!D:D),$M$1,Donnees_SIG!J3870))</f>
        <v>6.9091294510153656</v>
      </c>
      <c r="P3870" t="s">
        <v>39</v>
      </c>
    </row>
    <row r="3871" spans="1:16">
      <c r="A3871" t="s">
        <v>7776</v>
      </c>
      <c r="B3871" t="s">
        <v>7777</v>
      </c>
      <c r="C3871">
        <v>137.36340332</v>
      </c>
      <c r="D3871" t="s">
        <v>37</v>
      </c>
      <c r="E3871">
        <v>791689.93888755201</v>
      </c>
      <c r="F3871">
        <v>9638414.3307145797</v>
      </c>
      <c r="G3871">
        <f>IF(C3871="","",VLOOKUP(C3871,Classes_detaillees!B:D,Classes_detaillees!C$1,TRUE))</f>
        <v>140</v>
      </c>
      <c r="H3871">
        <f>IF(C3871="","",VLOOKUP(C3871,Classes_finales!B:D,Classes_finales!C$1,TRUE))</f>
        <v>80</v>
      </c>
      <c r="I3871">
        <f t="shared" si="60"/>
        <v>20</v>
      </c>
      <c r="J3871" s="31">
        <f>Classes_finales!$W$30*C3871^3+Classes_finales!$W$31*C3871^2+Classes_finales!$W$32*C3871+Classes_finales!$W$33</f>
        <v>-2.9879618174933751</v>
      </c>
      <c r="K3871">
        <f>IF(OR(C3871&lt;10,C3871&gt;450),0,IF(H3871&gt;=MAX(Classes_finales!D:D),$M$1,Donnees_SIG!J3871))</f>
        <v>7.914299999999999</v>
      </c>
      <c r="P3871" t="s">
        <v>39</v>
      </c>
    </row>
    <row r="3872" spans="1:16">
      <c r="A3872" t="s">
        <v>7778</v>
      </c>
      <c r="B3872" t="s">
        <v>7779</v>
      </c>
      <c r="C3872">
        <v>123.16819762999999</v>
      </c>
      <c r="D3872" t="s">
        <v>37</v>
      </c>
      <c r="E3872">
        <v>790924.64322704496</v>
      </c>
      <c r="F3872">
        <v>9639332.9927802291</v>
      </c>
      <c r="G3872">
        <f>IF(C3872="","",VLOOKUP(C3872,Classes_detaillees!B:D,Classes_detaillees!C$1,TRUE))</f>
        <v>125</v>
      </c>
      <c r="H3872">
        <f>IF(C3872="","",VLOOKUP(C3872,Classes_finales!B:D,Classes_finales!C$1,TRUE))</f>
        <v>80</v>
      </c>
      <c r="I3872">
        <f t="shared" si="60"/>
        <v>20</v>
      </c>
      <c r="J3872" s="31">
        <f>Classes_finales!$W$30*C3872^3+Classes_finales!$W$31*C3872^2+Classes_finales!$W$32*C3872+Classes_finales!$W$33</f>
        <v>2.5352326461857122</v>
      </c>
      <c r="K3872">
        <f>IF(OR(C3872&lt;10,C3872&gt;450),0,IF(H3872&gt;=MAX(Classes_finales!D:D),$M$1,Donnees_SIG!J3872))</f>
        <v>7.914299999999999</v>
      </c>
      <c r="P3872" t="s">
        <v>39</v>
      </c>
    </row>
    <row r="3873" spans="1:16">
      <c r="A3873" t="s">
        <v>7780</v>
      </c>
      <c r="B3873" s="31" t="s">
        <v>7781</v>
      </c>
      <c r="C3873">
        <v>56.630798339999998</v>
      </c>
      <c r="D3873" t="s">
        <v>37</v>
      </c>
      <c r="E3873">
        <v>783154.43020993902</v>
      </c>
      <c r="F3873">
        <v>9636146.4225563798</v>
      </c>
      <c r="G3873">
        <f>IF(C3873="","",VLOOKUP(C3873,Classes_detaillees!B:D,Classes_detaillees!C$1,TRUE))</f>
        <v>60</v>
      </c>
      <c r="H3873">
        <f>IF(C3873="","",VLOOKUP(C3873,Classes_finales!B:D,Classes_finales!C$1,TRUE))</f>
        <v>60</v>
      </c>
      <c r="I3873">
        <f t="shared" si="60"/>
        <v>20</v>
      </c>
      <c r="J3873" s="31">
        <f>Classes_finales!$W$30*C3873^3+Classes_finales!$W$31*C3873^2+Classes_finales!$W$32*C3873+Classes_finales!$W$33</f>
        <v>6.1677435292987628</v>
      </c>
      <c r="K3873">
        <f>IF(OR(C3873&lt;10,C3873&gt;450),0,IF(H3873&gt;=MAX(Classes_finales!D:D),$M$1,Donnees_SIG!J3873))</f>
        <v>6.1677435292987628</v>
      </c>
      <c r="P3873" t="s">
        <v>39</v>
      </c>
    </row>
    <row r="3874" spans="1:16">
      <c r="A3874" t="s">
        <v>7782</v>
      </c>
      <c r="B3874" s="31" t="s">
        <v>7783</v>
      </c>
      <c r="C3874">
        <v>102.2440033</v>
      </c>
      <c r="D3874" t="s">
        <v>37</v>
      </c>
      <c r="E3874">
        <v>792018.09654875402</v>
      </c>
      <c r="F3874">
        <v>9639694.6397006791</v>
      </c>
      <c r="G3874">
        <f>IF(C3874="","",VLOOKUP(C3874,Classes_detaillees!B:D,Classes_detaillees!C$1,TRUE))</f>
        <v>105</v>
      </c>
      <c r="H3874">
        <f>IF(C3874="","",VLOOKUP(C3874,Classes_finales!B:D,Classes_finales!C$1,TRUE))</f>
        <v>80</v>
      </c>
      <c r="I3874">
        <f t="shared" si="60"/>
        <v>20</v>
      </c>
      <c r="J3874" s="31">
        <f>Classes_finales!$W$30*C3874^3+Classes_finales!$W$31*C3874^2+Classes_finales!$W$32*C3874+Classes_finales!$W$33</f>
        <v>6.9615821708377208</v>
      </c>
      <c r="K3874">
        <f>IF(OR(C3874&lt;10,C3874&gt;450),0,IF(H3874&gt;=MAX(Classes_finales!D:D),$M$1,Donnees_SIG!J3874))</f>
        <v>7.914299999999999</v>
      </c>
      <c r="P3874" t="s">
        <v>39</v>
      </c>
    </row>
    <row r="3875" spans="1:16">
      <c r="A3875" t="s">
        <v>7784</v>
      </c>
      <c r="B3875" s="31" t="s">
        <v>7785</v>
      </c>
      <c r="C3875">
        <v>47.648300171000002</v>
      </c>
      <c r="D3875" t="s">
        <v>37</v>
      </c>
      <c r="E3875">
        <v>791305.144660605</v>
      </c>
      <c r="F3875">
        <v>9638092.3956220895</v>
      </c>
      <c r="G3875">
        <f>IF(C3875="","",VLOOKUP(C3875,Classes_detaillees!B:D,Classes_detaillees!C$1,TRUE))</f>
        <v>50</v>
      </c>
      <c r="H3875">
        <f>IF(C3875="","",VLOOKUP(C3875,Classes_finales!B:D,Classes_finales!C$1,TRUE))</f>
        <v>50</v>
      </c>
      <c r="I3875">
        <f t="shared" si="60"/>
        <v>20</v>
      </c>
      <c r="J3875" s="31">
        <f>Classes_finales!$W$30*C3875^3+Classes_finales!$W$31*C3875^2+Classes_finales!$W$32*C3875+Classes_finales!$W$33</f>
        <v>5.0647050191771719</v>
      </c>
      <c r="K3875">
        <f>IF(OR(C3875&lt;10,C3875&gt;450),0,IF(H3875&gt;=MAX(Classes_finales!D:D),$M$1,Donnees_SIG!J3875))</f>
        <v>5.0647050191771719</v>
      </c>
      <c r="P3875" t="s">
        <v>39</v>
      </c>
    </row>
    <row r="3876" spans="1:16">
      <c r="A3876" t="s">
        <v>7786</v>
      </c>
      <c r="B3876" t="s">
        <v>7787</v>
      </c>
      <c r="C3876">
        <v>56.469100951999998</v>
      </c>
      <c r="D3876" t="s">
        <v>37</v>
      </c>
      <c r="E3876">
        <v>789962.00351135805</v>
      </c>
      <c r="F3876">
        <v>9637340.8141770996</v>
      </c>
      <c r="G3876">
        <f>IF(C3876="","",VLOOKUP(C3876,Classes_detaillees!B:D,Classes_detaillees!C$1,TRUE))</f>
        <v>60</v>
      </c>
      <c r="H3876">
        <f>IF(C3876="","",VLOOKUP(C3876,Classes_finales!B:D,Classes_finales!C$1,TRUE))</f>
        <v>60</v>
      </c>
      <c r="I3876">
        <f t="shared" si="60"/>
        <v>20</v>
      </c>
      <c r="J3876" s="31">
        <f>Classes_finales!$W$30*C3876^3+Classes_finales!$W$31*C3876^2+Classes_finales!$W$32*C3876+Classes_finales!$W$33</f>
        <v>6.1493349544308096</v>
      </c>
      <c r="K3876">
        <f>IF(OR(C3876&lt;10,C3876&gt;450),0,IF(H3876&gt;=MAX(Classes_finales!D:D),$M$1,Donnees_SIG!J3876))</f>
        <v>6.1493349544308096</v>
      </c>
      <c r="P3876" t="s">
        <v>39</v>
      </c>
    </row>
    <row r="3877" spans="1:16">
      <c r="A3877" t="s">
        <v>7788</v>
      </c>
      <c r="B3877" t="s">
        <v>7789</v>
      </c>
      <c r="C3877">
        <v>190.14500426999999</v>
      </c>
      <c r="D3877" t="s">
        <v>37</v>
      </c>
      <c r="E3877">
        <v>792309.11760449701</v>
      </c>
      <c r="F3877">
        <v>9638460.7984570693</v>
      </c>
      <c r="G3877">
        <f>IF(C3877="","",VLOOKUP(C3877,Classes_detaillees!B:D,Classes_detaillees!C$1,TRUE))</f>
        <v>195</v>
      </c>
      <c r="H3877">
        <f>IF(C3877="","",VLOOKUP(C3877,Classes_finales!B:D,Classes_finales!C$1,TRUE))</f>
        <v>80</v>
      </c>
      <c r="I3877">
        <f t="shared" si="60"/>
        <v>20</v>
      </c>
      <c r="J3877" s="31">
        <f>Classes_finales!$W$30*C3877^3+Classes_finales!$W$31*C3877^2+Classes_finales!$W$32*C3877+Classes_finales!$W$33</f>
        <v>-47.611498438507404</v>
      </c>
      <c r="K3877">
        <f>IF(OR(C3877&lt;10,C3877&gt;450),0,IF(H3877&gt;=MAX(Classes_finales!D:D),$M$1,Donnees_SIG!J3877))</f>
        <v>7.914299999999999</v>
      </c>
      <c r="P3877" t="s">
        <v>39</v>
      </c>
    </row>
    <row r="3878" spans="1:16">
      <c r="A3878" t="s">
        <v>7790</v>
      </c>
      <c r="B3878" t="s">
        <v>7791</v>
      </c>
      <c r="C3878">
        <v>23.36300087</v>
      </c>
      <c r="D3878" t="s">
        <v>37</v>
      </c>
      <c r="E3878">
        <v>790725.90895025001</v>
      </c>
      <c r="F3878">
        <v>9638583.8478752691</v>
      </c>
      <c r="G3878">
        <f>IF(C3878="","",VLOOKUP(C3878,Classes_detaillees!B:D,Classes_detaillees!C$1,TRUE))</f>
        <v>25</v>
      </c>
      <c r="H3878">
        <f>IF(C3878="","",VLOOKUP(C3878,Classes_finales!B:D,Classes_finales!C$1,TRUE))</f>
        <v>30</v>
      </c>
      <c r="I3878">
        <f t="shared" si="60"/>
        <v>20</v>
      </c>
      <c r="J3878" s="31">
        <f>Classes_finales!$W$30*C3878^3+Classes_finales!$W$31*C3878^2+Classes_finales!$W$32*C3878+Classes_finales!$W$33</f>
        <v>1.797435884381311</v>
      </c>
      <c r="K3878">
        <f>IF(OR(C3878&lt;10,C3878&gt;450),0,IF(H3878&gt;=MAX(Classes_finales!D:D),$M$1,Donnees_SIG!J3878))</f>
        <v>1.797435884381311</v>
      </c>
      <c r="P3878" t="s">
        <v>39</v>
      </c>
    </row>
    <row r="3879" spans="1:16">
      <c r="A3879" t="s">
        <v>7792</v>
      </c>
      <c r="B3879" t="s">
        <v>7793</v>
      </c>
      <c r="C3879">
        <v>14.240500450000001</v>
      </c>
      <c r="D3879" t="s">
        <v>37</v>
      </c>
      <c r="E3879">
        <v>791425.28261977097</v>
      </c>
      <c r="F3879">
        <v>9639335.10651193</v>
      </c>
      <c r="G3879">
        <f>IF(C3879="","",VLOOKUP(C3879,Classes_detaillees!B:D,Classes_detaillees!C$1,TRUE))</f>
        <v>15</v>
      </c>
      <c r="H3879">
        <f>IF(C3879="","",VLOOKUP(C3879,Classes_finales!B:D,Classes_finales!C$1,TRUE))</f>
        <v>15</v>
      </c>
      <c r="I3879">
        <f t="shared" si="60"/>
        <v>20</v>
      </c>
      <c r="J3879" s="31">
        <f>Classes_finales!$W$30*C3879^3+Classes_finales!$W$31*C3879^2+Classes_finales!$W$32*C3879+Classes_finales!$W$33</f>
        <v>0.72096940285420819</v>
      </c>
      <c r="K3879">
        <f>IF(OR(C3879&lt;10,C3879&gt;450),0,IF(H3879&gt;=MAX(Classes_finales!D:D),$M$1,Donnees_SIG!J3879))</f>
        <v>0.72096940285420819</v>
      </c>
      <c r="P3879" t="s">
        <v>39</v>
      </c>
    </row>
    <row r="3880" spans="1:16">
      <c r="A3880" t="s">
        <v>7794</v>
      </c>
      <c r="B3880" t="s">
        <v>7795</v>
      </c>
      <c r="C3880">
        <v>44.979698181000003</v>
      </c>
      <c r="D3880" t="s">
        <v>37</v>
      </c>
      <c r="E3880">
        <v>792518.46210914897</v>
      </c>
      <c r="F3880">
        <v>9639660.5536391698</v>
      </c>
      <c r="G3880">
        <f>IF(C3880="","",VLOOKUP(C3880,Classes_detaillees!B:D,Classes_detaillees!C$1,TRUE))</f>
        <v>45</v>
      </c>
      <c r="H3880">
        <f>IF(C3880="","",VLOOKUP(C3880,Classes_finales!B:D,Classes_finales!C$1,TRUE))</f>
        <v>50</v>
      </c>
      <c r="I3880">
        <f t="shared" si="60"/>
        <v>20</v>
      </c>
      <c r="J3880" s="31">
        <f>Classes_finales!$W$30*C3880^3+Classes_finales!$W$31*C3880^2+Classes_finales!$W$32*C3880+Classes_finales!$W$33</f>
        <v>4.7125915314308262</v>
      </c>
      <c r="K3880">
        <f>IF(OR(C3880&lt;10,C3880&gt;450),0,IF(H3880&gt;=MAX(Classes_finales!D:D),$M$1,Donnees_SIG!J3880))</f>
        <v>4.7125915314308262</v>
      </c>
      <c r="P3880" t="s">
        <v>39</v>
      </c>
    </row>
    <row r="3881" spans="1:16">
      <c r="A3881" t="s">
        <v>7796</v>
      </c>
      <c r="B3881" t="s">
        <v>7797</v>
      </c>
      <c r="C3881">
        <v>49.494400024000001</v>
      </c>
      <c r="D3881" t="s">
        <v>37</v>
      </c>
      <c r="E3881">
        <v>782758.29781344696</v>
      </c>
      <c r="F3881">
        <v>9635880.5265861396</v>
      </c>
      <c r="G3881">
        <f>IF(C3881="","",VLOOKUP(C3881,Classes_detaillees!B:D,Classes_detaillees!C$1,TRUE))</f>
        <v>50</v>
      </c>
      <c r="H3881">
        <f>IF(C3881="","",VLOOKUP(C3881,Classes_finales!B:D,Classes_finales!C$1,TRUE))</f>
        <v>50</v>
      </c>
      <c r="I3881">
        <f t="shared" si="60"/>
        <v>20</v>
      </c>
      <c r="J3881" s="31">
        <f>Classes_finales!$W$30*C3881^3+Classes_finales!$W$31*C3881^2+Classes_finales!$W$32*C3881+Classes_finales!$W$33</f>
        <v>5.3029374429209604</v>
      </c>
      <c r="K3881">
        <f>IF(OR(C3881&lt;10,C3881&gt;450),0,IF(H3881&gt;=MAX(Classes_finales!D:D),$M$1,Donnees_SIG!J3881))</f>
        <v>5.3029374429209604</v>
      </c>
      <c r="P3881" t="s">
        <v>39</v>
      </c>
    </row>
    <row r="3882" spans="1:16">
      <c r="A3882" t="s">
        <v>7798</v>
      </c>
      <c r="B3882" s="31" t="s">
        <v>7799</v>
      </c>
      <c r="C3882">
        <v>25.294500351</v>
      </c>
      <c r="D3882" t="s">
        <v>37</v>
      </c>
      <c r="E3882">
        <v>790204.31654502102</v>
      </c>
      <c r="F3882">
        <v>9638883.3843398001</v>
      </c>
      <c r="G3882">
        <f>IF(C3882="","",VLOOKUP(C3882,Classes_detaillees!B:D,Classes_detaillees!C$1,TRUE))</f>
        <v>30</v>
      </c>
      <c r="H3882">
        <f>IF(C3882="","",VLOOKUP(C3882,Classes_finales!B:D,Classes_finales!C$1,TRUE))</f>
        <v>30</v>
      </c>
      <c r="I3882">
        <f t="shared" si="60"/>
        <v>20</v>
      </c>
      <c r="J3882" s="31">
        <f>Classes_finales!$W$30*C3882^3+Classes_finales!$W$31*C3882^2+Classes_finales!$W$32*C3882+Classes_finales!$W$33</f>
        <v>2.0454685458961186</v>
      </c>
      <c r="K3882">
        <f>IF(OR(C3882&lt;10,C3882&gt;450),0,IF(H3882&gt;=MAX(Classes_finales!D:D),$M$1,Donnees_SIG!J3882))</f>
        <v>2.0454685458961186</v>
      </c>
      <c r="P3882" t="s">
        <v>39</v>
      </c>
    </row>
    <row r="3883" spans="1:16">
      <c r="A3883" t="s">
        <v>7800</v>
      </c>
      <c r="B3883" t="s">
        <v>7801</v>
      </c>
      <c r="C3883">
        <v>67.458702087000006</v>
      </c>
      <c r="D3883" t="s">
        <v>37</v>
      </c>
      <c r="E3883">
        <v>786000.91413129505</v>
      </c>
      <c r="F3883">
        <v>9636450.6247026809</v>
      </c>
      <c r="G3883">
        <f>IF(C3883="","",VLOOKUP(C3883,Classes_detaillees!B:D,Classes_detaillees!C$1,TRUE))</f>
        <v>70</v>
      </c>
      <c r="H3883">
        <f>IF(C3883="","",VLOOKUP(C3883,Classes_finales!B:D,Classes_finales!C$1,TRUE))</f>
        <v>70</v>
      </c>
      <c r="I3883">
        <f t="shared" si="60"/>
        <v>20</v>
      </c>
      <c r="J3883" s="31">
        <f>Classes_finales!$W$30*C3883^3+Classes_finales!$W$31*C3883^2+Classes_finales!$W$32*C3883+Classes_finales!$W$33</f>
        <v>7.2325338317567684</v>
      </c>
      <c r="K3883">
        <f>IF(OR(C3883&lt;10,C3883&gt;450),0,IF(H3883&gt;=MAX(Classes_finales!D:D),$M$1,Donnees_SIG!J3883))</f>
        <v>7.2325338317567684</v>
      </c>
      <c r="P3883" t="s">
        <v>39</v>
      </c>
    </row>
    <row r="3884" spans="1:16">
      <c r="A3884" t="s">
        <v>7802</v>
      </c>
      <c r="B3884" t="s">
        <v>7803</v>
      </c>
      <c r="C3884">
        <v>225.86889647999999</v>
      </c>
      <c r="D3884" t="s">
        <v>37</v>
      </c>
      <c r="E3884">
        <v>792111.16032904503</v>
      </c>
      <c r="F3884">
        <v>9638526.1713390294</v>
      </c>
      <c r="G3884">
        <f>IF(C3884="","",VLOOKUP(C3884,Classes_detaillees!B:D,Classes_detaillees!C$1,TRUE))</f>
        <v>230</v>
      </c>
      <c r="H3884">
        <f>IF(C3884="","",VLOOKUP(C3884,Classes_finales!B:D,Classes_finales!C$1,TRUE))</f>
        <v>80</v>
      </c>
      <c r="I3884">
        <f t="shared" si="60"/>
        <v>20</v>
      </c>
      <c r="J3884" s="31">
        <f>Classes_finales!$W$30*C3884^3+Classes_finales!$W$31*C3884^2+Classes_finales!$W$32*C3884+Classes_finales!$W$33</f>
        <v>-105.85086973944668</v>
      </c>
      <c r="K3884">
        <f>IF(OR(C3884&lt;10,C3884&gt;450),0,IF(H3884&gt;=MAX(Classes_finales!D:D),$M$1,Donnees_SIG!J3884))</f>
        <v>7.914299999999999</v>
      </c>
      <c r="P3884" t="s">
        <v>39</v>
      </c>
    </row>
    <row r="3885" spans="1:16">
      <c r="A3885" t="s">
        <v>7804</v>
      </c>
      <c r="B3885" t="s">
        <v>7805</v>
      </c>
      <c r="C3885">
        <v>69.813499450999998</v>
      </c>
      <c r="D3885" t="s">
        <v>37</v>
      </c>
      <c r="E3885">
        <v>793405.39290226495</v>
      </c>
      <c r="F3885">
        <v>9638928.0102803502</v>
      </c>
      <c r="G3885">
        <f>IF(C3885="","",VLOOKUP(C3885,Classes_detaillees!B:D,Classes_detaillees!C$1,TRUE))</f>
        <v>70</v>
      </c>
      <c r="H3885">
        <f>IF(C3885="","",VLOOKUP(C3885,Classes_finales!B:D,Classes_finales!C$1,TRUE))</f>
        <v>70</v>
      </c>
      <c r="I3885">
        <f t="shared" si="60"/>
        <v>20</v>
      </c>
      <c r="J3885" s="31">
        <f>Classes_finales!$W$30*C3885^3+Classes_finales!$W$31*C3885^2+Classes_finales!$W$32*C3885+Classes_finales!$W$33</f>
        <v>7.4120076759052829</v>
      </c>
      <c r="K3885">
        <f>IF(OR(C3885&lt;10,C3885&gt;450),0,IF(H3885&gt;=MAX(Classes_finales!D:D),$M$1,Donnees_SIG!J3885))</f>
        <v>7.4120076759052829</v>
      </c>
      <c r="P3885" t="s">
        <v>39</v>
      </c>
    </row>
    <row r="3886" spans="1:16">
      <c r="A3886" t="s">
        <v>7806</v>
      </c>
      <c r="B3886" t="s">
        <v>7807</v>
      </c>
      <c r="C3886">
        <v>24.833200455</v>
      </c>
      <c r="D3886" t="s">
        <v>37</v>
      </c>
      <c r="E3886">
        <v>790679.33870751201</v>
      </c>
      <c r="F3886">
        <v>9638618.9581872392</v>
      </c>
      <c r="G3886">
        <f>IF(C3886="","",VLOOKUP(C3886,Classes_detaillees!B:D,Classes_detaillees!C$1,TRUE))</f>
        <v>25</v>
      </c>
      <c r="H3886">
        <f>IF(C3886="","",VLOOKUP(C3886,Classes_finales!B:D,Classes_finales!C$1,TRUE))</f>
        <v>30</v>
      </c>
      <c r="I3886">
        <f t="shared" si="60"/>
        <v>20</v>
      </c>
      <c r="J3886" s="31">
        <f>Classes_finales!$W$30*C3886^3+Classes_finales!$W$31*C3886^2+Classes_finales!$W$32*C3886+Classes_finales!$W$33</f>
        <v>1.9857357071529815</v>
      </c>
      <c r="K3886">
        <f>IF(OR(C3886&lt;10,C3886&gt;450),0,IF(H3886&gt;=MAX(Classes_finales!D:D),$M$1,Donnees_SIG!J3886))</f>
        <v>1.9857357071529815</v>
      </c>
      <c r="P3886" t="s">
        <v>39</v>
      </c>
    </row>
    <row r="3887" spans="1:16">
      <c r="A3887" t="s">
        <v>7808</v>
      </c>
      <c r="B3887" t="s">
        <v>7809</v>
      </c>
      <c r="C3887">
        <v>142.85279846</v>
      </c>
      <c r="D3887" t="s">
        <v>37</v>
      </c>
      <c r="E3887">
        <v>790250.24160698603</v>
      </c>
      <c r="F3887">
        <v>9638794.7565814592</v>
      </c>
      <c r="G3887">
        <f>IF(C3887="","",VLOOKUP(C3887,Classes_detaillees!B:D,Classes_detaillees!C$1,TRUE))</f>
        <v>145</v>
      </c>
      <c r="H3887">
        <f>IF(C3887="","",VLOOKUP(C3887,Classes_finales!B:D,Classes_finales!C$1,TRUE))</f>
        <v>80</v>
      </c>
      <c r="I3887">
        <f t="shared" si="60"/>
        <v>20</v>
      </c>
      <c r="J3887" s="31">
        <f>Classes_finales!$W$30*C3887^3+Classes_finales!$W$31*C3887^2+Classes_finales!$W$32*C3887+Classes_finales!$W$33</f>
        <v>-5.7578656990260271</v>
      </c>
      <c r="K3887">
        <f>IF(OR(C3887&lt;10,C3887&gt;450),0,IF(H3887&gt;=MAX(Classes_finales!D:D),$M$1,Donnees_SIG!J3887))</f>
        <v>7.914299999999999</v>
      </c>
      <c r="P3887" t="s">
        <v>39</v>
      </c>
    </row>
    <row r="3888" spans="1:16">
      <c r="A3888" t="s">
        <v>7810</v>
      </c>
      <c r="B3888" t="s">
        <v>7811</v>
      </c>
      <c r="C3888">
        <v>10.34679985</v>
      </c>
      <c r="D3888" t="s">
        <v>37</v>
      </c>
      <c r="E3888">
        <v>792248.17824006698</v>
      </c>
      <c r="F3888">
        <v>9638684.2070122398</v>
      </c>
      <c r="G3888">
        <f>IF(C3888="","",VLOOKUP(C3888,Classes_detaillees!B:D,Classes_detaillees!C$1,TRUE))</f>
        <v>15</v>
      </c>
      <c r="H3888">
        <f>IF(C3888="","",VLOOKUP(C3888,Classes_finales!B:D,Classes_finales!C$1,TRUE))</f>
        <v>15</v>
      </c>
      <c r="I3888">
        <f t="shared" si="60"/>
        <v>20</v>
      </c>
      <c r="J3888" s="31">
        <f>Classes_finales!$W$30*C3888^3+Classes_finales!$W$31*C3888^2+Classes_finales!$W$32*C3888+Classes_finales!$W$33</f>
        <v>0.32440290378923375</v>
      </c>
      <c r="K3888">
        <f>IF(OR(C3888&lt;10,C3888&gt;450),0,IF(H3888&gt;=MAX(Classes_finales!D:D),$M$1,Donnees_SIG!J3888))</f>
        <v>0.32440290378923375</v>
      </c>
      <c r="P3888" t="s">
        <v>39</v>
      </c>
    </row>
    <row r="3889" spans="1:16">
      <c r="A3889" t="s">
        <v>7812</v>
      </c>
      <c r="B3889" t="s">
        <v>7813</v>
      </c>
      <c r="C3889">
        <v>90.695800781000003</v>
      </c>
      <c r="D3889" t="s">
        <v>37</v>
      </c>
      <c r="E3889">
        <v>783208.185992143</v>
      </c>
      <c r="F3889">
        <v>9636559.7572733499</v>
      </c>
      <c r="G3889">
        <f>IF(C3889="","",VLOOKUP(C3889,Classes_detaillees!B:D,Classes_detaillees!C$1,TRUE))</f>
        <v>95</v>
      </c>
      <c r="H3889">
        <f>IF(C3889="","",VLOOKUP(C3889,Classes_finales!B:D,Classes_finales!C$1,TRUE))</f>
        <v>80</v>
      </c>
      <c r="I3889">
        <f t="shared" si="60"/>
        <v>20</v>
      </c>
      <c r="J3889" s="31">
        <f>Classes_finales!$W$30*C3889^3+Classes_finales!$W$31*C3889^2+Classes_finales!$W$32*C3889+Classes_finales!$W$33</f>
        <v>7.8587130129409264</v>
      </c>
      <c r="K3889">
        <f>IF(OR(C3889&lt;10,C3889&gt;450),0,IF(H3889&gt;=MAX(Classes_finales!D:D),$M$1,Donnees_SIG!J3889))</f>
        <v>7.914299999999999</v>
      </c>
      <c r="P3889" t="s">
        <v>39</v>
      </c>
    </row>
    <row r="3890" spans="1:16">
      <c r="A3890" t="s">
        <v>7814</v>
      </c>
      <c r="B3890" t="s">
        <v>7815</v>
      </c>
      <c r="C3890">
        <v>99.927299500000004</v>
      </c>
      <c r="D3890" t="s">
        <v>37</v>
      </c>
      <c r="E3890">
        <v>791431.62201886706</v>
      </c>
      <c r="F3890">
        <v>9638030.5954653602</v>
      </c>
      <c r="G3890">
        <f>IF(C3890="","",VLOOKUP(C3890,Classes_detaillees!B:D,Classes_detaillees!C$1,TRUE))</f>
        <v>100</v>
      </c>
      <c r="H3890">
        <f>IF(C3890="","",VLOOKUP(C3890,Classes_finales!B:D,Classes_finales!C$1,TRUE))</f>
        <v>80</v>
      </c>
      <c r="I3890">
        <f t="shared" si="60"/>
        <v>20</v>
      </c>
      <c r="J3890" s="31">
        <f>Classes_finales!$W$30*C3890^3+Classes_finales!$W$31*C3890^2+Classes_finales!$W$32*C3890+Classes_finales!$W$33</f>
        <v>7.2197753448567052</v>
      </c>
      <c r="K3890">
        <f>IF(OR(C3890&lt;10,C3890&gt;450),0,IF(H3890&gt;=MAX(Classes_finales!D:D),$M$1,Donnees_SIG!J3890))</f>
        <v>7.914299999999999</v>
      </c>
      <c r="P3890" t="s">
        <v>39</v>
      </c>
    </row>
    <row r="3891" spans="1:16">
      <c r="A3891" t="s">
        <v>7816</v>
      </c>
      <c r="B3891" s="31" t="s">
        <v>7817</v>
      </c>
      <c r="C3891">
        <v>413.06729125999999</v>
      </c>
      <c r="D3891" t="s">
        <v>37</v>
      </c>
      <c r="E3891">
        <v>782942.00728078396</v>
      </c>
      <c r="F3891">
        <v>9635691.9527376704</v>
      </c>
      <c r="G3891">
        <f>IF(C3891="","",VLOOKUP(C3891,Classes_detaillees!B:D,Classes_detaillees!C$1,TRUE))</f>
        <v>415</v>
      </c>
      <c r="H3891">
        <f>IF(C3891="","",VLOOKUP(C3891,Classes_finales!B:D,Classes_finales!C$1,TRUE))</f>
        <v>80</v>
      </c>
      <c r="I3891">
        <f t="shared" si="60"/>
        <v>20</v>
      </c>
      <c r="J3891" s="31">
        <f>Classes_finales!$W$30*C3891^3+Classes_finales!$W$31*C3891^2+Classes_finales!$W$32*C3891+Classes_finales!$W$33</f>
        <v>-1011.1887998761514</v>
      </c>
      <c r="K3891">
        <f>IF(OR(C3891&lt;10,C3891&gt;450),0,IF(H3891&gt;=MAX(Classes_finales!D:D),$M$1,Donnees_SIG!J3891))</f>
        <v>7.914299999999999</v>
      </c>
      <c r="P3891" t="s">
        <v>39</v>
      </c>
    </row>
    <row r="3892" spans="1:16">
      <c r="A3892" t="s">
        <v>7818</v>
      </c>
      <c r="B3892" t="s">
        <v>7819</v>
      </c>
      <c r="C3892">
        <v>76.978996276999993</v>
      </c>
      <c r="D3892" t="s">
        <v>37</v>
      </c>
      <c r="E3892">
        <v>790684.99564072199</v>
      </c>
      <c r="F3892">
        <v>9637608.0235662796</v>
      </c>
      <c r="G3892">
        <f>IF(C3892="","",VLOOKUP(C3892,Classes_detaillees!B:D,Classes_detaillees!C$1,TRUE))</f>
        <v>80</v>
      </c>
      <c r="H3892">
        <f>IF(C3892="","",VLOOKUP(C3892,Classes_finales!B:D,Classes_finales!C$1,TRUE))</f>
        <v>80</v>
      </c>
      <c r="I3892">
        <f t="shared" si="60"/>
        <v>20</v>
      </c>
      <c r="J3892" s="31">
        <f>Classes_finales!$W$30*C3892^3+Classes_finales!$W$31*C3892^2+Classes_finales!$W$32*C3892+Classes_finales!$W$33</f>
        <v>7.8158996238158007</v>
      </c>
      <c r="K3892">
        <f>IF(OR(C3892&lt;10,C3892&gt;450),0,IF(H3892&gt;=MAX(Classes_finales!D:D),$M$1,Donnees_SIG!J3892))</f>
        <v>7.914299999999999</v>
      </c>
      <c r="P3892" t="s">
        <v>39</v>
      </c>
    </row>
    <row r="3893" spans="1:16">
      <c r="A3893" t="s">
        <v>7820</v>
      </c>
      <c r="B3893" t="s">
        <v>7821</v>
      </c>
      <c r="C3893">
        <v>232.24989318999999</v>
      </c>
      <c r="D3893" t="s">
        <v>37</v>
      </c>
      <c r="E3893">
        <v>790697.96277278999</v>
      </c>
      <c r="F3893">
        <v>9638563.2870771904</v>
      </c>
      <c r="G3893">
        <f>IF(C3893="","",VLOOKUP(C3893,Classes_detaillees!B:D,Classes_detaillees!C$1,TRUE))</f>
        <v>235</v>
      </c>
      <c r="H3893">
        <f>IF(C3893="","",VLOOKUP(C3893,Classes_finales!B:D,Classes_finales!C$1,TRUE))</f>
        <v>80</v>
      </c>
      <c r="I3893">
        <f t="shared" si="60"/>
        <v>20</v>
      </c>
      <c r="J3893" s="31">
        <f>Classes_finales!$W$30*C3893^3+Classes_finales!$W$31*C3893^2+Classes_finales!$W$32*C3893+Classes_finales!$W$33</f>
        <v>-119.14589735897735</v>
      </c>
      <c r="K3893">
        <f>IF(OR(C3893&lt;10,C3893&gt;450),0,IF(H3893&gt;=MAX(Classes_finales!D:D),$M$1,Donnees_SIG!J3893))</f>
        <v>7.914299999999999</v>
      </c>
      <c r="P3893" t="s">
        <v>39</v>
      </c>
    </row>
    <row r="3894" spans="1:16">
      <c r="A3894" t="s">
        <v>7822</v>
      </c>
      <c r="B3894" s="31" t="s">
        <v>7823</v>
      </c>
      <c r="C3894">
        <v>56.407699585000003</v>
      </c>
      <c r="D3894" t="s">
        <v>37</v>
      </c>
      <c r="E3894">
        <v>790259.78476040799</v>
      </c>
      <c r="F3894">
        <v>9638616.84579519</v>
      </c>
      <c r="G3894">
        <f>IF(C3894="","",VLOOKUP(C3894,Classes_detaillees!B:D,Classes_detaillees!C$1,TRUE))</f>
        <v>60</v>
      </c>
      <c r="H3894">
        <f>IF(C3894="","",VLOOKUP(C3894,Classes_finales!B:D,Classes_finales!C$1,TRUE))</f>
        <v>60</v>
      </c>
      <c r="I3894">
        <f t="shared" si="60"/>
        <v>20</v>
      </c>
      <c r="J3894" s="31">
        <f>Classes_finales!$W$30*C3894^3+Classes_finales!$W$31*C3894^2+Classes_finales!$W$32*C3894+Classes_finales!$W$33</f>
        <v>6.1423283608850827</v>
      </c>
      <c r="K3894">
        <f>IF(OR(C3894&lt;10,C3894&gt;450),0,IF(H3894&gt;=MAX(Classes_finales!D:D),$M$1,Donnees_SIG!J3894))</f>
        <v>6.1423283608850827</v>
      </c>
      <c r="P3894" t="s">
        <v>39</v>
      </c>
    </row>
    <row r="3895" spans="1:16">
      <c r="A3895" t="s">
        <v>7824</v>
      </c>
      <c r="B3895" t="s">
        <v>7825</v>
      </c>
      <c r="C3895">
        <v>75.480400084999999</v>
      </c>
      <c r="D3895" t="s">
        <v>37</v>
      </c>
      <c r="E3895">
        <v>789821.37614987802</v>
      </c>
      <c r="F3895">
        <v>9638403.1293425802</v>
      </c>
      <c r="G3895">
        <f>IF(C3895="","",VLOOKUP(C3895,Classes_detaillees!B:D,Classes_detaillees!C$1,TRUE))</f>
        <v>80</v>
      </c>
      <c r="H3895">
        <f>IF(C3895="","",VLOOKUP(C3895,Classes_finales!B:D,Classes_finales!C$1,TRUE))</f>
        <v>80</v>
      </c>
      <c r="I3895">
        <f t="shared" si="60"/>
        <v>20</v>
      </c>
      <c r="J3895" s="31">
        <f>Classes_finales!$W$30*C3895^3+Classes_finales!$W$31*C3895^2+Classes_finales!$W$32*C3895+Classes_finales!$W$33</f>
        <v>7.7504987430677765</v>
      </c>
      <c r="K3895">
        <f>IF(OR(C3895&lt;10,C3895&gt;450),0,IF(H3895&gt;=MAX(Classes_finales!D:D),$M$1,Donnees_SIG!J3895))</f>
        <v>7.914299999999999</v>
      </c>
      <c r="P3895" t="s">
        <v>39</v>
      </c>
    </row>
    <row r="3896" spans="1:16">
      <c r="A3896" t="s">
        <v>7826</v>
      </c>
      <c r="B3896" s="31" t="s">
        <v>7827</v>
      </c>
      <c r="C3896">
        <v>10.937700272000001</v>
      </c>
      <c r="D3896" t="s">
        <v>37</v>
      </c>
      <c r="E3896">
        <v>790576.19814134005</v>
      </c>
      <c r="F3896">
        <v>9638314.9133042507</v>
      </c>
      <c r="G3896">
        <f>IF(C3896="","",VLOOKUP(C3896,Classes_detaillees!B:D,Classes_detaillees!C$1,TRUE))</f>
        <v>15</v>
      </c>
      <c r="H3896">
        <f>IF(C3896="","",VLOOKUP(C3896,Classes_finales!B:D,Classes_finales!C$1,TRUE))</f>
        <v>15</v>
      </c>
      <c r="I3896">
        <f t="shared" si="60"/>
        <v>20</v>
      </c>
      <c r="J3896" s="31">
        <f>Classes_finales!$W$30*C3896^3+Classes_finales!$W$31*C3896^2+Classes_finales!$W$32*C3896+Classes_finales!$W$33</f>
        <v>0.38167811663731177</v>
      </c>
      <c r="K3896">
        <f>IF(OR(C3896&lt;10,C3896&gt;450),0,IF(H3896&gt;=MAX(Classes_finales!D:D),$M$1,Donnees_SIG!J3896))</f>
        <v>0.38167811663731177</v>
      </c>
      <c r="P3896" t="s">
        <v>39</v>
      </c>
    </row>
    <row r="3897" spans="1:16">
      <c r="A3897" t="s">
        <v>7828</v>
      </c>
      <c r="B3897" t="s">
        <v>7829</v>
      </c>
      <c r="C3897">
        <v>9.1681995391999997</v>
      </c>
      <c r="D3897" t="s">
        <v>37</v>
      </c>
      <c r="E3897">
        <v>782983.41508890397</v>
      </c>
      <c r="F3897">
        <v>9636276.2931293193</v>
      </c>
      <c r="G3897">
        <f>IF(C3897="","",VLOOKUP(C3897,Classes_detaillees!B:D,Classes_detaillees!C$1,TRUE))</f>
        <v>10</v>
      </c>
      <c r="H3897">
        <f>IF(C3897="","",VLOOKUP(C3897,Classes_finales!B:D,Classes_finales!C$1,TRUE))</f>
        <v>10</v>
      </c>
      <c r="I3897">
        <f t="shared" si="60"/>
        <v>20</v>
      </c>
      <c r="J3897" s="31">
        <f>Classes_finales!$W$30*C3897^3+Classes_finales!$W$31*C3897^2+Classes_finales!$W$32*C3897+Classes_finales!$W$33</f>
        <v>0.21348067380241742</v>
      </c>
      <c r="K3897">
        <f>IF(OR(C3897&lt;10,C3897&gt;450),0,IF(H3897&gt;=MAX(Classes_finales!D:D),$M$1,Donnees_SIG!J3897))</f>
        <v>0</v>
      </c>
      <c r="P3897" t="s">
        <v>39</v>
      </c>
    </row>
    <row r="3898" spans="1:16">
      <c r="A3898" t="s">
        <v>7830</v>
      </c>
      <c r="B3898" t="s">
        <v>7831</v>
      </c>
      <c r="C3898">
        <v>37.644901275999999</v>
      </c>
      <c r="D3898" t="s">
        <v>37</v>
      </c>
      <c r="E3898">
        <v>791619.80159782898</v>
      </c>
      <c r="F3898">
        <v>9638287.7107357699</v>
      </c>
      <c r="G3898">
        <f>IF(C3898="","",VLOOKUP(C3898,Classes_detaillees!B:D,Classes_detaillees!C$1,TRUE))</f>
        <v>40</v>
      </c>
      <c r="H3898">
        <f>IF(C3898="","",VLOOKUP(C3898,Classes_finales!B:D,Classes_finales!C$1,TRUE))</f>
        <v>40</v>
      </c>
      <c r="I3898">
        <f t="shared" si="60"/>
        <v>20</v>
      </c>
      <c r="J3898" s="31">
        <f>Classes_finales!$W$30*C3898^3+Classes_finales!$W$31*C3898^2+Classes_finales!$W$32*C3898+Classes_finales!$W$33</f>
        <v>3.715038937314866</v>
      </c>
      <c r="K3898">
        <f>IF(OR(C3898&lt;10,C3898&gt;450),0,IF(H3898&gt;=MAX(Classes_finales!D:D),$M$1,Donnees_SIG!J3898))</f>
        <v>3.715038937314866</v>
      </c>
      <c r="P3898" t="s">
        <v>39</v>
      </c>
    </row>
    <row r="3899" spans="1:16">
      <c r="A3899" t="s">
        <v>7832</v>
      </c>
      <c r="B3899" s="31" t="s">
        <v>7833</v>
      </c>
      <c r="C3899">
        <v>80.698997497999997</v>
      </c>
      <c r="D3899" t="s">
        <v>37</v>
      </c>
      <c r="E3899">
        <v>783327.74908972497</v>
      </c>
      <c r="F3899">
        <v>9635385.7230801191</v>
      </c>
      <c r="G3899">
        <f>IF(C3899="","",VLOOKUP(C3899,Classes_detaillees!B:D,Classes_detaillees!C$1,TRUE))</f>
        <v>85</v>
      </c>
      <c r="H3899">
        <f>IF(C3899="","",VLOOKUP(C3899,Classes_finales!B:D,Classes_finales!C$1,TRUE))</f>
        <v>80</v>
      </c>
      <c r="I3899">
        <f t="shared" si="60"/>
        <v>20</v>
      </c>
      <c r="J3899" s="31">
        <f>Classes_finales!$W$30*C3899^3+Classes_finales!$W$31*C3899^2+Classes_finales!$W$32*C3899+Classes_finales!$W$33</f>
        <v>7.9304278536258206</v>
      </c>
      <c r="K3899">
        <f>IF(OR(C3899&lt;10,C3899&gt;450),0,IF(H3899&gt;=MAX(Classes_finales!D:D),$M$1,Donnees_SIG!J3899))</f>
        <v>7.914299999999999</v>
      </c>
      <c r="P3899" t="s">
        <v>39</v>
      </c>
    </row>
    <row r="3900" spans="1:16">
      <c r="A3900" t="s">
        <v>7834</v>
      </c>
      <c r="B3900" s="31" t="s">
        <v>7835</v>
      </c>
      <c r="C3900">
        <v>12.799799919</v>
      </c>
      <c r="D3900" t="s">
        <v>37</v>
      </c>
      <c r="E3900">
        <v>783396.10286024795</v>
      </c>
      <c r="F3900">
        <v>9635458.0524904802</v>
      </c>
      <c r="G3900">
        <f>IF(C3900="","",VLOOKUP(C3900,Classes_detaillees!B:D,Classes_detaillees!C$1,TRUE))</f>
        <v>15</v>
      </c>
      <c r="H3900">
        <f>IF(C3900="","",VLOOKUP(C3900,Classes_finales!B:D,Classes_finales!C$1,TRUE))</f>
        <v>15</v>
      </c>
      <c r="I3900">
        <f t="shared" si="60"/>
        <v>20</v>
      </c>
      <c r="J3900" s="31">
        <f>Classes_finales!$W$30*C3900^3+Classes_finales!$W$31*C3900^2+Classes_finales!$W$32*C3900+Classes_finales!$W$33</f>
        <v>0.56910427376276895</v>
      </c>
      <c r="K3900">
        <f>IF(OR(C3900&lt;10,C3900&gt;450),0,IF(H3900&gt;=MAX(Classes_finales!D:D),$M$1,Donnees_SIG!J3900))</f>
        <v>0.56910427376276895</v>
      </c>
      <c r="P3900" t="s">
        <v>39</v>
      </c>
    </row>
    <row r="3901" spans="1:16">
      <c r="A3901" t="s">
        <v>7836</v>
      </c>
      <c r="B3901" s="31" t="s">
        <v>7837</v>
      </c>
      <c r="C3901">
        <v>159.80239868000001</v>
      </c>
      <c r="D3901" t="s">
        <v>37</v>
      </c>
      <c r="E3901">
        <v>790230.68399681</v>
      </c>
      <c r="F3901">
        <v>9638960.5147602204</v>
      </c>
      <c r="G3901">
        <f>IF(C3901="","",VLOOKUP(C3901,Classes_detaillees!B:D,Classes_detaillees!C$1,TRUE))</f>
        <v>160</v>
      </c>
      <c r="H3901">
        <f>IF(C3901="","",VLOOKUP(C3901,Classes_finales!B:D,Classes_finales!C$1,TRUE))</f>
        <v>80</v>
      </c>
      <c r="I3901">
        <f t="shared" si="60"/>
        <v>20</v>
      </c>
      <c r="J3901" s="31">
        <f>Classes_finales!$W$30*C3901^3+Classes_finales!$W$31*C3901^2+Classes_finales!$W$32*C3901+Classes_finales!$W$33</f>
        <v>-16.820828005040397</v>
      </c>
      <c r="K3901">
        <f>IF(OR(C3901&lt;10,C3901&gt;450),0,IF(H3901&gt;=MAX(Classes_finales!D:D),$M$1,Donnees_SIG!J3901))</f>
        <v>7.914299999999999</v>
      </c>
      <c r="P3901" t="s">
        <v>39</v>
      </c>
    </row>
    <row r="3902" spans="1:16">
      <c r="A3902" t="s">
        <v>7838</v>
      </c>
      <c r="B3902" t="s">
        <v>7839</v>
      </c>
      <c r="C3902">
        <v>60.265499114999997</v>
      </c>
      <c r="D3902" t="s">
        <v>37</v>
      </c>
      <c r="E3902">
        <v>790845.14272611903</v>
      </c>
      <c r="F3902">
        <v>9637114.6729682796</v>
      </c>
      <c r="G3902">
        <f>IF(C3902="","",VLOOKUP(C3902,Classes_detaillees!B:D,Classes_detaillees!C$1,TRUE))</f>
        <v>65</v>
      </c>
      <c r="H3902">
        <f>IF(C3902="","",VLOOKUP(C3902,Classes_finales!B:D,Classes_finales!C$1,TRUE))</f>
        <v>70</v>
      </c>
      <c r="I3902">
        <f t="shared" si="60"/>
        <v>20</v>
      </c>
      <c r="J3902" s="31">
        <f>Classes_finales!$W$30*C3902^3+Classes_finales!$W$31*C3902^2+Classes_finales!$W$32*C3902+Classes_finales!$W$33</f>
        <v>6.5640517971719223</v>
      </c>
      <c r="K3902">
        <f>IF(OR(C3902&lt;10,C3902&gt;450),0,IF(H3902&gt;=MAX(Classes_finales!D:D),$M$1,Donnees_SIG!J3902))</f>
        <v>6.5640517971719223</v>
      </c>
      <c r="P3902" t="s">
        <v>39</v>
      </c>
    </row>
    <row r="3903" spans="1:16">
      <c r="A3903" t="s">
        <v>7840</v>
      </c>
      <c r="B3903" t="s">
        <v>7841</v>
      </c>
      <c r="C3903">
        <v>25.594600676999999</v>
      </c>
      <c r="D3903" t="s">
        <v>37</v>
      </c>
      <c r="E3903">
        <v>791648.54887888196</v>
      </c>
      <c r="F3903">
        <v>9639540.4118213002</v>
      </c>
      <c r="G3903">
        <f>IF(C3903="","",VLOOKUP(C3903,Classes_detaillees!B:D,Classes_detaillees!C$1,TRUE))</f>
        <v>30</v>
      </c>
      <c r="H3903">
        <f>IF(C3903="","",VLOOKUP(C3903,Classes_finales!B:D,Classes_finales!C$1,TRUE))</f>
        <v>30</v>
      </c>
      <c r="I3903">
        <f t="shared" si="60"/>
        <v>20</v>
      </c>
      <c r="J3903" s="31">
        <f>Classes_finales!$W$30*C3903^3+Classes_finales!$W$31*C3903^2+Classes_finales!$W$32*C3903+Classes_finales!$W$33</f>
        <v>2.0844846081583901</v>
      </c>
      <c r="K3903">
        <f>IF(OR(C3903&lt;10,C3903&gt;450),0,IF(H3903&gt;=MAX(Classes_finales!D:D),$M$1,Donnees_SIG!J3903))</f>
        <v>2.0844846081583901</v>
      </c>
      <c r="P3903" t="s">
        <v>39</v>
      </c>
    </row>
    <row r="3904" spans="1:16">
      <c r="A3904" t="s">
        <v>7842</v>
      </c>
      <c r="B3904" t="s">
        <v>7843</v>
      </c>
      <c r="C3904">
        <v>91.436698914000004</v>
      </c>
      <c r="D3904" t="s">
        <v>37</v>
      </c>
      <c r="E3904">
        <v>791978.82932094706</v>
      </c>
      <c r="F3904">
        <v>9639758.7115599196</v>
      </c>
      <c r="G3904">
        <f>IF(C3904="","",VLOOKUP(C3904,Classes_detaillees!B:D,Classes_detaillees!C$1,TRUE))</f>
        <v>95</v>
      </c>
      <c r="H3904">
        <f>IF(C3904="","",VLOOKUP(C3904,Classes_finales!B:D,Classes_finales!C$1,TRUE))</f>
        <v>80</v>
      </c>
      <c r="I3904">
        <f t="shared" si="60"/>
        <v>20</v>
      </c>
      <c r="J3904" s="31">
        <f>Classes_finales!$W$30*C3904^3+Classes_finales!$W$31*C3904^2+Classes_finales!$W$32*C3904+Classes_finales!$W$33</f>
        <v>7.8290808239713563</v>
      </c>
      <c r="K3904">
        <f>IF(OR(C3904&lt;10,C3904&gt;450),0,IF(H3904&gt;=MAX(Classes_finales!D:D),$M$1,Donnees_SIG!J3904))</f>
        <v>7.914299999999999</v>
      </c>
      <c r="P3904" t="s">
        <v>39</v>
      </c>
    </row>
    <row r="3905" spans="1:16">
      <c r="A3905" t="s">
        <v>7844</v>
      </c>
      <c r="B3905" t="s">
        <v>7845</v>
      </c>
      <c r="C3905">
        <v>32.606998443999998</v>
      </c>
      <c r="D3905" t="s">
        <v>37</v>
      </c>
      <c r="E3905">
        <v>783315.31577855605</v>
      </c>
      <c r="F3905">
        <v>9636630.0356745496</v>
      </c>
      <c r="G3905">
        <f>IF(C3905="","",VLOOKUP(C3905,Classes_detaillees!B:D,Classes_detaillees!C$1,TRUE))</f>
        <v>35</v>
      </c>
      <c r="H3905">
        <f>IF(C3905="","",VLOOKUP(C3905,Classes_finales!B:D,Classes_finales!C$1,TRUE))</f>
        <v>35</v>
      </c>
      <c r="I3905">
        <f t="shared" si="60"/>
        <v>20</v>
      </c>
      <c r="J3905" s="31">
        <f>Classes_finales!$W$30*C3905^3+Classes_finales!$W$31*C3905^2+Classes_finales!$W$32*C3905+Classes_finales!$W$33</f>
        <v>3.0233483002340633</v>
      </c>
      <c r="K3905">
        <f>IF(OR(C3905&lt;10,C3905&gt;450),0,IF(H3905&gt;=MAX(Classes_finales!D:D),$M$1,Donnees_SIG!J3905))</f>
        <v>3.0233483002340633</v>
      </c>
      <c r="P3905" t="s">
        <v>39</v>
      </c>
    </row>
    <row r="3906" spans="1:16">
      <c r="A3906" t="s">
        <v>7846</v>
      </c>
      <c r="B3906" t="s">
        <v>7847</v>
      </c>
      <c r="C3906">
        <v>17.201200485000001</v>
      </c>
      <c r="D3906" t="s">
        <v>37</v>
      </c>
      <c r="E3906">
        <v>792542.74220529594</v>
      </c>
      <c r="F3906">
        <v>9638680.9655401595</v>
      </c>
      <c r="G3906">
        <f>IF(C3906="","",VLOOKUP(C3906,Classes_detaillees!B:D,Classes_detaillees!C$1,TRUE))</f>
        <v>20</v>
      </c>
      <c r="H3906">
        <f>IF(C3906="","",VLOOKUP(C3906,Classes_finales!B:D,Classes_finales!C$1,TRUE))</f>
        <v>30</v>
      </c>
      <c r="I3906">
        <f t="shared" si="60"/>
        <v>20</v>
      </c>
      <c r="J3906" s="31">
        <f>Classes_finales!$W$30*C3906^3+Classes_finales!$W$31*C3906^2+Classes_finales!$W$32*C3906+Classes_finales!$W$33</f>
        <v>1.0501968928956014</v>
      </c>
      <c r="K3906">
        <f>IF(OR(C3906&lt;10,C3906&gt;450),0,IF(H3906&gt;=MAX(Classes_finales!D:D),$M$1,Donnees_SIG!J3906))</f>
        <v>1.0501968928956014</v>
      </c>
      <c r="P3906" t="s">
        <v>39</v>
      </c>
    </row>
    <row r="3907" spans="1:16">
      <c r="A3907" t="s">
        <v>7848</v>
      </c>
      <c r="B3907" t="s">
        <v>7849</v>
      </c>
      <c r="C3907">
        <v>106.07060242</v>
      </c>
      <c r="D3907" t="s">
        <v>37</v>
      </c>
      <c r="E3907">
        <v>789882.11985849706</v>
      </c>
      <c r="F3907">
        <v>9637433.6876985393</v>
      </c>
      <c r="G3907">
        <f>IF(C3907="","",VLOOKUP(C3907,Classes_detaillees!B:D,Classes_detaillees!C$1,TRUE))</f>
        <v>110</v>
      </c>
      <c r="H3907">
        <f>IF(C3907="","",VLOOKUP(C3907,Classes_finales!B:D,Classes_finales!C$1,TRUE))</f>
        <v>80</v>
      </c>
      <c r="I3907">
        <f t="shared" ref="I3907:I3970" si="61">IF(E3907="","",20)</f>
        <v>20</v>
      </c>
      <c r="J3907" s="31">
        <f>Classes_finales!$W$30*C3907^3+Classes_finales!$W$31*C3907^2+Classes_finales!$W$32*C3907+Classes_finales!$W$33</f>
        <v>6.4419081755210463</v>
      </c>
      <c r="K3907">
        <f>IF(OR(C3907&lt;10,C3907&gt;450),0,IF(H3907&gt;=MAX(Classes_finales!D:D),$M$1,Donnees_SIG!J3907))</f>
        <v>7.914299999999999</v>
      </c>
      <c r="P3907" t="s">
        <v>39</v>
      </c>
    </row>
    <row r="3908" spans="1:16">
      <c r="A3908" t="s">
        <v>7850</v>
      </c>
      <c r="B3908" t="s">
        <v>7851</v>
      </c>
      <c r="C3908">
        <v>44.924900055000002</v>
      </c>
      <c r="D3908" t="s">
        <v>37</v>
      </c>
      <c r="E3908">
        <v>790125.02870978101</v>
      </c>
      <c r="F3908">
        <v>9637438.1561389398</v>
      </c>
      <c r="G3908">
        <f>IF(C3908="","",VLOOKUP(C3908,Classes_detaillees!B:D,Classes_detaillees!C$1,TRUE))</f>
        <v>45</v>
      </c>
      <c r="H3908">
        <f>IF(C3908="","",VLOOKUP(C3908,Classes_finales!B:D,Classes_finales!C$1,TRUE))</f>
        <v>50</v>
      </c>
      <c r="I3908">
        <f t="shared" si="61"/>
        <v>20</v>
      </c>
      <c r="J3908" s="31">
        <f>Classes_finales!$W$30*C3908^3+Classes_finales!$W$31*C3908^2+Classes_finales!$W$32*C3908+Classes_finales!$W$33</f>
        <v>4.705278855807407</v>
      </c>
      <c r="K3908">
        <f>IF(OR(C3908&lt;10,C3908&gt;450),0,IF(H3908&gt;=MAX(Classes_finales!D:D),$M$1,Donnees_SIG!J3908))</f>
        <v>4.705278855807407</v>
      </c>
      <c r="P3908" t="s">
        <v>39</v>
      </c>
    </row>
    <row r="3909" spans="1:16">
      <c r="A3909" t="s">
        <v>7852</v>
      </c>
      <c r="B3909" t="s">
        <v>7853</v>
      </c>
      <c r="C3909">
        <v>151.68989563</v>
      </c>
      <c r="D3909" t="s">
        <v>37</v>
      </c>
      <c r="E3909">
        <v>790601.02929542703</v>
      </c>
      <c r="F3909">
        <v>9638268.9509120807</v>
      </c>
      <c r="G3909">
        <f>IF(C3909="","",VLOOKUP(C3909,Classes_detaillees!B:D,Classes_detaillees!C$1,TRUE))</f>
        <v>155</v>
      </c>
      <c r="H3909">
        <f>IF(C3909="","",VLOOKUP(C3909,Classes_finales!B:D,Classes_finales!C$1,TRUE))</f>
        <v>80</v>
      </c>
      <c r="I3909">
        <f t="shared" si="61"/>
        <v>20</v>
      </c>
      <c r="J3909" s="31">
        <f>Classes_finales!$W$30*C3909^3+Classes_finales!$W$31*C3909^2+Classes_finales!$W$32*C3909+Classes_finales!$W$33</f>
        <v>-11.032088522882621</v>
      </c>
      <c r="K3909">
        <f>IF(OR(C3909&lt;10,C3909&gt;450),0,IF(H3909&gt;=MAX(Classes_finales!D:D),$M$1,Donnees_SIG!J3909))</f>
        <v>7.914299999999999</v>
      </c>
      <c r="P3909" t="s">
        <v>39</v>
      </c>
    </row>
    <row r="3910" spans="1:16">
      <c r="A3910" t="s">
        <v>7854</v>
      </c>
      <c r="B3910" s="31" t="s">
        <v>7855</v>
      </c>
      <c r="C3910">
        <v>56.251399994000003</v>
      </c>
      <c r="D3910" t="s">
        <v>37</v>
      </c>
      <c r="E3910">
        <v>792666.40879195696</v>
      </c>
      <c r="F3910">
        <v>9639297.2319799997</v>
      </c>
      <c r="G3910">
        <f>IF(C3910="","",VLOOKUP(C3910,Classes_detaillees!B:D,Classes_detaillees!C$1,TRUE))</f>
        <v>60</v>
      </c>
      <c r="H3910">
        <f>IF(C3910="","",VLOOKUP(C3910,Classes_finales!B:D,Classes_finales!C$1,TRUE))</f>
        <v>60</v>
      </c>
      <c r="I3910">
        <f t="shared" si="61"/>
        <v>20</v>
      </c>
      <c r="J3910" s="31">
        <f>Classes_finales!$W$30*C3910^3+Classes_finales!$W$31*C3910^2+Classes_finales!$W$32*C3910+Classes_finales!$W$33</f>
        <v>6.1244525632596272</v>
      </c>
      <c r="K3910">
        <f>IF(OR(C3910&lt;10,C3910&gt;450),0,IF(H3910&gt;=MAX(Classes_finales!D:D),$M$1,Donnees_SIG!J3910))</f>
        <v>6.1244525632596272</v>
      </c>
      <c r="P3910" t="s">
        <v>39</v>
      </c>
    </row>
    <row r="3911" spans="1:16">
      <c r="A3911" t="s">
        <v>7856</v>
      </c>
      <c r="B3911" s="31" t="s">
        <v>7857</v>
      </c>
      <c r="C3911">
        <v>26.037399292</v>
      </c>
      <c r="D3911" t="s">
        <v>37</v>
      </c>
      <c r="E3911">
        <v>792143.38927466201</v>
      </c>
      <c r="F3911">
        <v>9638594.2569124699</v>
      </c>
      <c r="G3911">
        <f>IF(C3911="","",VLOOKUP(C3911,Classes_detaillees!B:D,Classes_detaillees!C$1,TRUE))</f>
        <v>30</v>
      </c>
      <c r="H3911">
        <f>IF(C3911="","",VLOOKUP(C3911,Classes_finales!B:D,Classes_finales!C$1,TRUE))</f>
        <v>30</v>
      </c>
      <c r="I3911">
        <f t="shared" si="61"/>
        <v>20</v>
      </c>
      <c r="J3911" s="31">
        <f>Classes_finales!$W$30*C3911^3+Classes_finales!$W$31*C3911^2+Classes_finales!$W$32*C3911+Classes_finales!$W$33</f>
        <v>2.142270477562374</v>
      </c>
      <c r="K3911">
        <f>IF(OR(C3911&lt;10,C3911&gt;450),0,IF(H3911&gt;=MAX(Classes_finales!D:D),$M$1,Donnees_SIG!J3911))</f>
        <v>2.142270477562374</v>
      </c>
      <c r="P3911" t="s">
        <v>39</v>
      </c>
    </row>
    <row r="3912" spans="1:16">
      <c r="A3912" t="s">
        <v>7858</v>
      </c>
      <c r="B3912" t="s">
        <v>7859</v>
      </c>
      <c r="C3912">
        <v>54.883499145999998</v>
      </c>
      <c r="D3912" t="s">
        <v>37</v>
      </c>
      <c r="E3912">
        <v>791696.39198867895</v>
      </c>
      <c r="F3912">
        <v>9638115.9657243602</v>
      </c>
      <c r="G3912">
        <f>IF(C3912="","",VLOOKUP(C3912,Classes_detaillees!B:D,Classes_detaillees!C$1,TRUE))</f>
        <v>55</v>
      </c>
      <c r="H3912">
        <f>IF(C3912="","",VLOOKUP(C3912,Classes_finales!B:D,Classes_finales!C$1,TRUE))</f>
        <v>60</v>
      </c>
      <c r="I3912">
        <f t="shared" si="61"/>
        <v>20</v>
      </c>
      <c r="J3912" s="31">
        <f>Classes_finales!$W$30*C3912^3+Classes_finales!$W$31*C3912^2+Classes_finales!$W$32*C3912+Classes_finales!$W$33</f>
        <v>5.9656079016705554</v>
      </c>
      <c r="K3912">
        <f>IF(OR(C3912&lt;10,C3912&gt;450),0,IF(H3912&gt;=MAX(Classes_finales!D:D),$M$1,Donnees_SIG!J3912))</f>
        <v>5.9656079016705554</v>
      </c>
      <c r="P3912" t="s">
        <v>39</v>
      </c>
    </row>
    <row r="3913" spans="1:16">
      <c r="A3913" t="s">
        <v>7860</v>
      </c>
      <c r="B3913" s="31" t="s">
        <v>7861</v>
      </c>
      <c r="C3913">
        <v>42.102001190000003</v>
      </c>
      <c r="D3913" t="s">
        <v>37</v>
      </c>
      <c r="E3913">
        <v>790999.601721199</v>
      </c>
      <c r="F3913">
        <v>9638423.8262272105</v>
      </c>
      <c r="G3913">
        <f>IF(C3913="","",VLOOKUP(C3913,Classes_detaillees!B:D,Classes_detaillees!C$1,TRUE))</f>
        <v>45</v>
      </c>
      <c r="H3913">
        <f>IF(C3913="","",VLOOKUP(C3913,Classes_finales!B:D,Classes_finales!C$1,TRUE))</f>
        <v>50</v>
      </c>
      <c r="I3913">
        <f t="shared" si="61"/>
        <v>20</v>
      </c>
      <c r="J3913" s="31">
        <f>Classes_finales!$W$30*C3913^3+Classes_finales!$W$31*C3913^2+Classes_finales!$W$32*C3913+Classes_finales!$W$33</f>
        <v>4.3249945310908142</v>
      </c>
      <c r="K3913">
        <f>IF(OR(C3913&lt;10,C3913&gt;450),0,IF(H3913&gt;=MAX(Classes_finales!D:D),$M$1,Donnees_SIG!J3913))</f>
        <v>4.3249945310908142</v>
      </c>
      <c r="P3913" t="s">
        <v>39</v>
      </c>
    </row>
    <row r="3914" spans="1:16">
      <c r="A3914" t="s">
        <v>7862</v>
      </c>
      <c r="B3914" t="s">
        <v>7863</v>
      </c>
      <c r="C3914">
        <v>188.30889893</v>
      </c>
      <c r="D3914" t="s">
        <v>37</v>
      </c>
      <c r="E3914">
        <v>785302.95409479504</v>
      </c>
      <c r="F3914">
        <v>9636460.1047516093</v>
      </c>
      <c r="G3914">
        <f>IF(C3914="","",VLOOKUP(C3914,Classes_detaillees!B:D,Classes_detaillees!C$1,TRUE))</f>
        <v>190</v>
      </c>
      <c r="H3914">
        <f>IF(C3914="","",VLOOKUP(C3914,Classes_finales!B:D,Classes_finales!C$1,TRUE))</f>
        <v>80</v>
      </c>
      <c r="I3914">
        <f t="shared" si="61"/>
        <v>20</v>
      </c>
      <c r="J3914" s="31">
        <f>Classes_finales!$W$30*C3914^3+Classes_finales!$W$31*C3914^2+Classes_finales!$W$32*C3914+Classes_finales!$W$33</f>
        <v>-45.299972872820462</v>
      </c>
      <c r="K3914">
        <f>IF(OR(C3914&lt;10,C3914&gt;450),0,IF(H3914&gt;=MAX(Classes_finales!D:D),$M$1,Donnees_SIG!J3914))</f>
        <v>7.914299999999999</v>
      </c>
      <c r="P3914" t="s">
        <v>39</v>
      </c>
    </row>
    <row r="3915" spans="1:16">
      <c r="A3915" t="s">
        <v>7864</v>
      </c>
      <c r="B3915" t="s">
        <v>7865</v>
      </c>
      <c r="C3915">
        <v>12.730699539</v>
      </c>
      <c r="D3915" t="s">
        <v>37</v>
      </c>
      <c r="E3915">
        <v>783769.875537846</v>
      </c>
      <c r="F3915">
        <v>9637093.1257638801</v>
      </c>
      <c r="G3915">
        <f>IF(C3915="","",VLOOKUP(C3915,Classes_detaillees!B:D,Classes_detaillees!C$1,TRUE))</f>
        <v>15</v>
      </c>
      <c r="H3915">
        <f>IF(C3915="","",VLOOKUP(C3915,Classes_finales!B:D,Classes_finales!C$1,TRUE))</f>
        <v>15</v>
      </c>
      <c r="I3915">
        <f t="shared" si="61"/>
        <v>20</v>
      </c>
      <c r="J3915" s="31">
        <f>Classes_finales!$W$30*C3915^3+Classes_finales!$W$31*C3915^2+Classes_finales!$W$32*C3915+Classes_finales!$W$33</f>
        <v>0.5619668969709557</v>
      </c>
      <c r="K3915">
        <f>IF(OR(C3915&lt;10,C3915&gt;450),0,IF(H3915&gt;=MAX(Classes_finales!D:D),$M$1,Donnees_SIG!J3915))</f>
        <v>0.5619668969709557</v>
      </c>
      <c r="P3915" t="s">
        <v>39</v>
      </c>
    </row>
    <row r="3916" spans="1:16">
      <c r="A3916" t="s">
        <v>7866</v>
      </c>
      <c r="B3916" t="s">
        <v>7867</v>
      </c>
      <c r="C3916">
        <v>70.531997681000007</v>
      </c>
      <c r="D3916" t="s">
        <v>37</v>
      </c>
      <c r="E3916">
        <v>785626.70468144503</v>
      </c>
      <c r="F3916">
        <v>9636596.2966738697</v>
      </c>
      <c r="G3916">
        <f>IF(C3916="","",VLOOKUP(C3916,Classes_detaillees!B:D,Classes_detaillees!C$1,TRUE))</f>
        <v>75</v>
      </c>
      <c r="H3916">
        <f>IF(C3916="","",VLOOKUP(C3916,Classes_finales!B:D,Classes_finales!C$1,TRUE))</f>
        <v>80</v>
      </c>
      <c r="I3916">
        <f t="shared" si="61"/>
        <v>20</v>
      </c>
      <c r="J3916" s="31">
        <f>Classes_finales!$W$30*C3916^3+Classes_finales!$W$31*C3916^2+Classes_finales!$W$32*C3916+Classes_finales!$W$33</f>
        <v>7.4624495811817422</v>
      </c>
      <c r="K3916">
        <f>IF(OR(C3916&lt;10,C3916&gt;450),0,IF(H3916&gt;=MAX(Classes_finales!D:D),$M$1,Donnees_SIG!J3916))</f>
        <v>7.914299999999999</v>
      </c>
      <c r="P3916" t="s">
        <v>39</v>
      </c>
    </row>
    <row r="3917" spans="1:16">
      <c r="A3917" t="s">
        <v>7868</v>
      </c>
      <c r="B3917" t="s">
        <v>7869</v>
      </c>
      <c r="C3917">
        <v>52.514400481999999</v>
      </c>
      <c r="D3917" t="s">
        <v>37</v>
      </c>
      <c r="E3917">
        <v>791845.61120649404</v>
      </c>
      <c r="F3917">
        <v>9638304.1521859709</v>
      </c>
      <c r="G3917">
        <f>IF(C3917="","",VLOOKUP(C3917,Classes_detaillees!B:D,Classes_detaillees!C$1,TRUE))</f>
        <v>55</v>
      </c>
      <c r="H3917">
        <f>IF(C3917="","",VLOOKUP(C3917,Classes_finales!B:D,Classes_finales!C$1,TRUE))</f>
        <v>60</v>
      </c>
      <c r="I3917">
        <f t="shared" si="61"/>
        <v>20</v>
      </c>
      <c r="J3917" s="31">
        <f>Classes_finales!$W$30*C3917^3+Classes_finales!$W$31*C3917^2+Classes_finales!$W$32*C3917+Classes_finales!$W$33</f>
        <v>5.6810017219921356</v>
      </c>
      <c r="K3917">
        <f>IF(OR(C3917&lt;10,C3917&gt;450),0,IF(H3917&gt;=MAX(Classes_finales!D:D),$M$1,Donnees_SIG!J3917))</f>
        <v>5.6810017219921356</v>
      </c>
      <c r="P3917" t="s">
        <v>39</v>
      </c>
    </row>
    <row r="3918" spans="1:16">
      <c r="A3918" t="s">
        <v>7870</v>
      </c>
      <c r="B3918" t="s">
        <v>7871</v>
      </c>
      <c r="C3918">
        <v>37.817100525000001</v>
      </c>
      <c r="D3918" t="s">
        <v>37</v>
      </c>
      <c r="E3918">
        <v>782326.20514308498</v>
      </c>
      <c r="F3918">
        <v>9636242.2351864204</v>
      </c>
      <c r="G3918">
        <f>IF(C3918="","",VLOOKUP(C3918,Classes_detaillees!B:D,Classes_detaillees!C$1,TRUE))</f>
        <v>40</v>
      </c>
      <c r="H3918">
        <f>IF(C3918="","",VLOOKUP(C3918,Classes_finales!B:D,Classes_finales!C$1,TRUE))</f>
        <v>40</v>
      </c>
      <c r="I3918">
        <f t="shared" si="61"/>
        <v>20</v>
      </c>
      <c r="J3918" s="31">
        <f>Classes_finales!$W$30*C3918^3+Classes_finales!$W$31*C3918^2+Classes_finales!$W$32*C3918+Classes_finales!$W$33</f>
        <v>3.7387160843569256</v>
      </c>
      <c r="K3918">
        <f>IF(OR(C3918&lt;10,C3918&gt;450),0,IF(H3918&gt;=MAX(Classes_finales!D:D),$M$1,Donnees_SIG!J3918))</f>
        <v>3.7387160843569256</v>
      </c>
      <c r="P3918" t="s">
        <v>39</v>
      </c>
    </row>
    <row r="3919" spans="1:16">
      <c r="A3919" t="s">
        <v>7872</v>
      </c>
      <c r="B3919" t="s">
        <v>7873</v>
      </c>
      <c r="C3919">
        <v>45.244400024000001</v>
      </c>
      <c r="D3919" t="s">
        <v>37</v>
      </c>
      <c r="E3919">
        <v>790984.28889136994</v>
      </c>
      <c r="F3919">
        <v>9638376.7951352708</v>
      </c>
      <c r="G3919">
        <f>IF(C3919="","",VLOOKUP(C3919,Classes_detaillees!B:D,Classes_detaillees!C$1,TRUE))</f>
        <v>50</v>
      </c>
      <c r="H3919">
        <f>IF(C3919="","",VLOOKUP(C3919,Classes_finales!B:D,Classes_finales!C$1,TRUE))</f>
        <v>50</v>
      </c>
      <c r="I3919">
        <f t="shared" si="61"/>
        <v>20</v>
      </c>
      <c r="J3919" s="31">
        <f>Classes_finales!$W$30*C3919^3+Classes_finales!$W$31*C3919^2+Classes_finales!$W$32*C3919+Classes_finales!$W$33</f>
        <v>4.7478728055487593</v>
      </c>
      <c r="K3919">
        <f>IF(OR(C3919&lt;10,C3919&gt;450),0,IF(H3919&gt;=MAX(Classes_finales!D:D),$M$1,Donnees_SIG!J3919))</f>
        <v>4.7478728055487593</v>
      </c>
      <c r="P3919" t="s">
        <v>39</v>
      </c>
    </row>
    <row r="3920" spans="1:16">
      <c r="A3920" t="s">
        <v>7874</v>
      </c>
      <c r="B3920" t="s">
        <v>7875</v>
      </c>
      <c r="C3920">
        <v>135.72590636999999</v>
      </c>
      <c r="D3920" t="s">
        <v>37</v>
      </c>
      <c r="E3920">
        <v>782834.52897557698</v>
      </c>
      <c r="F3920">
        <v>9635900.4618227202</v>
      </c>
      <c r="G3920">
        <f>IF(C3920="","",VLOOKUP(C3920,Classes_detaillees!B:D,Classes_detaillees!C$1,TRUE))</f>
        <v>140</v>
      </c>
      <c r="H3920">
        <f>IF(C3920="","",VLOOKUP(C3920,Classes_finales!B:D,Classes_finales!C$1,TRUE))</f>
        <v>80</v>
      </c>
      <c r="I3920">
        <f t="shared" si="61"/>
        <v>20</v>
      </c>
      <c r="J3920" s="31">
        <f>Classes_finales!$W$30*C3920^3+Classes_finales!$W$31*C3920^2+Classes_finales!$W$32*C3920+Classes_finales!$W$33</f>
        <v>-2.2331027558871352</v>
      </c>
      <c r="K3920">
        <f>IF(OR(C3920&lt;10,C3920&gt;450),0,IF(H3920&gt;=MAX(Classes_finales!D:D),$M$1,Donnees_SIG!J3920))</f>
        <v>7.914299999999999</v>
      </c>
      <c r="P3920" t="s">
        <v>39</v>
      </c>
    </row>
    <row r="3921" spans="1:16">
      <c r="A3921" t="s">
        <v>7876</v>
      </c>
      <c r="B3921" t="s">
        <v>7877</v>
      </c>
      <c r="C3921">
        <v>54.864799499999997</v>
      </c>
      <c r="D3921" t="s">
        <v>37</v>
      </c>
      <c r="E3921">
        <v>790475.39323478704</v>
      </c>
      <c r="F3921">
        <v>9637756.5394173507</v>
      </c>
      <c r="G3921">
        <f>IF(C3921="","",VLOOKUP(C3921,Classes_detaillees!B:D,Classes_detaillees!C$1,TRUE))</f>
        <v>55</v>
      </c>
      <c r="H3921">
        <f>IF(C3921="","",VLOOKUP(C3921,Classes_finales!B:D,Classes_finales!C$1,TRUE))</f>
        <v>60</v>
      </c>
      <c r="I3921">
        <f t="shared" si="61"/>
        <v>20</v>
      </c>
      <c r="J3921" s="31">
        <f>Classes_finales!$W$30*C3921^3+Classes_finales!$W$31*C3921^2+Classes_finales!$W$32*C3921+Classes_finales!$W$33</f>
        <v>5.963407403634351</v>
      </c>
      <c r="K3921">
        <f>IF(OR(C3921&lt;10,C3921&gt;450),0,IF(H3921&gt;=MAX(Classes_finales!D:D),$M$1,Donnees_SIG!J3921))</f>
        <v>5.963407403634351</v>
      </c>
      <c r="P3921" t="s">
        <v>39</v>
      </c>
    </row>
    <row r="3922" spans="1:16">
      <c r="A3922" t="s">
        <v>7878</v>
      </c>
      <c r="B3922" s="31" t="s">
        <v>7879</v>
      </c>
      <c r="C3922">
        <v>163.30149840999999</v>
      </c>
      <c r="D3922" t="s">
        <v>37</v>
      </c>
      <c r="E3922">
        <v>783230.47096814401</v>
      </c>
      <c r="F3922">
        <v>9635525.5072673392</v>
      </c>
      <c r="G3922">
        <f>IF(C3922="","",VLOOKUP(C3922,Classes_detaillees!B:D,Classes_detaillees!C$1,TRUE))</f>
        <v>165</v>
      </c>
      <c r="H3922">
        <f>IF(C3922="","",VLOOKUP(C3922,Classes_finales!B:D,Classes_finales!C$1,TRUE))</f>
        <v>80</v>
      </c>
      <c r="I3922">
        <f t="shared" si="61"/>
        <v>20</v>
      </c>
      <c r="J3922" s="31">
        <f>Classes_finales!$W$30*C3922^3+Classes_finales!$W$31*C3922^2+Classes_finales!$W$32*C3922+Classes_finales!$W$33</f>
        <v>-19.614070336055832</v>
      </c>
      <c r="K3922">
        <f>IF(OR(C3922&lt;10,C3922&gt;450),0,IF(H3922&gt;=MAX(Classes_finales!D:D),$M$1,Donnees_SIG!J3922))</f>
        <v>7.914299999999999</v>
      </c>
      <c r="P3922" t="s">
        <v>39</v>
      </c>
    </row>
    <row r="3923" spans="1:16">
      <c r="A3923" t="s">
        <v>7880</v>
      </c>
      <c r="B3923" t="s">
        <v>7881</v>
      </c>
      <c r="C3923">
        <v>92.199203491000006</v>
      </c>
      <c r="D3923" t="s">
        <v>37</v>
      </c>
      <c r="E3923">
        <v>790448.54802019696</v>
      </c>
      <c r="F3923">
        <v>9636806.0828609802</v>
      </c>
      <c r="G3923">
        <f>IF(C3923="","",VLOOKUP(C3923,Classes_detaillees!B:D,Classes_detaillees!C$1,TRUE))</f>
        <v>95</v>
      </c>
      <c r="H3923">
        <f>IF(C3923="","",VLOOKUP(C3923,Classes_finales!B:D,Classes_finales!C$1,TRUE))</f>
        <v>80</v>
      </c>
      <c r="I3923">
        <f t="shared" si="61"/>
        <v>20</v>
      </c>
      <c r="J3923" s="31">
        <f>Classes_finales!$W$30*C3923^3+Classes_finales!$W$31*C3923^2+Classes_finales!$W$32*C3923+Classes_finales!$W$33</f>
        <v>7.7948168484869331</v>
      </c>
      <c r="K3923">
        <f>IF(OR(C3923&lt;10,C3923&gt;450),0,IF(H3923&gt;=MAX(Classes_finales!D:D),$M$1,Donnees_SIG!J3923))</f>
        <v>7.914299999999999</v>
      </c>
      <c r="P3923" t="s">
        <v>39</v>
      </c>
    </row>
    <row r="3924" spans="1:16">
      <c r="A3924" t="s">
        <v>7882</v>
      </c>
      <c r="B3924" t="s">
        <v>7883</v>
      </c>
      <c r="C3924">
        <v>27.319400786999999</v>
      </c>
      <c r="D3924" t="s">
        <v>37</v>
      </c>
      <c r="E3924">
        <v>789986.40938056901</v>
      </c>
      <c r="F3924">
        <v>9638814.8868862893</v>
      </c>
      <c r="G3924">
        <f>IF(C3924="","",VLOOKUP(C3924,Classes_detaillees!B:D,Classes_detaillees!C$1,TRUE))</f>
        <v>30</v>
      </c>
      <c r="H3924">
        <f>IF(C3924="","",VLOOKUP(C3924,Classes_finales!B:D,Classes_finales!C$1,TRUE))</f>
        <v>30</v>
      </c>
      <c r="I3924">
        <f t="shared" si="61"/>
        <v>20</v>
      </c>
      <c r="J3924" s="31">
        <f>Classes_finales!$W$30*C3924^3+Classes_finales!$W$31*C3924^2+Classes_finales!$W$32*C3924+Classes_finales!$W$33</f>
        <v>2.310946645947582</v>
      </c>
      <c r="K3924">
        <f>IF(OR(C3924&lt;10,C3924&gt;450),0,IF(H3924&gt;=MAX(Classes_finales!D:D),$M$1,Donnees_SIG!J3924))</f>
        <v>2.310946645947582</v>
      </c>
      <c r="P3924" t="s">
        <v>39</v>
      </c>
    </row>
    <row r="3925" spans="1:16">
      <c r="A3925" t="s">
        <v>7884</v>
      </c>
      <c r="B3925" t="s">
        <v>7885</v>
      </c>
      <c r="C3925">
        <v>90.580200195000003</v>
      </c>
      <c r="D3925" t="s">
        <v>37</v>
      </c>
      <c r="E3925">
        <v>790667.81831085205</v>
      </c>
      <c r="F3925">
        <v>9637604.7301278505</v>
      </c>
      <c r="G3925">
        <f>IF(C3925="","",VLOOKUP(C3925,Classes_detaillees!B:D,Classes_detaillees!C$1,TRUE))</f>
        <v>95</v>
      </c>
      <c r="H3925">
        <f>IF(C3925="","",VLOOKUP(C3925,Classes_finales!B:D,Classes_finales!C$1,TRUE))</f>
        <v>80</v>
      </c>
      <c r="I3925">
        <f t="shared" si="61"/>
        <v>20</v>
      </c>
      <c r="J3925" s="31">
        <f>Classes_finales!$W$30*C3925^3+Classes_finales!$W$31*C3925^2+Classes_finales!$W$32*C3925+Classes_finales!$W$33</f>
        <v>7.8630142440112767</v>
      </c>
      <c r="K3925">
        <f>IF(OR(C3925&lt;10,C3925&gt;450),0,IF(H3925&gt;=MAX(Classes_finales!D:D),$M$1,Donnees_SIG!J3925))</f>
        <v>7.914299999999999</v>
      </c>
      <c r="P3925" t="s">
        <v>39</v>
      </c>
    </row>
    <row r="3926" spans="1:16">
      <c r="A3926" t="s">
        <v>7886</v>
      </c>
      <c r="B3926" t="s">
        <v>7887</v>
      </c>
      <c r="C3926">
        <v>74.782203674000002</v>
      </c>
      <c r="D3926" t="s">
        <v>37</v>
      </c>
      <c r="E3926">
        <v>786162.37400922098</v>
      </c>
      <c r="F3926">
        <v>9636276.7299368102</v>
      </c>
      <c r="G3926">
        <f>IF(C3926="","",VLOOKUP(C3926,Classes_detaillees!B:D,Classes_detaillees!C$1,TRUE))</f>
        <v>75</v>
      </c>
      <c r="H3926">
        <f>IF(C3926="","",VLOOKUP(C3926,Classes_finales!B:D,Classes_finales!C$1,TRUE))</f>
        <v>80</v>
      </c>
      <c r="I3926">
        <f t="shared" si="61"/>
        <v>20</v>
      </c>
      <c r="J3926" s="31">
        <f>Classes_finales!$W$30*C3926^3+Classes_finales!$W$31*C3926^2+Classes_finales!$W$32*C3926+Classes_finales!$W$33</f>
        <v>7.7164319670688943</v>
      </c>
      <c r="K3926">
        <f>IF(OR(C3926&lt;10,C3926&gt;450),0,IF(H3926&gt;=MAX(Classes_finales!D:D),$M$1,Donnees_SIG!J3926))</f>
        <v>7.914299999999999</v>
      </c>
      <c r="P3926" t="s">
        <v>39</v>
      </c>
    </row>
    <row r="3927" spans="1:16">
      <c r="A3927" t="s">
        <v>7888</v>
      </c>
      <c r="B3927" s="31" t="s">
        <v>7889</v>
      </c>
      <c r="C3927">
        <v>19.818199157999999</v>
      </c>
      <c r="D3927" t="s">
        <v>37</v>
      </c>
      <c r="E3927">
        <v>784474.56149668305</v>
      </c>
      <c r="F3927">
        <v>9636421.9736102596</v>
      </c>
      <c r="G3927">
        <f>IF(C3927="","",VLOOKUP(C3927,Classes_detaillees!B:D,Classes_detaillees!C$1,TRUE))</f>
        <v>20</v>
      </c>
      <c r="H3927">
        <f>IF(C3927="","",VLOOKUP(C3927,Classes_finales!B:D,Classes_finales!C$1,TRUE))</f>
        <v>30</v>
      </c>
      <c r="I3927">
        <f t="shared" si="61"/>
        <v>20</v>
      </c>
      <c r="J3927" s="31">
        <f>Classes_finales!$W$30*C3927^3+Classes_finales!$W$31*C3927^2+Classes_finales!$W$32*C3927+Classes_finales!$W$33</f>
        <v>1.3583534499243304</v>
      </c>
      <c r="K3927">
        <f>IF(OR(C3927&lt;10,C3927&gt;450),0,IF(H3927&gt;=MAX(Classes_finales!D:D),$M$1,Donnees_SIG!J3927))</f>
        <v>1.3583534499243304</v>
      </c>
      <c r="P3927" t="s">
        <v>39</v>
      </c>
    </row>
    <row r="3928" spans="1:16">
      <c r="A3928" t="s">
        <v>7890</v>
      </c>
      <c r="B3928" t="s">
        <v>7891</v>
      </c>
      <c r="C3928">
        <v>65.680900574000006</v>
      </c>
      <c r="D3928" t="s">
        <v>37</v>
      </c>
      <c r="E3928">
        <v>790709.35362043604</v>
      </c>
      <c r="F3928">
        <v>9639375.6129126698</v>
      </c>
      <c r="G3928">
        <f>IF(C3928="","",VLOOKUP(C3928,Classes_detaillees!B:D,Classes_detaillees!C$1,TRUE))</f>
        <v>70</v>
      </c>
      <c r="H3928">
        <f>IF(C3928="","",VLOOKUP(C3928,Classes_finales!B:D,Classes_finales!C$1,TRUE))</f>
        <v>70</v>
      </c>
      <c r="I3928">
        <f t="shared" si="61"/>
        <v>20</v>
      </c>
      <c r="J3928" s="31">
        <f>Classes_finales!$W$30*C3928^3+Classes_finales!$W$31*C3928^2+Classes_finales!$W$32*C3928+Classes_finales!$W$33</f>
        <v>7.0833780341511261</v>
      </c>
      <c r="K3928">
        <f>IF(OR(C3928&lt;10,C3928&gt;450),0,IF(H3928&gt;=MAX(Classes_finales!D:D),$M$1,Donnees_SIG!J3928))</f>
        <v>7.0833780341511261</v>
      </c>
      <c r="P3928" t="s">
        <v>39</v>
      </c>
    </row>
    <row r="3929" spans="1:16">
      <c r="A3929" t="s">
        <v>7892</v>
      </c>
      <c r="B3929" s="31" t="s">
        <v>7893</v>
      </c>
      <c r="C3929">
        <v>202.84790039000001</v>
      </c>
      <c r="D3929" t="s">
        <v>37</v>
      </c>
      <c r="E3929">
        <v>790379.58767380402</v>
      </c>
      <c r="F3929">
        <v>9637444.0739804097</v>
      </c>
      <c r="G3929">
        <f>IF(C3929="","",VLOOKUP(C3929,Classes_detaillees!B:D,Classes_detaillees!C$1,TRUE))</f>
        <v>205</v>
      </c>
      <c r="H3929">
        <f>IF(C3929="","",VLOOKUP(C3929,Classes_finales!B:D,Classes_finales!C$1,TRUE))</f>
        <v>80</v>
      </c>
      <c r="I3929">
        <f t="shared" si="61"/>
        <v>20</v>
      </c>
      <c r="J3929" s="31">
        <f>Classes_finales!$W$30*C3929^3+Classes_finales!$W$31*C3929^2+Classes_finales!$W$32*C3929+Classes_finales!$W$33</f>
        <v>-65.344408279605076</v>
      </c>
      <c r="K3929">
        <f>IF(OR(C3929&lt;10,C3929&gt;450),0,IF(H3929&gt;=MAX(Classes_finales!D:D),$M$1,Donnees_SIG!J3929))</f>
        <v>7.914299999999999</v>
      </c>
      <c r="P3929" t="s">
        <v>39</v>
      </c>
    </row>
    <row r="3930" spans="1:16">
      <c r="A3930" t="s">
        <v>7894</v>
      </c>
      <c r="B3930" t="s">
        <v>7895</v>
      </c>
      <c r="C3930">
        <v>66.621498107999997</v>
      </c>
      <c r="D3930" t="s">
        <v>37</v>
      </c>
      <c r="E3930">
        <v>790552.39740770403</v>
      </c>
      <c r="F3930">
        <v>9639201.3873309307</v>
      </c>
      <c r="G3930">
        <f>IF(C3930="","",VLOOKUP(C3930,Classes_detaillees!B:D,Classes_detaillees!C$1,TRUE))</f>
        <v>70</v>
      </c>
      <c r="H3930">
        <f>IF(C3930="","",VLOOKUP(C3930,Classes_finales!B:D,Classes_finales!C$1,TRUE))</f>
        <v>70</v>
      </c>
      <c r="I3930">
        <f t="shared" si="61"/>
        <v>20</v>
      </c>
      <c r="J3930" s="31">
        <f>Classes_finales!$W$30*C3930^3+Classes_finales!$W$31*C3930^2+Classes_finales!$W$32*C3930+Classes_finales!$W$33</f>
        <v>7.1637069287846842</v>
      </c>
      <c r="K3930">
        <f>IF(OR(C3930&lt;10,C3930&gt;450),0,IF(H3930&gt;=MAX(Classes_finales!D:D),$M$1,Donnees_SIG!J3930))</f>
        <v>7.1637069287846842</v>
      </c>
      <c r="P3930" t="s">
        <v>39</v>
      </c>
    </row>
    <row r="3931" spans="1:16">
      <c r="A3931" t="s">
        <v>7896</v>
      </c>
      <c r="B3931" t="s">
        <v>7897</v>
      </c>
      <c r="C3931">
        <v>129.74870300000001</v>
      </c>
      <c r="D3931" t="s">
        <v>37</v>
      </c>
      <c r="E3931">
        <v>790464.22502444999</v>
      </c>
      <c r="F3931">
        <v>9638672.0365142394</v>
      </c>
      <c r="G3931">
        <f>IF(C3931="","",VLOOKUP(C3931,Classes_detaillees!B:D,Classes_detaillees!C$1,TRUE))</f>
        <v>130</v>
      </c>
      <c r="H3931">
        <f>IF(C3931="","",VLOOKUP(C3931,Classes_finales!B:D,Classes_finales!C$1,TRUE))</f>
        <v>80</v>
      </c>
      <c r="I3931">
        <f t="shared" si="61"/>
        <v>20</v>
      </c>
      <c r="J3931" s="31">
        <f>Classes_finales!$W$30*C3931^3+Classes_finales!$W$31*C3931^2+Classes_finales!$W$32*C3931+Classes_finales!$W$33</f>
        <v>0.255721151068657</v>
      </c>
      <c r="K3931">
        <f>IF(OR(C3931&lt;10,C3931&gt;450),0,IF(H3931&gt;=MAX(Classes_finales!D:D),$M$1,Donnees_SIG!J3931))</f>
        <v>7.914299999999999</v>
      </c>
      <c r="P3931" t="s">
        <v>39</v>
      </c>
    </row>
    <row r="3932" spans="1:16">
      <c r="A3932" t="s">
        <v>7898</v>
      </c>
      <c r="B3932" s="31" t="s">
        <v>7899</v>
      </c>
      <c r="C3932">
        <v>164.44970703000001</v>
      </c>
      <c r="D3932" t="s">
        <v>37</v>
      </c>
      <c r="E3932">
        <v>790493.09692222101</v>
      </c>
      <c r="F3932">
        <v>9638534.6617060304</v>
      </c>
      <c r="G3932">
        <f>IF(C3932="","",VLOOKUP(C3932,Classes_detaillees!B:D,Classes_detaillees!C$1,TRUE))</f>
        <v>165</v>
      </c>
      <c r="H3932">
        <f>IF(C3932="","",VLOOKUP(C3932,Classes_finales!B:D,Classes_finales!C$1,TRUE))</f>
        <v>80</v>
      </c>
      <c r="I3932">
        <f t="shared" si="61"/>
        <v>20</v>
      </c>
      <c r="J3932" s="31">
        <f>Classes_finales!$W$30*C3932^3+Classes_finales!$W$31*C3932^2+Classes_finales!$W$32*C3932+Classes_finales!$W$33</f>
        <v>-20.570949199014585</v>
      </c>
      <c r="K3932">
        <f>IF(OR(C3932&lt;10,C3932&gt;450),0,IF(H3932&gt;=MAX(Classes_finales!D:D),$M$1,Donnees_SIG!J3932))</f>
        <v>7.914299999999999</v>
      </c>
      <c r="P3932" t="s">
        <v>39</v>
      </c>
    </row>
    <row r="3933" spans="1:16">
      <c r="A3933" t="s">
        <v>7900</v>
      </c>
      <c r="B3933" t="s">
        <v>7901</v>
      </c>
      <c r="C3933">
        <v>35.901100159000002</v>
      </c>
      <c r="D3933" t="s">
        <v>37</v>
      </c>
      <c r="E3933">
        <v>791492.75222335197</v>
      </c>
      <c r="F3933">
        <v>9638550.8631380592</v>
      </c>
      <c r="G3933">
        <f>IF(C3933="","",VLOOKUP(C3933,Classes_detaillees!B:D,Classes_detaillees!C$1,TRUE))</f>
        <v>40</v>
      </c>
      <c r="H3933">
        <f>IF(C3933="","",VLOOKUP(C3933,Classes_finales!B:D,Classes_finales!C$1,TRUE))</f>
        <v>40</v>
      </c>
      <c r="I3933">
        <f t="shared" si="61"/>
        <v>20</v>
      </c>
      <c r="J3933" s="31">
        <f>Classes_finales!$W$30*C3933^3+Classes_finales!$W$31*C3933^2+Classes_finales!$W$32*C3933+Classes_finales!$W$33</f>
        <v>3.4751777264631425</v>
      </c>
      <c r="K3933">
        <f>IF(OR(C3933&lt;10,C3933&gt;450),0,IF(H3933&gt;=MAX(Classes_finales!D:D),$M$1,Donnees_SIG!J3933))</f>
        <v>3.4751777264631425</v>
      </c>
      <c r="P3933" t="s">
        <v>39</v>
      </c>
    </row>
    <row r="3934" spans="1:16">
      <c r="A3934" t="s">
        <v>7902</v>
      </c>
      <c r="B3934" t="s">
        <v>7903</v>
      </c>
      <c r="C3934">
        <v>14.896200179999999</v>
      </c>
      <c r="D3934" t="s">
        <v>37</v>
      </c>
      <c r="E3934">
        <v>786313.58647822903</v>
      </c>
      <c r="F3934">
        <v>9635863.3355531897</v>
      </c>
      <c r="G3934">
        <f>IF(C3934="","",VLOOKUP(C3934,Classes_detaillees!B:D,Classes_detaillees!C$1,TRUE))</f>
        <v>15</v>
      </c>
      <c r="H3934">
        <f>IF(C3934="","",VLOOKUP(C3934,Classes_finales!B:D,Classes_finales!C$1,TRUE))</f>
        <v>15</v>
      </c>
      <c r="I3934">
        <f t="shared" si="61"/>
        <v>20</v>
      </c>
      <c r="J3934" s="31">
        <f>Classes_finales!$W$30*C3934^3+Classes_finales!$W$31*C3934^2+Classes_finales!$W$32*C3934+Classes_finales!$W$33</f>
        <v>0.79195832878304273</v>
      </c>
      <c r="K3934">
        <f>IF(OR(C3934&lt;10,C3934&gt;450),0,IF(H3934&gt;=MAX(Classes_finales!D:D),$M$1,Donnees_SIG!J3934))</f>
        <v>0.79195832878304273</v>
      </c>
      <c r="P3934" t="s">
        <v>39</v>
      </c>
    </row>
    <row r="3935" spans="1:16">
      <c r="A3935" t="s">
        <v>7904</v>
      </c>
      <c r="B3935" t="s">
        <v>7905</v>
      </c>
      <c r="C3935">
        <v>24.936800002999998</v>
      </c>
      <c r="D3935" t="s">
        <v>37</v>
      </c>
      <c r="E3935">
        <v>790652.99463569804</v>
      </c>
      <c r="F3935">
        <v>9638115.1632005908</v>
      </c>
      <c r="G3935">
        <f>IF(C3935="","",VLOOKUP(C3935,Classes_detaillees!B:D,Classes_detaillees!C$1,TRUE))</f>
        <v>25</v>
      </c>
      <c r="H3935">
        <f>IF(C3935="","",VLOOKUP(C3935,Classes_finales!B:D,Classes_finales!C$1,TRUE))</f>
        <v>30</v>
      </c>
      <c r="I3935">
        <f t="shared" si="61"/>
        <v>20</v>
      </c>
      <c r="J3935" s="31">
        <f>Classes_finales!$W$30*C3935^3+Classes_finales!$W$31*C3935^2+Classes_finales!$W$32*C3935+Classes_finales!$W$33</f>
        <v>1.999124721404653</v>
      </c>
      <c r="K3935">
        <f>IF(OR(C3935&lt;10,C3935&gt;450),0,IF(H3935&gt;=MAX(Classes_finales!D:D),$M$1,Donnees_SIG!J3935))</f>
        <v>1.999124721404653</v>
      </c>
      <c r="P3935" t="s">
        <v>39</v>
      </c>
    </row>
    <row r="3936" spans="1:16">
      <c r="A3936" t="s">
        <v>7906</v>
      </c>
      <c r="B3936" s="31" t="s">
        <v>7907</v>
      </c>
      <c r="C3936">
        <v>58.694499968999999</v>
      </c>
      <c r="D3936" t="s">
        <v>37</v>
      </c>
      <c r="E3936">
        <v>790892.212729953</v>
      </c>
      <c r="F3936">
        <v>9638369.1392651703</v>
      </c>
      <c r="G3936">
        <f>IF(C3936="","",VLOOKUP(C3936,Classes_detaillees!B:D,Classes_detaillees!C$1,TRUE))</f>
        <v>60</v>
      </c>
      <c r="H3936">
        <f>IF(C3936="","",VLOOKUP(C3936,Classes_finales!B:D,Classes_finales!C$1,TRUE))</f>
        <v>60</v>
      </c>
      <c r="I3936">
        <f t="shared" si="61"/>
        <v>20</v>
      </c>
      <c r="J3936" s="31">
        <f>Classes_finales!$W$30*C3936^3+Classes_finales!$W$31*C3936^2+Classes_finales!$W$32*C3936+Classes_finales!$W$33</f>
        <v>6.3970114843507808</v>
      </c>
      <c r="K3936">
        <f>IF(OR(C3936&lt;10,C3936&gt;450),0,IF(H3936&gt;=MAX(Classes_finales!D:D),$M$1,Donnees_SIG!J3936))</f>
        <v>6.3970114843507808</v>
      </c>
      <c r="P3936" t="s">
        <v>39</v>
      </c>
    </row>
    <row r="3937" spans="1:16">
      <c r="A3937" t="s">
        <v>7908</v>
      </c>
      <c r="B3937" s="31" t="s">
        <v>7909</v>
      </c>
      <c r="C3937">
        <v>40.749698639000002</v>
      </c>
      <c r="D3937" t="s">
        <v>37</v>
      </c>
      <c r="E3937">
        <v>790478.20288448199</v>
      </c>
      <c r="F3937">
        <v>9639528.9055749308</v>
      </c>
      <c r="G3937">
        <f>IF(C3937="","",VLOOKUP(C3937,Classes_detaillees!B:D,Classes_detaillees!C$1,TRUE))</f>
        <v>45</v>
      </c>
      <c r="H3937">
        <f>IF(C3937="","",VLOOKUP(C3937,Classes_finales!B:D,Classes_finales!C$1,TRUE))</f>
        <v>50</v>
      </c>
      <c r="I3937">
        <f t="shared" si="61"/>
        <v>20</v>
      </c>
      <c r="J3937" s="31">
        <f>Classes_finales!$W$30*C3937^3+Classes_finales!$W$31*C3937^2+Classes_finales!$W$32*C3937+Classes_finales!$W$33</f>
        <v>4.1408129067360839</v>
      </c>
      <c r="K3937">
        <f>IF(OR(C3937&lt;10,C3937&gt;450),0,IF(H3937&gt;=MAX(Classes_finales!D:D),$M$1,Donnees_SIG!J3937))</f>
        <v>4.1408129067360839</v>
      </c>
      <c r="P3937" t="s">
        <v>39</v>
      </c>
    </row>
    <row r="3938" spans="1:16">
      <c r="A3938" t="s">
        <v>7910</v>
      </c>
      <c r="B3938" s="31" t="s">
        <v>7911</v>
      </c>
      <c r="C3938">
        <v>73.341697693</v>
      </c>
      <c r="D3938" t="s">
        <v>37</v>
      </c>
      <c r="E3938">
        <v>790258.19752130704</v>
      </c>
      <c r="F3938">
        <v>9637166.9310353808</v>
      </c>
      <c r="G3938">
        <f>IF(C3938="","",VLOOKUP(C3938,Classes_detaillees!B:D,Classes_detaillees!C$1,TRUE))</f>
        <v>75</v>
      </c>
      <c r="H3938">
        <f>IF(C3938="","",VLOOKUP(C3938,Classes_finales!B:D,Classes_finales!C$1,TRUE))</f>
        <v>80</v>
      </c>
      <c r="I3938">
        <f t="shared" si="61"/>
        <v>20</v>
      </c>
      <c r="J3938" s="31">
        <f>Classes_finales!$W$30*C3938^3+Classes_finales!$W$31*C3938^2+Classes_finales!$W$32*C3938+Classes_finales!$W$33</f>
        <v>7.6391461485061729</v>
      </c>
      <c r="K3938">
        <f>IF(OR(C3938&lt;10,C3938&gt;450),0,IF(H3938&gt;=MAX(Classes_finales!D:D),$M$1,Donnees_SIG!J3938))</f>
        <v>7.914299999999999</v>
      </c>
      <c r="P3938" t="s">
        <v>39</v>
      </c>
    </row>
    <row r="3939" spans="1:16">
      <c r="A3939" t="s">
        <v>7912</v>
      </c>
      <c r="B3939" t="s">
        <v>7913</v>
      </c>
      <c r="C3939">
        <v>90.757102966000005</v>
      </c>
      <c r="D3939" t="s">
        <v>37</v>
      </c>
      <c r="E3939">
        <v>786634.44621659804</v>
      </c>
      <c r="F3939">
        <v>9636262.2926569805</v>
      </c>
      <c r="G3939">
        <f>IF(C3939="","",VLOOKUP(C3939,Classes_detaillees!B:D,Classes_detaillees!C$1,TRUE))</f>
        <v>95</v>
      </c>
      <c r="H3939">
        <f>IF(C3939="","",VLOOKUP(C3939,Classes_finales!B:D,Classes_finales!C$1,TRUE))</f>
        <v>80</v>
      </c>
      <c r="I3939">
        <f t="shared" si="61"/>
        <v>20</v>
      </c>
      <c r="J3939" s="31">
        <f>Classes_finales!$W$30*C3939^3+Classes_finales!$W$31*C3939^2+Classes_finales!$W$32*C3939+Classes_finales!$W$33</f>
        <v>7.8563969566391805</v>
      </c>
      <c r="K3939">
        <f>IF(OR(C3939&lt;10,C3939&gt;450),0,IF(H3939&gt;=MAX(Classes_finales!D:D),$M$1,Donnees_SIG!J3939))</f>
        <v>7.914299999999999</v>
      </c>
      <c r="P3939" t="s">
        <v>39</v>
      </c>
    </row>
    <row r="3940" spans="1:16">
      <c r="A3940" t="s">
        <v>7914</v>
      </c>
      <c r="B3940" t="s">
        <v>7915</v>
      </c>
      <c r="C3940">
        <v>123.83779907</v>
      </c>
      <c r="D3940" t="s">
        <v>37</v>
      </c>
      <c r="E3940">
        <v>790543.556969692</v>
      </c>
      <c r="F3940">
        <v>9639266.4941561408</v>
      </c>
      <c r="G3940">
        <f>IF(C3940="","",VLOOKUP(C3940,Classes_detaillees!B:D,Classes_detaillees!C$1,TRUE))</f>
        <v>125</v>
      </c>
      <c r="H3940">
        <f>IF(C3940="","",VLOOKUP(C3940,Classes_finales!B:D,Classes_finales!C$1,TRUE))</f>
        <v>80</v>
      </c>
      <c r="I3940">
        <f t="shared" si="61"/>
        <v>20</v>
      </c>
      <c r="J3940" s="31">
        <f>Classes_finales!$W$30*C3940^3+Classes_finales!$W$31*C3940^2+Classes_finales!$W$32*C3940+Classes_finales!$W$33</f>
        <v>2.3243962551006745</v>
      </c>
      <c r="K3940">
        <f>IF(OR(C3940&lt;10,C3940&gt;450),0,IF(H3940&gt;=MAX(Classes_finales!D:D),$M$1,Donnees_SIG!J3940))</f>
        <v>7.914299999999999</v>
      </c>
      <c r="P3940" t="s">
        <v>39</v>
      </c>
    </row>
    <row r="3941" spans="1:16">
      <c r="A3941" t="s">
        <v>7916</v>
      </c>
      <c r="B3941" t="s">
        <v>7917</v>
      </c>
      <c r="C3941">
        <v>54.044799804999997</v>
      </c>
      <c r="D3941" t="s">
        <v>37</v>
      </c>
      <c r="E3941">
        <v>790875.22556507203</v>
      </c>
      <c r="F3941">
        <v>9638247.2791892495</v>
      </c>
      <c r="G3941">
        <f>IF(C3941="","",VLOOKUP(C3941,Classes_detaillees!B:D,Classes_detaillees!C$1,TRUE))</f>
        <v>55</v>
      </c>
      <c r="H3941">
        <f>IF(C3941="","",VLOOKUP(C3941,Classes_finales!B:D,Classes_finales!C$1,TRUE))</f>
        <v>60</v>
      </c>
      <c r="I3941">
        <f t="shared" si="61"/>
        <v>20</v>
      </c>
      <c r="J3941" s="31">
        <f>Classes_finales!$W$30*C3941^3+Classes_finales!$W$31*C3941^2+Classes_finales!$W$32*C3941+Classes_finales!$W$33</f>
        <v>5.8661732795879864</v>
      </c>
      <c r="K3941">
        <f>IF(OR(C3941&lt;10,C3941&gt;450),0,IF(H3941&gt;=MAX(Classes_finales!D:D),$M$1,Donnees_SIG!J3941))</f>
        <v>5.8661732795879864</v>
      </c>
      <c r="P3941" t="s">
        <v>39</v>
      </c>
    </row>
    <row r="3942" spans="1:16">
      <c r="A3942" t="s">
        <v>7918</v>
      </c>
      <c r="B3942" s="31" t="s">
        <v>7919</v>
      </c>
      <c r="C3942">
        <v>31.389499663999999</v>
      </c>
      <c r="D3942" t="s">
        <v>37</v>
      </c>
      <c r="E3942">
        <v>790558.88630655303</v>
      </c>
      <c r="F3942">
        <v>9637786.53117791</v>
      </c>
      <c r="G3942">
        <f>IF(C3942="","",VLOOKUP(C3942,Classes_detaillees!B:D,Classes_detaillees!C$1,TRUE))</f>
        <v>35</v>
      </c>
      <c r="H3942">
        <f>IF(C3942="","",VLOOKUP(C3942,Classes_finales!B:D,Classes_finales!C$1,TRUE))</f>
        <v>35</v>
      </c>
      <c r="I3942">
        <f t="shared" si="61"/>
        <v>20</v>
      </c>
      <c r="J3942" s="31">
        <f>Classes_finales!$W$30*C3942^3+Classes_finales!$W$31*C3942^2+Classes_finales!$W$32*C3942+Classes_finales!$W$33</f>
        <v>2.8574621340011777</v>
      </c>
      <c r="K3942">
        <f>IF(OR(C3942&lt;10,C3942&gt;450),0,IF(H3942&gt;=MAX(Classes_finales!D:D),$M$1,Donnees_SIG!J3942))</f>
        <v>2.8574621340011777</v>
      </c>
      <c r="P3942" t="s">
        <v>39</v>
      </c>
    </row>
    <row r="3943" spans="1:16">
      <c r="A3943" t="s">
        <v>7920</v>
      </c>
      <c r="B3943" t="s">
        <v>7921</v>
      </c>
      <c r="C3943">
        <v>39.276500702</v>
      </c>
      <c r="D3943" t="s">
        <v>37</v>
      </c>
      <c r="E3943">
        <v>783040.54976148601</v>
      </c>
      <c r="F3943">
        <v>9635724.4570768494</v>
      </c>
      <c r="G3943">
        <f>IF(C3943="","",VLOOKUP(C3943,Classes_detaillees!B:D,Classes_detaillees!C$1,TRUE))</f>
        <v>40</v>
      </c>
      <c r="H3943">
        <f>IF(C3943="","",VLOOKUP(C3943,Classes_finales!B:D,Classes_finales!C$1,TRUE))</f>
        <v>40</v>
      </c>
      <c r="I3943">
        <f t="shared" si="61"/>
        <v>20</v>
      </c>
      <c r="J3943" s="31">
        <f>Classes_finales!$W$30*C3943^3+Classes_finales!$W$31*C3943^2+Classes_finales!$W$32*C3943+Classes_finales!$W$33</f>
        <v>3.9391558301889682</v>
      </c>
      <c r="K3943">
        <f>IF(OR(C3943&lt;10,C3943&gt;450),0,IF(H3943&gt;=MAX(Classes_finales!D:D),$M$1,Donnees_SIG!J3943))</f>
        <v>3.9391558301889682</v>
      </c>
      <c r="P3943" t="s">
        <v>39</v>
      </c>
    </row>
    <row r="3944" spans="1:16">
      <c r="A3944" t="s">
        <v>7922</v>
      </c>
      <c r="B3944" s="31" t="s">
        <v>7923</v>
      </c>
      <c r="C3944">
        <v>39.407501220999997</v>
      </c>
      <c r="D3944" t="s">
        <v>37</v>
      </c>
      <c r="E3944">
        <v>790592.32141549001</v>
      </c>
      <c r="F3944">
        <v>9638060.2330709603</v>
      </c>
      <c r="G3944">
        <f>IF(C3944="","",VLOOKUP(C3944,Classes_detaillees!B:D,Classes_detaillees!C$1,TRUE))</f>
        <v>40</v>
      </c>
      <c r="H3944">
        <f>IF(C3944="","",VLOOKUP(C3944,Classes_finales!B:D,Classes_finales!C$1,TRUE))</f>
        <v>40</v>
      </c>
      <c r="I3944">
        <f t="shared" si="61"/>
        <v>20</v>
      </c>
      <c r="J3944" s="31">
        <f>Classes_finales!$W$30*C3944^3+Classes_finales!$W$31*C3944^2+Classes_finales!$W$32*C3944+Classes_finales!$W$33</f>
        <v>3.9571208661851203</v>
      </c>
      <c r="K3944">
        <f>IF(OR(C3944&lt;10,C3944&gt;450),0,IF(H3944&gt;=MAX(Classes_finales!D:D),$M$1,Donnees_SIG!J3944))</f>
        <v>3.9571208661851203</v>
      </c>
      <c r="P3944" t="s">
        <v>39</v>
      </c>
    </row>
    <row r="3945" spans="1:16">
      <c r="A3945" t="s">
        <v>7924</v>
      </c>
      <c r="B3945" t="s">
        <v>7925</v>
      </c>
      <c r="C3945">
        <v>130.14770508000001</v>
      </c>
      <c r="D3945" t="s">
        <v>37</v>
      </c>
      <c r="E3945">
        <v>791385.67617482797</v>
      </c>
      <c r="F3945">
        <v>9638404.7962037399</v>
      </c>
      <c r="G3945">
        <f>IF(C3945="","",VLOOKUP(C3945,Classes_detaillees!B:D,Classes_detaillees!C$1,TRUE))</f>
        <v>135</v>
      </c>
      <c r="H3945">
        <f>IF(C3945="","",VLOOKUP(C3945,Classes_finales!B:D,Classes_finales!C$1,TRUE))</f>
        <v>80</v>
      </c>
      <c r="I3945">
        <f t="shared" si="61"/>
        <v>20</v>
      </c>
      <c r="J3945" s="31">
        <f>Classes_finales!$W$30*C3945^3+Classes_finales!$W$31*C3945^2+Classes_finales!$W$32*C3945+Classes_finales!$W$33</f>
        <v>0.10229653521528936</v>
      </c>
      <c r="K3945">
        <f>IF(OR(C3945&lt;10,C3945&gt;450),0,IF(H3945&gt;=MAX(Classes_finales!D:D),$M$1,Donnees_SIG!J3945))</f>
        <v>7.914299999999999</v>
      </c>
      <c r="P3945" t="s">
        <v>39</v>
      </c>
    </row>
    <row r="3946" spans="1:16">
      <c r="A3946" t="s">
        <v>7926</v>
      </c>
      <c r="B3946" s="31" t="s">
        <v>7927</v>
      </c>
      <c r="C3946">
        <v>33.614101410000004</v>
      </c>
      <c r="D3946" t="s">
        <v>37</v>
      </c>
      <c r="E3946">
        <v>790128.80481326696</v>
      </c>
      <c r="F3946">
        <v>9637366.0599674992</v>
      </c>
      <c r="G3946">
        <f>IF(C3946="","",VLOOKUP(C3946,Classes_detaillees!B:D,Classes_detaillees!C$1,TRUE))</f>
        <v>35</v>
      </c>
      <c r="H3946">
        <f>IF(C3946="","",VLOOKUP(C3946,Classes_finales!B:D,Classes_finales!C$1,TRUE))</f>
        <v>35</v>
      </c>
      <c r="I3946">
        <f t="shared" si="61"/>
        <v>20</v>
      </c>
      <c r="J3946" s="31">
        <f>Classes_finales!$W$30*C3946^3+Classes_finales!$W$31*C3946^2+Classes_finales!$W$32*C3946+Classes_finales!$W$33</f>
        <v>3.1611228435456593</v>
      </c>
      <c r="K3946">
        <f>IF(OR(C3946&lt;10,C3946&gt;450),0,IF(H3946&gt;=MAX(Classes_finales!D:D),$M$1,Donnees_SIG!J3946))</f>
        <v>3.1611228435456593</v>
      </c>
      <c r="P3946" t="s">
        <v>39</v>
      </c>
    </row>
    <row r="3947" spans="1:16">
      <c r="A3947" t="s">
        <v>7928</v>
      </c>
      <c r="B3947" t="s">
        <v>7929</v>
      </c>
      <c r="C3947">
        <v>145.58680724999999</v>
      </c>
      <c r="D3947" t="s">
        <v>37</v>
      </c>
      <c r="E3947">
        <v>790418.82302073995</v>
      </c>
      <c r="F3947">
        <v>9636938.8306808602</v>
      </c>
      <c r="G3947">
        <f>IF(C3947="","",VLOOKUP(C3947,Classes_detaillees!B:D,Classes_detaillees!C$1,TRUE))</f>
        <v>150</v>
      </c>
      <c r="H3947">
        <f>IF(C3947="","",VLOOKUP(C3947,Classes_finales!B:D,Classes_finales!C$1,TRUE))</f>
        <v>80</v>
      </c>
      <c r="I3947">
        <f t="shared" si="61"/>
        <v>20</v>
      </c>
      <c r="J3947" s="31">
        <f>Classes_finales!$W$30*C3947^3+Classes_finales!$W$31*C3947^2+Classes_finales!$W$32*C3947+Classes_finales!$W$33</f>
        <v>-7.279427256972669</v>
      </c>
      <c r="K3947">
        <f>IF(OR(C3947&lt;10,C3947&gt;450),0,IF(H3947&gt;=MAX(Classes_finales!D:D),$M$1,Donnees_SIG!J3947))</f>
        <v>7.914299999999999</v>
      </c>
      <c r="P3947" t="s">
        <v>39</v>
      </c>
    </row>
    <row r="3948" spans="1:16">
      <c r="A3948" t="s">
        <v>7930</v>
      </c>
      <c r="B3948" s="31" t="s">
        <v>7931</v>
      </c>
      <c r="C3948">
        <v>84.449699401999993</v>
      </c>
      <c r="D3948" t="s">
        <v>37</v>
      </c>
      <c r="E3948">
        <v>790703.88858836098</v>
      </c>
      <c r="F3948">
        <v>9637104.5469905194</v>
      </c>
      <c r="G3948">
        <f>IF(C3948="","",VLOOKUP(C3948,Classes_detaillees!B:D,Classes_detaillees!C$1,TRUE))</f>
        <v>85</v>
      </c>
      <c r="H3948">
        <f>IF(C3948="","",VLOOKUP(C3948,Classes_finales!B:D,Classes_finales!C$1,TRUE))</f>
        <v>80</v>
      </c>
      <c r="I3948">
        <f t="shared" si="61"/>
        <v>20</v>
      </c>
      <c r="J3948" s="31">
        <f>Classes_finales!$W$30*C3948^3+Classes_finales!$W$31*C3948^2+Classes_finales!$W$32*C3948+Classes_finales!$W$33</f>
        <v>7.9718559053439737</v>
      </c>
      <c r="K3948">
        <f>IF(OR(C3948&lt;10,C3948&gt;450),0,IF(H3948&gt;=MAX(Classes_finales!D:D),$M$1,Donnees_SIG!J3948))</f>
        <v>7.914299999999999</v>
      </c>
      <c r="P3948" t="s">
        <v>39</v>
      </c>
    </row>
    <row r="3949" spans="1:16">
      <c r="A3949" t="s">
        <v>7932</v>
      </c>
      <c r="B3949" s="31" t="s">
        <v>7933</v>
      </c>
      <c r="C3949">
        <v>58.752799988</v>
      </c>
      <c r="D3949" t="s">
        <v>37</v>
      </c>
      <c r="E3949">
        <v>784698.45780943998</v>
      </c>
      <c r="F3949">
        <v>9636336.6274374891</v>
      </c>
      <c r="G3949">
        <f>IF(C3949="","",VLOOKUP(C3949,Classes_detaillees!B:D,Classes_detaillees!C$1,TRUE))</f>
        <v>60</v>
      </c>
      <c r="H3949">
        <f>IF(C3949="","",VLOOKUP(C3949,Classes_finales!B:D,Classes_finales!C$1,TRUE))</f>
        <v>60</v>
      </c>
      <c r="I3949">
        <f t="shared" si="61"/>
        <v>20</v>
      </c>
      <c r="J3949" s="31">
        <f>Classes_finales!$W$30*C3949^3+Classes_finales!$W$31*C3949^2+Classes_finales!$W$32*C3949+Classes_finales!$W$33</f>
        <v>6.403329808311975</v>
      </c>
      <c r="K3949">
        <f>IF(OR(C3949&lt;10,C3949&gt;450),0,IF(H3949&gt;=MAX(Classes_finales!D:D),$M$1,Donnees_SIG!J3949))</f>
        <v>6.403329808311975</v>
      </c>
      <c r="P3949" t="s">
        <v>39</v>
      </c>
    </row>
    <row r="3950" spans="1:16">
      <c r="A3950" t="s">
        <v>7934</v>
      </c>
      <c r="B3950" t="s">
        <v>7935</v>
      </c>
      <c r="C3950">
        <v>303.27700806000001</v>
      </c>
      <c r="D3950" t="s">
        <v>37</v>
      </c>
      <c r="E3950">
        <v>783226.39810024598</v>
      </c>
      <c r="F3950">
        <v>9636596.0187970791</v>
      </c>
      <c r="G3950">
        <f>IF(C3950="","",VLOOKUP(C3950,Classes_detaillees!B:D,Classes_detaillees!C$1,TRUE))</f>
        <v>305</v>
      </c>
      <c r="H3950">
        <f>IF(C3950="","",VLOOKUP(C3950,Classes_finales!B:D,Classes_finales!C$1,TRUE))</f>
        <v>80</v>
      </c>
      <c r="I3950">
        <f t="shared" si="61"/>
        <v>20</v>
      </c>
      <c r="J3950" s="31">
        <f>Classes_finales!$W$30*C3950^3+Classes_finales!$W$31*C3950^2+Classes_finales!$W$32*C3950+Classes_finales!$W$33</f>
        <v>-338.76180770051792</v>
      </c>
      <c r="K3950">
        <f>IF(OR(C3950&lt;10,C3950&gt;450),0,IF(H3950&gt;=MAX(Classes_finales!D:D),$M$1,Donnees_SIG!J3950))</f>
        <v>7.914299999999999</v>
      </c>
      <c r="P3950" t="s">
        <v>39</v>
      </c>
    </row>
    <row r="3951" spans="1:16">
      <c r="A3951" t="s">
        <v>7936</v>
      </c>
      <c r="B3951" t="s">
        <v>7937</v>
      </c>
      <c r="C3951">
        <v>74.065803528000004</v>
      </c>
      <c r="D3951" t="s">
        <v>37</v>
      </c>
      <c r="E3951">
        <v>791311.26628634694</v>
      </c>
      <c r="F3951">
        <v>9637449.8831690792</v>
      </c>
      <c r="G3951">
        <f>IF(C3951="","",VLOOKUP(C3951,Classes_detaillees!B:D,Classes_detaillees!C$1,TRUE))</f>
        <v>75</v>
      </c>
      <c r="H3951">
        <f>IF(C3951="","",VLOOKUP(C3951,Classes_finales!B:D,Classes_finales!C$1,TRUE))</f>
        <v>80</v>
      </c>
      <c r="I3951">
        <f t="shared" si="61"/>
        <v>20</v>
      </c>
      <c r="J3951" s="31">
        <f>Classes_finales!$W$30*C3951^3+Classes_finales!$W$31*C3951^2+Classes_finales!$W$32*C3951+Classes_finales!$W$33</f>
        <v>7.6791597371679714</v>
      </c>
      <c r="K3951">
        <f>IF(OR(C3951&lt;10,C3951&gt;450),0,IF(H3951&gt;=MAX(Classes_finales!D:D),$M$1,Donnees_SIG!J3951))</f>
        <v>7.914299999999999</v>
      </c>
      <c r="P3951" t="s">
        <v>39</v>
      </c>
    </row>
    <row r="3952" spans="1:16">
      <c r="A3952" t="s">
        <v>7938</v>
      </c>
      <c r="B3952" s="31" t="s">
        <v>7939</v>
      </c>
      <c r="C3952">
        <v>23.787599564000001</v>
      </c>
      <c r="D3952" t="s">
        <v>37</v>
      </c>
      <c r="E3952">
        <v>792585.07788392401</v>
      </c>
      <c r="F3952">
        <v>9638532.9431138095</v>
      </c>
      <c r="G3952">
        <f>IF(C3952="","",VLOOKUP(C3952,Classes_detaillees!B:D,Classes_detaillees!C$1,TRUE))</f>
        <v>25</v>
      </c>
      <c r="H3952">
        <f>IF(C3952="","",VLOOKUP(C3952,Classes_finales!B:D,Classes_finales!C$1,TRUE))</f>
        <v>30</v>
      </c>
      <c r="I3952">
        <f t="shared" si="61"/>
        <v>20</v>
      </c>
      <c r="J3952" s="31">
        <f>Classes_finales!$W$30*C3952^3+Classes_finales!$W$31*C3952^2+Classes_finales!$W$32*C3952+Classes_finales!$W$33</f>
        <v>1.8514799664609547</v>
      </c>
      <c r="K3952">
        <f>IF(OR(C3952&lt;10,C3952&gt;450),0,IF(H3952&gt;=MAX(Classes_finales!D:D),$M$1,Donnees_SIG!J3952))</f>
        <v>1.8514799664609547</v>
      </c>
      <c r="P3952" t="s">
        <v>39</v>
      </c>
    </row>
    <row r="3953" spans="1:16">
      <c r="A3953" t="s">
        <v>7940</v>
      </c>
      <c r="B3953" s="31" t="s">
        <v>7941</v>
      </c>
      <c r="C3953">
        <v>515.54827881000006</v>
      </c>
      <c r="D3953" t="s">
        <v>37</v>
      </c>
      <c r="E3953">
        <v>782963.32874890999</v>
      </c>
      <c r="F3953">
        <v>9635271.8090527002</v>
      </c>
      <c r="G3953">
        <f>IF(C3953="","",VLOOKUP(C3953,Classes_detaillees!B:D,Classes_detaillees!C$1,TRUE))</f>
        <v>520</v>
      </c>
      <c r="H3953">
        <f>IF(C3953="","",VLOOKUP(C3953,Classes_finales!B:D,Classes_finales!C$1,TRUE))</f>
        <v>80</v>
      </c>
      <c r="I3953">
        <f t="shared" si="61"/>
        <v>20</v>
      </c>
      <c r="J3953" s="31">
        <f>Classes_finales!$W$30*C3953^3+Classes_finales!$W$31*C3953^2+Classes_finales!$W$32*C3953+Classes_finales!$W$33</f>
        <v>-2126.9567687886006</v>
      </c>
      <c r="K3953">
        <f>IF(OR(C3953&lt;10,C3953&gt;450),0,IF(H3953&gt;=MAX(Classes_finales!D:D),$M$1,Donnees_SIG!J3953))</f>
        <v>0</v>
      </c>
      <c r="P3953" t="s">
        <v>39</v>
      </c>
    </row>
    <row r="3954" spans="1:16">
      <c r="A3954" t="s">
        <v>7942</v>
      </c>
      <c r="B3954" s="31" t="s">
        <v>7943</v>
      </c>
      <c r="C3954">
        <v>59.693698883000003</v>
      </c>
      <c r="D3954" t="s">
        <v>37</v>
      </c>
      <c r="E3954">
        <v>790339.04779050103</v>
      </c>
      <c r="F3954">
        <v>9637397.6101160496</v>
      </c>
      <c r="G3954">
        <f>IF(C3954="","",VLOOKUP(C3954,Classes_detaillees!B:D,Classes_detaillees!C$1,TRUE))</f>
        <v>60</v>
      </c>
      <c r="H3954">
        <f>IF(C3954="","",VLOOKUP(C3954,Classes_finales!B:D,Classes_finales!C$1,TRUE))</f>
        <v>60</v>
      </c>
      <c r="I3954">
        <f t="shared" si="61"/>
        <v>20</v>
      </c>
      <c r="J3954" s="31">
        <f>Classes_finales!$W$30*C3954^3+Classes_finales!$W$31*C3954^2+Classes_finales!$W$32*C3954+Classes_finales!$W$33</f>
        <v>6.5040382390484233</v>
      </c>
      <c r="K3954">
        <f>IF(OR(C3954&lt;10,C3954&gt;450),0,IF(H3954&gt;=MAX(Classes_finales!D:D),$M$1,Donnees_SIG!J3954))</f>
        <v>6.5040382390484233</v>
      </c>
      <c r="P3954" t="s">
        <v>39</v>
      </c>
    </row>
    <row r="3955" spans="1:16">
      <c r="A3955" t="s">
        <v>7944</v>
      </c>
      <c r="B3955" t="s">
        <v>7945</v>
      </c>
      <c r="C3955">
        <v>80.407798767000003</v>
      </c>
      <c r="D3955" t="s">
        <v>37</v>
      </c>
      <c r="E3955">
        <v>790793.971096772</v>
      </c>
      <c r="F3955">
        <v>9638132.0597667191</v>
      </c>
      <c r="G3955">
        <f>IF(C3955="","",VLOOKUP(C3955,Classes_detaillees!B:D,Classes_detaillees!C$1,TRUE))</f>
        <v>85</v>
      </c>
      <c r="H3955">
        <f>IF(C3955="","",VLOOKUP(C3955,Classes_finales!B:D,Classes_finales!C$1,TRUE))</f>
        <v>80</v>
      </c>
      <c r="I3955">
        <f t="shared" si="61"/>
        <v>20</v>
      </c>
      <c r="J3955" s="31">
        <f>Classes_finales!$W$30*C3955^3+Classes_finales!$W$31*C3955^2+Classes_finales!$W$32*C3955+Classes_finales!$W$33</f>
        <v>7.9240204533915986</v>
      </c>
      <c r="K3955">
        <f>IF(OR(C3955&lt;10,C3955&gt;450),0,IF(H3955&gt;=MAX(Classes_finales!D:D),$M$1,Donnees_SIG!J3955))</f>
        <v>7.914299999999999</v>
      </c>
      <c r="P3955" t="s">
        <v>39</v>
      </c>
    </row>
    <row r="3956" spans="1:16">
      <c r="A3956" t="s">
        <v>7946</v>
      </c>
      <c r="B3956" t="s">
        <v>7947</v>
      </c>
      <c r="C3956">
        <v>89.413299561000002</v>
      </c>
      <c r="D3956" t="s">
        <v>37</v>
      </c>
      <c r="E3956">
        <v>793427.26484092895</v>
      </c>
      <c r="F3956">
        <v>9639353.3215747308</v>
      </c>
      <c r="G3956">
        <f>IF(C3956="","",VLOOKUP(C3956,Classes_detaillees!B:D,Classes_detaillees!C$1,TRUE))</f>
        <v>90</v>
      </c>
      <c r="H3956">
        <f>IF(C3956="","",VLOOKUP(C3956,Classes_finales!B:D,Classes_finales!C$1,TRUE))</f>
        <v>80</v>
      </c>
      <c r="I3956">
        <f t="shared" si="61"/>
        <v>20</v>
      </c>
      <c r="J3956" s="31">
        <f>Classes_finales!$W$30*C3956^3+Classes_finales!$W$31*C3956^2+Classes_finales!$W$32*C3956+Classes_finales!$W$33</f>
        <v>7.9016223278845583</v>
      </c>
      <c r="K3956">
        <f>IF(OR(C3956&lt;10,C3956&gt;450),0,IF(H3956&gt;=MAX(Classes_finales!D:D),$M$1,Donnees_SIG!J3956))</f>
        <v>7.914299999999999</v>
      </c>
      <c r="P3956" t="s">
        <v>39</v>
      </c>
    </row>
    <row r="3957" spans="1:16">
      <c r="A3957" t="s">
        <v>7948</v>
      </c>
      <c r="B3957" s="31" t="s">
        <v>7949</v>
      </c>
      <c r="C3957">
        <v>17.129699707</v>
      </c>
      <c r="D3957" t="s">
        <v>37</v>
      </c>
      <c r="E3957">
        <v>792507.84078335599</v>
      </c>
      <c r="F3957">
        <v>9639699.6212463602</v>
      </c>
      <c r="G3957">
        <f>IF(C3957="","",VLOOKUP(C3957,Classes_detaillees!B:D,Classes_detaillees!C$1,TRUE))</f>
        <v>20</v>
      </c>
      <c r="H3957">
        <f>IF(C3957="","",VLOOKUP(C3957,Classes_finales!B:D,Classes_finales!C$1,TRUE))</f>
        <v>30</v>
      </c>
      <c r="I3957">
        <f t="shared" si="61"/>
        <v>20</v>
      </c>
      <c r="J3957" s="31">
        <f>Classes_finales!$W$30*C3957^3+Classes_finales!$W$31*C3957^2+Classes_finales!$W$32*C3957+Classes_finales!$W$33</f>
        <v>1.0419922648328295</v>
      </c>
      <c r="K3957">
        <f>IF(OR(C3957&lt;10,C3957&gt;450),0,IF(H3957&gt;=MAX(Classes_finales!D:D),$M$1,Donnees_SIG!J3957))</f>
        <v>1.0419922648328295</v>
      </c>
      <c r="P3957" t="s">
        <v>39</v>
      </c>
    </row>
    <row r="3958" spans="1:16">
      <c r="A3958" t="s">
        <v>7950</v>
      </c>
      <c r="B3958" t="s">
        <v>7951</v>
      </c>
      <c r="C3958">
        <v>75.679000853999995</v>
      </c>
      <c r="D3958" t="s">
        <v>37</v>
      </c>
      <c r="E3958">
        <v>791624.45849716896</v>
      </c>
      <c r="F3958">
        <v>9638282.0551125295</v>
      </c>
      <c r="G3958">
        <f>IF(C3958="","",VLOOKUP(C3958,Classes_detaillees!B:D,Classes_detaillees!C$1,TRUE))</f>
        <v>80</v>
      </c>
      <c r="H3958">
        <f>IF(C3958="","",VLOOKUP(C3958,Classes_finales!B:D,Classes_finales!C$1,TRUE))</f>
        <v>80</v>
      </c>
      <c r="I3958">
        <f t="shared" si="61"/>
        <v>20</v>
      </c>
      <c r="J3958" s="31">
        <f>Classes_finales!$W$30*C3958^3+Classes_finales!$W$31*C3958^2+Classes_finales!$W$32*C3958+Classes_finales!$W$33</f>
        <v>7.7597759842598091</v>
      </c>
      <c r="K3958">
        <f>IF(OR(C3958&lt;10,C3958&gt;450),0,IF(H3958&gt;=MAX(Classes_finales!D:D),$M$1,Donnees_SIG!J3958))</f>
        <v>7.914299999999999</v>
      </c>
      <c r="P3958" t="s">
        <v>39</v>
      </c>
    </row>
    <row r="3959" spans="1:16">
      <c r="A3959" t="s">
        <v>7952</v>
      </c>
      <c r="B3959" t="s">
        <v>7953</v>
      </c>
      <c r="C3959">
        <v>48.419200897000003</v>
      </c>
      <c r="D3959" t="s">
        <v>37</v>
      </c>
      <c r="E3959">
        <v>793575.32878559502</v>
      </c>
      <c r="F3959">
        <v>9639248.6691047605</v>
      </c>
      <c r="G3959">
        <f>IF(C3959="","",VLOOKUP(C3959,Classes_detaillees!B:D,Classes_detaillees!C$1,TRUE))</f>
        <v>50</v>
      </c>
      <c r="H3959">
        <f>IF(C3959="","",VLOOKUP(C3959,Classes_finales!B:D,Classes_finales!C$1,TRUE))</f>
        <v>50</v>
      </c>
      <c r="I3959">
        <f t="shared" si="61"/>
        <v>20</v>
      </c>
      <c r="J3959" s="31">
        <f>Classes_finales!$W$30*C3959^3+Classes_finales!$W$31*C3959^2+Classes_finales!$W$32*C3959+Classes_finales!$W$33</f>
        <v>5.1647764591794534</v>
      </c>
      <c r="K3959">
        <f>IF(OR(C3959&lt;10,C3959&gt;450),0,IF(H3959&gt;=MAX(Classes_finales!D:D),$M$1,Donnees_SIG!J3959))</f>
        <v>5.1647764591794534</v>
      </c>
      <c r="P3959" t="s">
        <v>39</v>
      </c>
    </row>
    <row r="3960" spans="1:16">
      <c r="A3960" t="s">
        <v>7954</v>
      </c>
      <c r="B3960" t="s">
        <v>7955</v>
      </c>
      <c r="C3960">
        <v>85.292701721</v>
      </c>
      <c r="D3960" t="s">
        <v>37</v>
      </c>
      <c r="E3960">
        <v>783239.107690059</v>
      </c>
      <c r="F3960">
        <v>9636732.4470129106</v>
      </c>
      <c r="G3960">
        <f>IF(C3960="","",VLOOKUP(C3960,Classes_detaillees!B:D,Classes_detaillees!C$1,TRUE))</f>
        <v>90</v>
      </c>
      <c r="H3960">
        <f>IF(C3960="","",VLOOKUP(C3960,Classes_finales!B:D,Classes_finales!C$1,TRUE))</f>
        <v>80</v>
      </c>
      <c r="I3960">
        <f t="shared" si="61"/>
        <v>20</v>
      </c>
      <c r="J3960" s="31">
        <f>Classes_finales!$W$30*C3960^3+Classes_finales!$W$31*C3960^2+Classes_finales!$W$32*C3960+Classes_finales!$W$33</f>
        <v>7.9702900185224284</v>
      </c>
      <c r="K3960">
        <f>IF(OR(C3960&lt;10,C3960&gt;450),0,IF(H3960&gt;=MAX(Classes_finales!D:D),$M$1,Donnees_SIG!J3960))</f>
        <v>7.914299999999999</v>
      </c>
      <c r="P3960" t="s">
        <v>39</v>
      </c>
    </row>
    <row r="3961" spans="1:16">
      <c r="A3961" t="s">
        <v>7956</v>
      </c>
      <c r="B3961" t="s">
        <v>7957</v>
      </c>
      <c r="C3961">
        <v>38.127498627000001</v>
      </c>
      <c r="D3961" t="s">
        <v>37</v>
      </c>
      <c r="E3961">
        <v>790956.79860136902</v>
      </c>
      <c r="F3961">
        <v>9638238.8245474007</v>
      </c>
      <c r="G3961">
        <f>IF(C3961="","",VLOOKUP(C3961,Classes_detaillees!B:D,Classes_detaillees!C$1,TRUE))</f>
        <v>40</v>
      </c>
      <c r="H3961">
        <f>IF(C3961="","",VLOOKUP(C3961,Classes_finales!B:D,Classes_finales!C$1,TRUE))</f>
        <v>40</v>
      </c>
      <c r="I3961">
        <f t="shared" si="61"/>
        <v>20</v>
      </c>
      <c r="J3961" s="31">
        <f>Classes_finales!$W$30*C3961^3+Classes_finales!$W$31*C3961^2+Classes_finales!$W$32*C3961+Classes_finales!$W$33</f>
        <v>3.7813846193433309</v>
      </c>
      <c r="K3961">
        <f>IF(OR(C3961&lt;10,C3961&gt;450),0,IF(H3961&gt;=MAX(Classes_finales!D:D),$M$1,Donnees_SIG!J3961))</f>
        <v>3.7813846193433309</v>
      </c>
      <c r="P3961" t="s">
        <v>39</v>
      </c>
    </row>
    <row r="3962" spans="1:16">
      <c r="A3962" t="s">
        <v>7958</v>
      </c>
      <c r="B3962" t="s">
        <v>7959</v>
      </c>
      <c r="C3962">
        <v>102.72280121</v>
      </c>
      <c r="D3962" t="s">
        <v>37</v>
      </c>
      <c r="E3962">
        <v>783217.35047713295</v>
      </c>
      <c r="F3962">
        <v>9636549.4601703491</v>
      </c>
      <c r="G3962">
        <f>IF(C3962="","",VLOOKUP(C3962,Classes_detaillees!B:D,Classes_detaillees!C$1,TRUE))</f>
        <v>105</v>
      </c>
      <c r="H3962">
        <f>IF(C3962="","",VLOOKUP(C3962,Classes_finales!B:D,Classes_finales!C$1,TRUE))</f>
        <v>80</v>
      </c>
      <c r="I3962">
        <f t="shared" si="61"/>
        <v>20</v>
      </c>
      <c r="J3962" s="31">
        <f>Classes_finales!$W$30*C3962^3+Classes_finales!$W$31*C3962^2+Classes_finales!$W$32*C3962+Classes_finales!$W$33</f>
        <v>6.903003621108768</v>
      </c>
      <c r="K3962">
        <f>IF(OR(C3962&lt;10,C3962&gt;450),0,IF(H3962&gt;=MAX(Classes_finales!D:D),$M$1,Donnees_SIG!J3962))</f>
        <v>7.914299999999999</v>
      </c>
      <c r="P3962" t="s">
        <v>39</v>
      </c>
    </row>
    <row r="3963" spans="1:16">
      <c r="A3963" t="s">
        <v>7960</v>
      </c>
      <c r="B3963" t="s">
        <v>7961</v>
      </c>
      <c r="C3963">
        <v>122.40270233</v>
      </c>
      <c r="D3963" t="s">
        <v>37</v>
      </c>
      <c r="E3963">
        <v>783237.98503199895</v>
      </c>
      <c r="F3963">
        <v>9636760.9122444</v>
      </c>
      <c r="G3963">
        <f>IF(C3963="","",VLOOKUP(C3963,Classes_detaillees!B:D,Classes_detaillees!C$1,TRUE))</f>
        <v>125</v>
      </c>
      <c r="H3963">
        <f>IF(C3963="","",VLOOKUP(C3963,Classes_finales!B:D,Classes_finales!C$1,TRUE))</f>
        <v>80</v>
      </c>
      <c r="I3963">
        <f t="shared" si="61"/>
        <v>20</v>
      </c>
      <c r="J3963" s="31">
        <f>Classes_finales!$W$30*C3963^3+Classes_finales!$W$31*C3963^2+Classes_finales!$W$32*C3963+Classes_finales!$W$33</f>
        <v>2.7705634722868449</v>
      </c>
      <c r="K3963">
        <f>IF(OR(C3963&lt;10,C3963&gt;450),0,IF(H3963&gt;=MAX(Classes_finales!D:D),$M$1,Donnees_SIG!J3963))</f>
        <v>7.914299999999999</v>
      </c>
      <c r="P3963" t="s">
        <v>39</v>
      </c>
    </row>
    <row r="3964" spans="1:16">
      <c r="A3964" t="s">
        <v>7962</v>
      </c>
      <c r="B3964" t="s">
        <v>7963</v>
      </c>
      <c r="C3964">
        <v>62.557201384999999</v>
      </c>
      <c r="D3964" t="s">
        <v>37</v>
      </c>
      <c r="E3964">
        <v>790138.31217290403</v>
      </c>
      <c r="F3964">
        <v>9637477.6172881592</v>
      </c>
      <c r="G3964">
        <f>IF(C3964="","",VLOOKUP(C3964,Classes_detaillees!B:D,Classes_detaillees!C$1,TRUE))</f>
        <v>65</v>
      </c>
      <c r="H3964">
        <f>IF(C3964="","",VLOOKUP(C3964,Classes_finales!B:D,Classes_finales!C$1,TRUE))</f>
        <v>70</v>
      </c>
      <c r="I3964">
        <f t="shared" si="61"/>
        <v>20</v>
      </c>
      <c r="J3964" s="31">
        <f>Classes_finales!$W$30*C3964^3+Classes_finales!$W$31*C3964^2+Classes_finales!$W$32*C3964+Classes_finales!$W$33</f>
        <v>6.7950609897312777</v>
      </c>
      <c r="K3964">
        <f>IF(OR(C3964&lt;10,C3964&gt;450),0,IF(H3964&gt;=MAX(Classes_finales!D:D),$M$1,Donnees_SIG!J3964))</f>
        <v>6.7950609897312777</v>
      </c>
      <c r="P3964" t="s">
        <v>39</v>
      </c>
    </row>
    <row r="3965" spans="1:16">
      <c r="A3965" t="s">
        <v>7964</v>
      </c>
      <c r="B3965" t="s">
        <v>7965</v>
      </c>
      <c r="C3965">
        <v>113.96330261</v>
      </c>
      <c r="D3965" t="s">
        <v>37</v>
      </c>
      <c r="E3965">
        <v>792518.40944364504</v>
      </c>
      <c r="F3965">
        <v>9638511.0801943205</v>
      </c>
      <c r="G3965">
        <f>IF(C3965="","",VLOOKUP(C3965,Classes_detaillees!B:D,Classes_detaillees!C$1,TRUE))</f>
        <v>115</v>
      </c>
      <c r="H3965">
        <f>IF(C3965="","",VLOOKUP(C3965,Classes_finales!B:D,Classes_finales!C$1,TRUE))</f>
        <v>80</v>
      </c>
      <c r="I3965">
        <f t="shared" si="61"/>
        <v>20</v>
      </c>
      <c r="J3965" s="31">
        <f>Classes_finales!$W$30*C3965^3+Classes_finales!$W$31*C3965^2+Classes_finales!$W$32*C3965+Classes_finales!$W$33</f>
        <v>4.9773334168190804</v>
      </c>
      <c r="K3965">
        <f>IF(OR(C3965&lt;10,C3965&gt;450),0,IF(H3965&gt;=MAX(Classes_finales!D:D),$M$1,Donnees_SIG!J3965))</f>
        <v>7.914299999999999</v>
      </c>
      <c r="P3965" t="s">
        <v>39</v>
      </c>
    </row>
    <row r="3966" spans="1:16">
      <c r="A3966" t="s">
        <v>7966</v>
      </c>
      <c r="B3966" t="s">
        <v>7967</v>
      </c>
      <c r="C3966">
        <v>188.17909241000001</v>
      </c>
      <c r="D3966" t="s">
        <v>37</v>
      </c>
      <c r="E3966">
        <v>792160.72592626</v>
      </c>
      <c r="F3966">
        <v>9638550.0157863703</v>
      </c>
      <c r="G3966">
        <f>IF(C3966="","",VLOOKUP(C3966,Classes_detaillees!B:D,Classes_detaillees!C$1,TRUE))</f>
        <v>190</v>
      </c>
      <c r="H3966">
        <f>IF(C3966="","",VLOOKUP(C3966,Classes_finales!B:D,Classes_finales!C$1,TRUE))</f>
        <v>80</v>
      </c>
      <c r="I3966">
        <f t="shared" si="61"/>
        <v>20</v>
      </c>
      <c r="J3966" s="31">
        <f>Classes_finales!$W$30*C3966^3+Classes_finales!$W$31*C3966^2+Classes_finales!$W$32*C3966+Classes_finales!$W$33</f>
        <v>-45.138886276295111</v>
      </c>
      <c r="K3966">
        <f>IF(OR(C3966&lt;10,C3966&gt;450),0,IF(H3966&gt;=MAX(Classes_finales!D:D),$M$1,Donnees_SIG!J3966))</f>
        <v>7.914299999999999</v>
      </c>
      <c r="P3966" t="s">
        <v>39</v>
      </c>
    </row>
    <row r="3967" spans="1:16">
      <c r="A3967" t="s">
        <v>7968</v>
      </c>
      <c r="B3967" s="31" t="s">
        <v>7969</v>
      </c>
      <c r="C3967">
        <v>25.942399979000001</v>
      </c>
      <c r="D3967" t="s">
        <v>37</v>
      </c>
      <c r="E3967">
        <v>783143.68064883503</v>
      </c>
      <c r="F3967">
        <v>9635540.0539085101</v>
      </c>
      <c r="G3967">
        <f>IF(C3967="","",VLOOKUP(C3967,Classes_detaillees!B:D,Classes_detaillees!C$1,TRUE))</f>
        <v>30</v>
      </c>
      <c r="H3967">
        <f>IF(C3967="","",VLOOKUP(C3967,Classes_finales!B:D,Classes_finales!C$1,TRUE))</f>
        <v>30</v>
      </c>
      <c r="I3967">
        <f t="shared" si="61"/>
        <v>20</v>
      </c>
      <c r="J3967" s="31">
        <f>Classes_finales!$W$30*C3967^3+Classes_finales!$W$31*C3967^2+Classes_finales!$W$32*C3967+Classes_finales!$W$33</f>
        <v>2.1298515004444725</v>
      </c>
      <c r="K3967">
        <f>IF(OR(C3967&lt;10,C3967&gt;450),0,IF(H3967&gt;=MAX(Classes_finales!D:D),$M$1,Donnees_SIG!J3967))</f>
        <v>2.1298515004444725</v>
      </c>
      <c r="P3967" t="s">
        <v>39</v>
      </c>
    </row>
    <row r="3968" spans="1:16">
      <c r="A3968" t="s">
        <v>7970</v>
      </c>
      <c r="B3968" t="s">
        <v>7971</v>
      </c>
      <c r="C3968">
        <v>46.111598968999999</v>
      </c>
      <c r="D3968" t="s">
        <v>37</v>
      </c>
      <c r="E3968">
        <v>782983.65679363499</v>
      </c>
      <c r="F3968">
        <v>9635403.0282141604</v>
      </c>
      <c r="G3968">
        <f>IF(C3968="","",VLOOKUP(C3968,Classes_detaillees!B:D,Classes_detaillees!C$1,TRUE))</f>
        <v>50</v>
      </c>
      <c r="H3968">
        <f>IF(C3968="","",VLOOKUP(C3968,Classes_finales!B:D,Classes_finales!C$1,TRUE))</f>
        <v>50</v>
      </c>
      <c r="I3968">
        <f t="shared" si="61"/>
        <v>20</v>
      </c>
      <c r="J3968" s="31">
        <f>Classes_finales!$W$30*C3968^3+Classes_finales!$W$31*C3968^2+Classes_finales!$W$32*C3968+Classes_finales!$W$33</f>
        <v>4.8629420053349186</v>
      </c>
      <c r="K3968">
        <f>IF(OR(C3968&lt;10,C3968&gt;450),0,IF(H3968&gt;=MAX(Classes_finales!D:D),$M$1,Donnees_SIG!J3968))</f>
        <v>4.8629420053349186</v>
      </c>
      <c r="P3968" t="s">
        <v>39</v>
      </c>
    </row>
    <row r="3969" spans="1:16">
      <c r="A3969" t="s">
        <v>7972</v>
      </c>
      <c r="B3969" t="s">
        <v>7973</v>
      </c>
      <c r="C3969">
        <v>62.464199065999999</v>
      </c>
      <c r="D3969" t="s">
        <v>37</v>
      </c>
      <c r="E3969">
        <v>792883.64624416595</v>
      </c>
      <c r="F3969">
        <v>9638765.1384104006</v>
      </c>
      <c r="G3969">
        <f>IF(C3969="","",VLOOKUP(C3969,Classes_detaillees!B:D,Classes_detaillees!C$1,TRUE))</f>
        <v>65</v>
      </c>
      <c r="H3969">
        <f>IF(C3969="","",VLOOKUP(C3969,Classes_finales!B:D,Classes_finales!C$1,TRUE))</f>
        <v>70</v>
      </c>
      <c r="I3969">
        <f t="shared" si="61"/>
        <v>20</v>
      </c>
      <c r="J3969" s="31">
        <f>Classes_finales!$W$30*C3969^3+Classes_finales!$W$31*C3969^2+Classes_finales!$W$32*C3969+Classes_finales!$W$33</f>
        <v>6.7859940281837172</v>
      </c>
      <c r="K3969">
        <f>IF(OR(C3969&lt;10,C3969&gt;450),0,IF(H3969&gt;=MAX(Classes_finales!D:D),$M$1,Donnees_SIG!J3969))</f>
        <v>6.7859940281837172</v>
      </c>
      <c r="P3969" t="s">
        <v>39</v>
      </c>
    </row>
    <row r="3970" spans="1:16">
      <c r="A3970" t="s">
        <v>7974</v>
      </c>
      <c r="B3970" t="s">
        <v>7975</v>
      </c>
      <c r="C3970">
        <v>173.72270202999999</v>
      </c>
      <c r="D3970" t="s">
        <v>37</v>
      </c>
      <c r="E3970">
        <v>783001.81247865199</v>
      </c>
      <c r="F3970">
        <v>9636339.8351517599</v>
      </c>
      <c r="G3970">
        <f>IF(C3970="","",VLOOKUP(C3970,Classes_detaillees!B:D,Classes_detaillees!C$1,TRUE))</f>
        <v>175</v>
      </c>
      <c r="H3970">
        <f>IF(C3970="","",VLOOKUP(C3970,Classes_finales!B:D,Classes_finales!C$1,TRUE))</f>
        <v>80</v>
      </c>
      <c r="I3970">
        <f t="shared" si="61"/>
        <v>20</v>
      </c>
      <c r="J3970" s="31">
        <f>Classes_finales!$W$30*C3970^3+Classes_finales!$W$31*C3970^2+Classes_finales!$W$32*C3970+Classes_finales!$W$33</f>
        <v>-29.055362361402615</v>
      </c>
      <c r="K3970">
        <f>IF(OR(C3970&lt;10,C3970&gt;450),0,IF(H3970&gt;=MAX(Classes_finales!D:D),$M$1,Donnees_SIG!J3970))</f>
        <v>7.914299999999999</v>
      </c>
      <c r="P3970" t="s">
        <v>39</v>
      </c>
    </row>
    <row r="3971" spans="1:16">
      <c r="A3971" t="s">
        <v>7976</v>
      </c>
      <c r="B3971" t="s">
        <v>7977</v>
      </c>
      <c r="C3971">
        <v>107.50409698</v>
      </c>
      <c r="D3971" t="s">
        <v>37</v>
      </c>
      <c r="E3971">
        <v>783501.39341700298</v>
      </c>
      <c r="F3971">
        <v>9637009.1417018697</v>
      </c>
      <c r="G3971">
        <f>IF(C3971="","",VLOOKUP(C3971,Classes_detaillees!B:D,Classes_detaillees!C$1,TRUE))</f>
        <v>110</v>
      </c>
      <c r="H3971">
        <f>IF(C3971="","",VLOOKUP(C3971,Classes_finales!B:D,Classes_finales!C$1,TRUE))</f>
        <v>80</v>
      </c>
      <c r="I3971">
        <f t="shared" ref="I3971:I4034" si="62">IF(E3971="","",20)</f>
        <v>20</v>
      </c>
      <c r="J3971" s="31">
        <f>Classes_finales!$W$30*C3971^3+Classes_finales!$W$31*C3971^2+Classes_finales!$W$32*C3971+Classes_finales!$W$33</f>
        <v>6.2161926748558312</v>
      </c>
      <c r="K3971">
        <f>IF(OR(C3971&lt;10,C3971&gt;450),0,IF(H3971&gt;=MAX(Classes_finales!D:D),$M$1,Donnees_SIG!J3971))</f>
        <v>7.914299999999999</v>
      </c>
      <c r="P3971" t="s">
        <v>39</v>
      </c>
    </row>
    <row r="3972" spans="1:16">
      <c r="A3972" t="s">
        <v>7978</v>
      </c>
      <c r="B3972" t="s">
        <v>7979</v>
      </c>
      <c r="C3972">
        <v>106.85070038000001</v>
      </c>
      <c r="D3972" t="s">
        <v>37</v>
      </c>
      <c r="E3972">
        <v>792816.94357710599</v>
      </c>
      <c r="F3972">
        <v>9638991.3495557792</v>
      </c>
      <c r="G3972">
        <f>IF(C3972="","",VLOOKUP(C3972,Classes_detaillees!B:D,Classes_detaillees!C$1,TRUE))</f>
        <v>110</v>
      </c>
      <c r="H3972">
        <f>IF(C3972="","",VLOOKUP(C3972,Classes_finales!B:D,Classes_finales!C$1,TRUE))</f>
        <v>80</v>
      </c>
      <c r="I3972">
        <f t="shared" si="62"/>
        <v>20</v>
      </c>
      <c r="J3972" s="31">
        <f>Classes_finales!$W$30*C3972^3+Classes_finales!$W$31*C3972^2+Classes_finales!$W$32*C3972+Classes_finales!$W$33</f>
        <v>6.3212204726587249</v>
      </c>
      <c r="K3972">
        <f>IF(OR(C3972&lt;10,C3972&gt;450),0,IF(H3972&gt;=MAX(Classes_finales!D:D),$M$1,Donnees_SIG!J3972))</f>
        <v>7.914299999999999</v>
      </c>
      <c r="P3972" t="s">
        <v>39</v>
      </c>
    </row>
    <row r="3973" spans="1:16">
      <c r="A3973" t="s">
        <v>7980</v>
      </c>
      <c r="B3973" s="31" t="s">
        <v>7981</v>
      </c>
      <c r="C3973">
        <v>56.517601012999997</v>
      </c>
      <c r="D3973" t="s">
        <v>37</v>
      </c>
      <c r="E3973">
        <v>792959.32571348397</v>
      </c>
      <c r="F3973">
        <v>9639553.7683242802</v>
      </c>
      <c r="G3973">
        <f>IF(C3973="","",VLOOKUP(C3973,Classes_detaillees!B:D,Classes_detaillees!C$1,TRUE))</f>
        <v>60</v>
      </c>
      <c r="H3973">
        <f>IF(C3973="","",VLOOKUP(C3973,Classes_finales!B:D,Classes_finales!C$1,TRUE))</f>
        <v>60</v>
      </c>
      <c r="I3973">
        <f t="shared" si="62"/>
        <v>20</v>
      </c>
      <c r="J3973" s="31">
        <f>Classes_finales!$W$30*C3973^3+Classes_finales!$W$31*C3973^2+Classes_finales!$W$32*C3973+Classes_finales!$W$33</f>
        <v>6.1548630306806569</v>
      </c>
      <c r="K3973">
        <f>IF(OR(C3973&lt;10,C3973&gt;450),0,IF(H3973&gt;=MAX(Classes_finales!D:D),$M$1,Donnees_SIG!J3973))</f>
        <v>6.1548630306806569</v>
      </c>
      <c r="P3973" t="s">
        <v>39</v>
      </c>
    </row>
    <row r="3974" spans="1:16">
      <c r="A3974" t="s">
        <v>7982</v>
      </c>
      <c r="B3974" t="s">
        <v>7983</v>
      </c>
      <c r="C3974">
        <v>86.440200806000007</v>
      </c>
      <c r="D3974" t="s">
        <v>37</v>
      </c>
      <c r="E3974">
        <v>790849.96409621299</v>
      </c>
      <c r="F3974">
        <v>9638046.7968325093</v>
      </c>
      <c r="G3974">
        <f>IF(C3974="","",VLOOKUP(C3974,Classes_detaillees!B:D,Classes_detaillees!C$1,TRUE))</f>
        <v>90</v>
      </c>
      <c r="H3974">
        <f>IF(C3974="","",VLOOKUP(C3974,Classes_finales!B:D,Classes_finales!C$1,TRUE))</f>
        <v>80</v>
      </c>
      <c r="I3974">
        <f t="shared" si="62"/>
        <v>20</v>
      </c>
      <c r="J3974" s="31">
        <f>Classes_finales!$W$30*C3974^3+Classes_finales!$W$31*C3974^2+Classes_finales!$W$32*C3974+Classes_finales!$W$33</f>
        <v>7.961480615988787</v>
      </c>
      <c r="K3974">
        <f>IF(OR(C3974&lt;10,C3974&gt;450),0,IF(H3974&gt;=MAX(Classes_finales!D:D),$M$1,Donnees_SIG!J3974))</f>
        <v>7.914299999999999</v>
      </c>
      <c r="P3974" t="s">
        <v>39</v>
      </c>
    </row>
    <row r="3975" spans="1:16">
      <c r="A3975" t="s">
        <v>7984</v>
      </c>
      <c r="B3975" t="s">
        <v>7985</v>
      </c>
      <c r="C3975">
        <v>126.58170319</v>
      </c>
      <c r="D3975" t="s">
        <v>37</v>
      </c>
      <c r="E3975">
        <v>790253.78081730497</v>
      </c>
      <c r="F3975">
        <v>9638665.4614135902</v>
      </c>
      <c r="G3975">
        <f>IF(C3975="","",VLOOKUP(C3975,Classes_detaillees!B:D,Classes_detaillees!C$1,TRUE))</f>
        <v>130</v>
      </c>
      <c r="H3975">
        <f>IF(C3975="","",VLOOKUP(C3975,Classes_finales!B:D,Classes_finales!C$1,TRUE))</f>
        <v>80</v>
      </c>
      <c r="I3975">
        <f t="shared" si="62"/>
        <v>20</v>
      </c>
      <c r="J3975" s="31">
        <f>Classes_finales!$W$30*C3975^3+Classes_finales!$W$31*C3975^2+Classes_finales!$W$32*C3975+Classes_finales!$W$33</f>
        <v>1.4110503233596297</v>
      </c>
      <c r="K3975">
        <f>IF(OR(C3975&lt;10,C3975&gt;450),0,IF(H3975&gt;=MAX(Classes_finales!D:D),$M$1,Donnees_SIG!J3975))</f>
        <v>7.914299999999999</v>
      </c>
      <c r="P3975" t="s">
        <v>39</v>
      </c>
    </row>
    <row r="3976" spans="1:16">
      <c r="A3976" t="s">
        <v>7986</v>
      </c>
      <c r="B3976" t="s">
        <v>7987</v>
      </c>
      <c r="C3976">
        <v>109.84580231</v>
      </c>
      <c r="D3976" t="s">
        <v>37</v>
      </c>
      <c r="E3976">
        <v>792148.54164982599</v>
      </c>
      <c r="F3976">
        <v>9639692.2807888892</v>
      </c>
      <c r="G3976">
        <f>IF(C3976="","",VLOOKUP(C3976,Classes_detaillees!B:D,Classes_detaillees!C$1,TRUE))</f>
        <v>110</v>
      </c>
      <c r="H3976">
        <f>IF(C3976="","",VLOOKUP(C3976,Classes_finales!B:D,Classes_finales!C$1,TRUE))</f>
        <v>80</v>
      </c>
      <c r="I3976">
        <f t="shared" si="62"/>
        <v>20</v>
      </c>
      <c r="J3976" s="31">
        <f>Classes_finales!$W$30*C3976^3+Classes_finales!$W$31*C3976^2+Classes_finales!$W$32*C3976+Classes_finales!$W$33</f>
        <v>5.8097374472644994</v>
      </c>
      <c r="K3976">
        <f>IF(OR(C3976&lt;10,C3976&gt;450),0,IF(H3976&gt;=MAX(Classes_finales!D:D),$M$1,Donnees_SIG!J3976))</f>
        <v>7.914299999999999</v>
      </c>
      <c r="P3976" t="s">
        <v>39</v>
      </c>
    </row>
    <row r="3977" spans="1:16">
      <c r="A3977" t="s">
        <v>7988</v>
      </c>
      <c r="B3977" t="s">
        <v>7989</v>
      </c>
      <c r="C3977">
        <v>56.952201842999997</v>
      </c>
      <c r="D3977" t="s">
        <v>37</v>
      </c>
      <c r="E3977">
        <v>790533.71389000502</v>
      </c>
      <c r="F3977">
        <v>9637927.0015224405</v>
      </c>
      <c r="G3977">
        <f>IF(C3977="","",VLOOKUP(C3977,Classes_detaillees!B:D,Classes_detaillees!C$1,TRUE))</f>
        <v>60</v>
      </c>
      <c r="H3977">
        <f>IF(C3977="","",VLOOKUP(C3977,Classes_finales!B:D,Classes_finales!C$1,TRUE))</f>
        <v>60</v>
      </c>
      <c r="I3977">
        <f t="shared" si="62"/>
        <v>20</v>
      </c>
      <c r="J3977" s="31">
        <f>Classes_finales!$W$30*C3977^3+Classes_finales!$W$31*C3977^2+Classes_finales!$W$32*C3977+Classes_finales!$W$33</f>
        <v>6.2041474947108828</v>
      </c>
      <c r="K3977">
        <f>IF(OR(C3977&lt;10,C3977&gt;450),0,IF(H3977&gt;=MAX(Classes_finales!D:D),$M$1,Donnees_SIG!J3977))</f>
        <v>6.2041474947108828</v>
      </c>
      <c r="P3977" t="s">
        <v>39</v>
      </c>
    </row>
    <row r="3978" spans="1:16">
      <c r="A3978" t="s">
        <v>7990</v>
      </c>
      <c r="B3978" s="31" t="s">
        <v>7991</v>
      </c>
      <c r="C3978">
        <v>47.703998566000003</v>
      </c>
      <c r="D3978" t="s">
        <v>37</v>
      </c>
      <c r="E3978">
        <v>783293.49120006396</v>
      </c>
      <c r="F3978">
        <v>9636964.9947101492</v>
      </c>
      <c r="G3978">
        <f>IF(C3978="","",VLOOKUP(C3978,Classes_detaillees!B:D,Classes_detaillees!C$1,TRUE))</f>
        <v>50</v>
      </c>
      <c r="H3978">
        <f>IF(C3978="","",VLOOKUP(C3978,Classes_finales!B:D,Classes_finales!C$1,TRUE))</f>
        <v>50</v>
      </c>
      <c r="I3978">
        <f t="shared" si="62"/>
        <v>20</v>
      </c>
      <c r="J3978" s="31">
        <f>Classes_finales!$W$30*C3978^3+Classes_finales!$W$31*C3978^2+Classes_finales!$W$32*C3978+Classes_finales!$W$33</f>
        <v>5.0719621930177468</v>
      </c>
      <c r="K3978">
        <f>IF(OR(C3978&lt;10,C3978&gt;450),0,IF(H3978&gt;=MAX(Classes_finales!D:D),$M$1,Donnees_SIG!J3978))</f>
        <v>5.0719621930177468</v>
      </c>
      <c r="P3978" t="s">
        <v>39</v>
      </c>
    </row>
    <row r="3979" spans="1:16">
      <c r="A3979" t="s">
        <v>7992</v>
      </c>
      <c r="B3979" t="s">
        <v>7993</v>
      </c>
      <c r="C3979">
        <v>34.504901885999999</v>
      </c>
      <c r="D3979" t="s">
        <v>37</v>
      </c>
      <c r="E3979">
        <v>790744.12726471305</v>
      </c>
      <c r="F3979">
        <v>9638718.4731032997</v>
      </c>
      <c r="G3979">
        <f>IF(C3979="","",VLOOKUP(C3979,Classes_detaillees!B:D,Classes_detaillees!C$1,TRUE))</f>
        <v>35</v>
      </c>
      <c r="H3979">
        <f>IF(C3979="","",VLOOKUP(C3979,Classes_finales!B:D,Classes_finales!C$1,TRUE))</f>
        <v>35</v>
      </c>
      <c r="I3979">
        <f t="shared" si="62"/>
        <v>20</v>
      </c>
      <c r="J3979" s="31">
        <f>Classes_finales!$W$30*C3979^3+Classes_finales!$W$31*C3979^2+Classes_finales!$W$32*C3979+Classes_finales!$W$33</f>
        <v>3.2833004585408569</v>
      </c>
      <c r="K3979">
        <f>IF(OR(C3979&lt;10,C3979&gt;450),0,IF(H3979&gt;=MAX(Classes_finales!D:D),$M$1,Donnees_SIG!J3979))</f>
        <v>3.2833004585408569</v>
      </c>
      <c r="P3979" t="s">
        <v>39</v>
      </c>
    </row>
    <row r="3980" spans="1:16">
      <c r="A3980" t="s">
        <v>7994</v>
      </c>
      <c r="B3980" t="s">
        <v>7995</v>
      </c>
      <c r="C3980">
        <v>27.881000519000001</v>
      </c>
      <c r="D3980" t="s">
        <v>37</v>
      </c>
      <c r="E3980">
        <v>790562.50791197002</v>
      </c>
      <c r="F3980">
        <v>9637892.9033310805</v>
      </c>
      <c r="G3980">
        <f>IF(C3980="","",VLOOKUP(C3980,Classes_detaillees!B:D,Classes_detaillees!C$1,TRUE))</f>
        <v>30</v>
      </c>
      <c r="H3980">
        <f>IF(C3980="","",VLOOKUP(C3980,Classes_finales!B:D,Classes_finales!C$1,TRUE))</f>
        <v>30</v>
      </c>
      <c r="I3980">
        <f t="shared" si="62"/>
        <v>20</v>
      </c>
      <c r="J3980" s="31">
        <f>Classes_finales!$W$30*C3980^3+Classes_finales!$W$31*C3980^2+Classes_finales!$W$32*C3980+Classes_finales!$W$33</f>
        <v>2.3854333264166478</v>
      </c>
      <c r="K3980">
        <f>IF(OR(C3980&lt;10,C3980&gt;450),0,IF(H3980&gt;=MAX(Classes_finales!D:D),$M$1,Donnees_SIG!J3980))</f>
        <v>2.3854333264166478</v>
      </c>
      <c r="P3980" t="s">
        <v>39</v>
      </c>
    </row>
    <row r="3981" spans="1:16">
      <c r="A3981" t="s">
        <v>7996</v>
      </c>
      <c r="B3981" s="31" t="s">
        <v>7997</v>
      </c>
      <c r="C3981">
        <v>104.18080139</v>
      </c>
      <c r="D3981" t="s">
        <v>37</v>
      </c>
      <c r="E3981">
        <v>792581.80617476103</v>
      </c>
      <c r="F3981">
        <v>9638714.4324944802</v>
      </c>
      <c r="G3981">
        <f>IF(C3981="","",VLOOKUP(C3981,Classes_detaillees!B:D,Classes_detaillees!C$1,TRUE))</f>
        <v>105</v>
      </c>
      <c r="H3981">
        <f>IF(C3981="","",VLOOKUP(C3981,Classes_finales!B:D,Classes_finales!C$1,TRUE))</f>
        <v>80</v>
      </c>
      <c r="I3981">
        <f t="shared" si="62"/>
        <v>20</v>
      </c>
      <c r="J3981" s="31">
        <f>Classes_finales!$W$30*C3981^3+Classes_finales!$W$31*C3981^2+Classes_finales!$W$32*C3981+Classes_finales!$W$33</f>
        <v>6.7133772627595416</v>
      </c>
      <c r="K3981">
        <f>IF(OR(C3981&lt;10,C3981&gt;450),0,IF(H3981&gt;=MAX(Classes_finales!D:D),$M$1,Donnees_SIG!J3981))</f>
        <v>7.914299999999999</v>
      </c>
      <c r="P3981" t="s">
        <v>39</v>
      </c>
    </row>
    <row r="3982" spans="1:16">
      <c r="A3982" t="s">
        <v>7998</v>
      </c>
      <c r="B3982" t="s">
        <v>7999</v>
      </c>
      <c r="C3982">
        <v>43.868400573999999</v>
      </c>
      <c r="D3982" t="s">
        <v>37</v>
      </c>
      <c r="E3982">
        <v>790840.17699549301</v>
      </c>
      <c r="F3982">
        <v>9639333.2798820902</v>
      </c>
      <c r="G3982">
        <f>IF(C3982="","",VLOOKUP(C3982,Classes_detaillees!B:D,Classes_detaillees!C$1,TRUE))</f>
        <v>45</v>
      </c>
      <c r="H3982">
        <f>IF(C3982="","",VLOOKUP(C3982,Classes_finales!B:D,Classes_finales!C$1,TRUE))</f>
        <v>50</v>
      </c>
      <c r="I3982">
        <f t="shared" si="62"/>
        <v>20</v>
      </c>
      <c r="J3982" s="31">
        <f>Classes_finales!$W$30*C3982^3+Classes_finales!$W$31*C3982^2+Classes_finales!$W$32*C3982+Classes_finales!$W$33</f>
        <v>4.5637333585930868</v>
      </c>
      <c r="K3982">
        <f>IF(OR(C3982&lt;10,C3982&gt;450),0,IF(H3982&gt;=MAX(Classes_finales!D:D),$M$1,Donnees_SIG!J3982))</f>
        <v>4.5637333585930868</v>
      </c>
      <c r="P3982" t="s">
        <v>39</v>
      </c>
    </row>
    <row r="3983" spans="1:16">
      <c r="A3983" t="s">
        <v>8000</v>
      </c>
      <c r="B3983" s="31" t="s">
        <v>8001</v>
      </c>
      <c r="C3983">
        <v>11.434100151000001</v>
      </c>
      <c r="D3983" t="s">
        <v>37</v>
      </c>
      <c r="E3983">
        <v>791803.55639661103</v>
      </c>
      <c r="F3983">
        <v>9638396.2520087305</v>
      </c>
      <c r="G3983">
        <f>IF(C3983="","",VLOOKUP(C3983,Classes_detaillees!B:D,Classes_detaillees!C$1,TRUE))</f>
        <v>15</v>
      </c>
      <c r="H3983">
        <f>IF(C3983="","",VLOOKUP(C3983,Classes_finales!B:D,Classes_finales!C$1,TRUE))</f>
        <v>15</v>
      </c>
      <c r="I3983">
        <f t="shared" si="62"/>
        <v>20</v>
      </c>
      <c r="J3983" s="31">
        <f>Classes_finales!$W$30*C3983^3+Classes_finales!$W$31*C3983^2+Classes_finales!$W$32*C3983+Classes_finales!$W$33</f>
        <v>0.43062774487114763</v>
      </c>
      <c r="K3983">
        <f>IF(OR(C3983&lt;10,C3983&gt;450),0,IF(H3983&gt;=MAX(Classes_finales!D:D),$M$1,Donnees_SIG!J3983))</f>
        <v>0.43062774487114763</v>
      </c>
      <c r="P3983" t="s">
        <v>39</v>
      </c>
    </row>
    <row r="3984" spans="1:16">
      <c r="A3984" t="s">
        <v>8002</v>
      </c>
      <c r="B3984" s="31" t="s">
        <v>8003</v>
      </c>
      <c r="C3984">
        <v>10.911600113</v>
      </c>
      <c r="D3984" t="s">
        <v>37</v>
      </c>
      <c r="E3984">
        <v>790417.20562598296</v>
      </c>
      <c r="F3984">
        <v>9637448.4454952907</v>
      </c>
      <c r="G3984">
        <f>IF(C3984="","",VLOOKUP(C3984,Classes_detaillees!B:D,Classes_detaillees!C$1,TRUE))</f>
        <v>15</v>
      </c>
      <c r="H3984">
        <f>IF(C3984="","",VLOOKUP(C3984,Classes_finales!B:D,Classes_finales!C$1,TRUE))</f>
        <v>15</v>
      </c>
      <c r="I3984">
        <f t="shared" si="62"/>
        <v>20</v>
      </c>
      <c r="J3984" s="31">
        <f>Classes_finales!$W$30*C3984^3+Classes_finales!$W$31*C3984^2+Classes_finales!$W$32*C3984+Classes_finales!$W$33</f>
        <v>0.37912532328624238</v>
      </c>
      <c r="K3984">
        <f>IF(OR(C3984&lt;10,C3984&gt;450),0,IF(H3984&gt;=MAX(Classes_finales!D:D),$M$1,Donnees_SIG!J3984))</f>
        <v>0.37912532328624238</v>
      </c>
      <c r="P3984" t="s">
        <v>39</v>
      </c>
    </row>
    <row r="3985" spans="1:16">
      <c r="A3985" t="s">
        <v>8004</v>
      </c>
      <c r="B3985" t="s">
        <v>8005</v>
      </c>
      <c r="C3985">
        <v>63.094898223999998</v>
      </c>
      <c r="D3985" t="s">
        <v>37</v>
      </c>
      <c r="E3985">
        <v>785816.31898944802</v>
      </c>
      <c r="F3985">
        <v>9636049.0265134797</v>
      </c>
      <c r="G3985">
        <f>IF(C3985="","",VLOOKUP(C3985,Classes_detaillees!B:D,Classes_detaillees!C$1,TRUE))</f>
        <v>65</v>
      </c>
      <c r="H3985">
        <f>IF(C3985="","",VLOOKUP(C3985,Classes_finales!B:D,Classes_finales!C$1,TRUE))</f>
        <v>70</v>
      </c>
      <c r="I3985">
        <f t="shared" si="62"/>
        <v>20</v>
      </c>
      <c r="J3985" s="31">
        <f>Classes_finales!$W$30*C3985^3+Classes_finales!$W$31*C3985^2+Classes_finales!$W$32*C3985+Classes_finales!$W$33</f>
        <v>6.8469521875193795</v>
      </c>
      <c r="K3985">
        <f>IF(OR(C3985&lt;10,C3985&gt;450),0,IF(H3985&gt;=MAX(Classes_finales!D:D),$M$1,Donnees_SIG!J3985))</f>
        <v>6.8469521875193795</v>
      </c>
      <c r="P3985" t="s">
        <v>39</v>
      </c>
    </row>
    <row r="3986" spans="1:16">
      <c r="A3986" t="s">
        <v>8006</v>
      </c>
      <c r="B3986" s="31" t="s">
        <v>8007</v>
      </c>
      <c r="C3986">
        <v>13.019000052999999</v>
      </c>
      <c r="D3986" t="s">
        <v>37</v>
      </c>
      <c r="E3986">
        <v>783057.48467851803</v>
      </c>
      <c r="F3986">
        <v>9635723.7651395109</v>
      </c>
      <c r="G3986">
        <f>IF(C3986="","",VLOOKUP(C3986,Classes_detaillees!B:D,Classes_detaillees!C$1,TRUE))</f>
        <v>15</v>
      </c>
      <c r="H3986">
        <f>IF(C3986="","",VLOOKUP(C3986,Classes_finales!B:D,Classes_finales!C$1,TRUE))</f>
        <v>15</v>
      </c>
      <c r="I3986">
        <f t="shared" si="62"/>
        <v>20</v>
      </c>
      <c r="J3986" s="31">
        <f>Classes_finales!$W$30*C3986^3+Classes_finales!$W$31*C3986^2+Classes_finales!$W$32*C3986+Classes_finales!$W$33</f>
        <v>0.59183575799555865</v>
      </c>
      <c r="K3986">
        <f>IF(OR(C3986&lt;10,C3986&gt;450),0,IF(H3986&gt;=MAX(Classes_finales!D:D),$M$1,Donnees_SIG!J3986))</f>
        <v>0.59183575799555865</v>
      </c>
      <c r="P3986" t="s">
        <v>39</v>
      </c>
    </row>
    <row r="3987" spans="1:16">
      <c r="A3987" t="s">
        <v>8008</v>
      </c>
      <c r="B3987" t="s">
        <v>8009</v>
      </c>
      <c r="C3987">
        <v>31.133699416999999</v>
      </c>
      <c r="D3987" t="s">
        <v>37</v>
      </c>
      <c r="E3987">
        <v>790493.06195475999</v>
      </c>
      <c r="F3987">
        <v>9637715.69776465</v>
      </c>
      <c r="G3987">
        <f>IF(C3987="","",VLOOKUP(C3987,Classes_detaillees!B:D,Classes_detaillees!C$1,TRUE))</f>
        <v>35</v>
      </c>
      <c r="H3987">
        <f>IF(C3987="","",VLOOKUP(C3987,Classes_finales!B:D,Classes_finales!C$1,TRUE))</f>
        <v>35</v>
      </c>
      <c r="I3987">
        <f t="shared" si="62"/>
        <v>20</v>
      </c>
      <c r="J3987" s="31">
        <f>Classes_finales!$W$30*C3987^3+Classes_finales!$W$31*C3987^2+Classes_finales!$W$32*C3987+Classes_finales!$W$33</f>
        <v>2.8227210188045064</v>
      </c>
      <c r="K3987">
        <f>IF(OR(C3987&lt;10,C3987&gt;450),0,IF(H3987&gt;=MAX(Classes_finales!D:D),$M$1,Donnees_SIG!J3987))</f>
        <v>2.8227210188045064</v>
      </c>
      <c r="P3987" t="s">
        <v>39</v>
      </c>
    </row>
    <row r="3988" spans="1:16">
      <c r="A3988" t="s">
        <v>8010</v>
      </c>
      <c r="B3988" t="s">
        <v>8011</v>
      </c>
      <c r="C3988">
        <v>45.376499176000003</v>
      </c>
      <c r="D3988" t="s">
        <v>37</v>
      </c>
      <c r="E3988">
        <v>791032.28883973102</v>
      </c>
      <c r="F3988">
        <v>9637991.2977361996</v>
      </c>
      <c r="G3988">
        <f>IF(C3988="","",VLOOKUP(C3988,Classes_detaillees!B:D,Classes_detaillees!C$1,TRUE))</f>
        <v>50</v>
      </c>
      <c r="H3988">
        <f>IF(C3988="","",VLOOKUP(C3988,Classes_finales!B:D,Classes_finales!C$1,TRUE))</f>
        <v>50</v>
      </c>
      <c r="I3988">
        <f t="shared" si="62"/>
        <v>20</v>
      </c>
      <c r="J3988" s="31">
        <f>Classes_finales!$W$30*C3988^3+Classes_finales!$W$31*C3988^2+Classes_finales!$W$32*C3988+Classes_finales!$W$33</f>
        <v>4.7654530468762015</v>
      </c>
      <c r="K3988">
        <f>IF(OR(C3988&lt;10,C3988&gt;450),0,IF(H3988&gt;=MAX(Classes_finales!D:D),$M$1,Donnees_SIG!J3988))</f>
        <v>4.7654530468762015</v>
      </c>
      <c r="P3988" t="s">
        <v>39</v>
      </c>
    </row>
    <row r="3989" spans="1:16">
      <c r="A3989" t="s">
        <v>8012</v>
      </c>
      <c r="B3989" s="31" t="s">
        <v>8013</v>
      </c>
      <c r="C3989">
        <v>70.513496399000005</v>
      </c>
      <c r="D3989" t="s">
        <v>37</v>
      </c>
      <c r="E3989">
        <v>783187.03264404298</v>
      </c>
      <c r="F3989">
        <v>9635992.0235689692</v>
      </c>
      <c r="G3989">
        <f>IF(C3989="","",VLOOKUP(C3989,Classes_detaillees!B:D,Classes_detaillees!C$1,TRUE))</f>
        <v>75</v>
      </c>
      <c r="H3989">
        <f>IF(C3989="","",VLOOKUP(C3989,Classes_finales!B:D,Classes_finales!C$1,TRUE))</f>
        <v>80</v>
      </c>
      <c r="I3989">
        <f t="shared" si="62"/>
        <v>20</v>
      </c>
      <c r="J3989" s="31">
        <f>Classes_finales!$W$30*C3989^3+Classes_finales!$W$31*C3989^2+Classes_finales!$W$32*C3989+Classes_finales!$W$33</f>
        <v>7.4611768296257921</v>
      </c>
      <c r="K3989">
        <f>IF(OR(C3989&lt;10,C3989&gt;450),0,IF(H3989&gt;=MAX(Classes_finales!D:D),$M$1,Donnees_SIG!J3989))</f>
        <v>7.914299999999999</v>
      </c>
      <c r="P3989" t="s">
        <v>39</v>
      </c>
    </row>
    <row r="3990" spans="1:16">
      <c r="A3990" t="s">
        <v>8014</v>
      </c>
      <c r="B3990" t="s">
        <v>8015</v>
      </c>
      <c r="C3990">
        <v>31.473400116000001</v>
      </c>
      <c r="D3990" t="s">
        <v>37</v>
      </c>
      <c r="E3990">
        <v>790492.988223669</v>
      </c>
      <c r="F3990">
        <v>9638052.4232363794</v>
      </c>
      <c r="G3990">
        <f>IF(C3990="","",VLOOKUP(C3990,Classes_detaillees!B:D,Classes_detaillees!C$1,TRUE))</f>
        <v>35</v>
      </c>
      <c r="H3990">
        <f>IF(C3990="","",VLOOKUP(C3990,Classes_finales!B:D,Classes_finales!C$1,TRUE))</f>
        <v>35</v>
      </c>
      <c r="I3990">
        <f t="shared" si="62"/>
        <v>20</v>
      </c>
      <c r="J3990" s="31">
        <f>Classes_finales!$W$30*C3990^3+Classes_finales!$W$31*C3990^2+Classes_finales!$W$32*C3990+Classes_finales!$W$33</f>
        <v>2.8688660664900438</v>
      </c>
      <c r="K3990">
        <f>IF(OR(C3990&lt;10,C3990&gt;450),0,IF(H3990&gt;=MAX(Classes_finales!D:D),$M$1,Donnees_SIG!J3990))</f>
        <v>2.8688660664900438</v>
      </c>
      <c r="P3990" t="s">
        <v>39</v>
      </c>
    </row>
    <row r="3991" spans="1:16">
      <c r="A3991" t="s">
        <v>8016</v>
      </c>
      <c r="B3991" t="s">
        <v>8017</v>
      </c>
      <c r="C3991">
        <v>290.25500488</v>
      </c>
      <c r="D3991" t="s">
        <v>37</v>
      </c>
      <c r="E3991">
        <v>783017.43939716497</v>
      </c>
      <c r="F3991">
        <v>9635218.0975839403</v>
      </c>
      <c r="G3991">
        <f>IF(C3991="","",VLOOKUP(C3991,Classes_detaillees!B:D,Classes_detaillees!C$1,TRUE))</f>
        <v>295</v>
      </c>
      <c r="H3991">
        <f>IF(C3991="","",VLOOKUP(C3991,Classes_finales!B:D,Classes_finales!C$1,TRUE))</f>
        <v>80</v>
      </c>
      <c r="I3991">
        <f t="shared" si="62"/>
        <v>20</v>
      </c>
      <c r="J3991" s="31">
        <f>Classes_finales!$W$30*C3991^3+Classes_finales!$W$31*C3991^2+Classes_finales!$W$32*C3991+Classes_finales!$W$33</f>
        <v>-287.68454736940481</v>
      </c>
      <c r="K3991">
        <f>IF(OR(C3991&lt;10,C3991&gt;450),0,IF(H3991&gt;=MAX(Classes_finales!D:D),$M$1,Donnees_SIG!J3991))</f>
        <v>7.914299999999999</v>
      </c>
      <c r="P3991" t="s">
        <v>39</v>
      </c>
    </row>
    <row r="3992" spans="1:16">
      <c r="A3992" t="s">
        <v>8018</v>
      </c>
      <c r="B3992" t="s">
        <v>8019</v>
      </c>
      <c r="C3992">
        <v>56.088600159000002</v>
      </c>
      <c r="D3992" t="s">
        <v>37</v>
      </c>
      <c r="E3992">
        <v>786196.55059536395</v>
      </c>
      <c r="F3992">
        <v>9636371.2924897894</v>
      </c>
      <c r="G3992">
        <f>IF(C3992="","",VLOOKUP(C3992,Classes_detaillees!B:D,Classes_detaillees!C$1,TRUE))</f>
        <v>60</v>
      </c>
      <c r="H3992">
        <f>IF(C3992="","",VLOOKUP(C3992,Classes_finales!B:D,Classes_finales!C$1,TRUE))</f>
        <v>60</v>
      </c>
      <c r="I3992">
        <f t="shared" si="62"/>
        <v>20</v>
      </c>
      <c r="J3992" s="31">
        <f>Classes_finales!$W$30*C3992^3+Classes_finales!$W$31*C3992^2+Classes_finales!$W$32*C3992+Classes_finales!$W$33</f>
        <v>6.105772302410772</v>
      </c>
      <c r="K3992">
        <f>IF(OR(C3992&lt;10,C3992&gt;450),0,IF(H3992&gt;=MAX(Classes_finales!D:D),$M$1,Donnees_SIG!J3992))</f>
        <v>6.105772302410772</v>
      </c>
      <c r="P3992" t="s">
        <v>39</v>
      </c>
    </row>
    <row r="3993" spans="1:16">
      <c r="A3993" t="s">
        <v>8020</v>
      </c>
      <c r="B3993" t="s">
        <v>8021</v>
      </c>
      <c r="C3993">
        <v>133.46609497</v>
      </c>
      <c r="D3993" t="s">
        <v>37</v>
      </c>
      <c r="E3993">
        <v>790225.89659614803</v>
      </c>
      <c r="F3993">
        <v>9637672.2475433499</v>
      </c>
      <c r="G3993">
        <f>IF(C3993="","",VLOOKUP(C3993,Classes_detaillees!B:D,Classes_detaillees!C$1,TRUE))</f>
        <v>135</v>
      </c>
      <c r="H3993">
        <f>IF(C3993="","",VLOOKUP(C3993,Classes_finales!B:D,Classes_finales!C$1,TRUE))</f>
        <v>80</v>
      </c>
      <c r="I3993">
        <f t="shared" si="62"/>
        <v>20</v>
      </c>
      <c r="J3993" s="31">
        <f>Classes_finales!$W$30*C3993^3+Classes_finales!$W$31*C3993^2+Classes_finales!$W$32*C3993+Classes_finales!$W$33</f>
        <v>-1.2436033536860918</v>
      </c>
      <c r="K3993">
        <f>IF(OR(C3993&lt;10,C3993&gt;450),0,IF(H3993&gt;=MAX(Classes_finales!D:D),$M$1,Donnees_SIG!J3993))</f>
        <v>7.914299999999999</v>
      </c>
      <c r="P3993" t="s">
        <v>39</v>
      </c>
    </row>
    <row r="3994" spans="1:16">
      <c r="A3994" t="s">
        <v>8022</v>
      </c>
      <c r="B3994" t="s">
        <v>8023</v>
      </c>
      <c r="C3994">
        <v>69.237098693999997</v>
      </c>
      <c r="D3994" t="s">
        <v>37</v>
      </c>
      <c r="E3994">
        <v>790535.02054897801</v>
      </c>
      <c r="F3994">
        <v>9637911.6183780804</v>
      </c>
      <c r="G3994">
        <f>IF(C3994="","",VLOOKUP(C3994,Classes_detaillees!B:D,Classes_detaillees!C$1,TRUE))</f>
        <v>70</v>
      </c>
      <c r="H3994">
        <f>IF(C3994="","",VLOOKUP(C3994,Classes_finales!B:D,Classes_finales!C$1,TRUE))</f>
        <v>70</v>
      </c>
      <c r="I3994">
        <f t="shared" si="62"/>
        <v>20</v>
      </c>
      <c r="J3994" s="31">
        <f>Classes_finales!$W$30*C3994^3+Classes_finales!$W$31*C3994^2+Classes_finales!$W$32*C3994+Classes_finales!$W$33</f>
        <v>7.3700551410511981</v>
      </c>
      <c r="K3994">
        <f>IF(OR(C3994&lt;10,C3994&gt;450),0,IF(H3994&gt;=MAX(Classes_finales!D:D),$M$1,Donnees_SIG!J3994))</f>
        <v>7.3700551410511981</v>
      </c>
      <c r="P3994" t="s">
        <v>39</v>
      </c>
    </row>
    <row r="3995" spans="1:16">
      <c r="A3995" t="s">
        <v>8024</v>
      </c>
      <c r="B3995" t="s">
        <v>8025</v>
      </c>
      <c r="C3995">
        <v>67.800201415999993</v>
      </c>
      <c r="D3995" t="s">
        <v>37</v>
      </c>
      <c r="E3995">
        <v>784767.47323698702</v>
      </c>
      <c r="F3995">
        <v>9636385.9694629293</v>
      </c>
      <c r="G3995">
        <f>IF(C3995="","",VLOOKUP(C3995,Classes_detaillees!B:D,Classes_detaillees!C$1,TRUE))</f>
        <v>70</v>
      </c>
      <c r="H3995">
        <f>IF(C3995="","",VLOOKUP(C3995,Classes_finales!B:D,Classes_finales!C$1,TRUE))</f>
        <v>70</v>
      </c>
      <c r="I3995">
        <f t="shared" si="62"/>
        <v>20</v>
      </c>
      <c r="J3995" s="31">
        <f>Classes_finales!$W$30*C3995^3+Classes_finales!$W$31*C3995^2+Classes_finales!$W$32*C3995+Classes_finales!$W$33</f>
        <v>7.259868954288212</v>
      </c>
      <c r="K3995">
        <f>IF(OR(C3995&lt;10,C3995&gt;450),0,IF(H3995&gt;=MAX(Classes_finales!D:D),$M$1,Donnees_SIG!J3995))</f>
        <v>7.259868954288212</v>
      </c>
      <c r="P3995" t="s">
        <v>39</v>
      </c>
    </row>
    <row r="3996" spans="1:16">
      <c r="A3996" t="s">
        <v>8026</v>
      </c>
      <c r="B3996" t="s">
        <v>8027</v>
      </c>
      <c r="C3996">
        <v>90.219299316000004</v>
      </c>
      <c r="D3996" t="s">
        <v>37</v>
      </c>
      <c r="E3996">
        <v>790876.734216618</v>
      </c>
      <c r="F3996">
        <v>9638184.7117145006</v>
      </c>
      <c r="G3996">
        <f>IF(C3996="","",VLOOKUP(C3996,Classes_detaillees!B:D,Classes_detaillees!C$1,TRUE))</f>
        <v>95</v>
      </c>
      <c r="H3996">
        <f>IF(C3996="","",VLOOKUP(C3996,Classes_finales!B:D,Classes_finales!C$1,TRUE))</f>
        <v>80</v>
      </c>
      <c r="I3996">
        <f t="shared" si="62"/>
        <v>20</v>
      </c>
      <c r="J3996" s="31">
        <f>Classes_finales!$W$30*C3996^3+Classes_finales!$W$31*C3996^2+Classes_finales!$W$32*C3996+Classes_finales!$W$33</f>
        <v>7.8758870867007165</v>
      </c>
      <c r="K3996">
        <f>IF(OR(C3996&lt;10,C3996&gt;450),0,IF(H3996&gt;=MAX(Classes_finales!D:D),$M$1,Donnees_SIG!J3996))</f>
        <v>7.914299999999999</v>
      </c>
      <c r="P3996" t="s">
        <v>39</v>
      </c>
    </row>
    <row r="3997" spans="1:16">
      <c r="A3997" t="s">
        <v>8028</v>
      </c>
      <c r="B3997" s="31" t="s">
        <v>8029</v>
      </c>
      <c r="C3997">
        <v>93.466697693</v>
      </c>
      <c r="D3997" t="s">
        <v>37</v>
      </c>
      <c r="E3997">
        <v>790491.27081367199</v>
      </c>
      <c r="F3997">
        <v>9637958.5477126706</v>
      </c>
      <c r="G3997">
        <f>IF(C3997="","",VLOOKUP(C3997,Classes_detaillees!B:D,Classes_detaillees!C$1,TRUE))</f>
        <v>95</v>
      </c>
      <c r="H3997">
        <f>IF(C3997="","",VLOOKUP(C3997,Classes_finales!B:D,Classes_finales!C$1,TRUE))</f>
        <v>80</v>
      </c>
      <c r="I3997">
        <f t="shared" si="62"/>
        <v>20</v>
      </c>
      <c r="J3997" s="31">
        <f>Classes_finales!$W$30*C3997^3+Classes_finales!$W$31*C3997^2+Classes_finales!$W$32*C3997+Classes_finales!$W$33</f>
        <v>7.7292614741339651</v>
      </c>
      <c r="K3997">
        <f>IF(OR(C3997&lt;10,C3997&gt;450),0,IF(H3997&gt;=MAX(Classes_finales!D:D),$M$1,Donnees_SIG!J3997))</f>
        <v>7.914299999999999</v>
      </c>
      <c r="P3997" t="s">
        <v>39</v>
      </c>
    </row>
    <row r="3998" spans="1:16">
      <c r="A3998" t="s">
        <v>8030</v>
      </c>
      <c r="B3998" t="s">
        <v>8031</v>
      </c>
      <c r="C3998">
        <v>57.705001830999997</v>
      </c>
      <c r="D3998" t="s">
        <v>37</v>
      </c>
      <c r="E3998">
        <v>790414.57678863895</v>
      </c>
      <c r="F3998">
        <v>9637220.4936098997</v>
      </c>
      <c r="G3998">
        <f>IF(C3998="","",VLOOKUP(C3998,Classes_detaillees!B:D,Classes_detaillees!C$1,TRUE))</f>
        <v>60</v>
      </c>
      <c r="H3998">
        <f>IF(C3998="","",VLOOKUP(C3998,Classes_finales!B:D,Classes_finales!C$1,TRUE))</f>
        <v>60</v>
      </c>
      <c r="I3998">
        <f t="shared" si="62"/>
        <v>20</v>
      </c>
      <c r="J3998" s="31">
        <f>Classes_finales!$W$30*C3998^3+Classes_finales!$W$31*C3998^2+Classes_finales!$W$32*C3998+Classes_finales!$W$33</f>
        <v>6.2884226247067652</v>
      </c>
      <c r="K3998">
        <f>IF(OR(C3998&lt;10,C3998&gt;450),0,IF(H3998&gt;=MAX(Classes_finales!D:D),$M$1,Donnees_SIG!J3998))</f>
        <v>6.2884226247067652</v>
      </c>
      <c r="P3998" t="s">
        <v>39</v>
      </c>
    </row>
    <row r="3999" spans="1:16">
      <c r="A3999" t="s">
        <v>8032</v>
      </c>
      <c r="B3999" s="31" t="s">
        <v>8033</v>
      </c>
      <c r="C3999">
        <v>19.073999404999999</v>
      </c>
      <c r="D3999" t="s">
        <v>37</v>
      </c>
      <c r="E3999">
        <v>790020.40812282101</v>
      </c>
      <c r="F3999">
        <v>9637606.4116172697</v>
      </c>
      <c r="G3999">
        <f>IF(C3999="","",VLOOKUP(C3999,Classes_detaillees!B:D,Classes_detaillees!C$1,TRUE))</f>
        <v>20</v>
      </c>
      <c r="H3999">
        <f>IF(C3999="","",VLOOKUP(C3999,Classes_finales!B:D,Classes_finales!C$1,TRUE))</f>
        <v>30</v>
      </c>
      <c r="I3999">
        <f t="shared" si="62"/>
        <v>20</v>
      </c>
      <c r="J3999" s="31">
        <f>Classes_finales!$W$30*C3999^3+Classes_finales!$W$31*C3999^2+Classes_finales!$W$32*C3999+Classes_finales!$W$33</f>
        <v>1.2692198856525723</v>
      </c>
      <c r="K3999">
        <f>IF(OR(C3999&lt;10,C3999&gt;450),0,IF(H3999&gt;=MAX(Classes_finales!D:D),$M$1,Donnees_SIG!J3999))</f>
        <v>1.2692198856525723</v>
      </c>
      <c r="P3999" t="s">
        <v>39</v>
      </c>
    </row>
    <row r="4000" spans="1:16">
      <c r="A4000" t="s">
        <v>8034</v>
      </c>
      <c r="B4000" t="s">
        <v>8035</v>
      </c>
      <c r="C4000">
        <v>19.923500060999999</v>
      </c>
      <c r="D4000" t="s">
        <v>37</v>
      </c>
      <c r="E4000">
        <v>793009.38782365597</v>
      </c>
      <c r="F4000">
        <v>9638451.3370829895</v>
      </c>
      <c r="G4000">
        <f>IF(C4000="","",VLOOKUP(C4000,Classes_detaillees!B:D,Classes_detaillees!C$1,TRUE))</f>
        <v>20</v>
      </c>
      <c r="H4000">
        <f>IF(C4000="","",VLOOKUP(C4000,Classes_finales!B:D,Classes_finales!C$1,TRUE))</f>
        <v>30</v>
      </c>
      <c r="I4000">
        <f t="shared" si="62"/>
        <v>20</v>
      </c>
      <c r="J4000" s="31">
        <f>Classes_finales!$W$30*C4000^3+Classes_finales!$W$31*C4000^2+Classes_finales!$W$32*C4000+Classes_finales!$W$33</f>
        <v>1.3710570185694879</v>
      </c>
      <c r="K4000">
        <f>IF(OR(C4000&lt;10,C4000&gt;450),0,IF(H4000&gt;=MAX(Classes_finales!D:D),$M$1,Donnees_SIG!J4000))</f>
        <v>1.3710570185694879</v>
      </c>
      <c r="P4000" t="s">
        <v>39</v>
      </c>
    </row>
    <row r="4001" spans="1:16">
      <c r="A4001" t="s">
        <v>8036</v>
      </c>
      <c r="B4001" s="31" t="s">
        <v>8037</v>
      </c>
      <c r="C4001">
        <v>36.230998993</v>
      </c>
      <c r="D4001" t="s">
        <v>37</v>
      </c>
      <c r="E4001">
        <v>792665.75328238099</v>
      </c>
      <c r="F4001">
        <v>9639165.1295709591</v>
      </c>
      <c r="G4001">
        <f>IF(C4001="","",VLOOKUP(C4001,Classes_detaillees!B:D,Classes_detaillees!C$1,TRUE))</f>
        <v>40</v>
      </c>
      <c r="H4001">
        <f>IF(C4001="","",VLOOKUP(C4001,Classes_finales!B:D,Classes_finales!C$1,TRUE))</f>
        <v>40</v>
      </c>
      <c r="I4001">
        <f t="shared" si="62"/>
        <v>20</v>
      </c>
      <c r="J4001" s="31">
        <f>Classes_finales!$W$30*C4001^3+Classes_finales!$W$31*C4001^2+Classes_finales!$W$32*C4001+Classes_finales!$W$33</f>
        <v>3.5205534893940147</v>
      </c>
      <c r="K4001">
        <f>IF(OR(C4001&lt;10,C4001&gt;450),0,IF(H4001&gt;=MAX(Classes_finales!D:D),$M$1,Donnees_SIG!J4001))</f>
        <v>3.5205534893940147</v>
      </c>
      <c r="P4001" t="s">
        <v>39</v>
      </c>
    </row>
    <row r="4002" spans="1:16">
      <c r="A4002" t="s">
        <v>8038</v>
      </c>
      <c r="B4002" s="31" t="s">
        <v>8039</v>
      </c>
      <c r="C4002">
        <v>58.270500183000003</v>
      </c>
      <c r="D4002" t="s">
        <v>37</v>
      </c>
      <c r="E4002">
        <v>785731.46365817299</v>
      </c>
      <c r="F4002">
        <v>9636780.0604353603</v>
      </c>
      <c r="G4002">
        <f>IF(C4002="","",VLOOKUP(C4002,Classes_detaillees!B:D,Classes_detaillees!C$1,TRUE))</f>
        <v>60</v>
      </c>
      <c r="H4002">
        <f>IF(C4002="","",VLOOKUP(C4002,Classes_finales!B:D,Classes_finales!C$1,TRUE))</f>
        <v>60</v>
      </c>
      <c r="I4002">
        <f t="shared" si="62"/>
        <v>20</v>
      </c>
      <c r="J4002" s="31">
        <f>Classes_finales!$W$30*C4002^3+Classes_finales!$W$31*C4002^2+Classes_finales!$W$32*C4002+Classes_finales!$W$33</f>
        <v>6.3507912962790005</v>
      </c>
      <c r="K4002">
        <f>IF(OR(C4002&lt;10,C4002&gt;450),0,IF(H4002&gt;=MAX(Classes_finales!D:D),$M$1,Donnees_SIG!J4002))</f>
        <v>6.3507912962790005</v>
      </c>
      <c r="P4002" t="s">
        <v>39</v>
      </c>
    </row>
    <row r="4003" spans="1:16">
      <c r="A4003" t="s">
        <v>8040</v>
      </c>
      <c r="B4003" s="31" t="s">
        <v>8041</v>
      </c>
      <c r="C4003">
        <v>120.49680327999999</v>
      </c>
      <c r="D4003" t="s">
        <v>37</v>
      </c>
      <c r="E4003">
        <v>783011.520645021</v>
      </c>
      <c r="F4003">
        <v>9635587.4724987708</v>
      </c>
      <c r="G4003">
        <f>IF(C4003="","",VLOOKUP(C4003,Classes_detaillees!B:D,Classes_detaillees!C$1,TRUE))</f>
        <v>125</v>
      </c>
      <c r="H4003">
        <f>IF(C4003="","",VLOOKUP(C4003,Classes_finales!B:D,Classes_finales!C$1,TRUE))</f>
        <v>80</v>
      </c>
      <c r="I4003">
        <f t="shared" si="62"/>
        <v>20</v>
      </c>
      <c r="J4003" s="31">
        <f>Classes_finales!$W$30*C4003^3+Classes_finales!$W$31*C4003^2+Classes_finales!$W$32*C4003+Classes_finales!$W$33</f>
        <v>3.330405684701788</v>
      </c>
      <c r="K4003">
        <f>IF(OR(C4003&lt;10,C4003&gt;450),0,IF(H4003&gt;=MAX(Classes_finales!D:D),$M$1,Donnees_SIG!J4003))</f>
        <v>7.914299999999999</v>
      </c>
      <c r="P4003" t="s">
        <v>39</v>
      </c>
    </row>
    <row r="4004" spans="1:16">
      <c r="A4004" t="s">
        <v>8042</v>
      </c>
      <c r="B4004" s="31" t="s">
        <v>8043</v>
      </c>
      <c r="C4004">
        <v>91.921897888000004</v>
      </c>
      <c r="D4004" t="s">
        <v>37</v>
      </c>
      <c r="E4004">
        <v>783799.68498935597</v>
      </c>
      <c r="F4004">
        <v>9636104.0066916607</v>
      </c>
      <c r="G4004">
        <f>IF(C4004="","",VLOOKUP(C4004,Classes_detaillees!B:D,Classes_detaillees!C$1,TRUE))</f>
        <v>95</v>
      </c>
      <c r="H4004">
        <f>IF(C4004="","",VLOOKUP(C4004,Classes_finales!B:D,Classes_finales!C$1,TRUE))</f>
        <v>80</v>
      </c>
      <c r="I4004">
        <f t="shared" si="62"/>
        <v>20</v>
      </c>
      <c r="J4004" s="31">
        <f>Classes_finales!$W$30*C4004^3+Classes_finales!$W$31*C4004^2+Classes_finales!$W$32*C4004+Classes_finales!$W$33</f>
        <v>7.80772338917558</v>
      </c>
      <c r="K4004">
        <f>IF(OR(C4004&lt;10,C4004&gt;450),0,IF(H4004&gt;=MAX(Classes_finales!D:D),$M$1,Donnees_SIG!J4004))</f>
        <v>7.914299999999999</v>
      </c>
      <c r="P4004" t="s">
        <v>39</v>
      </c>
    </row>
    <row r="4005" spans="1:16">
      <c r="A4005" t="s">
        <v>8044</v>
      </c>
      <c r="B4005" s="31" t="s">
        <v>8045</v>
      </c>
      <c r="C4005">
        <v>21.156999588000001</v>
      </c>
      <c r="D4005" t="s">
        <v>37</v>
      </c>
      <c r="E4005">
        <v>791222.79360535403</v>
      </c>
      <c r="F4005">
        <v>9639363.3398389891</v>
      </c>
      <c r="G4005">
        <f>IF(C4005="","",VLOOKUP(C4005,Classes_detaillees!B:D,Classes_detaillees!C$1,TRUE))</f>
        <v>25</v>
      </c>
      <c r="H4005">
        <f>IF(C4005="","",VLOOKUP(C4005,Classes_finales!B:D,Classes_finales!C$1,TRUE))</f>
        <v>30</v>
      </c>
      <c r="I4005">
        <f t="shared" si="62"/>
        <v>20</v>
      </c>
      <c r="J4005" s="31">
        <f>Classes_finales!$W$30*C4005^3+Classes_finales!$W$31*C4005^2+Classes_finales!$W$32*C4005+Classes_finales!$W$33</f>
        <v>1.5214889219310637</v>
      </c>
      <c r="K4005">
        <f>IF(OR(C4005&lt;10,C4005&gt;450),0,IF(H4005&gt;=MAX(Classes_finales!D:D),$M$1,Donnees_SIG!J4005))</f>
        <v>1.5214889219310637</v>
      </c>
      <c r="P4005" t="s">
        <v>39</v>
      </c>
    </row>
    <row r="4006" spans="1:16">
      <c r="A4006" t="s">
        <v>8046</v>
      </c>
      <c r="B4006" t="s">
        <v>8047</v>
      </c>
      <c r="C4006">
        <v>54.959400176999999</v>
      </c>
      <c r="D4006" t="s">
        <v>37</v>
      </c>
      <c r="E4006">
        <v>790491.18836722104</v>
      </c>
      <c r="F4006">
        <v>9638577.0519798808</v>
      </c>
      <c r="G4006">
        <f>IF(C4006="","",VLOOKUP(C4006,Classes_detaillees!B:D,Classes_detaillees!C$1,TRUE))</f>
        <v>55</v>
      </c>
      <c r="H4006">
        <f>IF(C4006="","",VLOOKUP(C4006,Classes_finales!B:D,Classes_finales!C$1,TRUE))</f>
        <v>60</v>
      </c>
      <c r="I4006">
        <f t="shared" si="62"/>
        <v>20</v>
      </c>
      <c r="J4006" s="31">
        <f>Classes_finales!$W$30*C4006^3+Classes_finales!$W$31*C4006^2+Classes_finales!$W$32*C4006+Classes_finales!$W$33</f>
        <v>5.9745317689380606</v>
      </c>
      <c r="K4006">
        <f>IF(OR(C4006&lt;10,C4006&gt;450),0,IF(H4006&gt;=MAX(Classes_finales!D:D),$M$1,Donnees_SIG!J4006))</f>
        <v>5.9745317689380606</v>
      </c>
      <c r="P4006" t="s">
        <v>39</v>
      </c>
    </row>
    <row r="4007" spans="1:16">
      <c r="A4007" t="s">
        <v>8048</v>
      </c>
      <c r="B4007" s="31" t="s">
        <v>8049</v>
      </c>
      <c r="C4007">
        <v>29.10269928</v>
      </c>
      <c r="D4007" t="s">
        <v>37</v>
      </c>
      <c r="E4007">
        <v>783222.56926153402</v>
      </c>
      <c r="F4007">
        <v>9636635.0633024704</v>
      </c>
      <c r="G4007">
        <f>IF(C4007="","",VLOOKUP(C4007,Classes_detaillees!B:D,Classes_detaillees!C$1,TRUE))</f>
        <v>30</v>
      </c>
      <c r="H4007">
        <f>IF(C4007="","",VLOOKUP(C4007,Classes_finales!B:D,Classes_finales!C$1,TRUE))</f>
        <v>30</v>
      </c>
      <c r="I4007">
        <f t="shared" si="62"/>
        <v>20</v>
      </c>
      <c r="J4007" s="31">
        <f>Classes_finales!$W$30*C4007^3+Classes_finales!$W$31*C4007^2+Classes_finales!$W$32*C4007+Classes_finales!$W$33</f>
        <v>2.5485906415128938</v>
      </c>
      <c r="K4007">
        <f>IF(OR(C4007&lt;10,C4007&gt;450),0,IF(H4007&gt;=MAX(Classes_finales!D:D),$M$1,Donnees_SIG!J4007))</f>
        <v>2.5485906415128938</v>
      </c>
      <c r="P4007" t="s">
        <v>39</v>
      </c>
    </row>
    <row r="4008" spans="1:16">
      <c r="A4008" t="s">
        <v>8050</v>
      </c>
      <c r="B4008" s="31" t="s">
        <v>8051</v>
      </c>
      <c r="C4008">
        <v>177.48989868000001</v>
      </c>
      <c r="D4008" t="s">
        <v>37</v>
      </c>
      <c r="E4008">
        <v>790505.894241801</v>
      </c>
      <c r="F4008">
        <v>9637851.0776067693</v>
      </c>
      <c r="G4008">
        <f>IF(C4008="","",VLOOKUP(C4008,Classes_detaillees!B:D,Classes_detaillees!C$1,TRUE))</f>
        <v>180</v>
      </c>
      <c r="H4008">
        <f>IF(C4008="","",VLOOKUP(C4008,Classes_finales!B:D,Classes_finales!C$1,TRUE))</f>
        <v>80</v>
      </c>
      <c r="I4008">
        <f t="shared" si="62"/>
        <v>20</v>
      </c>
      <c r="J4008" s="31">
        <f>Classes_finales!$W$30*C4008^3+Classes_finales!$W$31*C4008^2+Classes_finales!$W$32*C4008+Classes_finales!$W$33</f>
        <v>-32.900756975422226</v>
      </c>
      <c r="K4008">
        <f>IF(OR(C4008&lt;10,C4008&gt;450),0,IF(H4008&gt;=MAX(Classes_finales!D:D),$M$1,Donnees_SIG!J4008))</f>
        <v>7.914299999999999</v>
      </c>
      <c r="P4008" t="s">
        <v>39</v>
      </c>
    </row>
    <row r="4009" spans="1:16">
      <c r="A4009" t="s">
        <v>8052</v>
      </c>
      <c r="B4009" t="s">
        <v>8053</v>
      </c>
      <c r="C4009">
        <v>19.415500641000001</v>
      </c>
      <c r="D4009" t="s">
        <v>37</v>
      </c>
      <c r="E4009">
        <v>790415.09524031798</v>
      </c>
      <c r="F4009">
        <v>9637793.3994170409</v>
      </c>
      <c r="G4009">
        <f>IF(C4009="","",VLOOKUP(C4009,Classes_detaillees!B:D,Classes_detaillees!C$1,TRUE))</f>
        <v>20</v>
      </c>
      <c r="H4009">
        <f>IF(C4009="","",VLOOKUP(C4009,Classes_finales!B:D,Classes_finales!C$1,TRUE))</f>
        <v>30</v>
      </c>
      <c r="I4009">
        <f t="shared" si="62"/>
        <v>20</v>
      </c>
      <c r="J4009" s="31">
        <f>Classes_finales!$W$30*C4009^3+Classes_finales!$W$31*C4009^2+Classes_finales!$W$32*C4009+Classes_finales!$W$33</f>
        <v>1.3099796607589544</v>
      </c>
      <c r="K4009">
        <f>IF(OR(C4009&lt;10,C4009&gt;450),0,IF(H4009&gt;=MAX(Classes_finales!D:D),$M$1,Donnees_SIG!J4009))</f>
        <v>1.3099796607589544</v>
      </c>
      <c r="P4009" t="s">
        <v>39</v>
      </c>
    </row>
    <row r="4010" spans="1:16">
      <c r="A4010" t="s">
        <v>8054</v>
      </c>
      <c r="B4010" s="31" t="s">
        <v>8055</v>
      </c>
      <c r="C4010">
        <v>69.891998290999993</v>
      </c>
      <c r="D4010" t="s">
        <v>37</v>
      </c>
      <c r="E4010">
        <v>783336.18075789697</v>
      </c>
      <c r="F4010">
        <v>9636916.9493493605</v>
      </c>
      <c r="G4010">
        <f>IF(C4010="","",VLOOKUP(C4010,Classes_detaillees!B:D,Classes_detaillees!C$1,TRUE))</f>
        <v>70</v>
      </c>
      <c r="H4010">
        <f>IF(C4010="","",VLOOKUP(C4010,Classes_finales!B:D,Classes_finales!C$1,TRUE))</f>
        <v>70</v>
      </c>
      <c r="I4010">
        <f t="shared" si="62"/>
        <v>20</v>
      </c>
      <c r="J4010" s="31">
        <f>Classes_finales!$W$30*C4010^3+Classes_finales!$W$31*C4010^2+Classes_finales!$W$32*C4010+Classes_finales!$W$33</f>
        <v>7.4176193752890409</v>
      </c>
      <c r="K4010">
        <f>IF(OR(C4010&lt;10,C4010&gt;450),0,IF(H4010&gt;=MAX(Classes_finales!D:D),$M$1,Donnees_SIG!J4010))</f>
        <v>7.4176193752890409</v>
      </c>
      <c r="P4010" t="s">
        <v>39</v>
      </c>
    </row>
    <row r="4011" spans="1:16">
      <c r="A4011" t="s">
        <v>8056</v>
      </c>
      <c r="B4011" s="31" t="s">
        <v>8057</v>
      </c>
      <c r="C4011">
        <v>75.518699646000002</v>
      </c>
      <c r="D4011" t="s">
        <v>37</v>
      </c>
      <c r="E4011">
        <v>785419.82788650703</v>
      </c>
      <c r="F4011">
        <v>9636318.5842042491</v>
      </c>
      <c r="G4011">
        <f>IF(C4011="","",VLOOKUP(C4011,Classes_detaillees!B:D,Classes_detaillees!C$1,TRUE))</f>
        <v>80</v>
      </c>
      <c r="H4011">
        <f>IF(C4011="","",VLOOKUP(C4011,Classes_finales!B:D,Classes_finales!C$1,TRUE))</f>
        <v>80</v>
      </c>
      <c r="I4011">
        <f t="shared" si="62"/>
        <v>20</v>
      </c>
      <c r="J4011" s="31">
        <f>Classes_finales!$W$30*C4011^3+Classes_finales!$W$31*C4011^2+Classes_finales!$W$32*C4011+Classes_finales!$W$33</f>
        <v>7.752302157954281</v>
      </c>
      <c r="K4011">
        <f>IF(OR(C4011&lt;10,C4011&gt;450),0,IF(H4011&gt;=MAX(Classes_finales!D:D),$M$1,Donnees_SIG!J4011))</f>
        <v>7.914299999999999</v>
      </c>
      <c r="P4011" t="s">
        <v>39</v>
      </c>
    </row>
    <row r="4012" spans="1:16">
      <c r="A4012" t="s">
        <v>8058</v>
      </c>
      <c r="B4012" t="s">
        <v>8059</v>
      </c>
      <c r="C4012">
        <v>135.29960632000001</v>
      </c>
      <c r="D4012" t="s">
        <v>37</v>
      </c>
      <c r="E4012">
        <v>791659.98918664805</v>
      </c>
      <c r="F4012">
        <v>9638417.8303244598</v>
      </c>
      <c r="G4012">
        <f>IF(C4012="","",VLOOKUP(C4012,Classes_detaillees!B:D,Classes_detaillees!C$1,TRUE))</f>
        <v>140</v>
      </c>
      <c r="H4012">
        <f>IF(C4012="","",VLOOKUP(C4012,Classes_finales!B:D,Classes_finales!C$1,TRUE))</f>
        <v>80</v>
      </c>
      <c r="I4012">
        <f t="shared" si="62"/>
        <v>20</v>
      </c>
      <c r="J4012" s="31">
        <f>Classes_finales!$W$30*C4012^3+Classes_finales!$W$31*C4012^2+Classes_finales!$W$32*C4012+Classes_finales!$W$33</f>
        <v>-2.0418359023961297</v>
      </c>
      <c r="K4012">
        <f>IF(OR(C4012&lt;10,C4012&gt;450),0,IF(H4012&gt;=MAX(Classes_finales!D:D),$M$1,Donnees_SIG!J4012))</f>
        <v>7.914299999999999</v>
      </c>
      <c r="P4012" t="s">
        <v>39</v>
      </c>
    </row>
    <row r="4013" spans="1:16">
      <c r="A4013" t="s">
        <v>8060</v>
      </c>
      <c r="B4013" s="31" t="s">
        <v>8061</v>
      </c>
      <c r="C4013">
        <v>245.46339416999999</v>
      </c>
      <c r="D4013" t="s">
        <v>37</v>
      </c>
      <c r="E4013">
        <v>790763.18147926999</v>
      </c>
      <c r="F4013">
        <v>9638251.1464600395</v>
      </c>
      <c r="G4013">
        <f>IF(C4013="","",VLOOKUP(C4013,Classes_detaillees!B:D,Classes_detaillees!C$1,TRUE))</f>
        <v>250</v>
      </c>
      <c r="H4013">
        <f>IF(C4013="","",VLOOKUP(C4013,Classes_finales!B:D,Classes_finales!C$1,TRUE))</f>
        <v>80</v>
      </c>
      <c r="I4013">
        <f t="shared" si="62"/>
        <v>20</v>
      </c>
      <c r="J4013" s="31">
        <f>Classes_finales!$W$30*C4013^3+Classes_finales!$W$31*C4013^2+Classes_finales!$W$32*C4013+Classes_finales!$W$33</f>
        <v>-149.75039422681294</v>
      </c>
      <c r="K4013">
        <f>IF(OR(C4013&lt;10,C4013&gt;450),0,IF(H4013&gt;=MAX(Classes_finales!D:D),$M$1,Donnees_SIG!J4013))</f>
        <v>7.914299999999999</v>
      </c>
      <c r="P4013" t="s">
        <v>39</v>
      </c>
    </row>
    <row r="4014" spans="1:16">
      <c r="A4014" t="s">
        <v>8062</v>
      </c>
      <c r="B4014" t="s">
        <v>8063</v>
      </c>
      <c r="C4014">
        <v>29.663499831999999</v>
      </c>
      <c r="D4014" t="s">
        <v>37</v>
      </c>
      <c r="E4014">
        <v>790618.73816595494</v>
      </c>
      <c r="F4014">
        <v>9638120.2227423098</v>
      </c>
      <c r="G4014">
        <f>IF(C4014="","",VLOOKUP(C4014,Classes_detaillees!B:D,Classes_detaillees!C$1,TRUE))</f>
        <v>30</v>
      </c>
      <c r="H4014">
        <f>IF(C4014="","",VLOOKUP(C4014,Classes_finales!B:D,Classes_finales!C$1,TRUE))</f>
        <v>30</v>
      </c>
      <c r="I4014">
        <f t="shared" si="62"/>
        <v>20</v>
      </c>
      <c r="J4014" s="31">
        <f>Classes_finales!$W$30*C4014^3+Classes_finales!$W$31*C4014^2+Classes_finales!$W$32*C4014+Classes_finales!$W$33</f>
        <v>2.6239521823362093</v>
      </c>
      <c r="K4014">
        <f>IF(OR(C4014&lt;10,C4014&gt;450),0,IF(H4014&gt;=MAX(Classes_finales!D:D),$M$1,Donnees_SIG!J4014))</f>
        <v>2.6239521823362093</v>
      </c>
      <c r="P4014" t="s">
        <v>39</v>
      </c>
    </row>
    <row r="4015" spans="1:16">
      <c r="A4015" t="s">
        <v>8064</v>
      </c>
      <c r="B4015" t="s">
        <v>8065</v>
      </c>
      <c r="C4015">
        <v>22.746700286999999</v>
      </c>
      <c r="D4015" t="s">
        <v>37</v>
      </c>
      <c r="E4015">
        <v>791803.30314145796</v>
      </c>
      <c r="F4015">
        <v>9638449.8691736292</v>
      </c>
      <c r="G4015">
        <f>IF(C4015="","",VLOOKUP(C4015,Classes_detaillees!B:D,Classes_detaillees!C$1,TRUE))</f>
        <v>25</v>
      </c>
      <c r="H4015">
        <f>IF(C4015="","",VLOOKUP(C4015,Classes_finales!B:D,Classes_finales!C$1,TRUE))</f>
        <v>30</v>
      </c>
      <c r="I4015">
        <f t="shared" si="62"/>
        <v>20</v>
      </c>
      <c r="J4015" s="31">
        <f>Classes_finales!$W$30*C4015^3+Classes_finales!$W$31*C4015^2+Classes_finales!$W$32*C4015+Classes_finales!$W$33</f>
        <v>1.7195059851138605</v>
      </c>
      <c r="K4015">
        <f>IF(OR(C4015&lt;10,C4015&gt;450),0,IF(H4015&gt;=MAX(Classes_finales!D:D),$M$1,Donnees_SIG!J4015))</f>
        <v>1.7195059851138605</v>
      </c>
      <c r="P4015" t="s">
        <v>39</v>
      </c>
    </row>
    <row r="4016" spans="1:16">
      <c r="A4016" t="s">
        <v>8066</v>
      </c>
      <c r="B4016" t="s">
        <v>8067</v>
      </c>
      <c r="C4016">
        <v>55.787601471000002</v>
      </c>
      <c r="D4016" t="s">
        <v>37</v>
      </c>
      <c r="E4016">
        <v>794020.73811224406</v>
      </c>
      <c r="F4016">
        <v>9639309.0261787996</v>
      </c>
      <c r="G4016">
        <f>IF(C4016="","",VLOOKUP(C4016,Classes_detaillees!B:D,Classes_detaillees!C$1,TRUE))</f>
        <v>60</v>
      </c>
      <c r="H4016">
        <f>IF(C4016="","",VLOOKUP(C4016,Classes_finales!B:D,Classes_finales!C$1,TRUE))</f>
        <v>60</v>
      </c>
      <c r="I4016">
        <f t="shared" si="62"/>
        <v>20</v>
      </c>
      <c r="J4016" s="31">
        <f>Classes_finales!$W$30*C4016^3+Classes_finales!$W$31*C4016^2+Classes_finales!$W$32*C4016+Classes_finales!$W$33</f>
        <v>6.0710722937734687</v>
      </c>
      <c r="K4016">
        <f>IF(OR(C4016&lt;10,C4016&gt;450),0,IF(H4016&gt;=MAX(Classes_finales!D:D),$M$1,Donnees_SIG!J4016))</f>
        <v>6.0710722937734687</v>
      </c>
      <c r="P4016" t="s">
        <v>39</v>
      </c>
    </row>
    <row r="4017" spans="1:16">
      <c r="A4017" t="s">
        <v>8068</v>
      </c>
      <c r="B4017" s="31" t="s">
        <v>8069</v>
      </c>
      <c r="C4017">
        <v>57.943099975999999</v>
      </c>
      <c r="D4017" t="s">
        <v>37</v>
      </c>
      <c r="E4017">
        <v>783115.51456807996</v>
      </c>
      <c r="F4017">
        <v>9635681.6055092607</v>
      </c>
      <c r="G4017">
        <f>IF(C4017="","",VLOOKUP(C4017,Classes_detaillees!B:D,Classes_detaillees!C$1,TRUE))</f>
        <v>60</v>
      </c>
      <c r="H4017">
        <f>IF(C4017="","",VLOOKUP(C4017,Classes_finales!B:D,Classes_finales!C$1,TRUE))</f>
        <v>60</v>
      </c>
      <c r="I4017">
        <f t="shared" si="62"/>
        <v>20</v>
      </c>
      <c r="J4017" s="31">
        <f>Classes_finales!$W$30*C4017^3+Classes_finales!$W$31*C4017^2+Classes_finales!$W$32*C4017+Classes_finales!$W$33</f>
        <v>6.3147820628938689</v>
      </c>
      <c r="K4017">
        <f>IF(OR(C4017&lt;10,C4017&gt;450),0,IF(H4017&gt;=MAX(Classes_finales!D:D),$M$1,Donnees_SIG!J4017))</f>
        <v>6.3147820628938689</v>
      </c>
      <c r="P4017" t="s">
        <v>39</v>
      </c>
    </row>
    <row r="4018" spans="1:16">
      <c r="A4018" t="s">
        <v>8070</v>
      </c>
      <c r="B4018" t="s">
        <v>8071</v>
      </c>
      <c r="C4018">
        <v>63.372398376</v>
      </c>
      <c r="D4018" t="s">
        <v>37</v>
      </c>
      <c r="E4018">
        <v>790143.06035905902</v>
      </c>
      <c r="F4018">
        <v>9637395.6016119793</v>
      </c>
      <c r="G4018">
        <f>IF(C4018="","",VLOOKUP(C4018,Classes_detaillees!B:D,Classes_detaillees!C$1,TRUE))</f>
        <v>65</v>
      </c>
      <c r="H4018">
        <f>IF(C4018="","",VLOOKUP(C4018,Classes_finales!B:D,Classes_finales!C$1,TRUE))</f>
        <v>70</v>
      </c>
      <c r="I4018">
        <f t="shared" si="62"/>
        <v>20</v>
      </c>
      <c r="J4018" s="31">
        <f>Classes_finales!$W$30*C4018^3+Classes_finales!$W$31*C4018^2+Classes_finales!$W$32*C4018+Classes_finales!$W$33</f>
        <v>6.8733752000030179</v>
      </c>
      <c r="K4018">
        <f>IF(OR(C4018&lt;10,C4018&gt;450),0,IF(H4018&gt;=MAX(Classes_finales!D:D),$M$1,Donnees_SIG!J4018))</f>
        <v>6.8733752000030179</v>
      </c>
      <c r="P4018" t="s">
        <v>39</v>
      </c>
    </row>
    <row r="4019" spans="1:16">
      <c r="A4019" t="s">
        <v>8072</v>
      </c>
      <c r="B4019" s="31" t="s">
        <v>8073</v>
      </c>
      <c r="C4019">
        <v>64.961402892999999</v>
      </c>
      <c r="D4019" t="s">
        <v>37</v>
      </c>
      <c r="E4019">
        <v>791933.569601906</v>
      </c>
      <c r="F4019">
        <v>9639507.4870884195</v>
      </c>
      <c r="G4019">
        <f>IF(C4019="","",VLOOKUP(C4019,Classes_detaillees!B:D,Classes_detaillees!C$1,TRUE))</f>
        <v>65</v>
      </c>
      <c r="H4019">
        <f>IF(C4019="","",VLOOKUP(C4019,Classes_finales!B:D,Classes_finales!C$1,TRUE))</f>
        <v>70</v>
      </c>
      <c r="I4019">
        <f t="shared" si="62"/>
        <v>20</v>
      </c>
      <c r="J4019" s="31">
        <f>Classes_finales!$W$30*C4019^3+Classes_finales!$W$31*C4019^2+Classes_finales!$W$32*C4019+Classes_finales!$W$33</f>
        <v>7.0198468872318536</v>
      </c>
      <c r="K4019">
        <f>IF(OR(C4019&lt;10,C4019&gt;450),0,IF(H4019&gt;=MAX(Classes_finales!D:D),$M$1,Donnees_SIG!J4019))</f>
        <v>7.0198468872318536</v>
      </c>
      <c r="P4019" t="s">
        <v>39</v>
      </c>
    </row>
    <row r="4020" spans="1:16">
      <c r="A4020" t="s">
        <v>8074</v>
      </c>
      <c r="B4020" t="s">
        <v>8075</v>
      </c>
      <c r="C4020">
        <v>82.488899231000005</v>
      </c>
      <c r="D4020" t="s">
        <v>37</v>
      </c>
      <c r="E4020">
        <v>791406.84616903297</v>
      </c>
      <c r="F4020">
        <v>9638425.7473824192</v>
      </c>
      <c r="G4020">
        <f>IF(C4020="","",VLOOKUP(C4020,Classes_detaillees!B:D,Classes_detaillees!C$1,TRUE))</f>
        <v>85</v>
      </c>
      <c r="H4020">
        <f>IF(C4020="","",VLOOKUP(C4020,Classes_finales!B:D,Classes_finales!C$1,TRUE))</f>
        <v>80</v>
      </c>
      <c r="I4020">
        <f t="shared" si="62"/>
        <v>20</v>
      </c>
      <c r="J4020" s="31">
        <f>Classes_finales!$W$30*C4020^3+Classes_finales!$W$31*C4020^2+Classes_finales!$W$32*C4020+Classes_finales!$W$33</f>
        <v>7.9598592247901827</v>
      </c>
      <c r="K4020">
        <f>IF(OR(C4020&lt;10,C4020&gt;450),0,IF(H4020&gt;=MAX(Classes_finales!D:D),$M$1,Donnees_SIG!J4020))</f>
        <v>7.914299999999999</v>
      </c>
      <c r="P4020" t="s">
        <v>39</v>
      </c>
    </row>
    <row r="4021" spans="1:16">
      <c r="A4021" t="s">
        <v>8076</v>
      </c>
      <c r="B4021" s="31" t="s">
        <v>8077</v>
      </c>
      <c r="C4021">
        <v>137.68569946</v>
      </c>
      <c r="D4021" t="s">
        <v>37</v>
      </c>
      <c r="E4021">
        <v>790209.19374732999</v>
      </c>
      <c r="F4021">
        <v>9639041.9657460395</v>
      </c>
      <c r="G4021">
        <f>IF(C4021="","",VLOOKUP(C4021,Classes_detaillees!B:D,Classes_detaillees!C$1,TRUE))</f>
        <v>140</v>
      </c>
      <c r="H4021">
        <f>IF(C4021="","",VLOOKUP(C4021,Classes_finales!B:D,Classes_finales!C$1,TRUE))</f>
        <v>80</v>
      </c>
      <c r="I4021">
        <f t="shared" si="62"/>
        <v>20</v>
      </c>
      <c r="J4021" s="31">
        <f>Classes_finales!$W$30*C4021^3+Classes_finales!$W$31*C4021^2+Classes_finales!$W$32*C4021+Classes_finales!$W$33</f>
        <v>-3.1403346103889214</v>
      </c>
      <c r="K4021">
        <f>IF(OR(C4021&lt;10,C4021&gt;450),0,IF(H4021&gt;=MAX(Classes_finales!D:D),$M$1,Donnees_SIG!J4021))</f>
        <v>7.914299999999999</v>
      </c>
      <c r="P4021" t="s">
        <v>39</v>
      </c>
    </row>
    <row r="4022" spans="1:16">
      <c r="A4022" t="s">
        <v>8078</v>
      </c>
      <c r="B4022" t="s">
        <v>8079</v>
      </c>
      <c r="C4022">
        <v>32.403900145999998</v>
      </c>
      <c r="D4022" t="s">
        <v>37</v>
      </c>
      <c r="E4022">
        <v>791638.03196021204</v>
      </c>
      <c r="F4022">
        <v>9638252.8182979096</v>
      </c>
      <c r="G4022">
        <f>IF(C4022="","",VLOOKUP(C4022,Classes_detaillees!B:D,Classes_detaillees!C$1,TRUE))</f>
        <v>35</v>
      </c>
      <c r="H4022">
        <f>IF(C4022="","",VLOOKUP(C4022,Classes_finales!B:D,Classes_finales!C$1,TRUE))</f>
        <v>35</v>
      </c>
      <c r="I4022">
        <f t="shared" si="62"/>
        <v>20</v>
      </c>
      <c r="J4022" s="31">
        <f>Classes_finales!$W$30*C4022^3+Classes_finales!$W$31*C4022^2+Classes_finales!$W$32*C4022+Classes_finales!$W$33</f>
        <v>2.9956197939781273</v>
      </c>
      <c r="K4022">
        <f>IF(OR(C4022&lt;10,C4022&gt;450),0,IF(H4022&gt;=MAX(Classes_finales!D:D),$M$1,Donnees_SIG!J4022))</f>
        <v>2.9956197939781273</v>
      </c>
      <c r="P4022" t="s">
        <v>39</v>
      </c>
    </row>
    <row r="4023" spans="1:16">
      <c r="A4023" t="s">
        <v>8080</v>
      </c>
      <c r="B4023" t="s">
        <v>8081</v>
      </c>
      <c r="C4023">
        <v>109.39179993</v>
      </c>
      <c r="D4023" t="s">
        <v>37</v>
      </c>
      <c r="E4023">
        <v>783276.012824693</v>
      </c>
      <c r="F4023">
        <v>9636832.7110251598</v>
      </c>
      <c r="G4023">
        <f>IF(C4023="","",VLOOKUP(C4023,Classes_detaillees!B:D,Classes_detaillees!C$1,TRUE))</f>
        <v>110</v>
      </c>
      <c r="H4023">
        <f>IF(C4023="","",VLOOKUP(C4023,Classes_finales!B:D,Classes_finales!C$1,TRUE))</f>
        <v>80</v>
      </c>
      <c r="I4023">
        <f t="shared" si="62"/>
        <v>20</v>
      </c>
      <c r="J4023" s="31">
        <f>Classes_finales!$W$30*C4023^3+Classes_finales!$W$31*C4023^2+Classes_finales!$W$32*C4023+Classes_finales!$W$33</f>
        <v>5.8922547402795704</v>
      </c>
      <c r="K4023">
        <f>IF(OR(C4023&lt;10,C4023&gt;450),0,IF(H4023&gt;=MAX(Classes_finales!D:D),$M$1,Donnees_SIG!J4023))</f>
        <v>7.914299999999999</v>
      </c>
      <c r="P4023" t="s">
        <v>39</v>
      </c>
    </row>
    <row r="4024" spans="1:16">
      <c r="A4024" t="s">
        <v>8082</v>
      </c>
      <c r="B4024" s="31" t="s">
        <v>8083</v>
      </c>
      <c r="C4024">
        <v>179.26280212</v>
      </c>
      <c r="D4024" t="s">
        <v>37</v>
      </c>
      <c r="E4024">
        <v>789744.88610786304</v>
      </c>
      <c r="F4024">
        <v>9638889.3472409993</v>
      </c>
      <c r="G4024">
        <f>IF(C4024="","",VLOOKUP(C4024,Classes_detaillees!B:D,Classes_detaillees!C$1,TRUE))</f>
        <v>180</v>
      </c>
      <c r="H4024">
        <f>IF(C4024="","",VLOOKUP(C4024,Classes_finales!B:D,Classes_finales!C$1,TRUE))</f>
        <v>80</v>
      </c>
      <c r="I4024">
        <f t="shared" si="62"/>
        <v>20</v>
      </c>
      <c r="J4024" s="31">
        <f>Classes_finales!$W$30*C4024^3+Classes_finales!$W$31*C4024^2+Classes_finales!$W$32*C4024+Classes_finales!$W$33</f>
        <v>-34.793060350993059</v>
      </c>
      <c r="K4024">
        <f>IF(OR(C4024&lt;10,C4024&gt;450),0,IF(H4024&gt;=MAX(Classes_finales!D:D),$M$1,Donnees_SIG!J4024))</f>
        <v>7.914299999999999</v>
      </c>
      <c r="P4024" t="s">
        <v>39</v>
      </c>
    </row>
    <row r="4025" spans="1:16">
      <c r="A4025" t="s">
        <v>8084</v>
      </c>
      <c r="B4025" t="s">
        <v>8085</v>
      </c>
      <c r="C4025">
        <v>105.78420258</v>
      </c>
      <c r="D4025" t="s">
        <v>37</v>
      </c>
      <c r="E4025">
        <v>792386.65684329497</v>
      </c>
      <c r="F4025">
        <v>9638469.4850445203</v>
      </c>
      <c r="G4025">
        <f>IF(C4025="","",VLOOKUP(C4025,Classes_detaillees!B:D,Classes_detaillees!C$1,TRUE))</f>
        <v>110</v>
      </c>
      <c r="H4025">
        <f>IF(C4025="","",VLOOKUP(C4025,Classes_finales!B:D,Classes_finales!C$1,TRUE))</f>
        <v>80</v>
      </c>
      <c r="I4025">
        <f t="shared" si="62"/>
        <v>20</v>
      </c>
      <c r="J4025" s="31">
        <f>Classes_finales!$W$30*C4025^3+Classes_finales!$W$31*C4025^2+Classes_finales!$W$32*C4025+Classes_finales!$W$33</f>
        <v>6.4849416746984048</v>
      </c>
      <c r="K4025">
        <f>IF(OR(C4025&lt;10,C4025&gt;450),0,IF(H4025&gt;=MAX(Classes_finales!D:D),$M$1,Donnees_SIG!J4025))</f>
        <v>7.914299999999999</v>
      </c>
      <c r="P4025" t="s">
        <v>39</v>
      </c>
    </row>
    <row r="4026" spans="1:16">
      <c r="A4026" t="s">
        <v>8086</v>
      </c>
      <c r="B4026" t="s">
        <v>8087</v>
      </c>
      <c r="C4026">
        <v>116.87619780999999</v>
      </c>
      <c r="D4026" t="s">
        <v>37</v>
      </c>
      <c r="E4026">
        <v>789788.01611946395</v>
      </c>
      <c r="F4026">
        <v>9637378.2563051693</v>
      </c>
      <c r="G4026">
        <f>IF(C4026="","",VLOOKUP(C4026,Classes_detaillees!B:D,Classes_detaillees!C$1,TRUE))</f>
        <v>120</v>
      </c>
      <c r="H4026">
        <f>IF(C4026="","",VLOOKUP(C4026,Classes_finales!B:D,Classes_finales!C$1,TRUE))</f>
        <v>80</v>
      </c>
      <c r="I4026">
        <f t="shared" si="62"/>
        <v>20</v>
      </c>
      <c r="J4026" s="31">
        <f>Classes_finales!$W$30*C4026^3+Classes_finales!$W$31*C4026^2+Classes_finales!$W$32*C4026+Classes_finales!$W$33</f>
        <v>4.2939721406074423</v>
      </c>
      <c r="K4026">
        <f>IF(OR(C4026&lt;10,C4026&gt;450),0,IF(H4026&gt;=MAX(Classes_finales!D:D),$M$1,Donnees_SIG!J4026))</f>
        <v>7.914299999999999</v>
      </c>
      <c r="P4026" t="s">
        <v>39</v>
      </c>
    </row>
    <row r="4027" spans="1:16">
      <c r="A4027" t="s">
        <v>8088</v>
      </c>
      <c r="B4027" t="s">
        <v>8089</v>
      </c>
      <c r="C4027">
        <v>61.200099944999998</v>
      </c>
      <c r="D4027" t="s">
        <v>37</v>
      </c>
      <c r="E4027">
        <v>791700.966697725</v>
      </c>
      <c r="F4027">
        <v>9638197.4245960508</v>
      </c>
      <c r="G4027">
        <f>IF(C4027="","",VLOOKUP(C4027,Classes_detaillees!B:D,Classes_detaillees!C$1,TRUE))</f>
        <v>65</v>
      </c>
      <c r="H4027">
        <f>IF(C4027="","",VLOOKUP(C4027,Classes_finales!B:D,Classes_finales!C$1,TRUE))</f>
        <v>70</v>
      </c>
      <c r="I4027">
        <f t="shared" si="62"/>
        <v>20</v>
      </c>
      <c r="J4027" s="31">
        <f>Classes_finales!$W$30*C4027^3+Classes_finales!$W$31*C4027^2+Classes_finales!$W$32*C4027+Classes_finales!$W$33</f>
        <v>6.6601395797653478</v>
      </c>
      <c r="K4027">
        <f>IF(OR(C4027&lt;10,C4027&gt;450),0,IF(H4027&gt;=MAX(Classes_finales!D:D),$M$1,Donnees_SIG!J4027))</f>
        <v>6.6601395797653478</v>
      </c>
      <c r="P4027" t="s">
        <v>39</v>
      </c>
    </row>
    <row r="4028" spans="1:16">
      <c r="A4028" t="s">
        <v>8090</v>
      </c>
      <c r="B4028" t="s">
        <v>8091</v>
      </c>
      <c r="C4028">
        <v>22.461200714</v>
      </c>
      <c r="D4028" t="s">
        <v>37</v>
      </c>
      <c r="E4028">
        <v>791875.77526439005</v>
      </c>
      <c r="F4028">
        <v>9639464.9900314398</v>
      </c>
      <c r="G4028">
        <f>IF(C4028="","",VLOOKUP(C4028,Classes_detaillees!B:D,Classes_detaillees!C$1,TRUE))</f>
        <v>25</v>
      </c>
      <c r="H4028">
        <f>IF(C4028="","",VLOOKUP(C4028,Classes_finales!B:D,Classes_finales!C$1,TRUE))</f>
        <v>30</v>
      </c>
      <c r="I4028">
        <f t="shared" si="62"/>
        <v>20</v>
      </c>
      <c r="J4028" s="31">
        <f>Classes_finales!$W$30*C4028^3+Classes_finales!$W$31*C4028^2+Classes_finales!$W$32*C4028+Classes_finales!$W$33</f>
        <v>1.6836185003699118</v>
      </c>
      <c r="K4028">
        <f>IF(OR(C4028&lt;10,C4028&gt;450),0,IF(H4028&gt;=MAX(Classes_finales!D:D),$M$1,Donnees_SIG!J4028))</f>
        <v>1.6836185003699118</v>
      </c>
      <c r="P4028" t="s">
        <v>39</v>
      </c>
    </row>
    <row r="4029" spans="1:16">
      <c r="A4029" t="s">
        <v>8092</v>
      </c>
      <c r="B4029" s="31" t="s">
        <v>8093</v>
      </c>
      <c r="C4029">
        <v>10.533100127999999</v>
      </c>
      <c r="D4029" t="s">
        <v>37</v>
      </c>
      <c r="E4029">
        <v>790335.748122797</v>
      </c>
      <c r="F4029">
        <v>9638852.4992023893</v>
      </c>
      <c r="G4029">
        <f>IF(C4029="","",VLOOKUP(C4029,Classes_detaillees!B:D,Classes_detaillees!C$1,TRUE))</f>
        <v>15</v>
      </c>
      <c r="H4029">
        <f>IF(C4029="","",VLOOKUP(C4029,Classes_finales!B:D,Classes_finales!C$1,TRUE))</f>
        <v>15</v>
      </c>
      <c r="I4029">
        <f t="shared" si="62"/>
        <v>20</v>
      </c>
      <c r="J4029" s="31">
        <f>Classes_finales!$W$30*C4029^3+Classes_finales!$W$31*C4029^2+Classes_finales!$W$32*C4029+Classes_finales!$W$33</f>
        <v>0.34234288524578127</v>
      </c>
      <c r="K4029">
        <f>IF(OR(C4029&lt;10,C4029&gt;450),0,IF(H4029&gt;=MAX(Classes_finales!D:D),$M$1,Donnees_SIG!J4029))</f>
        <v>0.34234288524578127</v>
      </c>
      <c r="P4029" t="s">
        <v>39</v>
      </c>
    </row>
    <row r="4030" spans="1:16">
      <c r="A4030" t="s">
        <v>8094</v>
      </c>
      <c r="B4030" t="s">
        <v>8095</v>
      </c>
      <c r="C4030">
        <v>85.247703552000004</v>
      </c>
      <c r="D4030" t="s">
        <v>37</v>
      </c>
      <c r="E4030">
        <v>790539.23892535898</v>
      </c>
      <c r="F4030">
        <v>9638528.9026219193</v>
      </c>
      <c r="G4030">
        <f>IF(C4030="","",VLOOKUP(C4030,Classes_detaillees!B:D,Classes_detaillees!C$1,TRUE))</f>
        <v>90</v>
      </c>
      <c r="H4030">
        <f>IF(C4030="","",VLOOKUP(C4030,Classes_finales!B:D,Classes_finales!C$1,TRUE))</f>
        <v>80</v>
      </c>
      <c r="I4030">
        <f t="shared" si="62"/>
        <v>20</v>
      </c>
      <c r="J4030" s="31">
        <f>Classes_finales!$W$30*C4030^3+Classes_finales!$W$31*C4030^2+Classes_finales!$W$32*C4030+Classes_finales!$W$33</f>
        <v>7.9704777313535633</v>
      </c>
      <c r="K4030">
        <f>IF(OR(C4030&lt;10,C4030&gt;450),0,IF(H4030&gt;=MAX(Classes_finales!D:D),$M$1,Donnees_SIG!J4030))</f>
        <v>7.914299999999999</v>
      </c>
      <c r="P4030" t="s">
        <v>39</v>
      </c>
    </row>
    <row r="4031" spans="1:16">
      <c r="A4031" t="s">
        <v>8096</v>
      </c>
      <c r="B4031" t="s">
        <v>8097</v>
      </c>
      <c r="C4031">
        <v>37.406799315999997</v>
      </c>
      <c r="D4031" t="s">
        <v>37</v>
      </c>
      <c r="E4031">
        <v>793332.49719706504</v>
      </c>
      <c r="F4031">
        <v>9639001.5599003602</v>
      </c>
      <c r="G4031">
        <f>IF(C4031="","",VLOOKUP(C4031,Classes_detaillees!B:D,Classes_detaillees!C$1,TRUE))</f>
        <v>40</v>
      </c>
      <c r="H4031">
        <f>IF(C4031="","",VLOOKUP(C4031,Classes_finales!B:D,Classes_finales!C$1,TRUE))</f>
        <v>40</v>
      </c>
      <c r="I4031">
        <f t="shared" si="62"/>
        <v>20</v>
      </c>
      <c r="J4031" s="31">
        <f>Classes_finales!$W$30*C4031^3+Classes_finales!$W$31*C4031^2+Classes_finales!$W$32*C4031+Classes_finales!$W$33</f>
        <v>3.6822946578060329</v>
      </c>
      <c r="K4031">
        <f>IF(OR(C4031&lt;10,C4031&gt;450),0,IF(H4031&gt;=MAX(Classes_finales!D:D),$M$1,Donnees_SIG!J4031))</f>
        <v>3.6822946578060329</v>
      </c>
      <c r="P4031" t="s">
        <v>39</v>
      </c>
    </row>
    <row r="4032" spans="1:16">
      <c r="A4032" t="s">
        <v>8098</v>
      </c>
      <c r="B4032" t="s">
        <v>8099</v>
      </c>
      <c r="C4032">
        <v>114.81500244</v>
      </c>
      <c r="D4032" t="s">
        <v>37</v>
      </c>
      <c r="E4032">
        <v>790570.74832508201</v>
      </c>
      <c r="F4032">
        <v>9638083.9284748808</v>
      </c>
      <c r="G4032">
        <f>IF(C4032="","",VLOOKUP(C4032,Classes_detaillees!B:D,Classes_detaillees!C$1,TRUE))</f>
        <v>115</v>
      </c>
      <c r="H4032">
        <f>IF(C4032="","",VLOOKUP(C4032,Classes_finales!B:D,Classes_finales!C$1,TRUE))</f>
        <v>80</v>
      </c>
      <c r="I4032">
        <f t="shared" si="62"/>
        <v>20</v>
      </c>
      <c r="J4032" s="31">
        <f>Classes_finales!$W$30*C4032^3+Classes_finales!$W$31*C4032^2+Classes_finales!$W$32*C4032+Classes_finales!$W$33</f>
        <v>4.785799710706625</v>
      </c>
      <c r="K4032">
        <f>IF(OR(C4032&lt;10,C4032&gt;450),0,IF(H4032&gt;=MAX(Classes_finales!D:D),$M$1,Donnees_SIG!J4032))</f>
        <v>7.914299999999999</v>
      </c>
      <c r="P4032" t="s">
        <v>39</v>
      </c>
    </row>
    <row r="4033" spans="1:16">
      <c r="A4033" t="s">
        <v>8100</v>
      </c>
      <c r="B4033" t="s">
        <v>8101</v>
      </c>
      <c r="C4033">
        <v>139.12449645999999</v>
      </c>
      <c r="D4033" t="s">
        <v>37</v>
      </c>
      <c r="E4033">
        <v>791159.02251745597</v>
      </c>
      <c r="F4033">
        <v>9638540.9912135098</v>
      </c>
      <c r="G4033">
        <f>IF(C4033="","",VLOOKUP(C4033,Classes_detaillees!B:D,Classes_detaillees!C$1,TRUE))</f>
        <v>140</v>
      </c>
      <c r="H4033">
        <f>IF(C4033="","",VLOOKUP(C4033,Classes_finales!B:D,Classes_finales!C$1,TRUE))</f>
        <v>80</v>
      </c>
      <c r="I4033">
        <f t="shared" si="62"/>
        <v>20</v>
      </c>
      <c r="J4033" s="31">
        <f>Classes_finales!$W$30*C4033^3+Classes_finales!$W$31*C4033^2+Classes_finales!$W$32*C4033+Classes_finales!$W$33</f>
        <v>-3.8359730874248359</v>
      </c>
      <c r="K4033">
        <f>IF(OR(C4033&lt;10,C4033&gt;450),0,IF(H4033&gt;=MAX(Classes_finales!D:D),$M$1,Donnees_SIG!J4033))</f>
        <v>7.914299999999999</v>
      </c>
      <c r="P4033" t="s">
        <v>39</v>
      </c>
    </row>
    <row r="4034" spans="1:16">
      <c r="A4034" t="s">
        <v>8102</v>
      </c>
      <c r="B4034" t="s">
        <v>8103</v>
      </c>
      <c r="C4034">
        <v>49.262500762999998</v>
      </c>
      <c r="D4034" t="s">
        <v>37</v>
      </c>
      <c r="E4034">
        <v>783267.25299523305</v>
      </c>
      <c r="F4034">
        <v>9635534.5985111091</v>
      </c>
      <c r="G4034">
        <f>IF(C4034="","",VLOOKUP(C4034,Classes_detaillees!B:D,Classes_detaillees!C$1,TRUE))</f>
        <v>50</v>
      </c>
      <c r="H4034">
        <f>IF(C4034="","",VLOOKUP(C4034,Classes_finales!B:D,Classes_finales!C$1,TRUE))</f>
        <v>50</v>
      </c>
      <c r="I4034">
        <f t="shared" si="62"/>
        <v>20</v>
      </c>
      <c r="J4034" s="31">
        <f>Classes_finales!$W$30*C4034^3+Classes_finales!$W$31*C4034^2+Classes_finales!$W$32*C4034+Classes_finales!$W$33</f>
        <v>5.2732842453173259</v>
      </c>
      <c r="K4034">
        <f>IF(OR(C4034&lt;10,C4034&gt;450),0,IF(H4034&gt;=MAX(Classes_finales!D:D),$M$1,Donnees_SIG!J4034))</f>
        <v>5.2732842453173259</v>
      </c>
      <c r="P4034" t="s">
        <v>39</v>
      </c>
    </row>
    <row r="4035" spans="1:16">
      <c r="A4035" t="s">
        <v>8104</v>
      </c>
      <c r="B4035" s="31" t="s">
        <v>8105</v>
      </c>
      <c r="C4035">
        <v>575.00567626999998</v>
      </c>
      <c r="D4035" t="s">
        <v>37</v>
      </c>
      <c r="E4035">
        <v>791159.267541287</v>
      </c>
      <c r="F4035">
        <v>9639290.1229846496</v>
      </c>
      <c r="G4035">
        <f>IF(C4035="","",VLOOKUP(C4035,Classes_detaillees!B:D,Classes_detaillees!C$1,TRUE))</f>
        <v>580</v>
      </c>
      <c r="H4035">
        <f>IF(C4035="","",VLOOKUP(C4035,Classes_finales!B:D,Classes_finales!C$1,TRUE))</f>
        <v>80</v>
      </c>
      <c r="I4035">
        <f t="shared" ref="I4035:I4098" si="63">IF(E4035="","",20)</f>
        <v>20</v>
      </c>
      <c r="J4035" s="31">
        <f>Classes_finales!$W$30*C4035^3+Classes_finales!$W$31*C4035^2+Classes_finales!$W$32*C4035+Classes_finales!$W$33</f>
        <v>-3042.6706201039733</v>
      </c>
      <c r="K4035">
        <f>IF(OR(C4035&lt;10,C4035&gt;450),0,IF(H4035&gt;=MAX(Classes_finales!D:D),$M$1,Donnees_SIG!J4035))</f>
        <v>0</v>
      </c>
      <c r="P4035" t="s">
        <v>39</v>
      </c>
    </row>
    <row r="4036" spans="1:16">
      <c r="A4036" t="s">
        <v>8106</v>
      </c>
      <c r="B4036" t="s">
        <v>8107</v>
      </c>
      <c r="C4036">
        <v>50.937400818</v>
      </c>
      <c r="D4036" t="s">
        <v>37</v>
      </c>
      <c r="E4036">
        <v>790996.77269864501</v>
      </c>
      <c r="F4036">
        <v>9638544.1202453393</v>
      </c>
      <c r="G4036">
        <f>IF(C4036="","",VLOOKUP(C4036,Classes_detaillees!B:D,Classes_detaillees!C$1,TRUE))</f>
        <v>55</v>
      </c>
      <c r="H4036">
        <f>IF(C4036="","",VLOOKUP(C4036,Classes_finales!B:D,Classes_finales!C$1,TRUE))</f>
        <v>60</v>
      </c>
      <c r="I4036">
        <f t="shared" si="63"/>
        <v>20</v>
      </c>
      <c r="J4036" s="31">
        <f>Classes_finales!$W$30*C4036^3+Classes_finales!$W$31*C4036^2+Classes_finales!$W$32*C4036+Classes_finales!$W$33</f>
        <v>5.4855367133068906</v>
      </c>
      <c r="K4036">
        <f>IF(OR(C4036&lt;10,C4036&gt;450),0,IF(H4036&gt;=MAX(Classes_finales!D:D),$M$1,Donnees_SIG!J4036))</f>
        <v>5.4855367133068906</v>
      </c>
      <c r="P4036" t="s">
        <v>39</v>
      </c>
    </row>
    <row r="4037" spans="1:16">
      <c r="A4037" t="s">
        <v>8108</v>
      </c>
      <c r="B4037" s="31" t="s">
        <v>8109</v>
      </c>
      <c r="C4037">
        <v>111.18229675000001</v>
      </c>
      <c r="D4037" t="s">
        <v>37</v>
      </c>
      <c r="E4037">
        <v>791123.18842893001</v>
      </c>
      <c r="F4037">
        <v>9638404.6422354393</v>
      </c>
      <c r="G4037">
        <f>IF(C4037="","",VLOOKUP(C4037,Classes_detaillees!B:D,Classes_detaillees!C$1,TRUE))</f>
        <v>115</v>
      </c>
      <c r="H4037">
        <f>IF(C4037="","",VLOOKUP(C4037,Classes_finales!B:D,Classes_finales!C$1,TRUE))</f>
        <v>80</v>
      </c>
      <c r="I4037">
        <f t="shared" si="63"/>
        <v>20</v>
      </c>
      <c r="J4037" s="31">
        <f>Classes_finales!$W$30*C4037^3+Classes_finales!$W$31*C4037^2+Classes_finales!$W$32*C4037+Classes_finales!$W$33</f>
        <v>5.556273386019333</v>
      </c>
      <c r="K4037">
        <f>IF(OR(C4037&lt;10,C4037&gt;450),0,IF(H4037&gt;=MAX(Classes_finales!D:D),$M$1,Donnees_SIG!J4037))</f>
        <v>7.914299999999999</v>
      </c>
      <c r="P4037" t="s">
        <v>39</v>
      </c>
    </row>
    <row r="4038" spans="1:16">
      <c r="A4038" t="s">
        <v>8110</v>
      </c>
      <c r="B4038" s="31" t="s">
        <v>8111</v>
      </c>
      <c r="C4038">
        <v>42.84859848</v>
      </c>
      <c r="D4038" t="s">
        <v>37</v>
      </c>
      <c r="E4038">
        <v>790401.73790817906</v>
      </c>
      <c r="F4038">
        <v>9638904.8017381895</v>
      </c>
      <c r="G4038">
        <f>IF(C4038="","",VLOOKUP(C4038,Classes_detaillees!B:D,Classes_detaillees!C$1,TRUE))</f>
        <v>45</v>
      </c>
      <c r="H4038">
        <f>IF(C4038="","",VLOOKUP(C4038,Classes_finales!B:D,Classes_finales!C$1,TRUE))</f>
        <v>50</v>
      </c>
      <c r="I4038">
        <f t="shared" si="63"/>
        <v>20</v>
      </c>
      <c r="J4038" s="31">
        <f>Classes_finales!$W$30*C4038^3+Classes_finales!$W$31*C4038^2+Classes_finales!$W$32*C4038+Classes_finales!$W$33</f>
        <v>4.426187929446888</v>
      </c>
      <c r="K4038">
        <f>IF(OR(C4038&lt;10,C4038&gt;450),0,IF(H4038&gt;=MAX(Classes_finales!D:D),$M$1,Donnees_SIG!J4038))</f>
        <v>4.426187929446888</v>
      </c>
      <c r="P4038" t="s">
        <v>39</v>
      </c>
    </row>
    <row r="4039" spans="1:16">
      <c r="A4039" t="s">
        <v>8112</v>
      </c>
      <c r="B4039" s="31" t="s">
        <v>8113</v>
      </c>
      <c r="C4039">
        <v>29.853500365999999</v>
      </c>
      <c r="D4039" t="s">
        <v>37</v>
      </c>
      <c r="E4039">
        <v>790444.35745603696</v>
      </c>
      <c r="F4039">
        <v>9637001.6744477097</v>
      </c>
      <c r="G4039">
        <f>IF(C4039="","",VLOOKUP(C4039,Classes_detaillees!B:D,Classes_detaillees!C$1,TRUE))</f>
        <v>30</v>
      </c>
      <c r="H4039">
        <f>IF(C4039="","",VLOOKUP(C4039,Classes_finales!B:D,Classes_finales!C$1,TRUE))</f>
        <v>30</v>
      </c>
      <c r="I4039">
        <f t="shared" si="63"/>
        <v>20</v>
      </c>
      <c r="J4039" s="31">
        <f>Classes_finales!$W$30*C4039^3+Classes_finales!$W$31*C4039^2+Classes_finales!$W$32*C4039+Classes_finales!$W$33</f>
        <v>2.649545847114426</v>
      </c>
      <c r="K4039">
        <f>IF(OR(C4039&lt;10,C4039&gt;450),0,IF(H4039&gt;=MAX(Classes_finales!D:D),$M$1,Donnees_SIG!J4039))</f>
        <v>2.649545847114426</v>
      </c>
      <c r="P4039" t="s">
        <v>39</v>
      </c>
    </row>
    <row r="4040" spans="1:16">
      <c r="A4040" t="s">
        <v>8114</v>
      </c>
      <c r="B4040" t="s">
        <v>8115</v>
      </c>
      <c r="C4040">
        <v>39.456199646000002</v>
      </c>
      <c r="D4040" t="s">
        <v>37</v>
      </c>
      <c r="E4040">
        <v>790411.71495651396</v>
      </c>
      <c r="F4040">
        <v>9638299.5433057006</v>
      </c>
      <c r="G4040">
        <f>IF(C4040="","",VLOOKUP(C4040,Classes_detaillees!B:D,Classes_detaillees!C$1,TRUE))</f>
        <v>40</v>
      </c>
      <c r="H4040">
        <f>IF(C4040="","",VLOOKUP(C4040,Classes_finales!B:D,Classes_finales!C$1,TRUE))</f>
        <v>40</v>
      </c>
      <c r="I4040">
        <f t="shared" si="63"/>
        <v>20</v>
      </c>
      <c r="J4040" s="31">
        <f>Classes_finales!$W$30*C4040^3+Classes_finales!$W$31*C4040^2+Classes_finales!$W$32*C4040+Classes_finales!$W$33</f>
        <v>3.9637978040124326</v>
      </c>
      <c r="K4040">
        <f>IF(OR(C4040&lt;10,C4040&gt;450),0,IF(H4040&gt;=MAX(Classes_finales!D:D),$M$1,Donnees_SIG!J4040))</f>
        <v>3.9637978040124326</v>
      </c>
      <c r="P4040" t="s">
        <v>39</v>
      </c>
    </row>
    <row r="4041" spans="1:16">
      <c r="A4041" t="s">
        <v>8116</v>
      </c>
      <c r="B4041" t="s">
        <v>8117</v>
      </c>
      <c r="C4041">
        <v>55.592098235999998</v>
      </c>
      <c r="D4041" t="s">
        <v>37</v>
      </c>
      <c r="E4041">
        <v>791671.88108977803</v>
      </c>
      <c r="F4041">
        <v>9639524.2275103293</v>
      </c>
      <c r="G4041">
        <f>IF(C4041="","",VLOOKUP(C4041,Classes_detaillees!B:D,Classes_detaillees!C$1,TRUE))</f>
        <v>60</v>
      </c>
      <c r="H4041">
        <f>IF(C4041="","",VLOOKUP(C4041,Classes_finales!B:D,Classes_finales!C$1,TRUE))</f>
        <v>60</v>
      </c>
      <c r="I4041">
        <f t="shared" si="63"/>
        <v>20</v>
      </c>
      <c r="J4041" s="31">
        <f>Classes_finales!$W$30*C4041^3+Classes_finales!$W$31*C4041^2+Classes_finales!$W$32*C4041+Classes_finales!$W$33</f>
        <v>6.0484225429934249</v>
      </c>
      <c r="K4041">
        <f>IF(OR(C4041&lt;10,C4041&gt;450),0,IF(H4041&gt;=MAX(Classes_finales!D:D),$M$1,Donnees_SIG!J4041))</f>
        <v>6.0484225429934249</v>
      </c>
      <c r="P4041" t="s">
        <v>39</v>
      </c>
    </row>
    <row r="4042" spans="1:16">
      <c r="A4042" t="s">
        <v>8118</v>
      </c>
      <c r="B4042" t="s">
        <v>8119</v>
      </c>
      <c r="C4042">
        <v>39.323398589999996</v>
      </c>
      <c r="D4042" t="s">
        <v>37</v>
      </c>
      <c r="E4042">
        <v>789890.12024789501</v>
      </c>
      <c r="F4042">
        <v>9638699.6402798798</v>
      </c>
      <c r="G4042">
        <f>IF(C4042="","",VLOOKUP(C4042,Classes_detaillees!B:D,Classes_detaillees!C$1,TRUE))</f>
        <v>40</v>
      </c>
      <c r="H4042">
        <f>IF(C4042="","",VLOOKUP(C4042,Classes_finales!B:D,Classes_finales!C$1,TRUE))</f>
        <v>40</v>
      </c>
      <c r="I4042">
        <f t="shared" si="63"/>
        <v>20</v>
      </c>
      <c r="J4042" s="31">
        <f>Classes_finales!$W$30*C4042^3+Classes_finales!$W$31*C4042^2+Classes_finales!$W$32*C4042+Classes_finales!$W$33</f>
        <v>3.9455879038973873</v>
      </c>
      <c r="K4042">
        <f>IF(OR(C4042&lt;10,C4042&gt;450),0,IF(H4042&gt;=MAX(Classes_finales!D:D),$M$1,Donnees_SIG!J4042))</f>
        <v>3.9455879038973873</v>
      </c>
      <c r="P4042" t="s">
        <v>39</v>
      </c>
    </row>
    <row r="4043" spans="1:16">
      <c r="A4043" t="s">
        <v>8120</v>
      </c>
      <c r="B4043" t="s">
        <v>8121</v>
      </c>
      <c r="C4043">
        <v>136.01109314000001</v>
      </c>
      <c r="D4043" t="s">
        <v>37</v>
      </c>
      <c r="E4043">
        <v>790253.95224990905</v>
      </c>
      <c r="F4043">
        <v>9638653.8434704207</v>
      </c>
      <c r="G4043">
        <f>IF(C4043="","",VLOOKUP(C4043,Classes_detaillees!B:D,Classes_detaillees!C$1,TRUE))</f>
        <v>140</v>
      </c>
      <c r="H4043">
        <f>IF(C4043="","",VLOOKUP(C4043,Classes_finales!B:D,Classes_finales!C$1,TRUE))</f>
        <v>80</v>
      </c>
      <c r="I4043">
        <f t="shared" si="63"/>
        <v>20</v>
      </c>
      <c r="J4043" s="31">
        <f>Classes_finales!$W$30*C4043^3+Classes_finales!$W$31*C4043^2+Classes_finales!$W$32*C4043+Classes_finales!$W$33</f>
        <v>-2.3622621218559368</v>
      </c>
      <c r="K4043">
        <f>IF(OR(C4043&lt;10,C4043&gt;450),0,IF(H4043&gt;=MAX(Classes_finales!D:D),$M$1,Donnees_SIG!J4043))</f>
        <v>7.914299999999999</v>
      </c>
      <c r="P4043" t="s">
        <v>39</v>
      </c>
    </row>
    <row r="4044" spans="1:16">
      <c r="A4044" t="s">
        <v>8122</v>
      </c>
      <c r="B4044" t="s">
        <v>8123</v>
      </c>
      <c r="C4044">
        <v>450.50979613999999</v>
      </c>
      <c r="D4044" t="s">
        <v>37</v>
      </c>
      <c r="E4044">
        <v>790605.42981243203</v>
      </c>
      <c r="F4044">
        <v>9638081.4711451009</v>
      </c>
      <c r="G4044">
        <f>IF(C4044="","",VLOOKUP(C4044,Classes_detaillees!B:D,Classes_detaillees!C$1,TRUE))</f>
        <v>455</v>
      </c>
      <c r="H4044">
        <f>IF(C4044="","",VLOOKUP(C4044,Classes_finales!B:D,Classes_finales!C$1,TRUE))</f>
        <v>80</v>
      </c>
      <c r="I4044">
        <f t="shared" si="63"/>
        <v>20</v>
      </c>
      <c r="J4044" s="31">
        <f>Classes_finales!$W$30*C4044^3+Classes_finales!$W$31*C4044^2+Classes_finales!$W$32*C4044+Classes_finales!$W$33</f>
        <v>-1357.0347673174617</v>
      </c>
      <c r="K4044">
        <f>IF(OR(C4044&lt;10,C4044&gt;450),0,IF(H4044&gt;=MAX(Classes_finales!D:D),$M$1,Donnees_SIG!J4044))</f>
        <v>0</v>
      </c>
      <c r="P4044" t="s">
        <v>39</v>
      </c>
    </row>
    <row r="4045" spans="1:16">
      <c r="A4045" t="s">
        <v>8124</v>
      </c>
      <c r="B4045" t="s">
        <v>8125</v>
      </c>
      <c r="C4045">
        <v>73.528099060000002</v>
      </c>
      <c r="D4045" t="s">
        <v>37</v>
      </c>
      <c r="E4045">
        <v>786649.66725758195</v>
      </c>
      <c r="F4045">
        <v>9636257.1626008693</v>
      </c>
      <c r="G4045">
        <f>IF(C4045="","",VLOOKUP(C4045,Classes_detaillees!B:D,Classes_detaillees!C$1,TRUE))</f>
        <v>75</v>
      </c>
      <c r="H4045">
        <f>IF(C4045="","",VLOOKUP(C4045,Classes_finales!B:D,Classes_finales!C$1,TRUE))</f>
        <v>80</v>
      </c>
      <c r="I4045">
        <f t="shared" si="63"/>
        <v>20</v>
      </c>
      <c r="J4045" s="31">
        <f>Classes_finales!$W$30*C4045^3+Classes_finales!$W$31*C4045^2+Classes_finales!$W$32*C4045+Classes_finales!$W$33</f>
        <v>7.6496689383398309</v>
      </c>
      <c r="K4045">
        <f>IF(OR(C4045&lt;10,C4045&gt;450),0,IF(H4045&gt;=MAX(Classes_finales!D:D),$M$1,Donnees_SIG!J4045))</f>
        <v>7.914299999999999</v>
      </c>
      <c r="P4045" t="s">
        <v>39</v>
      </c>
    </row>
    <row r="4046" spans="1:16">
      <c r="A4046" t="s">
        <v>8126</v>
      </c>
      <c r="B4046" t="s">
        <v>8127</v>
      </c>
      <c r="C4046">
        <v>136.56269836000001</v>
      </c>
      <c r="D4046" t="s">
        <v>37</v>
      </c>
      <c r="E4046">
        <v>783235.688502501</v>
      </c>
      <c r="F4046">
        <v>9636711.4432305396</v>
      </c>
      <c r="G4046">
        <f>IF(C4046="","",VLOOKUP(C4046,Classes_detaillees!B:D,Classes_detaillees!C$1,TRUE))</f>
        <v>140</v>
      </c>
      <c r="H4046">
        <f>IF(C4046="","",VLOOKUP(C4046,Classes_finales!B:D,Classes_finales!C$1,TRUE))</f>
        <v>80</v>
      </c>
      <c r="I4046">
        <f t="shared" si="63"/>
        <v>20</v>
      </c>
      <c r="J4046" s="31">
        <f>Classes_finales!$W$30*C4046^3+Classes_finales!$W$31*C4046^2+Classes_finales!$W$32*C4046+Classes_finales!$W$33</f>
        <v>-2.6148345715112966</v>
      </c>
      <c r="K4046">
        <f>IF(OR(C4046&lt;10,C4046&gt;450),0,IF(H4046&gt;=MAX(Classes_finales!D:D),$M$1,Donnees_SIG!J4046))</f>
        <v>7.914299999999999</v>
      </c>
      <c r="P4046" t="s">
        <v>39</v>
      </c>
    </row>
    <row r="4047" spans="1:16">
      <c r="A4047" t="s">
        <v>8128</v>
      </c>
      <c r="B4047" t="s">
        <v>8129</v>
      </c>
      <c r="C4047">
        <v>10.683099747</v>
      </c>
      <c r="D4047" t="s">
        <v>37</v>
      </c>
      <c r="E4047">
        <v>789993.71867599897</v>
      </c>
      <c r="F4047">
        <v>9637436.2509765998</v>
      </c>
      <c r="G4047">
        <f>IF(C4047="","",VLOOKUP(C4047,Classes_detaillees!B:D,Classes_detaillees!C$1,TRUE))</f>
        <v>15</v>
      </c>
      <c r="H4047">
        <f>IF(C4047="","",VLOOKUP(C4047,Classes_finales!B:D,Classes_finales!C$1,TRUE))</f>
        <v>15</v>
      </c>
      <c r="I4047">
        <f t="shared" si="63"/>
        <v>20</v>
      </c>
      <c r="J4047" s="31">
        <f>Classes_finales!$W$30*C4047^3+Classes_finales!$W$31*C4047^2+Classes_finales!$W$32*C4047+Classes_finales!$W$33</f>
        <v>0.35686639138126186</v>
      </c>
      <c r="K4047">
        <f>IF(OR(C4047&lt;10,C4047&gt;450),0,IF(H4047&gt;=MAX(Classes_finales!D:D),$M$1,Donnees_SIG!J4047))</f>
        <v>0.35686639138126186</v>
      </c>
      <c r="P4047" t="s">
        <v>39</v>
      </c>
    </row>
    <row r="4048" spans="1:16">
      <c r="A4048" t="s">
        <v>8130</v>
      </c>
      <c r="B4048" t="s">
        <v>8131</v>
      </c>
      <c r="C4048">
        <v>54.259399414000001</v>
      </c>
      <c r="D4048" t="s">
        <v>37</v>
      </c>
      <c r="E4048">
        <v>785775.18857191503</v>
      </c>
      <c r="F4048">
        <v>9636038.18634234</v>
      </c>
      <c r="G4048">
        <f>IF(C4048="","",VLOOKUP(C4048,Classes_detaillees!B:D,Classes_detaillees!C$1,TRUE))</f>
        <v>55</v>
      </c>
      <c r="H4048">
        <f>IF(C4048="","",VLOOKUP(C4048,Classes_finales!B:D,Classes_finales!C$1,TRUE))</f>
        <v>60</v>
      </c>
      <c r="I4048">
        <f t="shared" si="63"/>
        <v>20</v>
      </c>
      <c r="J4048" s="31">
        <f>Classes_finales!$W$30*C4048^3+Classes_finales!$W$31*C4048^2+Classes_finales!$W$32*C4048+Classes_finales!$W$33</f>
        <v>5.8917582772816903</v>
      </c>
      <c r="K4048">
        <f>IF(OR(C4048&lt;10,C4048&gt;450),0,IF(H4048&gt;=MAX(Classes_finales!D:D),$M$1,Donnees_SIG!J4048))</f>
        <v>5.8917582772816903</v>
      </c>
      <c r="P4048" t="s">
        <v>39</v>
      </c>
    </row>
    <row r="4049" spans="1:16">
      <c r="A4049" t="s">
        <v>8132</v>
      </c>
      <c r="B4049" t="s">
        <v>8133</v>
      </c>
      <c r="C4049">
        <v>152.52319335999999</v>
      </c>
      <c r="D4049" t="s">
        <v>37</v>
      </c>
      <c r="E4049">
        <v>791527.97997652099</v>
      </c>
      <c r="F4049">
        <v>9638529.2806523796</v>
      </c>
      <c r="G4049">
        <f>IF(C4049="","",VLOOKUP(C4049,Classes_detaillees!B:D,Classes_detaillees!C$1,TRUE))</f>
        <v>155</v>
      </c>
      <c r="H4049">
        <f>IF(C4049="","",VLOOKUP(C4049,Classes_finales!B:D,Classes_finales!C$1,TRUE))</f>
        <v>80</v>
      </c>
      <c r="I4049">
        <f t="shared" si="63"/>
        <v>20</v>
      </c>
      <c r="J4049" s="31">
        <f>Classes_finales!$W$30*C4049^3+Classes_finales!$W$31*C4049^2+Classes_finales!$W$32*C4049+Classes_finales!$W$33</f>
        <v>-11.583747226842556</v>
      </c>
      <c r="K4049">
        <f>IF(OR(C4049&lt;10,C4049&gt;450),0,IF(H4049&gt;=MAX(Classes_finales!D:D),$M$1,Donnees_SIG!J4049))</f>
        <v>7.914299999999999</v>
      </c>
      <c r="P4049" t="s">
        <v>39</v>
      </c>
    </row>
    <row r="4050" spans="1:16">
      <c r="A4050" t="s">
        <v>8134</v>
      </c>
      <c r="B4050" t="s">
        <v>8135</v>
      </c>
      <c r="C4050">
        <v>26.127000808999998</v>
      </c>
      <c r="D4050" t="s">
        <v>37</v>
      </c>
      <c r="E4050">
        <v>790162.46648888302</v>
      </c>
      <c r="F4050">
        <v>9637036.8348261192</v>
      </c>
      <c r="G4050">
        <f>IF(C4050="","",VLOOKUP(C4050,Classes_detaillees!B:D,Classes_detaillees!C$1,TRUE))</f>
        <v>30</v>
      </c>
      <c r="H4050">
        <f>IF(C4050="","",VLOOKUP(C4050,Classes_finales!B:D,Classes_finales!C$1,TRUE))</f>
        <v>30</v>
      </c>
      <c r="I4050">
        <f t="shared" si="63"/>
        <v>20</v>
      </c>
      <c r="J4050" s="31">
        <f>Classes_finales!$W$30*C4050^3+Classes_finales!$W$31*C4050^2+Classes_finales!$W$32*C4050+Classes_finales!$W$33</f>
        <v>2.1539943674917281</v>
      </c>
      <c r="K4050">
        <f>IF(OR(C4050&lt;10,C4050&gt;450),0,IF(H4050&gt;=MAX(Classes_finales!D:D),$M$1,Donnees_SIG!J4050))</f>
        <v>2.1539943674917281</v>
      </c>
      <c r="P4050" t="s">
        <v>39</v>
      </c>
    </row>
    <row r="4051" spans="1:16">
      <c r="A4051" t="s">
        <v>8136</v>
      </c>
      <c r="B4051" t="s">
        <v>8137</v>
      </c>
      <c r="C4051">
        <v>77.352302550999994</v>
      </c>
      <c r="D4051" t="s">
        <v>37</v>
      </c>
      <c r="E4051">
        <v>790365.57591291203</v>
      </c>
      <c r="F4051">
        <v>9637980.6339561194</v>
      </c>
      <c r="G4051">
        <f>IF(C4051="","",VLOOKUP(C4051,Classes_detaillees!B:D,Classes_detaillees!C$1,TRUE))</f>
        <v>80</v>
      </c>
      <c r="H4051">
        <f>IF(C4051="","",VLOOKUP(C4051,Classes_finales!B:D,Classes_finales!C$1,TRUE))</f>
        <v>80</v>
      </c>
      <c r="I4051">
        <f t="shared" si="63"/>
        <v>20</v>
      </c>
      <c r="J4051" s="31">
        <f>Classes_finales!$W$30*C4051^3+Classes_finales!$W$31*C4051^2+Classes_finales!$W$32*C4051+Classes_finales!$W$33</f>
        <v>7.8305167720510216</v>
      </c>
      <c r="K4051">
        <f>IF(OR(C4051&lt;10,C4051&gt;450),0,IF(H4051&gt;=MAX(Classes_finales!D:D),$M$1,Donnees_SIG!J4051))</f>
        <v>7.914299999999999</v>
      </c>
      <c r="P4051" t="s">
        <v>39</v>
      </c>
    </row>
    <row r="4052" spans="1:16">
      <c r="A4052" t="s">
        <v>8138</v>
      </c>
      <c r="B4052" s="31" t="s">
        <v>8139</v>
      </c>
      <c r="C4052">
        <v>63.958400726000001</v>
      </c>
      <c r="D4052" t="s">
        <v>37</v>
      </c>
      <c r="E4052">
        <v>785158.79860373703</v>
      </c>
      <c r="F4052">
        <v>9635188.3261607196</v>
      </c>
      <c r="G4052">
        <f>IF(C4052="","",VLOOKUP(C4052,Classes_detaillees!B:D,Classes_detaillees!C$1,TRUE))</f>
        <v>65</v>
      </c>
      <c r="H4052">
        <f>IF(C4052="","",VLOOKUP(C4052,Classes_finales!B:D,Classes_finales!C$1,TRUE))</f>
        <v>70</v>
      </c>
      <c r="I4052">
        <f t="shared" si="63"/>
        <v>20</v>
      </c>
      <c r="J4052" s="31">
        <f>Classes_finales!$W$30*C4052^3+Classes_finales!$W$31*C4052^2+Classes_finales!$W$32*C4052+Classes_finales!$W$33</f>
        <v>6.9283592467496504</v>
      </c>
      <c r="K4052">
        <f>IF(OR(C4052&lt;10,C4052&gt;450),0,IF(H4052&gt;=MAX(Classes_finales!D:D),$M$1,Donnees_SIG!J4052))</f>
        <v>6.9283592467496504</v>
      </c>
      <c r="P4052" t="s">
        <v>39</v>
      </c>
    </row>
    <row r="4053" spans="1:16">
      <c r="A4053" t="s">
        <v>8140</v>
      </c>
      <c r="B4053" s="31" t="s">
        <v>8141</v>
      </c>
      <c r="C4053">
        <v>125.21289824999999</v>
      </c>
      <c r="D4053" t="s">
        <v>37</v>
      </c>
      <c r="E4053">
        <v>792423.83057249105</v>
      </c>
      <c r="F4053">
        <v>9638468.6093156599</v>
      </c>
      <c r="G4053">
        <f>IF(C4053="","",VLOOKUP(C4053,Classes_detaillees!B:D,Classes_detaillees!C$1,TRUE))</f>
        <v>130</v>
      </c>
      <c r="H4053">
        <f>IF(C4053="","",VLOOKUP(C4053,Classes_finales!B:D,Classes_finales!C$1,TRUE))</f>
        <v>80</v>
      </c>
      <c r="I4053">
        <f t="shared" si="63"/>
        <v>20</v>
      </c>
      <c r="J4053" s="31">
        <f>Classes_finales!$W$30*C4053^3+Classes_finales!$W$31*C4053^2+Classes_finales!$W$32*C4053+Classes_finales!$W$33</f>
        <v>1.8766754195311823</v>
      </c>
      <c r="K4053">
        <f>IF(OR(C4053&lt;10,C4053&gt;450),0,IF(H4053&gt;=MAX(Classes_finales!D:D),$M$1,Donnees_SIG!J4053))</f>
        <v>7.914299999999999</v>
      </c>
      <c r="P4053" t="s">
        <v>39</v>
      </c>
    </row>
    <row r="4054" spans="1:16">
      <c r="A4054" t="s">
        <v>8142</v>
      </c>
      <c r="B4054" s="31" t="s">
        <v>8143</v>
      </c>
      <c r="C4054">
        <v>38.298301696999999</v>
      </c>
      <c r="D4054" t="s">
        <v>37</v>
      </c>
      <c r="E4054">
        <v>792103.09919842903</v>
      </c>
      <c r="F4054">
        <v>9639681.6718945708</v>
      </c>
      <c r="G4054">
        <f>IF(C4054="","",VLOOKUP(C4054,Classes_detaillees!B:D,Classes_detaillees!C$1,TRUE))</f>
        <v>40</v>
      </c>
      <c r="H4054">
        <f>IF(C4054="","",VLOOKUP(C4054,Classes_finales!B:D,Classes_finales!C$1,TRUE))</f>
        <v>40</v>
      </c>
      <c r="I4054">
        <f t="shared" si="63"/>
        <v>20</v>
      </c>
      <c r="J4054" s="31">
        <f>Classes_finales!$W$30*C4054^3+Classes_finales!$W$31*C4054^2+Classes_finales!$W$32*C4054+Classes_finales!$W$33</f>
        <v>3.8048569016764433</v>
      </c>
      <c r="K4054">
        <f>IF(OR(C4054&lt;10,C4054&gt;450),0,IF(H4054&gt;=MAX(Classes_finales!D:D),$M$1,Donnees_SIG!J4054))</f>
        <v>3.8048569016764433</v>
      </c>
      <c r="P4054" t="s">
        <v>39</v>
      </c>
    </row>
    <row r="4055" spans="1:16">
      <c r="A4055" t="s">
        <v>8144</v>
      </c>
      <c r="B4055" s="31" t="s">
        <v>8145</v>
      </c>
      <c r="C4055">
        <v>159.38290405000001</v>
      </c>
      <c r="D4055" t="s">
        <v>37</v>
      </c>
      <c r="E4055">
        <v>790247.84053257399</v>
      </c>
      <c r="F4055">
        <v>9638835.4927883707</v>
      </c>
      <c r="G4055">
        <f>IF(C4055="","",VLOOKUP(C4055,Classes_detaillees!B:D,Classes_detaillees!C$1,TRUE))</f>
        <v>160</v>
      </c>
      <c r="H4055">
        <f>IF(C4055="","",VLOOKUP(C4055,Classes_finales!B:D,Classes_finales!C$1,TRUE))</f>
        <v>80</v>
      </c>
      <c r="I4055">
        <f t="shared" si="63"/>
        <v>20</v>
      </c>
      <c r="J4055" s="31">
        <f>Classes_finales!$W$30*C4055^3+Classes_finales!$W$31*C4055^2+Classes_finales!$W$32*C4055+Classes_finales!$W$33</f>
        <v>-16.498202204105922</v>
      </c>
      <c r="K4055">
        <f>IF(OR(C4055&lt;10,C4055&gt;450),0,IF(H4055&gt;=MAX(Classes_finales!D:D),$M$1,Donnees_SIG!J4055))</f>
        <v>7.914299999999999</v>
      </c>
      <c r="P4055" t="s">
        <v>39</v>
      </c>
    </row>
    <row r="4056" spans="1:16">
      <c r="A4056" t="s">
        <v>8146</v>
      </c>
      <c r="B4056" s="31" t="s">
        <v>8147</v>
      </c>
      <c r="C4056">
        <v>70.948997497999997</v>
      </c>
      <c r="D4056" t="s">
        <v>37</v>
      </c>
      <c r="E4056">
        <v>782981.54672410502</v>
      </c>
      <c r="F4056">
        <v>9636357.4109326806</v>
      </c>
      <c r="G4056">
        <f>IF(C4056="","",VLOOKUP(C4056,Classes_detaillees!B:D,Classes_detaillees!C$1,TRUE))</f>
        <v>75</v>
      </c>
      <c r="H4056">
        <f>IF(C4056="","",VLOOKUP(C4056,Classes_finales!B:D,Classes_finales!C$1,TRUE))</f>
        <v>80</v>
      </c>
      <c r="I4056">
        <f t="shared" si="63"/>
        <v>20</v>
      </c>
      <c r="J4056" s="31">
        <f>Classes_finales!$W$30*C4056^3+Classes_finales!$W$31*C4056^2+Classes_finales!$W$32*C4056+Classes_finales!$W$33</f>
        <v>7.4907656368339968</v>
      </c>
      <c r="K4056">
        <f>IF(OR(C4056&lt;10,C4056&gt;450),0,IF(H4056&gt;=MAX(Classes_finales!D:D),$M$1,Donnees_SIG!J4056))</f>
        <v>7.914299999999999</v>
      </c>
      <c r="P4056" t="s">
        <v>39</v>
      </c>
    </row>
    <row r="4057" spans="1:16">
      <c r="A4057" t="s">
        <v>8148</v>
      </c>
      <c r="B4057" t="s">
        <v>8149</v>
      </c>
      <c r="C4057">
        <v>145.38980103</v>
      </c>
      <c r="D4057" t="s">
        <v>37</v>
      </c>
      <c r="E4057">
        <v>791144.80070280202</v>
      </c>
      <c r="F4057">
        <v>9638507.6138382908</v>
      </c>
      <c r="G4057">
        <f>IF(C4057="","",VLOOKUP(C4057,Classes_detaillees!B:D,Classes_detaillees!C$1,TRUE))</f>
        <v>150</v>
      </c>
      <c r="H4057">
        <f>IF(C4057="","",VLOOKUP(C4057,Classes_finales!B:D,Classes_finales!C$1,TRUE))</f>
        <v>80</v>
      </c>
      <c r="I4057">
        <f t="shared" si="63"/>
        <v>20</v>
      </c>
      <c r="J4057" s="31">
        <f>Classes_finales!$W$30*C4057^3+Classes_finales!$W$31*C4057^2+Classes_finales!$W$32*C4057+Classes_finales!$W$33</f>
        <v>-7.1665500896425556</v>
      </c>
      <c r="K4057">
        <f>IF(OR(C4057&lt;10,C4057&gt;450),0,IF(H4057&gt;=MAX(Classes_finales!D:D),$M$1,Donnees_SIG!J4057))</f>
        <v>7.914299999999999</v>
      </c>
      <c r="P4057" t="s">
        <v>39</v>
      </c>
    </row>
    <row r="4058" spans="1:16">
      <c r="A4058" t="s">
        <v>8150</v>
      </c>
      <c r="B4058" s="31" t="s">
        <v>8151</v>
      </c>
      <c r="C4058">
        <v>38.909400939999998</v>
      </c>
      <c r="D4058" t="s">
        <v>37</v>
      </c>
      <c r="E4058">
        <v>790483.50264883402</v>
      </c>
      <c r="F4058">
        <v>9639552.3282308895</v>
      </c>
      <c r="G4058">
        <f>IF(C4058="","",VLOOKUP(C4058,Classes_detaillees!B:D,Classes_detaillees!C$1,TRUE))</f>
        <v>40</v>
      </c>
      <c r="H4058">
        <f>IF(C4058="","",VLOOKUP(C4058,Classes_finales!B:D,Classes_finales!C$1,TRUE))</f>
        <v>40</v>
      </c>
      <c r="I4058">
        <f t="shared" si="63"/>
        <v>20</v>
      </c>
      <c r="J4058" s="31">
        <f>Classes_finales!$W$30*C4058^3+Classes_finales!$W$31*C4058^2+Classes_finales!$W$32*C4058+Classes_finales!$W$33</f>
        <v>3.8887850507321304</v>
      </c>
      <c r="K4058">
        <f>IF(OR(C4058&lt;10,C4058&gt;450),0,IF(H4058&gt;=MAX(Classes_finales!D:D),$M$1,Donnees_SIG!J4058))</f>
        <v>3.8887850507321304</v>
      </c>
      <c r="P4058" t="s">
        <v>39</v>
      </c>
    </row>
    <row r="4059" spans="1:16">
      <c r="A4059" t="s">
        <v>8152</v>
      </c>
      <c r="B4059" t="s">
        <v>8153</v>
      </c>
      <c r="C4059">
        <v>23.929399490000002</v>
      </c>
      <c r="D4059" t="s">
        <v>37</v>
      </c>
      <c r="E4059">
        <v>789876.96397304395</v>
      </c>
      <c r="F4059">
        <v>9639038.9066628497</v>
      </c>
      <c r="G4059">
        <f>IF(C4059="","",VLOOKUP(C4059,Classes_detaillees!B:D,Classes_detaillees!C$1,TRUE))</f>
        <v>25</v>
      </c>
      <c r="H4059">
        <f>IF(C4059="","",VLOOKUP(C4059,Classes_finales!B:D,Classes_finales!C$1,TRUE))</f>
        <v>30</v>
      </c>
      <c r="I4059">
        <f t="shared" si="63"/>
        <v>20</v>
      </c>
      <c r="J4059" s="31">
        <f>Classes_finales!$W$30*C4059^3+Classes_finales!$W$31*C4059^2+Classes_finales!$W$32*C4059+Classes_finales!$W$33</f>
        <v>1.8695911659569986</v>
      </c>
      <c r="K4059">
        <f>IF(OR(C4059&lt;10,C4059&gt;450),0,IF(H4059&gt;=MAX(Classes_finales!D:D),$M$1,Donnees_SIG!J4059))</f>
        <v>1.8695911659569986</v>
      </c>
      <c r="P4059" t="s">
        <v>39</v>
      </c>
    </row>
    <row r="4060" spans="1:16">
      <c r="A4060" t="s">
        <v>8154</v>
      </c>
      <c r="B4060" t="s">
        <v>8155</v>
      </c>
      <c r="C4060">
        <v>22.623300552</v>
      </c>
      <c r="D4060" t="s">
        <v>37</v>
      </c>
      <c r="E4060">
        <v>790477.01560925599</v>
      </c>
      <c r="F4060">
        <v>9638020.3402472697</v>
      </c>
      <c r="G4060">
        <f>IF(C4060="","",VLOOKUP(C4060,Classes_detaillees!B:D,Classes_detaillees!C$1,TRUE))</f>
        <v>25</v>
      </c>
      <c r="H4060">
        <f>IF(C4060="","",VLOOKUP(C4060,Classes_finales!B:D,Classes_finales!C$1,TRUE))</f>
        <v>30</v>
      </c>
      <c r="I4060">
        <f t="shared" si="63"/>
        <v>20</v>
      </c>
      <c r="J4060" s="31">
        <f>Classes_finales!$W$30*C4060^3+Classes_finales!$W$31*C4060^2+Classes_finales!$W$32*C4060+Classes_finales!$W$33</f>
        <v>1.7039776868711747</v>
      </c>
      <c r="K4060">
        <f>IF(OR(C4060&lt;10,C4060&gt;450),0,IF(H4060&gt;=MAX(Classes_finales!D:D),$M$1,Donnees_SIG!J4060))</f>
        <v>1.7039776868711747</v>
      </c>
      <c r="P4060" t="s">
        <v>39</v>
      </c>
    </row>
    <row r="4061" spans="1:16">
      <c r="A4061" t="s">
        <v>8156</v>
      </c>
      <c r="B4061" t="s">
        <v>8157</v>
      </c>
      <c r="C4061">
        <v>57.468498230000002</v>
      </c>
      <c r="D4061" t="s">
        <v>37</v>
      </c>
      <c r="E4061">
        <v>783180.98674806696</v>
      </c>
      <c r="F4061">
        <v>9636461.9804609995</v>
      </c>
      <c r="G4061">
        <f>IF(C4061="","",VLOOKUP(C4061,Classes_detaillees!B:D,Classes_detaillees!C$1,TRUE))</f>
        <v>60</v>
      </c>
      <c r="H4061">
        <f>IF(C4061="","",VLOOKUP(C4061,Classes_finales!B:D,Classes_finales!C$1,TRUE))</f>
        <v>60</v>
      </c>
      <c r="I4061">
        <f t="shared" si="63"/>
        <v>20</v>
      </c>
      <c r="J4061" s="31">
        <f>Classes_finales!$W$30*C4061^3+Classes_finales!$W$31*C4061^2+Classes_finales!$W$32*C4061+Classes_finales!$W$33</f>
        <v>6.2620980252740814</v>
      </c>
      <c r="K4061">
        <f>IF(OR(C4061&lt;10,C4061&gt;450),0,IF(H4061&gt;=MAX(Classes_finales!D:D),$M$1,Donnees_SIG!J4061))</f>
        <v>6.2620980252740814</v>
      </c>
      <c r="P4061" t="s">
        <v>39</v>
      </c>
    </row>
    <row r="4062" spans="1:16">
      <c r="A4062" t="s">
        <v>8158</v>
      </c>
      <c r="B4062" s="31" t="s">
        <v>8159</v>
      </c>
      <c r="C4062">
        <v>58.944198608000001</v>
      </c>
      <c r="D4062" t="s">
        <v>37</v>
      </c>
      <c r="E4062">
        <v>790094.00580232497</v>
      </c>
      <c r="F4062">
        <v>9637477.0762756895</v>
      </c>
      <c r="G4062">
        <f>IF(C4062="","",VLOOKUP(C4062,Classes_detaillees!B:D,Classes_detaillees!C$1,TRUE))</f>
        <v>60</v>
      </c>
      <c r="H4062">
        <f>IF(C4062="","",VLOOKUP(C4062,Classes_finales!B:D,Classes_finales!C$1,TRUE))</f>
        <v>60</v>
      </c>
      <c r="I4062">
        <f t="shared" si="63"/>
        <v>20</v>
      </c>
      <c r="J4062" s="31">
        <f>Classes_finales!$W$30*C4062^3+Classes_finales!$W$31*C4062^2+Classes_finales!$W$32*C4062+Classes_finales!$W$33</f>
        <v>6.4240093691544349</v>
      </c>
      <c r="K4062">
        <f>IF(OR(C4062&lt;10,C4062&gt;450),0,IF(H4062&gt;=MAX(Classes_finales!D:D),$M$1,Donnees_SIG!J4062))</f>
        <v>6.4240093691544349</v>
      </c>
      <c r="P4062" t="s">
        <v>39</v>
      </c>
    </row>
    <row r="4063" spans="1:16">
      <c r="A4063" t="s">
        <v>8160</v>
      </c>
      <c r="B4063" t="s">
        <v>8161</v>
      </c>
      <c r="C4063">
        <v>81.866401671999995</v>
      </c>
      <c r="D4063" t="s">
        <v>37</v>
      </c>
      <c r="E4063">
        <v>791206.54918112</v>
      </c>
      <c r="F4063">
        <v>9638469.6381821204</v>
      </c>
      <c r="G4063">
        <f>IF(C4063="","",VLOOKUP(C4063,Classes_detaillees!B:D,Classes_detaillees!C$1,TRUE))</f>
        <v>85</v>
      </c>
      <c r="H4063">
        <f>IF(C4063="","",VLOOKUP(C4063,Classes_finales!B:D,Classes_finales!C$1,TRUE))</f>
        <v>80</v>
      </c>
      <c r="I4063">
        <f t="shared" si="63"/>
        <v>20</v>
      </c>
      <c r="J4063" s="31">
        <f>Classes_finales!$W$30*C4063^3+Classes_finales!$W$31*C4063^2+Classes_finales!$W$32*C4063+Classes_finales!$W$33</f>
        <v>7.9515863875773256</v>
      </c>
      <c r="K4063">
        <f>IF(OR(C4063&lt;10,C4063&gt;450),0,IF(H4063&gt;=MAX(Classes_finales!D:D),$M$1,Donnees_SIG!J4063))</f>
        <v>7.914299999999999</v>
      </c>
      <c r="P4063" t="s">
        <v>39</v>
      </c>
    </row>
    <row r="4064" spans="1:16">
      <c r="A4064" t="s">
        <v>8162</v>
      </c>
      <c r="B4064" t="s">
        <v>8163</v>
      </c>
      <c r="C4064">
        <v>18.937999725000001</v>
      </c>
      <c r="D4064" t="s">
        <v>37</v>
      </c>
      <c r="E4064">
        <v>782913.74443751201</v>
      </c>
      <c r="F4064">
        <v>9635859.7757180203</v>
      </c>
      <c r="G4064">
        <f>IF(C4064="","",VLOOKUP(C4064,Classes_detaillees!B:D,Classes_detaillees!C$1,TRUE))</f>
        <v>20</v>
      </c>
      <c r="H4064">
        <f>IF(C4064="","",VLOOKUP(C4064,Classes_finales!B:D,Classes_finales!C$1,TRUE))</f>
        <v>30</v>
      </c>
      <c r="I4064">
        <f t="shared" si="63"/>
        <v>20</v>
      </c>
      <c r="J4064" s="31">
        <f>Classes_finales!$W$30*C4064^3+Classes_finales!$W$31*C4064^2+Classes_finales!$W$32*C4064+Classes_finales!$W$33</f>
        <v>1.2530559667617698</v>
      </c>
      <c r="K4064">
        <f>IF(OR(C4064&lt;10,C4064&gt;450),0,IF(H4064&gt;=MAX(Classes_finales!D:D),$M$1,Donnees_SIG!J4064))</f>
        <v>1.2530559667617698</v>
      </c>
      <c r="P4064" t="s">
        <v>39</v>
      </c>
    </row>
    <row r="4065" spans="1:16">
      <c r="A4065" t="s">
        <v>8164</v>
      </c>
      <c r="B4065" s="31" t="s">
        <v>8165</v>
      </c>
      <c r="C4065">
        <v>80.051399231000005</v>
      </c>
      <c r="D4065" t="s">
        <v>37</v>
      </c>
      <c r="E4065">
        <v>792059.02669931296</v>
      </c>
      <c r="F4065">
        <v>9638097.1470100097</v>
      </c>
      <c r="G4065">
        <f>IF(C4065="","",VLOOKUP(C4065,Classes_detaillees!B:D,Classes_detaillees!C$1,TRUE))</f>
        <v>85</v>
      </c>
      <c r="H4065">
        <f>IF(C4065="","",VLOOKUP(C4065,Classes_finales!B:D,Classes_finales!C$1,TRUE))</f>
        <v>80</v>
      </c>
      <c r="I4065">
        <f t="shared" si="63"/>
        <v>20</v>
      </c>
      <c r="J4065" s="31">
        <f>Classes_finales!$W$30*C4065^3+Classes_finales!$W$31*C4065^2+Classes_finales!$W$32*C4065+Classes_finales!$W$33</f>
        <v>7.9155729692456234</v>
      </c>
      <c r="K4065">
        <f>IF(OR(C4065&lt;10,C4065&gt;450),0,IF(H4065&gt;=MAX(Classes_finales!D:D),$M$1,Donnees_SIG!J4065))</f>
        <v>7.914299999999999</v>
      </c>
      <c r="P4065" t="s">
        <v>39</v>
      </c>
    </row>
    <row r="4066" spans="1:16">
      <c r="A4066" t="s">
        <v>8166</v>
      </c>
      <c r="B4066" s="31" t="s">
        <v>8167</v>
      </c>
      <c r="C4066">
        <v>82.814300536999994</v>
      </c>
      <c r="D4066" t="s">
        <v>37</v>
      </c>
      <c r="E4066">
        <v>791848.50613416603</v>
      </c>
      <c r="F4066">
        <v>9637690.4676686097</v>
      </c>
      <c r="G4066">
        <f>IF(C4066="","",VLOOKUP(C4066,Classes_detaillees!B:D,Classes_detaillees!C$1,TRUE))</f>
        <v>85</v>
      </c>
      <c r="H4066">
        <f>IF(C4066="","",VLOOKUP(C4066,Classes_finales!B:D,Classes_finales!C$1,TRUE))</f>
        <v>80</v>
      </c>
      <c r="I4066">
        <f t="shared" si="63"/>
        <v>20</v>
      </c>
      <c r="J4066" s="31">
        <f>Classes_finales!$W$30*C4066^3+Classes_finales!$W$31*C4066^2+Classes_finales!$W$32*C4066+Classes_finales!$W$33</f>
        <v>7.9633375344506501</v>
      </c>
      <c r="K4066">
        <f>IF(OR(C4066&lt;10,C4066&gt;450),0,IF(H4066&gt;=MAX(Classes_finales!D:D),$M$1,Donnees_SIG!J4066))</f>
        <v>7.914299999999999</v>
      </c>
      <c r="P4066" t="s">
        <v>39</v>
      </c>
    </row>
    <row r="4067" spans="1:16">
      <c r="A4067" t="s">
        <v>8168</v>
      </c>
      <c r="B4067" s="31" t="s">
        <v>8169</v>
      </c>
      <c r="C4067">
        <v>151.4868927</v>
      </c>
      <c r="D4067" t="s">
        <v>37</v>
      </c>
      <c r="E4067">
        <v>790745.99098229001</v>
      </c>
      <c r="F4067">
        <v>9638257.5900531709</v>
      </c>
      <c r="G4067">
        <f>IF(C4067="","",VLOOKUP(C4067,Classes_detaillees!B:D,Classes_detaillees!C$1,TRUE))</f>
        <v>155</v>
      </c>
      <c r="H4067">
        <f>IF(C4067="","",VLOOKUP(C4067,Classes_finales!B:D,Classes_finales!C$1,TRUE))</f>
        <v>80</v>
      </c>
      <c r="I4067">
        <f t="shared" si="63"/>
        <v>20</v>
      </c>
      <c r="J4067" s="31">
        <f>Classes_finales!$W$30*C4067^3+Classes_finales!$W$31*C4067^2+Classes_finales!$W$32*C4067+Classes_finales!$W$33</f>
        <v>-10.899151293630505</v>
      </c>
      <c r="K4067">
        <f>IF(OR(C4067&lt;10,C4067&gt;450),0,IF(H4067&gt;=MAX(Classes_finales!D:D),$M$1,Donnees_SIG!J4067))</f>
        <v>7.914299999999999</v>
      </c>
      <c r="P4067" t="s">
        <v>39</v>
      </c>
    </row>
    <row r="4068" spans="1:16">
      <c r="A4068" t="s">
        <v>8170</v>
      </c>
      <c r="B4068" t="s">
        <v>8171</v>
      </c>
      <c r="C4068">
        <v>70.764801024999997</v>
      </c>
      <c r="D4068" t="s">
        <v>37</v>
      </c>
      <c r="E4068">
        <v>784869.68536273099</v>
      </c>
      <c r="F4068">
        <v>9635412.7668342292</v>
      </c>
      <c r="G4068">
        <f>IF(C4068="","",VLOOKUP(C4068,Classes_detaillees!B:D,Classes_detaillees!C$1,TRUE))</f>
        <v>75</v>
      </c>
      <c r="H4068">
        <f>IF(C4068="","",VLOOKUP(C4068,Classes_finales!B:D,Classes_finales!C$1,TRUE))</f>
        <v>80</v>
      </c>
      <c r="I4068">
        <f t="shared" si="63"/>
        <v>20</v>
      </c>
      <c r="J4068" s="31">
        <f>Classes_finales!$W$30*C4068^3+Classes_finales!$W$31*C4068^2+Classes_finales!$W$32*C4068+Classes_finales!$W$33</f>
        <v>7.4783456044992107</v>
      </c>
      <c r="K4068">
        <f>IF(OR(C4068&lt;10,C4068&gt;450),0,IF(H4068&gt;=MAX(Classes_finales!D:D),$M$1,Donnees_SIG!J4068))</f>
        <v>7.914299999999999</v>
      </c>
      <c r="P4068" t="s">
        <v>39</v>
      </c>
    </row>
    <row r="4069" spans="1:16">
      <c r="A4069" t="s">
        <v>8172</v>
      </c>
      <c r="B4069" t="s">
        <v>8173</v>
      </c>
      <c r="C4069">
        <v>199.3513031</v>
      </c>
      <c r="D4069" t="s">
        <v>37</v>
      </c>
      <c r="E4069">
        <v>792460.36352959205</v>
      </c>
      <c r="F4069">
        <v>9638549.3143126797</v>
      </c>
      <c r="G4069">
        <f>IF(C4069="","",VLOOKUP(C4069,Classes_detaillees!B:D,Classes_detaillees!C$1,TRUE))</f>
        <v>200</v>
      </c>
      <c r="H4069">
        <f>IF(C4069="","",VLOOKUP(C4069,Classes_finales!B:D,Classes_finales!C$1,TRUE))</f>
        <v>80</v>
      </c>
      <c r="I4069">
        <f t="shared" si="63"/>
        <v>20</v>
      </c>
      <c r="J4069" s="31">
        <f>Classes_finales!$W$30*C4069^3+Classes_finales!$W$31*C4069^2+Classes_finales!$W$32*C4069+Classes_finales!$W$33</f>
        <v>-60.152710021224493</v>
      </c>
      <c r="K4069">
        <f>IF(OR(C4069&lt;10,C4069&gt;450),0,IF(H4069&gt;=MAX(Classes_finales!D:D),$M$1,Donnees_SIG!J4069))</f>
        <v>7.914299999999999</v>
      </c>
      <c r="P4069" t="s">
        <v>39</v>
      </c>
    </row>
    <row r="4070" spans="1:16">
      <c r="A4070" t="s">
        <v>8174</v>
      </c>
      <c r="B4070" s="31" t="s">
        <v>8175</v>
      </c>
      <c r="C4070">
        <v>36.606899261000002</v>
      </c>
      <c r="D4070" t="s">
        <v>37</v>
      </c>
      <c r="E4070">
        <v>783507.19122768601</v>
      </c>
      <c r="F4070">
        <v>9636961.7380419001</v>
      </c>
      <c r="G4070">
        <f>IF(C4070="","",VLOOKUP(C4070,Classes_detaillees!B:D,Classes_detaillees!C$1,TRUE))</f>
        <v>40</v>
      </c>
      <c r="H4070">
        <f>IF(C4070="","",VLOOKUP(C4070,Classes_finales!B:D,Classes_finales!C$1,TRUE))</f>
        <v>40</v>
      </c>
      <c r="I4070">
        <f t="shared" si="63"/>
        <v>20</v>
      </c>
      <c r="J4070" s="31">
        <f>Classes_finales!$W$30*C4070^3+Classes_finales!$W$31*C4070^2+Classes_finales!$W$32*C4070+Classes_finales!$W$33</f>
        <v>3.5722631866822625</v>
      </c>
      <c r="K4070">
        <f>IF(OR(C4070&lt;10,C4070&gt;450),0,IF(H4070&gt;=MAX(Classes_finales!D:D),$M$1,Donnees_SIG!J4070))</f>
        <v>3.5722631866822625</v>
      </c>
      <c r="P4070" t="s">
        <v>39</v>
      </c>
    </row>
    <row r="4071" spans="1:16">
      <c r="A4071" t="s">
        <v>8176</v>
      </c>
      <c r="B4071" t="s">
        <v>8177</v>
      </c>
      <c r="C4071">
        <v>115.14980316</v>
      </c>
      <c r="D4071" t="s">
        <v>37</v>
      </c>
      <c r="E4071">
        <v>791769.59935771301</v>
      </c>
      <c r="F4071">
        <v>9638369.8675430194</v>
      </c>
      <c r="G4071">
        <f>IF(C4071="","",VLOOKUP(C4071,Classes_detaillees!B:D,Classes_detaillees!C$1,TRUE))</f>
        <v>120</v>
      </c>
      <c r="H4071">
        <f>IF(C4071="","",VLOOKUP(C4071,Classes_finales!B:D,Classes_finales!C$1,TRUE))</f>
        <v>80</v>
      </c>
      <c r="I4071">
        <f t="shared" si="63"/>
        <v>20</v>
      </c>
      <c r="J4071" s="31">
        <f>Classes_finales!$W$30*C4071^3+Classes_finales!$W$31*C4071^2+Classes_finales!$W$32*C4071+Classes_finales!$W$33</f>
        <v>4.7086498514316748</v>
      </c>
      <c r="K4071">
        <f>IF(OR(C4071&lt;10,C4071&gt;450),0,IF(H4071&gt;=MAX(Classes_finales!D:D),$M$1,Donnees_SIG!J4071))</f>
        <v>7.914299999999999</v>
      </c>
      <c r="P4071" t="s">
        <v>39</v>
      </c>
    </row>
    <row r="4072" spans="1:16">
      <c r="A4072" t="s">
        <v>8178</v>
      </c>
      <c r="B4072" s="31" t="s">
        <v>8179</v>
      </c>
      <c r="C4072">
        <v>172.1875</v>
      </c>
      <c r="D4072" t="s">
        <v>37</v>
      </c>
      <c r="E4072">
        <v>792379.56868934003</v>
      </c>
      <c r="F4072">
        <v>9638543.44175791</v>
      </c>
      <c r="G4072">
        <f>IF(C4072="","",VLOOKUP(C4072,Classes_detaillees!B:D,Classes_detaillees!C$1,TRUE))</f>
        <v>175</v>
      </c>
      <c r="H4072">
        <f>IF(C4072="","",VLOOKUP(C4072,Classes_finales!B:D,Classes_finales!C$1,TRUE))</f>
        <v>80</v>
      </c>
      <c r="I4072">
        <f t="shared" si="63"/>
        <v>20</v>
      </c>
      <c r="J4072" s="31">
        <f>Classes_finales!$W$30*C4072^3+Classes_finales!$W$31*C4072^2+Classes_finales!$W$32*C4072+Classes_finales!$W$33</f>
        <v>-27.55559685058595</v>
      </c>
      <c r="K4072">
        <f>IF(OR(C4072&lt;10,C4072&gt;450),0,IF(H4072&gt;=MAX(Classes_finales!D:D),$M$1,Donnees_SIG!J4072))</f>
        <v>7.914299999999999</v>
      </c>
      <c r="P4072" t="s">
        <v>39</v>
      </c>
    </row>
    <row r="4073" spans="1:16">
      <c r="A4073" t="s">
        <v>8180</v>
      </c>
      <c r="B4073" t="s">
        <v>8181</v>
      </c>
      <c r="C4073">
        <v>125.60299683</v>
      </c>
      <c r="D4073" t="s">
        <v>37</v>
      </c>
      <c r="E4073">
        <v>790754.00038780202</v>
      </c>
      <c r="F4073">
        <v>9638606.1971796099</v>
      </c>
      <c r="G4073">
        <f>IF(C4073="","",VLOOKUP(C4073,Classes_detaillees!B:D,Classes_detaillees!C$1,TRUE))</f>
        <v>130</v>
      </c>
      <c r="H4073">
        <f>IF(C4073="","",VLOOKUP(C4073,Classes_finales!B:D,Classes_finales!C$1,TRUE))</f>
        <v>80</v>
      </c>
      <c r="I4073">
        <f t="shared" si="63"/>
        <v>20</v>
      </c>
      <c r="J4073" s="31">
        <f>Classes_finales!$W$30*C4073^3+Classes_finales!$W$31*C4073^2+Classes_finales!$W$32*C4073+Classes_finales!$W$33</f>
        <v>1.7460177555085701</v>
      </c>
      <c r="K4073">
        <f>IF(OR(C4073&lt;10,C4073&gt;450),0,IF(H4073&gt;=MAX(Classes_finales!D:D),$M$1,Donnees_SIG!J4073))</f>
        <v>7.914299999999999</v>
      </c>
      <c r="P4073" t="s">
        <v>39</v>
      </c>
    </row>
    <row r="4074" spans="1:16">
      <c r="A4074" t="s">
        <v>8182</v>
      </c>
      <c r="B4074" t="s">
        <v>8183</v>
      </c>
      <c r="C4074">
        <v>92.109802246000001</v>
      </c>
      <c r="D4074" t="s">
        <v>37</v>
      </c>
      <c r="E4074">
        <v>790419.36644864199</v>
      </c>
      <c r="F4074">
        <v>9637940.8734081592</v>
      </c>
      <c r="G4074">
        <f>IF(C4074="","",VLOOKUP(C4074,Classes_detaillees!B:D,Classes_detaillees!C$1,TRUE))</f>
        <v>95</v>
      </c>
      <c r="H4074">
        <f>IF(C4074="","",VLOOKUP(C4074,Classes_finales!B:D,Classes_finales!C$1,TRUE))</f>
        <v>80</v>
      </c>
      <c r="I4074">
        <f t="shared" si="63"/>
        <v>20</v>
      </c>
      <c r="J4074" s="31">
        <f>Classes_finales!$W$30*C4074^3+Classes_finales!$W$31*C4074^2+Classes_finales!$W$32*C4074+Classes_finales!$W$33</f>
        <v>7.7990336702025562</v>
      </c>
      <c r="K4074">
        <f>IF(OR(C4074&lt;10,C4074&gt;450),0,IF(H4074&gt;=MAX(Classes_finales!D:D),$M$1,Donnees_SIG!J4074))</f>
        <v>7.914299999999999</v>
      </c>
      <c r="P4074" t="s">
        <v>39</v>
      </c>
    </row>
    <row r="4075" spans="1:16">
      <c r="A4075" t="s">
        <v>8184</v>
      </c>
      <c r="B4075" t="s">
        <v>8185</v>
      </c>
      <c r="C4075">
        <v>80.016403198000006</v>
      </c>
      <c r="D4075" t="s">
        <v>37</v>
      </c>
      <c r="E4075">
        <v>784866.13449115097</v>
      </c>
      <c r="F4075">
        <v>9635370.6246012505</v>
      </c>
      <c r="G4075">
        <f>IF(C4075="","",VLOOKUP(C4075,Classes_detaillees!B:D,Classes_detaillees!C$1,TRUE))</f>
        <v>85</v>
      </c>
      <c r="H4075">
        <f>IF(C4075="","",VLOOKUP(C4075,Classes_finales!B:D,Classes_finales!C$1,TRUE))</f>
        <v>80</v>
      </c>
      <c r="I4075">
        <f t="shared" si="63"/>
        <v>20</v>
      </c>
      <c r="J4075" s="31">
        <f>Classes_finales!$W$30*C4075^3+Classes_finales!$W$31*C4075^2+Classes_finales!$W$32*C4075+Classes_finales!$W$33</f>
        <v>7.9147077399731778</v>
      </c>
      <c r="K4075">
        <f>IF(OR(C4075&lt;10,C4075&gt;450),0,IF(H4075&gt;=MAX(Classes_finales!D:D),$M$1,Donnees_SIG!J4075))</f>
        <v>7.914299999999999</v>
      </c>
      <c r="P4075" t="s">
        <v>39</v>
      </c>
    </row>
    <row r="4076" spans="1:16">
      <c r="A4076" t="s">
        <v>8186</v>
      </c>
      <c r="B4076" t="s">
        <v>8187</v>
      </c>
      <c r="C4076">
        <v>40.049198150999999</v>
      </c>
      <c r="D4076" t="s">
        <v>37</v>
      </c>
      <c r="E4076">
        <v>790638.91812375898</v>
      </c>
      <c r="F4076">
        <v>9637885.0780219492</v>
      </c>
      <c r="G4076">
        <f>IF(C4076="","",VLOOKUP(C4076,Classes_detaillees!B:D,Classes_detaillees!C$1,TRUE))</f>
        <v>45</v>
      </c>
      <c r="H4076">
        <f>IF(C4076="","",VLOOKUP(C4076,Classes_finales!B:D,Classes_finales!C$1,TRUE))</f>
        <v>50</v>
      </c>
      <c r="I4076">
        <f t="shared" si="63"/>
        <v>20</v>
      </c>
      <c r="J4076" s="31">
        <f>Classes_finales!$W$30*C4076^3+Classes_finales!$W$31*C4076^2+Classes_finales!$W$32*C4076+Classes_finales!$W$33</f>
        <v>4.0450347403986466</v>
      </c>
      <c r="K4076">
        <f>IF(OR(C4076&lt;10,C4076&gt;450),0,IF(H4076&gt;=MAX(Classes_finales!D:D),$M$1,Donnees_SIG!J4076))</f>
        <v>4.0450347403986466</v>
      </c>
      <c r="P4076" t="s">
        <v>39</v>
      </c>
    </row>
    <row r="4077" spans="1:16">
      <c r="A4077" t="s">
        <v>8188</v>
      </c>
      <c r="B4077" t="s">
        <v>8189</v>
      </c>
      <c r="C4077">
        <v>181.91459656000001</v>
      </c>
      <c r="D4077" t="s">
        <v>37</v>
      </c>
      <c r="E4077">
        <v>783068.83970641799</v>
      </c>
      <c r="F4077">
        <v>9635999.1599154305</v>
      </c>
      <c r="G4077">
        <f>IF(C4077="","",VLOOKUP(C4077,Classes_detaillees!B:D,Classes_detaillees!C$1,TRUE))</f>
        <v>185</v>
      </c>
      <c r="H4077">
        <f>IF(C4077="","",VLOOKUP(C4077,Classes_finales!B:D,Classes_finales!C$1,TRUE))</f>
        <v>80</v>
      </c>
      <c r="I4077">
        <f t="shared" si="63"/>
        <v>20</v>
      </c>
      <c r="J4077" s="31">
        <f>Classes_finales!$W$30*C4077^3+Classes_finales!$W$31*C4077^2+Classes_finales!$W$32*C4077+Classes_finales!$W$33</f>
        <v>-37.724039906714928</v>
      </c>
      <c r="K4077">
        <f>IF(OR(C4077&lt;10,C4077&gt;450),0,IF(H4077&gt;=MAX(Classes_finales!D:D),$M$1,Donnees_SIG!J4077))</f>
        <v>7.914299999999999</v>
      </c>
      <c r="P4077" t="s">
        <v>39</v>
      </c>
    </row>
    <row r="4078" spans="1:16">
      <c r="A4078" t="s">
        <v>8190</v>
      </c>
      <c r="B4078" s="31" t="s">
        <v>8191</v>
      </c>
      <c r="C4078">
        <v>8.9208002089999994</v>
      </c>
      <c r="D4078" t="s">
        <v>37</v>
      </c>
      <c r="E4078">
        <v>790250.20789434901</v>
      </c>
      <c r="F4078">
        <v>9638632.6762790903</v>
      </c>
      <c r="G4078">
        <f>IF(C4078="","",VLOOKUP(C4078,Classes_detaillees!B:D,Classes_detaillees!C$1,TRUE))</f>
        <v>10</v>
      </c>
      <c r="H4078">
        <f>IF(C4078="","",VLOOKUP(C4078,Classes_finales!B:D,Classes_finales!C$1,TRUE))</f>
        <v>10</v>
      </c>
      <c r="I4078">
        <f t="shared" si="63"/>
        <v>20</v>
      </c>
      <c r="J4078" s="31">
        <f>Classes_finales!$W$30*C4078^3+Classes_finales!$W$31*C4078^2+Classes_finales!$W$32*C4078+Classes_finales!$W$33</f>
        <v>0.19077255361598788</v>
      </c>
      <c r="K4078">
        <f>IF(OR(C4078&lt;10,C4078&gt;450),0,IF(H4078&gt;=MAX(Classes_finales!D:D),$M$1,Donnees_SIG!J4078))</f>
        <v>0</v>
      </c>
      <c r="P4078" t="s">
        <v>39</v>
      </c>
    </row>
    <row r="4079" spans="1:16">
      <c r="A4079" t="s">
        <v>8192</v>
      </c>
      <c r="B4079" t="s">
        <v>8193</v>
      </c>
      <c r="C4079">
        <v>59.075801849000001</v>
      </c>
      <c r="D4079" t="s">
        <v>37</v>
      </c>
      <c r="E4079">
        <v>783369.62195658498</v>
      </c>
      <c r="F4079">
        <v>9635758.0294918809</v>
      </c>
      <c r="G4079">
        <f>IF(C4079="","",VLOOKUP(C4079,Classes_detaillees!B:D,Classes_detaillees!C$1,TRUE))</f>
        <v>60</v>
      </c>
      <c r="H4079">
        <f>IF(C4079="","",VLOOKUP(C4079,Classes_finales!B:D,Classes_finales!C$1,TRUE))</f>
        <v>60</v>
      </c>
      <c r="I4079">
        <f t="shared" si="63"/>
        <v>20</v>
      </c>
      <c r="J4079" s="31">
        <f>Classes_finales!$W$30*C4079^3+Classes_finales!$W$31*C4079^2+Classes_finales!$W$32*C4079+Classes_finales!$W$33</f>
        <v>6.4381716027821145</v>
      </c>
      <c r="K4079">
        <f>IF(OR(C4079&lt;10,C4079&gt;450),0,IF(H4079&gt;=MAX(Classes_finales!D:D),$M$1,Donnees_SIG!J4079))</f>
        <v>6.4381716027821145</v>
      </c>
      <c r="P4079" t="s">
        <v>39</v>
      </c>
    </row>
    <row r="4080" spans="1:16">
      <c r="A4080" t="s">
        <v>8194</v>
      </c>
      <c r="B4080" t="s">
        <v>8195</v>
      </c>
      <c r="C4080">
        <v>113.69400023999999</v>
      </c>
      <c r="D4080" t="s">
        <v>37</v>
      </c>
      <c r="E4080">
        <v>792596.35216322599</v>
      </c>
      <c r="F4080">
        <v>9638866.7215452008</v>
      </c>
      <c r="G4080">
        <f>IF(C4080="","",VLOOKUP(C4080,Classes_detaillees!B:D,Classes_detaillees!C$1,TRUE))</f>
        <v>115</v>
      </c>
      <c r="H4080">
        <f>IF(C4080="","",VLOOKUP(C4080,Classes_finales!B:D,Classes_finales!C$1,TRUE))</f>
        <v>80</v>
      </c>
      <c r="I4080">
        <f t="shared" si="63"/>
        <v>20</v>
      </c>
      <c r="J4080" s="31">
        <f>Classes_finales!$W$30*C4080^3+Classes_finales!$W$31*C4080^2+Classes_finales!$W$32*C4080+Classes_finales!$W$33</f>
        <v>5.0364916095900938</v>
      </c>
      <c r="K4080">
        <f>IF(OR(C4080&lt;10,C4080&gt;450),0,IF(H4080&gt;=MAX(Classes_finales!D:D),$M$1,Donnees_SIG!J4080))</f>
        <v>7.914299999999999</v>
      </c>
      <c r="P4080" t="s">
        <v>39</v>
      </c>
    </row>
    <row r="4081" spans="1:16">
      <c r="A4081" t="s">
        <v>8196</v>
      </c>
      <c r="B4081" t="s">
        <v>8197</v>
      </c>
      <c r="C4081">
        <v>32.038501740000001</v>
      </c>
      <c r="D4081" t="s">
        <v>37</v>
      </c>
      <c r="E4081">
        <v>783784.66294597299</v>
      </c>
      <c r="F4081">
        <v>9635681.8337490894</v>
      </c>
      <c r="G4081">
        <f>IF(C4081="","",VLOOKUP(C4081,Classes_detaillees!B:D,Classes_detaillees!C$1,TRUE))</f>
        <v>35</v>
      </c>
      <c r="H4081">
        <f>IF(C4081="","",VLOOKUP(C4081,Classes_finales!B:D,Classes_finales!C$1,TRUE))</f>
        <v>35</v>
      </c>
      <c r="I4081">
        <f t="shared" si="63"/>
        <v>20</v>
      </c>
      <c r="J4081" s="31">
        <f>Classes_finales!$W$30*C4081^3+Classes_finales!$W$31*C4081^2+Classes_finales!$W$32*C4081+Classes_finales!$W$33</f>
        <v>2.9457866610184285</v>
      </c>
      <c r="K4081">
        <f>IF(OR(C4081&lt;10,C4081&gt;450),0,IF(H4081&gt;=MAX(Classes_finales!D:D),$M$1,Donnees_SIG!J4081))</f>
        <v>2.9457866610184285</v>
      </c>
      <c r="P4081" t="s">
        <v>39</v>
      </c>
    </row>
    <row r="4082" spans="1:16">
      <c r="A4082" t="s">
        <v>8198</v>
      </c>
      <c r="B4082" s="31" t="s">
        <v>8199</v>
      </c>
      <c r="C4082">
        <v>162.66160583000001</v>
      </c>
      <c r="D4082" t="s">
        <v>37</v>
      </c>
      <c r="E4082">
        <v>790505.76954448095</v>
      </c>
      <c r="F4082">
        <v>9637375.0838723294</v>
      </c>
      <c r="G4082">
        <f>IF(C4082="","",VLOOKUP(C4082,Classes_detaillees!B:D,Classes_detaillees!C$1,TRUE))</f>
        <v>165</v>
      </c>
      <c r="H4082">
        <f>IF(C4082="","",VLOOKUP(C4082,Classes_finales!B:D,Classes_finales!C$1,TRUE))</f>
        <v>80</v>
      </c>
      <c r="I4082">
        <f t="shared" si="63"/>
        <v>20</v>
      </c>
      <c r="J4082" s="31">
        <f>Classes_finales!$W$30*C4082^3+Classes_finales!$W$31*C4082^2+Classes_finales!$W$32*C4082+Classes_finales!$W$33</f>
        <v>-19.089510460295045</v>
      </c>
      <c r="K4082">
        <f>IF(OR(C4082&lt;10,C4082&gt;450),0,IF(H4082&gt;=MAX(Classes_finales!D:D),$M$1,Donnees_SIG!J4082))</f>
        <v>7.914299999999999</v>
      </c>
      <c r="P4082" t="s">
        <v>39</v>
      </c>
    </row>
    <row r="4083" spans="1:16">
      <c r="A4083" t="s">
        <v>8200</v>
      </c>
      <c r="B4083" t="s">
        <v>8201</v>
      </c>
      <c r="C4083">
        <v>88.826400757000002</v>
      </c>
      <c r="D4083" t="s">
        <v>37</v>
      </c>
      <c r="E4083">
        <v>790673.61423807999</v>
      </c>
      <c r="F4083">
        <v>9638696.49377672</v>
      </c>
      <c r="G4083">
        <f>IF(C4083="","",VLOOKUP(C4083,Classes_detaillees!B:D,Classes_detaillees!C$1,TRUE))</f>
        <v>90</v>
      </c>
      <c r="H4083">
        <f>IF(C4083="","",VLOOKUP(C4083,Classes_finales!B:D,Classes_finales!C$1,TRUE))</f>
        <v>80</v>
      </c>
      <c r="I4083">
        <f t="shared" si="63"/>
        <v>20</v>
      </c>
      <c r="J4083" s="31">
        <f>Classes_finales!$W$30*C4083^3+Classes_finales!$W$31*C4083^2+Classes_finales!$W$32*C4083+Classes_finales!$W$33</f>
        <v>7.9177709911477212</v>
      </c>
      <c r="K4083">
        <f>IF(OR(C4083&lt;10,C4083&gt;450),0,IF(H4083&gt;=MAX(Classes_finales!D:D),$M$1,Donnees_SIG!J4083))</f>
        <v>7.914299999999999</v>
      </c>
      <c r="P4083" t="s">
        <v>39</v>
      </c>
    </row>
    <row r="4084" spans="1:16">
      <c r="A4084" t="s">
        <v>8202</v>
      </c>
      <c r="B4084" t="s">
        <v>8203</v>
      </c>
      <c r="C4084">
        <v>103.05010222999999</v>
      </c>
      <c r="D4084" t="s">
        <v>37</v>
      </c>
      <c r="E4084">
        <v>792439.30654081702</v>
      </c>
      <c r="F4084">
        <v>9638634.5714753307</v>
      </c>
      <c r="G4084">
        <f>IF(C4084="","",VLOOKUP(C4084,Classes_detaillees!B:D,Classes_detaillees!C$1,TRUE))</f>
        <v>105</v>
      </c>
      <c r="H4084">
        <f>IF(C4084="","",VLOOKUP(C4084,Classes_finales!B:D,Classes_finales!C$1,TRUE))</f>
        <v>80</v>
      </c>
      <c r="I4084">
        <f t="shared" si="63"/>
        <v>20</v>
      </c>
      <c r="J4084" s="31">
        <f>Classes_finales!$W$30*C4084^3+Classes_finales!$W$31*C4084^2+Classes_finales!$W$32*C4084+Classes_finales!$W$33</f>
        <v>6.8619150807943008</v>
      </c>
      <c r="K4084">
        <f>IF(OR(C4084&lt;10,C4084&gt;450),0,IF(H4084&gt;=MAX(Classes_finales!D:D),$M$1,Donnees_SIG!J4084))</f>
        <v>7.914299999999999</v>
      </c>
      <c r="P4084" t="s">
        <v>39</v>
      </c>
    </row>
    <row r="4085" spans="1:16">
      <c r="A4085" t="s">
        <v>8204</v>
      </c>
      <c r="B4085" s="31" t="s">
        <v>8205</v>
      </c>
      <c r="C4085">
        <v>209.03480529999999</v>
      </c>
      <c r="D4085" t="s">
        <v>37</v>
      </c>
      <c r="E4085">
        <v>791166.37306020397</v>
      </c>
      <c r="F4085">
        <v>9638775.0035565309</v>
      </c>
      <c r="G4085">
        <f>IF(C4085="","",VLOOKUP(C4085,Classes_detaillees!B:D,Classes_detaillees!C$1,TRUE))</f>
        <v>210</v>
      </c>
      <c r="H4085">
        <f>IF(C4085="","",VLOOKUP(C4085,Classes_finales!B:D,Classes_finales!C$1,TRUE))</f>
        <v>80</v>
      </c>
      <c r="I4085">
        <f t="shared" si="63"/>
        <v>20</v>
      </c>
      <c r="J4085" s="31">
        <f>Classes_finales!$W$30*C4085^3+Classes_finales!$W$31*C4085^2+Classes_finales!$W$32*C4085+Classes_finales!$W$33</f>
        <v>-75.131224969919359</v>
      </c>
      <c r="K4085">
        <f>IF(OR(C4085&lt;10,C4085&gt;450),0,IF(H4085&gt;=MAX(Classes_finales!D:D),$M$1,Donnees_SIG!J4085))</f>
        <v>7.914299999999999</v>
      </c>
      <c r="P4085" t="s">
        <v>39</v>
      </c>
    </row>
    <row r="4086" spans="1:16">
      <c r="A4086" t="s">
        <v>8206</v>
      </c>
      <c r="B4086" s="31" t="s">
        <v>8207</v>
      </c>
      <c r="C4086">
        <v>28.004999161000001</v>
      </c>
      <c r="D4086" t="s">
        <v>37</v>
      </c>
      <c r="E4086">
        <v>791249.703851467</v>
      </c>
      <c r="F4086">
        <v>9639362.4721437506</v>
      </c>
      <c r="G4086">
        <f>IF(C4086="","",VLOOKUP(C4086,Classes_detaillees!B:D,Classes_detaillees!C$1,TRUE))</f>
        <v>30</v>
      </c>
      <c r="H4086">
        <f>IF(C4086="","",VLOOKUP(C4086,Classes_finales!B:D,Classes_finales!C$1,TRUE))</f>
        <v>30</v>
      </c>
      <c r="I4086">
        <f t="shared" si="63"/>
        <v>20</v>
      </c>
      <c r="J4086" s="31">
        <f>Classes_finales!$W$30*C4086^3+Classes_finales!$W$31*C4086^2+Classes_finales!$W$32*C4086+Classes_finales!$W$33</f>
        <v>2.401925201355799</v>
      </c>
      <c r="K4086">
        <f>IF(OR(C4086&lt;10,C4086&gt;450),0,IF(H4086&gt;=MAX(Classes_finales!D:D),$M$1,Donnees_SIG!J4086))</f>
        <v>2.401925201355799</v>
      </c>
      <c r="P4086" t="s">
        <v>39</v>
      </c>
    </row>
    <row r="4087" spans="1:16">
      <c r="A4087" t="s">
        <v>8208</v>
      </c>
      <c r="B4087" s="31" t="s">
        <v>8209</v>
      </c>
      <c r="C4087">
        <v>49.835700989000003</v>
      </c>
      <c r="D4087" t="s">
        <v>37</v>
      </c>
      <c r="E4087">
        <v>783288.85914084897</v>
      </c>
      <c r="F4087">
        <v>9635254.6340953894</v>
      </c>
      <c r="G4087">
        <f>IF(C4087="","",VLOOKUP(C4087,Classes_detaillees!B:D,Classes_detaillees!C$1,TRUE))</f>
        <v>50</v>
      </c>
      <c r="H4087">
        <f>IF(C4087="","",VLOOKUP(C4087,Classes_finales!B:D,Classes_finales!C$1,TRUE))</f>
        <v>50</v>
      </c>
      <c r="I4087">
        <f t="shared" si="63"/>
        <v>20</v>
      </c>
      <c r="J4087" s="31">
        <f>Classes_finales!$W$30*C4087^3+Classes_finales!$W$31*C4087^2+Classes_finales!$W$32*C4087+Classes_finales!$W$33</f>
        <v>5.3464289488743812</v>
      </c>
      <c r="K4087">
        <f>IF(OR(C4087&lt;10,C4087&gt;450),0,IF(H4087&gt;=MAX(Classes_finales!D:D),$M$1,Donnees_SIG!J4087))</f>
        <v>5.3464289488743812</v>
      </c>
      <c r="P4087" t="s">
        <v>39</v>
      </c>
    </row>
    <row r="4088" spans="1:16">
      <c r="A4088" t="s">
        <v>8210</v>
      </c>
      <c r="B4088" s="31" t="s">
        <v>8211</v>
      </c>
      <c r="C4088">
        <v>75.051200867000006</v>
      </c>
      <c r="D4088" t="s">
        <v>37</v>
      </c>
      <c r="E4088">
        <v>793413.82804672502</v>
      </c>
      <c r="F4088">
        <v>9639304.2561979406</v>
      </c>
      <c r="G4088">
        <f>IF(C4088="","",VLOOKUP(C4088,Classes_detaillees!B:D,Classes_detaillees!C$1,TRUE))</f>
        <v>80</v>
      </c>
      <c r="H4088">
        <f>IF(C4088="","",VLOOKUP(C4088,Classes_finales!B:D,Classes_finales!C$1,TRUE))</f>
        <v>80</v>
      </c>
      <c r="I4088">
        <f t="shared" si="63"/>
        <v>20</v>
      </c>
      <c r="J4088" s="31">
        <f>Classes_finales!$W$30*C4088^3+Classes_finales!$W$31*C4088^2+Classes_finales!$W$32*C4088+Classes_finales!$W$33</f>
        <v>7.7298232906291116</v>
      </c>
      <c r="K4088">
        <f>IF(OR(C4088&lt;10,C4088&gt;450),0,IF(H4088&gt;=MAX(Classes_finales!D:D),$M$1,Donnees_SIG!J4088))</f>
        <v>7.914299999999999</v>
      </c>
      <c r="P4088" t="s">
        <v>39</v>
      </c>
    </row>
    <row r="4089" spans="1:16">
      <c r="A4089" t="s">
        <v>8212</v>
      </c>
      <c r="B4089" s="31" t="s">
        <v>8213</v>
      </c>
      <c r="C4089">
        <v>51.441001892000003</v>
      </c>
      <c r="D4089" t="s">
        <v>37</v>
      </c>
      <c r="E4089">
        <v>790662.93200137501</v>
      </c>
      <c r="F4089">
        <v>9639383.9263820909</v>
      </c>
      <c r="G4089">
        <f>IF(C4089="","",VLOOKUP(C4089,Classes_detaillees!B:D,Classes_detaillees!C$1,TRUE))</f>
        <v>55</v>
      </c>
      <c r="H4089">
        <f>IF(C4089="","",VLOOKUP(C4089,Classes_finales!B:D,Classes_finales!C$1,TRUE))</f>
        <v>60</v>
      </c>
      <c r="I4089">
        <f t="shared" si="63"/>
        <v>20</v>
      </c>
      <c r="J4089" s="31">
        <f>Classes_finales!$W$30*C4089^3+Classes_finales!$W$31*C4089^2+Classes_finales!$W$32*C4089+Classes_finales!$W$33</f>
        <v>5.5484421065144591</v>
      </c>
      <c r="K4089">
        <f>IF(OR(C4089&lt;10,C4089&gt;450),0,IF(H4089&gt;=MAX(Classes_finales!D:D),$M$1,Donnees_SIG!J4089))</f>
        <v>5.5484421065144591</v>
      </c>
      <c r="P4089" t="s">
        <v>39</v>
      </c>
    </row>
    <row r="4090" spans="1:16">
      <c r="A4090" t="s">
        <v>8214</v>
      </c>
      <c r="B4090" s="31" t="s">
        <v>8215</v>
      </c>
      <c r="C4090">
        <v>8.0440998077000003</v>
      </c>
      <c r="D4090" t="s">
        <v>37</v>
      </c>
      <c r="E4090">
        <v>791446.01670043299</v>
      </c>
      <c r="F4090">
        <v>9638489.33646206</v>
      </c>
      <c r="G4090">
        <f>IF(C4090="","",VLOOKUP(C4090,Classes_detaillees!B:D,Classes_detaillees!C$1,TRUE))</f>
        <v>10</v>
      </c>
      <c r="H4090">
        <f>IF(C4090="","",VLOOKUP(C4090,Classes_finales!B:D,Classes_finales!C$1,TRUE))</f>
        <v>10</v>
      </c>
      <c r="I4090">
        <f t="shared" si="63"/>
        <v>20</v>
      </c>
      <c r="J4090" s="31">
        <f>Classes_finales!$W$30*C4090^3+Classes_finales!$W$31*C4090^2+Classes_finales!$W$32*C4090+Classes_finales!$W$33</f>
        <v>0.11195559235632946</v>
      </c>
      <c r="K4090">
        <f>IF(OR(C4090&lt;10,C4090&gt;450),0,IF(H4090&gt;=MAX(Classes_finales!D:D),$M$1,Donnees_SIG!J4090))</f>
        <v>0</v>
      </c>
      <c r="P4090" t="s">
        <v>39</v>
      </c>
    </row>
    <row r="4091" spans="1:16">
      <c r="A4091" t="s">
        <v>8216</v>
      </c>
      <c r="B4091" s="31" t="s">
        <v>8217</v>
      </c>
      <c r="C4091">
        <v>35.493499755999999</v>
      </c>
      <c r="D4091" t="s">
        <v>37</v>
      </c>
      <c r="E4091">
        <v>792215.51359650097</v>
      </c>
      <c r="F4091">
        <v>9638644.8308516107</v>
      </c>
      <c r="G4091">
        <f>IF(C4091="","",VLOOKUP(C4091,Classes_detaillees!B:D,Classes_detaillees!C$1,TRUE))</f>
        <v>40</v>
      </c>
      <c r="H4091">
        <f>IF(C4091="","",VLOOKUP(C4091,Classes_finales!B:D,Classes_finales!C$1,TRUE))</f>
        <v>40</v>
      </c>
      <c r="I4091">
        <f t="shared" si="63"/>
        <v>20</v>
      </c>
      <c r="J4091" s="31">
        <f>Classes_finales!$W$30*C4091^3+Classes_finales!$W$31*C4091^2+Classes_finales!$W$32*C4091+Classes_finales!$W$33</f>
        <v>3.4191288169168748</v>
      </c>
      <c r="K4091">
        <f>IF(OR(C4091&lt;10,C4091&gt;450),0,IF(H4091&gt;=MAX(Classes_finales!D:D),$M$1,Donnees_SIG!J4091))</f>
        <v>3.4191288169168748</v>
      </c>
      <c r="P4091" t="s">
        <v>39</v>
      </c>
    </row>
    <row r="4092" spans="1:16">
      <c r="A4092" t="s">
        <v>8218</v>
      </c>
      <c r="B4092" t="s">
        <v>8219</v>
      </c>
      <c r="C4092">
        <v>135.74409485000001</v>
      </c>
      <c r="D4092" t="s">
        <v>37</v>
      </c>
      <c r="E4092">
        <v>790154.46467685397</v>
      </c>
      <c r="F4092">
        <v>9638796.2135183308</v>
      </c>
      <c r="G4092">
        <f>IF(C4092="","",VLOOKUP(C4092,Classes_detaillees!B:D,Classes_detaillees!C$1,TRUE))</f>
        <v>140</v>
      </c>
      <c r="H4092">
        <f>IF(C4092="","",VLOOKUP(C4092,Classes_finales!B:D,Classes_finales!C$1,TRUE))</f>
        <v>80</v>
      </c>
      <c r="I4092">
        <f t="shared" si="63"/>
        <v>20</v>
      </c>
      <c r="J4092" s="31">
        <f>Classes_finales!$W$30*C4092^3+Classes_finales!$W$31*C4092^2+Classes_finales!$W$32*C4092+Classes_finales!$W$33</f>
        <v>-2.2413113155364583</v>
      </c>
      <c r="K4092">
        <f>IF(OR(C4092&lt;10,C4092&gt;450),0,IF(H4092&gt;=MAX(Classes_finales!D:D),$M$1,Donnees_SIG!J4092))</f>
        <v>7.914299999999999</v>
      </c>
      <c r="P4092" t="s">
        <v>39</v>
      </c>
    </row>
    <row r="4093" spans="1:16">
      <c r="A4093" t="s">
        <v>8220</v>
      </c>
      <c r="B4093" t="s">
        <v>8221</v>
      </c>
      <c r="C4093">
        <v>264.06680297999998</v>
      </c>
      <c r="D4093" t="s">
        <v>37</v>
      </c>
      <c r="E4093">
        <v>790890.23943952098</v>
      </c>
      <c r="F4093">
        <v>9638857.5424594395</v>
      </c>
      <c r="G4093">
        <f>IF(C4093="","",VLOOKUP(C4093,Classes_detaillees!B:D,Classes_detaillees!C$1,TRUE))</f>
        <v>265</v>
      </c>
      <c r="H4093">
        <f>IF(C4093="","",VLOOKUP(C4093,Classes_finales!B:D,Classes_finales!C$1,TRUE))</f>
        <v>80</v>
      </c>
      <c r="I4093">
        <f t="shared" si="63"/>
        <v>20</v>
      </c>
      <c r="J4093" s="31">
        <f>Classes_finales!$W$30*C4093^3+Classes_finales!$W$31*C4093^2+Classes_finales!$W$32*C4093+Classes_finales!$W$33</f>
        <v>-200.3177954748613</v>
      </c>
      <c r="K4093">
        <f>IF(OR(C4093&lt;10,C4093&gt;450),0,IF(H4093&gt;=MAX(Classes_finales!D:D),$M$1,Donnees_SIG!J4093))</f>
        <v>7.914299999999999</v>
      </c>
      <c r="P4093" t="s">
        <v>39</v>
      </c>
    </row>
    <row r="4094" spans="1:16">
      <c r="A4094" t="s">
        <v>8222</v>
      </c>
      <c r="B4094" t="s">
        <v>8223</v>
      </c>
      <c r="C4094">
        <v>20.663600922000001</v>
      </c>
      <c r="D4094" t="s">
        <v>37</v>
      </c>
      <c r="E4094">
        <v>782967.30159924401</v>
      </c>
      <c r="F4094">
        <v>9636241.5749197993</v>
      </c>
      <c r="G4094">
        <f>IF(C4094="","",VLOOKUP(C4094,Classes_detaillees!B:D,Classes_detaillees!C$1,TRUE))</f>
        <v>25</v>
      </c>
      <c r="H4094">
        <f>IF(C4094="","",VLOOKUP(C4094,Classes_finales!B:D,Classes_finales!C$1,TRUE))</f>
        <v>30</v>
      </c>
      <c r="I4094">
        <f t="shared" si="63"/>
        <v>20</v>
      </c>
      <c r="J4094" s="31">
        <f>Classes_finales!$W$30*C4094^3+Classes_finales!$W$31*C4094^2+Classes_finales!$W$32*C4094+Classes_finales!$W$33</f>
        <v>1.4609638731053693</v>
      </c>
      <c r="K4094">
        <f>IF(OR(C4094&lt;10,C4094&gt;450),0,IF(H4094&gt;=MAX(Classes_finales!D:D),$M$1,Donnees_SIG!J4094))</f>
        <v>1.4609638731053693</v>
      </c>
      <c r="P4094" t="s">
        <v>39</v>
      </c>
    </row>
    <row r="4095" spans="1:16">
      <c r="A4095" t="s">
        <v>8224</v>
      </c>
      <c r="B4095" s="31" t="s">
        <v>8225</v>
      </c>
      <c r="C4095">
        <v>20.649000168000001</v>
      </c>
      <c r="D4095" t="s">
        <v>37</v>
      </c>
      <c r="E4095">
        <v>790554.47001246701</v>
      </c>
      <c r="F4095">
        <v>9638672.2258797195</v>
      </c>
      <c r="G4095">
        <f>IF(C4095="","",VLOOKUP(C4095,Classes_detaillees!B:D,Classes_detaillees!C$1,TRUE))</f>
        <v>25</v>
      </c>
      <c r="H4095">
        <f>IF(C4095="","",VLOOKUP(C4095,Classes_finales!B:D,Classes_finales!C$1,TRUE))</f>
        <v>30</v>
      </c>
      <c r="I4095">
        <f t="shared" si="63"/>
        <v>20</v>
      </c>
      <c r="J4095" s="31">
        <f>Classes_finales!$W$30*C4095^3+Classes_finales!$W$31*C4095^2+Classes_finales!$W$32*C4095+Classes_finales!$W$33</f>
        <v>1.4591798543360381</v>
      </c>
      <c r="K4095">
        <f>IF(OR(C4095&lt;10,C4095&gt;450),0,IF(H4095&gt;=MAX(Classes_finales!D:D),$M$1,Donnees_SIG!J4095))</f>
        <v>1.4591798543360381</v>
      </c>
      <c r="P4095" t="s">
        <v>39</v>
      </c>
    </row>
    <row r="4096" spans="1:16">
      <c r="A4096" t="s">
        <v>8226</v>
      </c>
      <c r="B4096" t="s">
        <v>8227</v>
      </c>
      <c r="C4096">
        <v>62.624900818</v>
      </c>
      <c r="D4096" t="s">
        <v>37</v>
      </c>
      <c r="E4096">
        <v>786555.35367757</v>
      </c>
      <c r="F4096">
        <v>9636290.6399224494</v>
      </c>
      <c r="G4096">
        <f>IF(C4096="","",VLOOKUP(C4096,Classes_detaillees!B:D,Classes_detaillees!C$1,TRUE))</f>
        <v>65</v>
      </c>
      <c r="H4096">
        <f>IF(C4096="","",VLOOKUP(C4096,Classes_finales!B:D,Classes_finales!C$1,TRUE))</f>
        <v>70</v>
      </c>
      <c r="I4096">
        <f t="shared" si="63"/>
        <v>20</v>
      </c>
      <c r="J4096" s="31">
        <f>Classes_finales!$W$30*C4096^3+Classes_finales!$W$31*C4096^2+Classes_finales!$W$32*C4096+Classes_finales!$W$33</f>
        <v>6.8016442329736364</v>
      </c>
      <c r="K4096">
        <f>IF(OR(C4096&lt;10,C4096&gt;450),0,IF(H4096&gt;=MAX(Classes_finales!D:D),$M$1,Donnees_SIG!J4096))</f>
        <v>6.8016442329736364</v>
      </c>
      <c r="P4096" t="s">
        <v>39</v>
      </c>
    </row>
    <row r="4097" spans="1:16">
      <c r="A4097" t="s">
        <v>8228</v>
      </c>
      <c r="B4097" t="s">
        <v>8229</v>
      </c>
      <c r="C4097">
        <v>86.310501099000007</v>
      </c>
      <c r="D4097" t="s">
        <v>37</v>
      </c>
      <c r="E4097">
        <v>791644.97491869901</v>
      </c>
      <c r="F4097">
        <v>9637718.0299002696</v>
      </c>
      <c r="G4097">
        <f>IF(C4097="","",VLOOKUP(C4097,Classes_detaillees!B:D,Classes_detaillees!C$1,TRUE))</f>
        <v>90</v>
      </c>
      <c r="H4097">
        <f>IF(C4097="","",VLOOKUP(C4097,Classes_finales!B:D,Classes_finales!C$1,TRUE))</f>
        <v>80</v>
      </c>
      <c r="I4097">
        <f t="shared" si="63"/>
        <v>20</v>
      </c>
      <c r="J4097" s="31">
        <f>Classes_finales!$W$30*C4097^3+Classes_finales!$W$31*C4097^2+Classes_finales!$W$32*C4097+Classes_finales!$W$33</f>
        <v>7.9628671856283066</v>
      </c>
      <c r="K4097">
        <f>IF(OR(C4097&lt;10,C4097&gt;450),0,IF(H4097&gt;=MAX(Classes_finales!D:D),$M$1,Donnees_SIG!J4097))</f>
        <v>7.914299999999999</v>
      </c>
      <c r="P4097" t="s">
        <v>39</v>
      </c>
    </row>
    <row r="4098" spans="1:16">
      <c r="A4098" t="s">
        <v>8230</v>
      </c>
      <c r="B4098" t="s">
        <v>8231</v>
      </c>
      <c r="C4098">
        <v>109.67960358000001</v>
      </c>
      <c r="D4098" t="s">
        <v>37</v>
      </c>
      <c r="E4098">
        <v>792196.15024447103</v>
      </c>
      <c r="F4098">
        <v>9638521.0835717302</v>
      </c>
      <c r="G4098">
        <f>IF(C4098="","",VLOOKUP(C4098,Classes_detaillees!B:D,Classes_detaillees!C$1,TRUE))</f>
        <v>110</v>
      </c>
      <c r="H4098">
        <f>IF(C4098="","",VLOOKUP(C4098,Classes_finales!B:D,Classes_finales!C$1,TRUE))</f>
        <v>80</v>
      </c>
      <c r="I4098">
        <f t="shared" si="63"/>
        <v>20</v>
      </c>
      <c r="J4098" s="31">
        <f>Classes_finales!$W$30*C4098^3+Classes_finales!$W$31*C4098^2+Classes_finales!$W$32*C4098+Classes_finales!$W$33</f>
        <v>5.8401543581304427</v>
      </c>
      <c r="K4098">
        <f>IF(OR(C4098&lt;10,C4098&gt;450),0,IF(H4098&gt;=MAX(Classes_finales!D:D),$M$1,Donnees_SIG!J4098))</f>
        <v>7.914299999999999</v>
      </c>
      <c r="P4098" t="s">
        <v>39</v>
      </c>
    </row>
    <row r="4099" spans="1:16">
      <c r="A4099" t="s">
        <v>8232</v>
      </c>
      <c r="B4099" s="31" t="s">
        <v>8233</v>
      </c>
      <c r="C4099">
        <v>66.423797606999997</v>
      </c>
      <c r="D4099" t="s">
        <v>37</v>
      </c>
      <c r="E4099">
        <v>783974.60415183695</v>
      </c>
      <c r="F4099">
        <v>9635898.8499771096</v>
      </c>
      <c r="G4099">
        <f>IF(C4099="","",VLOOKUP(C4099,Classes_detaillees!B:D,Classes_detaillees!C$1,TRUE))</f>
        <v>70</v>
      </c>
      <c r="H4099">
        <f>IF(C4099="","",VLOOKUP(C4099,Classes_finales!B:D,Classes_finales!C$1,TRUE))</f>
        <v>70</v>
      </c>
      <c r="I4099">
        <f t="shared" ref="I4099:I4162" si="64">IF(E4099="","",20)</f>
        <v>20</v>
      </c>
      <c r="J4099" s="31">
        <f>Classes_finales!$W$30*C4099^3+Classes_finales!$W$31*C4099^2+Classes_finales!$W$32*C4099+Classes_finales!$W$33</f>
        <v>7.1470835402625923</v>
      </c>
      <c r="K4099">
        <f>IF(OR(C4099&lt;10,C4099&gt;450),0,IF(H4099&gt;=MAX(Classes_finales!D:D),$M$1,Donnees_SIG!J4099))</f>
        <v>7.1470835402625923</v>
      </c>
      <c r="P4099" t="s">
        <v>39</v>
      </c>
    </row>
    <row r="4100" spans="1:16">
      <c r="A4100" t="s">
        <v>8234</v>
      </c>
      <c r="B4100" s="31" t="s">
        <v>8235</v>
      </c>
      <c r="C4100">
        <v>195.16920471</v>
      </c>
      <c r="D4100" t="s">
        <v>37</v>
      </c>
      <c r="E4100">
        <v>783233.60080563906</v>
      </c>
      <c r="F4100">
        <v>9636507.4833295401</v>
      </c>
      <c r="G4100">
        <f>IF(C4100="","",VLOOKUP(C4100,Classes_detaillees!B:D,Classes_detaillees!C$1,TRUE))</f>
        <v>200</v>
      </c>
      <c r="H4100">
        <f>IF(C4100="","",VLOOKUP(C4100,Classes_finales!B:D,Classes_finales!C$1,TRUE))</f>
        <v>80</v>
      </c>
      <c r="I4100">
        <f t="shared" si="64"/>
        <v>20</v>
      </c>
      <c r="J4100" s="31">
        <f>Classes_finales!$W$30*C4100^3+Classes_finales!$W$31*C4100^2+Classes_finales!$W$32*C4100+Classes_finales!$W$33</f>
        <v>-54.256207240795355</v>
      </c>
      <c r="K4100">
        <f>IF(OR(C4100&lt;10,C4100&gt;450),0,IF(H4100&gt;=MAX(Classes_finales!D:D),$M$1,Donnees_SIG!J4100))</f>
        <v>7.914299999999999</v>
      </c>
      <c r="P4100" t="s">
        <v>39</v>
      </c>
    </row>
    <row r="4101" spans="1:16">
      <c r="A4101" t="s">
        <v>8236</v>
      </c>
      <c r="B4101" t="s">
        <v>8237</v>
      </c>
      <c r="C4101">
        <v>35.707199097</v>
      </c>
      <c r="D4101" t="s">
        <v>37</v>
      </c>
      <c r="E4101">
        <v>791344.20435540203</v>
      </c>
      <c r="F4101">
        <v>9636745.5100347102</v>
      </c>
      <c r="G4101">
        <f>IF(C4101="","",VLOOKUP(C4101,Classes_detaillees!B:D,Classes_detaillees!C$1,TRUE))</f>
        <v>40</v>
      </c>
      <c r="H4101">
        <f>IF(C4101="","",VLOOKUP(C4101,Classes_finales!B:D,Classes_finales!C$1,TRUE))</f>
        <v>40</v>
      </c>
      <c r="I4101">
        <f t="shared" si="64"/>
        <v>20</v>
      </c>
      <c r="J4101" s="31">
        <f>Classes_finales!$W$30*C4101^3+Classes_finales!$W$31*C4101^2+Classes_finales!$W$32*C4101+Classes_finales!$W$33</f>
        <v>3.4485120951464321</v>
      </c>
      <c r="K4101">
        <f>IF(OR(C4101&lt;10,C4101&gt;450),0,IF(H4101&gt;=MAX(Classes_finales!D:D),$M$1,Donnees_SIG!J4101))</f>
        <v>3.4485120951464321</v>
      </c>
      <c r="P4101" t="s">
        <v>39</v>
      </c>
    </row>
    <row r="4102" spans="1:16">
      <c r="A4102" t="s">
        <v>8238</v>
      </c>
      <c r="B4102" t="s">
        <v>8239</v>
      </c>
      <c r="C4102">
        <v>25.433900832999999</v>
      </c>
      <c r="D4102" t="s">
        <v>37</v>
      </c>
      <c r="E4102">
        <v>791961.58149748296</v>
      </c>
      <c r="F4102">
        <v>9638563.5972443502</v>
      </c>
      <c r="G4102">
        <f>IF(C4102="","",VLOOKUP(C4102,Classes_detaillees!B:D,Classes_detaillees!C$1,TRUE))</f>
        <v>30</v>
      </c>
      <c r="H4102">
        <f>IF(C4102="","",VLOOKUP(C4102,Classes_finales!B:D,Classes_finales!C$1,TRUE))</f>
        <v>30</v>
      </c>
      <c r="I4102">
        <f t="shared" si="64"/>
        <v>20</v>
      </c>
      <c r="J4102" s="31">
        <f>Classes_finales!$W$30*C4102^3+Classes_finales!$W$31*C4102^2+Classes_finales!$W$32*C4102+Classes_finales!$W$33</f>
        <v>2.0635769229336005</v>
      </c>
      <c r="K4102">
        <f>IF(OR(C4102&lt;10,C4102&gt;450),0,IF(H4102&gt;=MAX(Classes_finales!D:D),$M$1,Donnees_SIG!J4102))</f>
        <v>2.0635769229336005</v>
      </c>
      <c r="P4102" t="s">
        <v>39</v>
      </c>
    </row>
    <row r="4103" spans="1:16">
      <c r="A4103" t="s">
        <v>8240</v>
      </c>
      <c r="B4103" t="s">
        <v>8241</v>
      </c>
      <c r="C4103">
        <v>113.43900299000001</v>
      </c>
      <c r="D4103" t="s">
        <v>37</v>
      </c>
      <c r="E4103">
        <v>790472.094231572</v>
      </c>
      <c r="F4103">
        <v>9637187.2875523604</v>
      </c>
      <c r="G4103">
        <f>IF(C4103="","",VLOOKUP(C4103,Classes_detaillees!B:D,Classes_detaillees!C$1,TRUE))</f>
        <v>115</v>
      </c>
      <c r="H4103">
        <f>IF(C4103="","",VLOOKUP(C4103,Classes_finales!B:D,Classes_finales!C$1,TRUE))</f>
        <v>80</v>
      </c>
      <c r="I4103">
        <f t="shared" si="64"/>
        <v>20</v>
      </c>
      <c r="J4103" s="31">
        <f>Classes_finales!$W$30*C4103^3+Classes_finales!$W$31*C4103^2+Classes_finales!$W$32*C4103+Classes_finales!$W$33</f>
        <v>5.0918894396718919</v>
      </c>
      <c r="K4103">
        <f>IF(OR(C4103&lt;10,C4103&gt;450),0,IF(H4103&gt;=MAX(Classes_finales!D:D),$M$1,Donnees_SIG!J4103))</f>
        <v>7.914299999999999</v>
      </c>
      <c r="P4103" t="s">
        <v>39</v>
      </c>
    </row>
    <row r="4104" spans="1:16">
      <c r="A4104" t="s">
        <v>8242</v>
      </c>
      <c r="B4104" s="31" t="s">
        <v>8243</v>
      </c>
      <c r="C4104">
        <v>59.224498748999999</v>
      </c>
      <c r="D4104" t="s">
        <v>37</v>
      </c>
      <c r="E4104">
        <v>790435.86176475999</v>
      </c>
      <c r="F4104">
        <v>9637405.5450637899</v>
      </c>
      <c r="G4104">
        <f>IF(C4104="","",VLOOKUP(C4104,Classes_detaillees!B:D,Classes_detaillees!C$1,TRUE))</f>
        <v>60</v>
      </c>
      <c r="H4104">
        <f>IF(C4104="","",VLOOKUP(C4104,Classes_finales!B:D,Classes_finales!C$1,TRUE))</f>
        <v>60</v>
      </c>
      <c r="I4104">
        <f t="shared" si="64"/>
        <v>20</v>
      </c>
      <c r="J4104" s="31">
        <f>Classes_finales!$W$30*C4104^3+Classes_finales!$W$31*C4104^2+Classes_finales!$W$32*C4104+Classes_finales!$W$33</f>
        <v>6.4541172834666956</v>
      </c>
      <c r="K4104">
        <f>IF(OR(C4104&lt;10,C4104&gt;450),0,IF(H4104&gt;=MAX(Classes_finales!D:D),$M$1,Donnees_SIG!J4104))</f>
        <v>6.4541172834666956</v>
      </c>
      <c r="P4104" t="s">
        <v>39</v>
      </c>
    </row>
    <row r="4105" spans="1:16">
      <c r="A4105" t="s">
        <v>8244</v>
      </c>
      <c r="B4105" t="s">
        <v>8245</v>
      </c>
      <c r="C4105">
        <v>79.550498962000006</v>
      </c>
      <c r="D4105" t="s">
        <v>37</v>
      </c>
      <c r="E4105">
        <v>789972.99785339297</v>
      </c>
      <c r="F4105">
        <v>9637685.3624867406</v>
      </c>
      <c r="G4105">
        <f>IF(C4105="","",VLOOKUP(C4105,Classes_detaillees!B:D,Classes_detaillees!C$1,TRUE))</f>
        <v>80</v>
      </c>
      <c r="H4105">
        <f>IF(C4105="","",VLOOKUP(C4105,Classes_finales!B:D,Classes_finales!C$1,TRUE))</f>
        <v>80</v>
      </c>
      <c r="I4105">
        <f t="shared" si="64"/>
        <v>20</v>
      </c>
      <c r="J4105" s="31">
        <f>Classes_finales!$W$30*C4105^3+Classes_finales!$W$31*C4105^2+Classes_finales!$W$32*C4105+Classes_finales!$W$33</f>
        <v>7.9025839075219064</v>
      </c>
      <c r="K4105">
        <f>IF(OR(C4105&lt;10,C4105&gt;450),0,IF(H4105&gt;=MAX(Classes_finales!D:D),$M$1,Donnees_SIG!J4105))</f>
        <v>7.914299999999999</v>
      </c>
      <c r="P4105" t="s">
        <v>39</v>
      </c>
    </row>
    <row r="4106" spans="1:16">
      <c r="A4106" t="s">
        <v>8246</v>
      </c>
      <c r="B4106" t="s">
        <v>8247</v>
      </c>
      <c r="C4106">
        <v>227.0440979</v>
      </c>
      <c r="D4106" t="s">
        <v>37</v>
      </c>
      <c r="E4106">
        <v>792098.72297260503</v>
      </c>
      <c r="F4106">
        <v>9638723.9483059403</v>
      </c>
      <c r="G4106">
        <f>IF(C4106="","",VLOOKUP(C4106,Classes_detaillees!B:D,Classes_detaillees!C$1,TRUE))</f>
        <v>230</v>
      </c>
      <c r="H4106">
        <f>IF(C4106="","",VLOOKUP(C4106,Classes_finales!B:D,Classes_finales!C$1,TRUE))</f>
        <v>80</v>
      </c>
      <c r="I4106">
        <f t="shared" si="64"/>
        <v>20</v>
      </c>
      <c r="J4106" s="31">
        <f>Classes_finales!$W$30*C4106^3+Classes_finales!$W$31*C4106^2+Classes_finales!$W$32*C4106+Classes_finales!$W$33</f>
        <v>-108.2290672976461</v>
      </c>
      <c r="K4106">
        <f>IF(OR(C4106&lt;10,C4106&gt;450),0,IF(H4106&gt;=MAX(Classes_finales!D:D),$M$1,Donnees_SIG!J4106))</f>
        <v>7.914299999999999</v>
      </c>
      <c r="P4106" t="s">
        <v>39</v>
      </c>
    </row>
    <row r="4107" spans="1:16">
      <c r="A4107" t="s">
        <v>8248</v>
      </c>
      <c r="B4107" t="s">
        <v>8249</v>
      </c>
      <c r="C4107">
        <v>55.505100249999998</v>
      </c>
      <c r="D4107" t="s">
        <v>37</v>
      </c>
      <c r="E4107">
        <v>792546.07222824695</v>
      </c>
      <c r="F4107">
        <v>9638654.7185603008</v>
      </c>
      <c r="G4107">
        <f>IF(C4107="","",VLOOKUP(C4107,Classes_detaillees!B:D,Classes_detaillees!C$1,TRUE))</f>
        <v>60</v>
      </c>
      <c r="H4107">
        <f>IF(C4107="","",VLOOKUP(C4107,Classes_finales!B:D,Classes_finales!C$1,TRUE))</f>
        <v>60</v>
      </c>
      <c r="I4107">
        <f t="shared" si="64"/>
        <v>20</v>
      </c>
      <c r="J4107" s="31">
        <f>Classes_finales!$W$30*C4107^3+Classes_finales!$W$31*C4107^2+Classes_finales!$W$32*C4107+Classes_finales!$W$33</f>
        <v>6.0383155531744137</v>
      </c>
      <c r="K4107">
        <f>IF(OR(C4107&lt;10,C4107&gt;450),0,IF(H4107&gt;=MAX(Classes_finales!D:D),$M$1,Donnees_SIG!J4107))</f>
        <v>6.0383155531744137</v>
      </c>
      <c r="P4107" t="s">
        <v>39</v>
      </c>
    </row>
    <row r="4108" spans="1:16">
      <c r="A4108" t="s">
        <v>8250</v>
      </c>
      <c r="B4108" t="s">
        <v>8251</v>
      </c>
      <c r="C4108">
        <v>19.650899887000001</v>
      </c>
      <c r="D4108" t="s">
        <v>37</v>
      </c>
      <c r="E4108">
        <v>786267.86159496498</v>
      </c>
      <c r="F4108">
        <v>9636270.5233560707</v>
      </c>
      <c r="G4108">
        <f>IF(C4108="","",VLOOKUP(C4108,Classes_detaillees!B:D,Classes_detaillees!C$1,TRUE))</f>
        <v>20</v>
      </c>
      <c r="H4108">
        <f>IF(C4108="","",VLOOKUP(C4108,Classes_finales!B:D,Classes_finales!C$1,TRUE))</f>
        <v>30</v>
      </c>
      <c r="I4108">
        <f t="shared" si="64"/>
        <v>20</v>
      </c>
      <c r="J4108" s="31">
        <f>Classes_finales!$W$30*C4108^3+Classes_finales!$W$31*C4108^2+Classes_finales!$W$32*C4108+Classes_finales!$W$33</f>
        <v>1.3382165181300185</v>
      </c>
      <c r="K4108">
        <f>IF(OR(C4108&lt;10,C4108&gt;450),0,IF(H4108&gt;=MAX(Classes_finales!D:D),$M$1,Donnees_SIG!J4108))</f>
        <v>1.3382165181300185</v>
      </c>
      <c r="P4108" t="s">
        <v>39</v>
      </c>
    </row>
    <row r="4109" spans="1:16">
      <c r="A4109" t="s">
        <v>8252</v>
      </c>
      <c r="B4109" s="31" t="s">
        <v>8253</v>
      </c>
      <c r="C4109">
        <v>93.508399963000002</v>
      </c>
      <c r="D4109" t="s">
        <v>37</v>
      </c>
      <c r="E4109">
        <v>790448.13489097101</v>
      </c>
      <c r="F4109">
        <v>9638671.8438719995</v>
      </c>
      <c r="G4109">
        <f>IF(C4109="","",VLOOKUP(C4109,Classes_detaillees!B:D,Classes_detaillees!C$1,TRUE))</f>
        <v>95</v>
      </c>
      <c r="H4109">
        <f>IF(C4109="","",VLOOKUP(C4109,Classes_finales!B:D,Classes_finales!C$1,TRUE))</f>
        <v>80</v>
      </c>
      <c r="I4109">
        <f t="shared" si="64"/>
        <v>20</v>
      </c>
      <c r="J4109" s="31">
        <f>Classes_finales!$W$30*C4109^3+Classes_finales!$W$31*C4109^2+Classes_finales!$W$32*C4109+Classes_finales!$W$33</f>
        <v>7.7269198874613618</v>
      </c>
      <c r="K4109">
        <f>IF(OR(C4109&lt;10,C4109&gt;450),0,IF(H4109&gt;=MAX(Classes_finales!D:D),$M$1,Donnees_SIG!J4109))</f>
        <v>7.914299999999999</v>
      </c>
      <c r="P4109" t="s">
        <v>39</v>
      </c>
    </row>
    <row r="4110" spans="1:16">
      <c r="A4110" t="s">
        <v>8254</v>
      </c>
      <c r="B4110" t="s">
        <v>8255</v>
      </c>
      <c r="C4110">
        <v>41.528301239000001</v>
      </c>
      <c r="D4110" t="s">
        <v>37</v>
      </c>
      <c r="E4110">
        <v>783870.64652839396</v>
      </c>
      <c r="F4110">
        <v>9635492.3411723804</v>
      </c>
      <c r="G4110">
        <f>IF(C4110="","",VLOOKUP(C4110,Classes_detaillees!B:D,Classes_detaillees!C$1,TRUE))</f>
        <v>45</v>
      </c>
      <c r="H4110">
        <f>IF(C4110="","",VLOOKUP(C4110,Classes_finales!B:D,Classes_finales!C$1,TRUE))</f>
        <v>50</v>
      </c>
      <c r="I4110">
        <f t="shared" si="64"/>
        <v>20</v>
      </c>
      <c r="J4110" s="31">
        <f>Classes_finales!$W$30*C4110^3+Classes_finales!$W$31*C4110^2+Classes_finales!$W$32*C4110+Classes_finales!$W$33</f>
        <v>4.2469859054766346</v>
      </c>
      <c r="K4110">
        <f>IF(OR(C4110&lt;10,C4110&gt;450),0,IF(H4110&gt;=MAX(Classes_finales!D:D),$M$1,Donnees_SIG!J4110))</f>
        <v>4.2469859054766346</v>
      </c>
      <c r="P4110" t="s">
        <v>39</v>
      </c>
    </row>
    <row r="4111" spans="1:16">
      <c r="A4111" t="s">
        <v>8256</v>
      </c>
      <c r="B4111" t="s">
        <v>8257</v>
      </c>
      <c r="C4111">
        <v>46.783298492</v>
      </c>
      <c r="D4111" t="s">
        <v>37</v>
      </c>
      <c r="E4111">
        <v>789820.59373427602</v>
      </c>
      <c r="F4111">
        <v>9637368.6837675106</v>
      </c>
      <c r="G4111">
        <f>IF(C4111="","",VLOOKUP(C4111,Classes_detaillees!B:D,Classes_detaillees!C$1,TRUE))</f>
        <v>50</v>
      </c>
      <c r="H4111">
        <f>IF(C4111="","",VLOOKUP(C4111,Classes_finales!B:D,Classes_finales!C$1,TRUE))</f>
        <v>50</v>
      </c>
      <c r="I4111">
        <f t="shared" si="64"/>
        <v>20</v>
      </c>
      <c r="J4111" s="31">
        <f>Classes_finales!$W$30*C4111^3+Classes_finales!$W$31*C4111^2+Classes_finales!$W$32*C4111+Classes_finales!$W$33</f>
        <v>4.9514885188177846</v>
      </c>
      <c r="K4111">
        <f>IF(OR(C4111&lt;10,C4111&gt;450),0,IF(H4111&gt;=MAX(Classes_finales!D:D),$M$1,Donnees_SIG!J4111))</f>
        <v>4.9514885188177846</v>
      </c>
      <c r="P4111" t="s">
        <v>39</v>
      </c>
    </row>
    <row r="4112" spans="1:16">
      <c r="A4112" t="s">
        <v>8258</v>
      </c>
      <c r="B4112" s="31" t="s">
        <v>8259</v>
      </c>
      <c r="C4112">
        <v>78.592201232999997</v>
      </c>
      <c r="D4112" t="s">
        <v>37</v>
      </c>
      <c r="E4112">
        <v>782795.23095339595</v>
      </c>
      <c r="F4112">
        <v>9635891.3164270204</v>
      </c>
      <c r="G4112">
        <f>IF(C4112="","",VLOOKUP(C4112,Classes_detaillees!B:D,Classes_detaillees!C$1,TRUE))</f>
        <v>80</v>
      </c>
      <c r="H4112">
        <f>IF(C4112="","",VLOOKUP(C4112,Classes_finales!B:D,Classes_finales!C$1,TRUE))</f>
        <v>80</v>
      </c>
      <c r="I4112">
        <f t="shared" si="64"/>
        <v>20</v>
      </c>
      <c r="J4112" s="31">
        <f>Classes_finales!$W$30*C4112^3+Classes_finales!$W$31*C4112^2+Classes_finales!$W$32*C4112+Classes_finales!$W$33</f>
        <v>7.8741486797973756</v>
      </c>
      <c r="K4112">
        <f>IF(OR(C4112&lt;10,C4112&gt;450),0,IF(H4112&gt;=MAX(Classes_finales!D:D),$M$1,Donnees_SIG!J4112))</f>
        <v>7.914299999999999</v>
      </c>
      <c r="P4112" t="s">
        <v>39</v>
      </c>
    </row>
    <row r="4113" spans="1:16">
      <c r="A4113" t="s">
        <v>8260</v>
      </c>
      <c r="B4113" s="31" t="s">
        <v>8261</v>
      </c>
      <c r="C4113">
        <v>35.016300201</v>
      </c>
      <c r="D4113" t="s">
        <v>37</v>
      </c>
      <c r="E4113">
        <v>792957.78511480603</v>
      </c>
      <c r="F4113">
        <v>9639328.5456780996</v>
      </c>
      <c r="G4113">
        <f>IF(C4113="","",VLOOKUP(C4113,Classes_detaillees!B:D,Classes_detaillees!C$1,TRUE))</f>
        <v>40</v>
      </c>
      <c r="H4113">
        <f>IF(C4113="","",VLOOKUP(C4113,Classes_finales!B:D,Classes_finales!C$1,TRUE))</f>
        <v>40</v>
      </c>
      <c r="I4113">
        <f t="shared" si="64"/>
        <v>20</v>
      </c>
      <c r="J4113" s="31">
        <f>Classes_finales!$W$30*C4113^3+Classes_finales!$W$31*C4113^2+Classes_finales!$W$32*C4113+Classes_finales!$W$33</f>
        <v>3.3535396741004369</v>
      </c>
      <c r="K4113">
        <f>IF(OR(C4113&lt;10,C4113&gt;450),0,IF(H4113&gt;=MAX(Classes_finales!D:D),$M$1,Donnees_SIG!J4113))</f>
        <v>3.3535396741004369</v>
      </c>
      <c r="P4113" t="s">
        <v>39</v>
      </c>
    </row>
    <row r="4114" spans="1:16">
      <c r="A4114" t="s">
        <v>8262</v>
      </c>
      <c r="B4114" t="s">
        <v>8263</v>
      </c>
      <c r="C4114">
        <v>55.110401154000002</v>
      </c>
      <c r="D4114" t="s">
        <v>37</v>
      </c>
      <c r="E4114">
        <v>785168.55468102999</v>
      </c>
      <c r="F4114">
        <v>9635200.9154611006</v>
      </c>
      <c r="G4114">
        <f>IF(C4114="","",VLOOKUP(C4114,Classes_detaillees!B:D,Classes_detaillees!C$1,TRUE))</f>
        <v>60</v>
      </c>
      <c r="H4114">
        <f>IF(C4114="","",VLOOKUP(C4114,Classes_finales!B:D,Classes_finales!C$1,TRUE))</f>
        <v>60</v>
      </c>
      <c r="I4114">
        <f t="shared" si="64"/>
        <v>20</v>
      </c>
      <c r="J4114" s="31">
        <f>Classes_finales!$W$30*C4114^3+Classes_finales!$W$31*C4114^2+Classes_finales!$W$32*C4114+Classes_finales!$W$33</f>
        <v>5.9922476613110138</v>
      </c>
      <c r="K4114">
        <f>IF(OR(C4114&lt;10,C4114&gt;450),0,IF(H4114&gt;=MAX(Classes_finales!D:D),$M$1,Donnees_SIG!J4114))</f>
        <v>5.9922476613110138</v>
      </c>
      <c r="P4114" t="s">
        <v>39</v>
      </c>
    </row>
    <row r="4115" spans="1:16">
      <c r="A4115" t="s">
        <v>8264</v>
      </c>
      <c r="B4115" t="s">
        <v>8265</v>
      </c>
      <c r="C4115">
        <v>191.07679748999999</v>
      </c>
      <c r="D4115" t="s">
        <v>37</v>
      </c>
      <c r="E4115">
        <v>790486.17694640905</v>
      </c>
      <c r="F4115">
        <v>9637789.9523460194</v>
      </c>
      <c r="G4115">
        <f>IF(C4115="","",VLOOKUP(C4115,Classes_detaillees!B:D,Classes_detaillees!C$1,TRUE))</f>
        <v>195</v>
      </c>
      <c r="H4115">
        <f>IF(C4115="","",VLOOKUP(C4115,Classes_finales!B:D,Classes_finales!C$1,TRUE))</f>
        <v>80</v>
      </c>
      <c r="I4115">
        <f t="shared" si="64"/>
        <v>20</v>
      </c>
      <c r="J4115" s="31">
        <f>Classes_finales!$W$30*C4115^3+Classes_finales!$W$31*C4115^2+Classes_finales!$W$32*C4115+Classes_finales!$W$33</f>
        <v>-48.808263189375566</v>
      </c>
      <c r="K4115">
        <f>IF(OR(C4115&lt;10,C4115&gt;450),0,IF(H4115&gt;=MAX(Classes_finales!D:D),$M$1,Donnees_SIG!J4115))</f>
        <v>7.914299999999999</v>
      </c>
      <c r="P4115" t="s">
        <v>39</v>
      </c>
    </row>
    <row r="4116" spans="1:16">
      <c r="A4116" t="s">
        <v>8266</v>
      </c>
      <c r="B4116" t="s">
        <v>8267</v>
      </c>
      <c r="C4116">
        <v>105.75330353</v>
      </c>
      <c r="D4116" t="s">
        <v>37</v>
      </c>
      <c r="E4116">
        <v>783592.91033643496</v>
      </c>
      <c r="F4116">
        <v>9636039.9793754909</v>
      </c>
      <c r="G4116">
        <f>IF(C4116="","",VLOOKUP(C4116,Classes_detaillees!B:D,Classes_detaillees!C$1,TRUE))</f>
        <v>110</v>
      </c>
      <c r="H4116">
        <f>IF(C4116="","",VLOOKUP(C4116,Classes_finales!B:D,Classes_finales!C$1,TRUE))</f>
        <v>80</v>
      </c>
      <c r="I4116">
        <f t="shared" si="64"/>
        <v>20</v>
      </c>
      <c r="J4116" s="31">
        <f>Classes_finales!$W$30*C4116^3+Classes_finales!$W$31*C4116^2+Classes_finales!$W$32*C4116+Classes_finales!$W$33</f>
        <v>6.4895437556819697</v>
      </c>
      <c r="K4116">
        <f>IF(OR(C4116&lt;10,C4116&gt;450),0,IF(H4116&gt;=MAX(Classes_finales!D:D),$M$1,Donnees_SIG!J4116))</f>
        <v>7.914299999999999</v>
      </c>
      <c r="P4116" t="s">
        <v>39</v>
      </c>
    </row>
    <row r="4117" spans="1:16">
      <c r="A4117" t="s">
        <v>8268</v>
      </c>
      <c r="B4117" t="s">
        <v>8269</v>
      </c>
      <c r="C4117">
        <v>65.708099364999995</v>
      </c>
      <c r="D4117" t="s">
        <v>37</v>
      </c>
      <c r="E4117">
        <v>791714.216500893</v>
      </c>
      <c r="F4117">
        <v>9638143.1926390398</v>
      </c>
      <c r="G4117">
        <f>IF(C4117="","",VLOOKUP(C4117,Classes_detaillees!B:D,Classes_detaillees!C$1,TRUE))</f>
        <v>70</v>
      </c>
      <c r="H4117">
        <f>IF(C4117="","",VLOOKUP(C4117,Classes_finales!B:D,Classes_finales!C$1,TRUE))</f>
        <v>70</v>
      </c>
      <c r="I4117">
        <f t="shared" si="64"/>
        <v>20</v>
      </c>
      <c r="J4117" s="31">
        <f>Classes_finales!$W$30*C4117^3+Classes_finales!$W$31*C4117^2+Classes_finales!$W$32*C4117+Classes_finales!$W$33</f>
        <v>7.0857445943356421</v>
      </c>
      <c r="K4117">
        <f>IF(OR(C4117&lt;10,C4117&gt;450),0,IF(H4117&gt;=MAX(Classes_finales!D:D),$M$1,Donnees_SIG!J4117))</f>
        <v>7.0857445943356421</v>
      </c>
      <c r="P4117" t="s">
        <v>39</v>
      </c>
    </row>
    <row r="4118" spans="1:16">
      <c r="A4118" t="s">
        <v>8270</v>
      </c>
      <c r="B4118" t="s">
        <v>8271</v>
      </c>
      <c r="C4118">
        <v>113.91709899999999</v>
      </c>
      <c r="D4118" t="s">
        <v>37</v>
      </c>
      <c r="E4118">
        <v>790881.26118722698</v>
      </c>
      <c r="F4118">
        <v>9638397.5599476006</v>
      </c>
      <c r="G4118">
        <f>IF(C4118="","",VLOOKUP(C4118,Classes_detaillees!B:D,Classes_detaillees!C$1,TRUE))</f>
        <v>115</v>
      </c>
      <c r="H4118">
        <f>IF(C4118="","",VLOOKUP(C4118,Classes_finales!B:D,Classes_finales!C$1,TRUE))</f>
        <v>80</v>
      </c>
      <c r="I4118">
        <f t="shared" si="64"/>
        <v>20</v>
      </c>
      <c r="J4118" s="31">
        <f>Classes_finales!$W$30*C4118^3+Classes_finales!$W$31*C4118^2+Classes_finales!$W$32*C4118+Classes_finales!$W$33</f>
        <v>4.9875307979031529</v>
      </c>
      <c r="K4118">
        <f>IF(OR(C4118&lt;10,C4118&gt;450),0,IF(H4118&gt;=MAX(Classes_finales!D:D),$M$1,Donnees_SIG!J4118))</f>
        <v>7.914299999999999</v>
      </c>
      <c r="P4118" t="s">
        <v>39</v>
      </c>
    </row>
    <row r="4119" spans="1:16">
      <c r="A4119" t="s">
        <v>8272</v>
      </c>
      <c r="B4119" t="s">
        <v>8273</v>
      </c>
      <c r="C4119">
        <v>8.4148998259999992</v>
      </c>
      <c r="D4119" t="s">
        <v>37</v>
      </c>
      <c r="E4119">
        <v>792610.73879536695</v>
      </c>
      <c r="F4119">
        <v>9638574.5348447096</v>
      </c>
      <c r="G4119">
        <f>IF(C4119="","",VLOOKUP(C4119,Classes_detaillees!B:D,Classes_detaillees!C$1,TRUE))</f>
        <v>10</v>
      </c>
      <c r="H4119">
        <f>IF(C4119="","",VLOOKUP(C4119,Classes_finales!B:D,Classes_finales!C$1,TRUE))</f>
        <v>10</v>
      </c>
      <c r="I4119">
        <f t="shared" si="64"/>
        <v>20</v>
      </c>
      <c r="J4119" s="31">
        <f>Classes_finales!$W$30*C4119^3+Classes_finales!$W$31*C4119^2+Classes_finales!$W$32*C4119+Classes_finales!$W$33</f>
        <v>0.14497371421901561</v>
      </c>
      <c r="K4119">
        <f>IF(OR(C4119&lt;10,C4119&gt;450),0,IF(H4119&gt;=MAX(Classes_finales!D:D),$M$1,Donnees_SIG!J4119))</f>
        <v>0</v>
      </c>
      <c r="P4119" t="s">
        <v>39</v>
      </c>
    </row>
    <row r="4120" spans="1:16">
      <c r="A4120" t="s">
        <v>8274</v>
      </c>
      <c r="B4120" s="31" t="s">
        <v>8275</v>
      </c>
      <c r="C4120">
        <v>131.16960144000001</v>
      </c>
      <c r="D4120" t="s">
        <v>37</v>
      </c>
      <c r="E4120">
        <v>790210.52402004902</v>
      </c>
      <c r="F4120">
        <v>9637546.4035916496</v>
      </c>
      <c r="G4120">
        <f>IF(C4120="","",VLOOKUP(C4120,Classes_detaillees!B:D,Classes_detaillees!C$1,TRUE))</f>
        <v>135</v>
      </c>
      <c r="H4120">
        <f>IF(C4120="","",VLOOKUP(C4120,Classes_finales!B:D,Classes_finales!C$1,TRUE))</f>
        <v>80</v>
      </c>
      <c r="I4120">
        <f t="shared" si="64"/>
        <v>20</v>
      </c>
      <c r="J4120" s="31">
        <f>Classes_finales!$W$30*C4120^3+Classes_finales!$W$31*C4120^2+Classes_finales!$W$32*C4120+Classes_finales!$W$33</f>
        <v>-0.29880613223914887</v>
      </c>
      <c r="K4120">
        <f>IF(OR(C4120&lt;10,C4120&gt;450),0,IF(H4120&gt;=MAX(Classes_finales!D:D),$M$1,Donnees_SIG!J4120))</f>
        <v>7.914299999999999</v>
      </c>
      <c r="P4120" t="s">
        <v>39</v>
      </c>
    </row>
    <row r="4121" spans="1:16">
      <c r="A4121" t="s">
        <v>8276</v>
      </c>
      <c r="B4121" t="s">
        <v>8277</v>
      </c>
      <c r="C4121">
        <v>55.364898682000003</v>
      </c>
      <c r="D4121" t="s">
        <v>37</v>
      </c>
      <c r="E4121">
        <v>790420.21492656705</v>
      </c>
      <c r="F4121">
        <v>9637787.3056633994</v>
      </c>
      <c r="G4121">
        <f>IF(C4121="","",VLOOKUP(C4121,Classes_detaillees!B:D,Classes_detaillees!C$1,TRUE))</f>
        <v>60</v>
      </c>
      <c r="H4121">
        <f>IF(C4121="","",VLOOKUP(C4121,Classes_finales!B:D,Classes_finales!C$1,TRUE))</f>
        <v>60</v>
      </c>
      <c r="I4121">
        <f t="shared" si="64"/>
        <v>20</v>
      </c>
      <c r="J4121" s="31">
        <f>Classes_finales!$W$30*C4121^3+Classes_finales!$W$31*C4121^2+Classes_finales!$W$32*C4121+Classes_finales!$W$33</f>
        <v>6.0219916673810232</v>
      </c>
      <c r="K4121">
        <f>IF(OR(C4121&lt;10,C4121&gt;450),0,IF(H4121&gt;=MAX(Classes_finales!D:D),$M$1,Donnees_SIG!J4121))</f>
        <v>6.0219916673810232</v>
      </c>
      <c r="P4121" t="s">
        <v>39</v>
      </c>
    </row>
    <row r="4122" spans="1:16">
      <c r="A4122" t="s">
        <v>8278</v>
      </c>
      <c r="B4122" t="s">
        <v>8279</v>
      </c>
      <c r="C4122">
        <v>15.796299934</v>
      </c>
      <c r="D4122" t="s">
        <v>37</v>
      </c>
      <c r="E4122">
        <v>783480.14129953901</v>
      </c>
      <c r="F4122">
        <v>9637158.5627839491</v>
      </c>
      <c r="G4122">
        <f>IF(C4122="","",VLOOKUP(C4122,Classes_detaillees!B:D,Classes_detaillees!C$1,TRUE))</f>
        <v>20</v>
      </c>
      <c r="H4122">
        <f>IF(C4122="","",VLOOKUP(C4122,Classes_finales!B:D,Classes_finales!C$1,TRUE))</f>
        <v>30</v>
      </c>
      <c r="I4122">
        <f t="shared" si="64"/>
        <v>20</v>
      </c>
      <c r="J4122" s="31">
        <f>Classes_finales!$W$30*C4122^3+Classes_finales!$W$31*C4122^2+Classes_finales!$W$32*C4122+Classes_finales!$W$33</f>
        <v>0.89122943586635905</v>
      </c>
      <c r="K4122">
        <f>IF(OR(C4122&lt;10,C4122&gt;450),0,IF(H4122&gt;=MAX(Classes_finales!D:D),$M$1,Donnees_SIG!J4122))</f>
        <v>0.89122943586635905</v>
      </c>
      <c r="P4122" t="s">
        <v>39</v>
      </c>
    </row>
    <row r="4123" spans="1:16">
      <c r="A4123" t="s">
        <v>8280</v>
      </c>
      <c r="B4123" t="s">
        <v>8281</v>
      </c>
      <c r="C4123">
        <v>43.302799225000001</v>
      </c>
      <c r="D4123" t="s">
        <v>37</v>
      </c>
      <c r="E4123">
        <v>790423.54099514405</v>
      </c>
      <c r="F4123">
        <v>9639515.4454737306</v>
      </c>
      <c r="G4123">
        <f>IF(C4123="","",VLOOKUP(C4123,Classes_detaillees!B:D,Classes_detaillees!C$1,TRUE))</f>
        <v>45</v>
      </c>
      <c r="H4123">
        <f>IF(C4123="","",VLOOKUP(C4123,Classes_finales!B:D,Classes_finales!C$1,TRUE))</f>
        <v>50</v>
      </c>
      <c r="I4123">
        <f t="shared" si="64"/>
        <v>20</v>
      </c>
      <c r="J4123" s="31">
        <f>Classes_finales!$W$30*C4123^3+Classes_finales!$W$31*C4123^2+Classes_finales!$W$32*C4123+Classes_finales!$W$33</f>
        <v>4.4875509467928527</v>
      </c>
      <c r="K4123">
        <f>IF(OR(C4123&lt;10,C4123&gt;450),0,IF(H4123&gt;=MAX(Classes_finales!D:D),$M$1,Donnees_SIG!J4123))</f>
        <v>4.4875509467928527</v>
      </c>
      <c r="P4123" t="s">
        <v>39</v>
      </c>
    </row>
    <row r="4124" spans="1:16">
      <c r="A4124" t="s">
        <v>8282</v>
      </c>
      <c r="B4124" s="31" t="s">
        <v>8283</v>
      </c>
      <c r="C4124">
        <v>286.68591308999999</v>
      </c>
      <c r="D4124" t="s">
        <v>37</v>
      </c>
      <c r="E4124">
        <v>790501.46941292705</v>
      </c>
      <c r="F4124">
        <v>9637863.1363360807</v>
      </c>
      <c r="G4124">
        <f>IF(C4124="","",VLOOKUP(C4124,Classes_detaillees!B:D,Classes_detaillees!C$1,TRUE))</f>
        <v>290</v>
      </c>
      <c r="H4124">
        <f>IF(C4124="","",VLOOKUP(C4124,Classes_finales!B:D,Classes_finales!C$1,TRUE))</f>
        <v>80</v>
      </c>
      <c r="I4124">
        <f t="shared" si="64"/>
        <v>20</v>
      </c>
      <c r="J4124" s="31">
        <f>Classes_finales!$W$30*C4124^3+Classes_finales!$W$31*C4124^2+Classes_finales!$W$32*C4124+Classes_finales!$W$33</f>
        <v>-274.59738012585967</v>
      </c>
      <c r="K4124">
        <f>IF(OR(C4124&lt;10,C4124&gt;450),0,IF(H4124&gt;=MAX(Classes_finales!D:D),$M$1,Donnees_SIG!J4124))</f>
        <v>7.914299999999999</v>
      </c>
      <c r="P4124" t="s">
        <v>39</v>
      </c>
    </row>
    <row r="4125" spans="1:16">
      <c r="A4125" t="s">
        <v>8284</v>
      </c>
      <c r="B4125" s="31" t="s">
        <v>8285</v>
      </c>
      <c r="C4125">
        <v>66.496002196999996</v>
      </c>
      <c r="D4125" t="s">
        <v>37</v>
      </c>
      <c r="E4125">
        <v>790569.10499253205</v>
      </c>
      <c r="F4125">
        <v>9639340.0459178202</v>
      </c>
      <c r="G4125">
        <f>IF(C4125="","",VLOOKUP(C4125,Classes_detaillees!B:D,Classes_detaillees!C$1,TRUE))</f>
        <v>70</v>
      </c>
      <c r="H4125">
        <f>IF(C4125="","",VLOOKUP(C4125,Classes_finales!B:D,Classes_finales!C$1,TRUE))</f>
        <v>70</v>
      </c>
      <c r="I4125">
        <f t="shared" si="64"/>
        <v>20</v>
      </c>
      <c r="J4125" s="31">
        <f>Classes_finales!$W$30*C4125^3+Classes_finales!$W$31*C4125^2+Classes_finales!$W$32*C4125+Classes_finales!$W$33</f>
        <v>7.1531709963032348</v>
      </c>
      <c r="K4125">
        <f>IF(OR(C4125&lt;10,C4125&gt;450),0,IF(H4125&gt;=MAX(Classes_finales!D:D),$M$1,Donnees_SIG!J4125))</f>
        <v>7.1531709963032348</v>
      </c>
      <c r="P4125" t="s">
        <v>39</v>
      </c>
    </row>
    <row r="4126" spans="1:16">
      <c r="A4126" t="s">
        <v>8286</v>
      </c>
      <c r="B4126" t="s">
        <v>8287</v>
      </c>
      <c r="C4126">
        <v>53.877899169999999</v>
      </c>
      <c r="D4126" t="s">
        <v>37</v>
      </c>
      <c r="E4126">
        <v>786469.80714448297</v>
      </c>
      <c r="F4126">
        <v>9635992.4951197505</v>
      </c>
      <c r="G4126">
        <f>IF(C4126="","",VLOOKUP(C4126,Classes_detaillees!B:D,Classes_detaillees!C$1,TRUE))</f>
        <v>55</v>
      </c>
      <c r="H4126">
        <f>IF(C4126="","",VLOOKUP(C4126,Classes_finales!B:D,Classes_finales!C$1,TRUE))</f>
        <v>60</v>
      </c>
      <c r="I4126">
        <f t="shared" si="64"/>
        <v>20</v>
      </c>
      <c r="J4126" s="31">
        <f>Classes_finales!$W$30*C4126^3+Classes_finales!$W$31*C4126^2+Classes_finales!$W$32*C4126+Classes_finales!$W$33</f>
        <v>5.8462085982316854</v>
      </c>
      <c r="K4126">
        <f>IF(OR(C4126&lt;10,C4126&gt;450),0,IF(H4126&gt;=MAX(Classes_finales!D:D),$M$1,Donnees_SIG!J4126))</f>
        <v>5.8462085982316854</v>
      </c>
      <c r="P4126" t="s">
        <v>39</v>
      </c>
    </row>
    <row r="4127" spans="1:16">
      <c r="A4127" t="s">
        <v>8288</v>
      </c>
      <c r="B4127" t="s">
        <v>8289</v>
      </c>
      <c r="C4127">
        <v>29.908300400000002</v>
      </c>
      <c r="D4127" t="s">
        <v>37</v>
      </c>
      <c r="E4127">
        <v>791729.22657746496</v>
      </c>
      <c r="F4127">
        <v>9638261.2285185903</v>
      </c>
      <c r="G4127">
        <f>IF(C4127="","",VLOOKUP(C4127,Classes_detaillees!B:D,Classes_detaillees!C$1,TRUE))</f>
        <v>30</v>
      </c>
      <c r="H4127">
        <f>IF(C4127="","",VLOOKUP(C4127,Classes_finales!B:D,Classes_finales!C$1,TRUE))</f>
        <v>30</v>
      </c>
      <c r="I4127">
        <f t="shared" si="64"/>
        <v>20</v>
      </c>
      <c r="J4127" s="31">
        <f>Classes_finales!$W$30*C4127^3+Classes_finales!$W$31*C4127^2+Classes_finales!$W$32*C4127+Classes_finales!$W$33</f>
        <v>2.6569331029083592</v>
      </c>
      <c r="K4127">
        <f>IF(OR(C4127&lt;10,C4127&gt;450),0,IF(H4127&gt;=MAX(Classes_finales!D:D),$M$1,Donnees_SIG!J4127))</f>
        <v>2.6569331029083592</v>
      </c>
      <c r="P4127" t="s">
        <v>39</v>
      </c>
    </row>
    <row r="4128" spans="1:16">
      <c r="A4128" t="s">
        <v>8290</v>
      </c>
      <c r="B4128" t="s">
        <v>8291</v>
      </c>
      <c r="C4128">
        <v>225.47799683</v>
      </c>
      <c r="D4128" t="s">
        <v>37</v>
      </c>
      <c r="E4128">
        <v>792048.32634961698</v>
      </c>
      <c r="F4128">
        <v>9638594.3336747494</v>
      </c>
      <c r="G4128">
        <f>IF(C4128="","",VLOOKUP(C4128,Classes_detaillees!B:D,Classes_detaillees!C$1,TRUE))</f>
        <v>230</v>
      </c>
      <c r="H4128">
        <f>IF(C4128="","",VLOOKUP(C4128,Classes_finales!B:D,Classes_finales!C$1,TRUE))</f>
        <v>80</v>
      </c>
      <c r="I4128">
        <f t="shared" si="64"/>
        <v>20</v>
      </c>
      <c r="J4128" s="31">
        <f>Classes_finales!$W$30*C4128^3+Classes_finales!$W$31*C4128^2+Classes_finales!$W$32*C4128+Classes_finales!$W$33</f>
        <v>-105.06678450901681</v>
      </c>
      <c r="K4128">
        <f>IF(OR(C4128&lt;10,C4128&gt;450),0,IF(H4128&gt;=MAX(Classes_finales!D:D),$M$1,Donnees_SIG!J4128))</f>
        <v>7.914299999999999</v>
      </c>
      <c r="P4128" t="s">
        <v>39</v>
      </c>
    </row>
    <row r="4129" spans="1:16">
      <c r="A4129" t="s">
        <v>8292</v>
      </c>
      <c r="B4129" t="s">
        <v>8293</v>
      </c>
      <c r="C4129">
        <v>199.07539367999999</v>
      </c>
      <c r="D4129" t="s">
        <v>37</v>
      </c>
      <c r="E4129">
        <v>791790.74719426502</v>
      </c>
      <c r="F4129">
        <v>9638412.9547652509</v>
      </c>
      <c r="G4129">
        <f>IF(C4129="","",VLOOKUP(C4129,Classes_detaillees!B:D,Classes_detaillees!C$1,TRUE))</f>
        <v>200</v>
      </c>
      <c r="H4129">
        <f>IF(C4129="","",VLOOKUP(C4129,Classes_finales!B:D,Classes_finales!C$1,TRUE))</f>
        <v>80</v>
      </c>
      <c r="I4129">
        <f t="shared" si="64"/>
        <v>20</v>
      </c>
      <c r="J4129" s="31">
        <f>Classes_finales!$W$30*C4129^3+Classes_finales!$W$31*C4129^2+Classes_finales!$W$32*C4129+Classes_finales!$W$33</f>
        <v>-59.753270673447894</v>
      </c>
      <c r="K4129">
        <f>IF(OR(C4129&lt;10,C4129&gt;450),0,IF(H4129&gt;=MAX(Classes_finales!D:D),$M$1,Donnees_SIG!J4129))</f>
        <v>7.914299999999999</v>
      </c>
      <c r="P4129" t="s">
        <v>39</v>
      </c>
    </row>
    <row r="4130" spans="1:16">
      <c r="A4130" t="s">
        <v>8294</v>
      </c>
      <c r="B4130" t="s">
        <v>8295</v>
      </c>
      <c r="C4130">
        <v>64.320701599000003</v>
      </c>
      <c r="D4130" t="s">
        <v>37</v>
      </c>
      <c r="E4130">
        <v>783358.79331351805</v>
      </c>
      <c r="F4130">
        <v>9636921.7815161105</v>
      </c>
      <c r="G4130">
        <f>IF(C4130="","",VLOOKUP(C4130,Classes_detaillees!B:D,Classes_detaillees!C$1,TRUE))</f>
        <v>65</v>
      </c>
      <c r="H4130">
        <f>IF(C4130="","",VLOOKUP(C4130,Classes_finales!B:D,Classes_finales!C$1,TRUE))</f>
        <v>70</v>
      </c>
      <c r="I4130">
        <f t="shared" si="64"/>
        <v>20</v>
      </c>
      <c r="J4130" s="31">
        <f>Classes_finales!$W$30*C4130^3+Classes_finales!$W$31*C4130^2+Classes_finales!$W$32*C4130+Classes_finales!$W$33</f>
        <v>6.9617925334055908</v>
      </c>
      <c r="K4130">
        <f>IF(OR(C4130&lt;10,C4130&gt;450),0,IF(H4130&gt;=MAX(Classes_finales!D:D),$M$1,Donnees_SIG!J4130))</f>
        <v>6.9617925334055908</v>
      </c>
      <c r="P4130" t="s">
        <v>39</v>
      </c>
    </row>
    <row r="4131" spans="1:16">
      <c r="A4131" t="s">
        <v>8296</v>
      </c>
      <c r="B4131" t="s">
        <v>8297</v>
      </c>
      <c r="C4131">
        <v>317.73019409</v>
      </c>
      <c r="D4131" t="s">
        <v>37</v>
      </c>
      <c r="E4131">
        <v>791173.75195184501</v>
      </c>
      <c r="F4131">
        <v>9638731.4352059904</v>
      </c>
      <c r="G4131">
        <f>IF(C4131="","",VLOOKUP(C4131,Classes_detaillees!B:D,Classes_detaillees!C$1,TRUE))</f>
        <v>320</v>
      </c>
      <c r="H4131">
        <f>IF(C4131="","",VLOOKUP(C4131,Classes_finales!B:D,Classes_finales!C$1,TRUE))</f>
        <v>80</v>
      </c>
      <c r="I4131">
        <f t="shared" si="64"/>
        <v>20</v>
      </c>
      <c r="J4131" s="31">
        <f>Classes_finales!$W$30*C4131^3+Classes_finales!$W$31*C4131^2+Classes_finales!$W$32*C4131+Classes_finales!$W$33</f>
        <v>-401.81640160563575</v>
      </c>
      <c r="K4131">
        <f>IF(OR(C4131&lt;10,C4131&gt;450),0,IF(H4131&gt;=MAX(Classes_finales!D:D),$M$1,Donnees_SIG!J4131))</f>
        <v>7.914299999999999</v>
      </c>
      <c r="P4131" t="s">
        <v>39</v>
      </c>
    </row>
    <row r="4132" spans="1:16">
      <c r="A4132" t="s">
        <v>8298</v>
      </c>
      <c r="B4132" s="31" t="s">
        <v>8299</v>
      </c>
      <c r="C4132">
        <v>56.833599091000004</v>
      </c>
      <c r="D4132" t="s">
        <v>37</v>
      </c>
      <c r="E4132">
        <v>791504.18646252505</v>
      </c>
      <c r="F4132">
        <v>9638381.4049181994</v>
      </c>
      <c r="G4132">
        <f>IF(C4132="","",VLOOKUP(C4132,Classes_detaillees!B:D,Classes_detaillees!C$1,TRUE))</f>
        <v>60</v>
      </c>
      <c r="H4132">
        <f>IF(C4132="","",VLOOKUP(C4132,Classes_finales!B:D,Classes_finales!C$1,TRUE))</f>
        <v>60</v>
      </c>
      <c r="I4132">
        <f t="shared" si="64"/>
        <v>20</v>
      </c>
      <c r="J4132" s="31">
        <f>Classes_finales!$W$30*C4132^3+Classes_finales!$W$31*C4132^2+Classes_finales!$W$32*C4132+Classes_finales!$W$33</f>
        <v>6.1907429447512605</v>
      </c>
      <c r="K4132">
        <f>IF(OR(C4132&lt;10,C4132&gt;450),0,IF(H4132&gt;=MAX(Classes_finales!D:D),$M$1,Donnees_SIG!J4132))</f>
        <v>6.1907429447512605</v>
      </c>
      <c r="P4132" t="s">
        <v>39</v>
      </c>
    </row>
    <row r="4133" spans="1:16">
      <c r="A4133" t="s">
        <v>8300</v>
      </c>
      <c r="B4133" s="31" t="s">
        <v>8301</v>
      </c>
      <c r="C4133">
        <v>23.333099364999999</v>
      </c>
      <c r="D4133" t="s">
        <v>37</v>
      </c>
      <c r="E4133">
        <v>791424.71085653396</v>
      </c>
      <c r="F4133">
        <v>9638991.5826275293</v>
      </c>
      <c r="G4133">
        <f>IF(C4133="","",VLOOKUP(C4133,Classes_detaillees!B:D,Classes_detaillees!C$1,TRUE))</f>
        <v>25</v>
      </c>
      <c r="H4133">
        <f>IF(C4133="","",VLOOKUP(C4133,Classes_finales!B:D,Classes_finales!C$1,TRUE))</f>
        <v>30</v>
      </c>
      <c r="I4133">
        <f t="shared" si="64"/>
        <v>20</v>
      </c>
      <c r="J4133" s="31">
        <f>Classes_finales!$W$30*C4133^3+Classes_finales!$W$31*C4133^2+Classes_finales!$W$32*C4133+Classes_finales!$W$33</f>
        <v>1.7936406798326634</v>
      </c>
      <c r="K4133">
        <f>IF(OR(C4133&lt;10,C4133&gt;450),0,IF(H4133&gt;=MAX(Classes_finales!D:D),$M$1,Donnees_SIG!J4133))</f>
        <v>1.7936406798326634</v>
      </c>
      <c r="P4133" t="s">
        <v>39</v>
      </c>
    </row>
    <row r="4134" spans="1:16">
      <c r="A4134" t="s">
        <v>8302</v>
      </c>
      <c r="B4134" s="31" t="s">
        <v>8303</v>
      </c>
      <c r="C4134">
        <v>12.037799835</v>
      </c>
      <c r="D4134" t="s">
        <v>37</v>
      </c>
      <c r="E4134">
        <v>790596.50290989899</v>
      </c>
      <c r="F4134">
        <v>9638769.49884036</v>
      </c>
      <c r="G4134">
        <f>IF(C4134="","",VLOOKUP(C4134,Classes_detaillees!B:D,Classes_detaillees!C$1,TRUE))</f>
        <v>15</v>
      </c>
      <c r="H4134">
        <f>IF(C4134="","",VLOOKUP(C4134,Classes_finales!B:D,Classes_finales!C$1,TRUE))</f>
        <v>15</v>
      </c>
      <c r="I4134">
        <f t="shared" si="64"/>
        <v>20</v>
      </c>
      <c r="J4134" s="31">
        <f>Classes_finales!$W$30*C4134^3+Classes_finales!$W$31*C4134^2+Classes_finales!$W$32*C4134+Classes_finales!$W$33</f>
        <v>0.49116216490964959</v>
      </c>
      <c r="K4134">
        <f>IF(OR(C4134&lt;10,C4134&gt;450),0,IF(H4134&gt;=MAX(Classes_finales!D:D),$M$1,Donnees_SIG!J4134))</f>
        <v>0.49116216490964959</v>
      </c>
      <c r="P4134" t="s">
        <v>39</v>
      </c>
    </row>
    <row r="4135" spans="1:16">
      <c r="A4135" t="s">
        <v>8304</v>
      </c>
      <c r="B4135" s="31" t="s">
        <v>8305</v>
      </c>
      <c r="C4135">
        <v>70.960403442</v>
      </c>
      <c r="D4135" t="s">
        <v>37</v>
      </c>
      <c r="E4135">
        <v>792164.71752879</v>
      </c>
      <c r="F4135">
        <v>9638308.1125923302</v>
      </c>
      <c r="G4135">
        <f>IF(C4135="","",VLOOKUP(C4135,Classes_detaillees!B:D,Classes_detaillees!C$1,TRUE))</f>
        <v>75</v>
      </c>
      <c r="H4135">
        <f>IF(C4135="","",VLOOKUP(C4135,Classes_finales!B:D,Classes_finales!C$1,TRUE))</f>
        <v>80</v>
      </c>
      <c r="I4135">
        <f t="shared" si="64"/>
        <v>20</v>
      </c>
      <c r="J4135" s="31">
        <f>Classes_finales!$W$30*C4135^3+Classes_finales!$W$31*C4135^2+Classes_finales!$W$32*C4135+Classes_finales!$W$33</f>
        <v>7.4915301374568823</v>
      </c>
      <c r="K4135">
        <f>IF(OR(C4135&lt;10,C4135&gt;450),0,IF(H4135&gt;=MAX(Classes_finales!D:D),$M$1,Donnees_SIG!J4135))</f>
        <v>7.914299999999999</v>
      </c>
      <c r="P4135" t="s">
        <v>39</v>
      </c>
    </row>
    <row r="4136" spans="1:16">
      <c r="A4136" t="s">
        <v>8306</v>
      </c>
      <c r="B4136" t="s">
        <v>8307</v>
      </c>
      <c r="C4136">
        <v>44.758998871000003</v>
      </c>
      <c r="D4136" t="s">
        <v>37</v>
      </c>
      <c r="E4136">
        <v>783571.42303170799</v>
      </c>
      <c r="F4136">
        <v>9636505.72456697</v>
      </c>
      <c r="G4136">
        <f>IF(C4136="","",VLOOKUP(C4136,Classes_detaillees!B:D,Classes_detaillees!C$1,TRUE))</f>
        <v>45</v>
      </c>
      <c r="H4136">
        <f>IF(C4136="","",VLOOKUP(C4136,Classes_finales!B:D,Classes_finales!C$1,TRUE))</f>
        <v>50</v>
      </c>
      <c r="I4136">
        <f t="shared" si="64"/>
        <v>20</v>
      </c>
      <c r="J4136" s="31">
        <f>Classes_finales!$W$30*C4136^3+Classes_finales!$W$31*C4136^2+Classes_finales!$W$32*C4136+Classes_finales!$W$33</f>
        <v>4.6831216885736655</v>
      </c>
      <c r="K4136">
        <f>IF(OR(C4136&lt;10,C4136&gt;450),0,IF(H4136&gt;=MAX(Classes_finales!D:D),$M$1,Donnees_SIG!J4136))</f>
        <v>4.6831216885736655</v>
      </c>
      <c r="P4136" t="s">
        <v>39</v>
      </c>
    </row>
    <row r="4137" spans="1:16">
      <c r="A4137" t="s">
        <v>8308</v>
      </c>
      <c r="B4137" t="s">
        <v>8309</v>
      </c>
      <c r="C4137">
        <v>45.297698975000003</v>
      </c>
      <c r="D4137" t="s">
        <v>37</v>
      </c>
      <c r="E4137">
        <v>792786.55781115603</v>
      </c>
      <c r="F4137">
        <v>9638929.9935786091</v>
      </c>
      <c r="G4137">
        <f>IF(C4137="","",VLOOKUP(C4137,Classes_detaillees!B:D,Classes_detaillees!C$1,TRUE))</f>
        <v>50</v>
      </c>
      <c r="H4137">
        <f>IF(C4137="","",VLOOKUP(C4137,Classes_finales!B:D,Classes_finales!C$1,TRUE))</f>
        <v>50</v>
      </c>
      <c r="I4137">
        <f t="shared" si="64"/>
        <v>20</v>
      </c>
      <c r="J4137" s="31">
        <f>Classes_finales!$W$30*C4137^3+Classes_finales!$W$31*C4137^2+Classes_finales!$W$32*C4137+Classes_finales!$W$33</f>
        <v>4.7549682032556149</v>
      </c>
      <c r="K4137">
        <f>IF(OR(C4137&lt;10,C4137&gt;450),0,IF(H4137&gt;=MAX(Classes_finales!D:D),$M$1,Donnees_SIG!J4137))</f>
        <v>4.7549682032556149</v>
      </c>
      <c r="P4137" t="s">
        <v>39</v>
      </c>
    </row>
    <row r="4138" spans="1:16">
      <c r="A4138" t="s">
        <v>8310</v>
      </c>
      <c r="B4138" t="s">
        <v>8311</v>
      </c>
      <c r="C4138">
        <v>164.25590514999999</v>
      </c>
      <c r="D4138" t="s">
        <v>37</v>
      </c>
      <c r="E4138">
        <v>790094.92073314905</v>
      </c>
      <c r="F4138">
        <v>9638768.2956929393</v>
      </c>
      <c r="G4138">
        <f>IF(C4138="","",VLOOKUP(C4138,Classes_detaillees!B:D,Classes_detaillees!C$1,TRUE))</f>
        <v>165</v>
      </c>
      <c r="H4138">
        <f>IF(C4138="","",VLOOKUP(C4138,Classes_finales!B:D,Classes_finales!C$1,TRUE))</f>
        <v>80</v>
      </c>
      <c r="I4138">
        <f t="shared" si="64"/>
        <v>20</v>
      </c>
      <c r="J4138" s="31">
        <f>Classes_finales!$W$30*C4138^3+Classes_finales!$W$31*C4138^2+Classes_finales!$W$32*C4138+Classes_finales!$W$33</f>
        <v>-20.408027994846371</v>
      </c>
      <c r="K4138">
        <f>IF(OR(C4138&lt;10,C4138&gt;450),0,IF(H4138&gt;=MAX(Classes_finales!D:D),$M$1,Donnees_SIG!J4138))</f>
        <v>7.914299999999999</v>
      </c>
      <c r="P4138" t="s">
        <v>39</v>
      </c>
    </row>
    <row r="4139" spans="1:16">
      <c r="A4139" t="s">
        <v>8312</v>
      </c>
      <c r="B4139" t="s">
        <v>8313</v>
      </c>
      <c r="C4139">
        <v>715.35772704999999</v>
      </c>
      <c r="D4139" t="s">
        <v>37</v>
      </c>
      <c r="E4139">
        <v>783061.17344389705</v>
      </c>
      <c r="F4139">
        <v>9635654.1415838208</v>
      </c>
      <c r="G4139">
        <f>IF(C4139="","",VLOOKUP(C4139,Classes_detaillees!B:D,Classes_detaillees!C$1,TRUE))</f>
        <v>720</v>
      </c>
      <c r="H4139">
        <f>IF(C4139="","",VLOOKUP(C4139,Classes_finales!B:D,Classes_finales!C$1,TRUE))</f>
        <v>80</v>
      </c>
      <c r="I4139">
        <f t="shared" si="64"/>
        <v>20</v>
      </c>
      <c r="J4139" s="31">
        <f>Classes_finales!$W$30*C4139^3+Classes_finales!$W$31*C4139^2+Classes_finales!$W$32*C4139+Classes_finales!$W$33</f>
        <v>-6155.4488859390294</v>
      </c>
      <c r="K4139">
        <f>IF(OR(C4139&lt;10,C4139&gt;450),0,IF(H4139&gt;=MAX(Classes_finales!D:D),$M$1,Donnees_SIG!J4139))</f>
        <v>0</v>
      </c>
      <c r="P4139" t="s">
        <v>39</v>
      </c>
    </row>
    <row r="4140" spans="1:16">
      <c r="A4140" t="s">
        <v>8314</v>
      </c>
      <c r="B4140" t="s">
        <v>8315</v>
      </c>
      <c r="C4140">
        <v>37.485801696999999</v>
      </c>
      <c r="D4140" t="s">
        <v>37</v>
      </c>
      <c r="E4140">
        <v>792487.11809085798</v>
      </c>
      <c r="F4140">
        <v>9638653.9776998404</v>
      </c>
      <c r="G4140">
        <f>IF(C4140="","",VLOOKUP(C4140,Classes_detaillees!B:D,Classes_detaillees!C$1,TRUE))</f>
        <v>40</v>
      </c>
      <c r="H4140">
        <f>IF(C4140="","",VLOOKUP(C4140,Classes_finales!B:D,Classes_finales!C$1,TRUE))</f>
        <v>40</v>
      </c>
      <c r="I4140">
        <f t="shared" si="64"/>
        <v>20</v>
      </c>
      <c r="J4140" s="31">
        <f>Classes_finales!$W$30*C4140^3+Classes_finales!$W$31*C4140^2+Classes_finales!$W$32*C4140+Classes_finales!$W$33</f>
        <v>3.6931598683575797</v>
      </c>
      <c r="K4140">
        <f>IF(OR(C4140&lt;10,C4140&gt;450),0,IF(H4140&gt;=MAX(Classes_finales!D:D),$M$1,Donnees_SIG!J4140))</f>
        <v>3.6931598683575797</v>
      </c>
      <c r="P4140" t="s">
        <v>39</v>
      </c>
    </row>
    <row r="4141" spans="1:16">
      <c r="A4141" t="s">
        <v>8316</v>
      </c>
      <c r="B4141" t="s">
        <v>8317</v>
      </c>
      <c r="C4141">
        <v>75.992599487000007</v>
      </c>
      <c r="D4141" t="s">
        <v>37</v>
      </c>
      <c r="E4141">
        <v>784511.23074948497</v>
      </c>
      <c r="F4141">
        <v>9636491.1739971302</v>
      </c>
      <c r="G4141">
        <f>IF(C4141="","",VLOOKUP(C4141,Classes_detaillees!B:D,Classes_detaillees!C$1,TRUE))</f>
        <v>80</v>
      </c>
      <c r="H4141">
        <f>IF(C4141="","",VLOOKUP(C4141,Classes_finales!B:D,Classes_finales!C$1,TRUE))</f>
        <v>80</v>
      </c>
      <c r="I4141">
        <f t="shared" si="64"/>
        <v>20</v>
      </c>
      <c r="J4141" s="31">
        <f>Classes_finales!$W$30*C4141^3+Classes_finales!$W$31*C4141^2+Classes_finales!$W$32*C4141+Classes_finales!$W$33</f>
        <v>7.7740487718049671</v>
      </c>
      <c r="K4141">
        <f>IF(OR(C4141&lt;10,C4141&gt;450),0,IF(H4141&gt;=MAX(Classes_finales!D:D),$M$1,Donnees_SIG!J4141))</f>
        <v>7.914299999999999</v>
      </c>
      <c r="P4141" t="s">
        <v>39</v>
      </c>
    </row>
    <row r="4142" spans="1:16">
      <c r="A4142" t="s">
        <v>8318</v>
      </c>
      <c r="B4142" t="s">
        <v>8319</v>
      </c>
      <c r="C4142">
        <v>16.843099594000002</v>
      </c>
      <c r="D4142" t="s">
        <v>37</v>
      </c>
      <c r="E4142">
        <v>792291.01467935496</v>
      </c>
      <c r="F4142">
        <v>9638599.3236208595</v>
      </c>
      <c r="G4142">
        <f>IF(C4142="","",VLOOKUP(C4142,Classes_detaillees!B:D,Classes_detaillees!C$1,TRUE))</f>
        <v>20</v>
      </c>
      <c r="H4142">
        <f>IF(C4142="","",VLOOKUP(C4142,Classes_finales!B:D,Classes_finales!C$1,TRUE))</f>
        <v>30</v>
      </c>
      <c r="I4142">
        <f t="shared" si="64"/>
        <v>20</v>
      </c>
      <c r="J4142" s="31">
        <f>Classes_finales!$W$30*C4142^3+Classes_finales!$W$31*C4142^2+Classes_finales!$W$32*C4142+Classes_finales!$W$33</f>
        <v>1.0092259957506355</v>
      </c>
      <c r="K4142">
        <f>IF(OR(C4142&lt;10,C4142&gt;450),0,IF(H4142&gt;=MAX(Classes_finales!D:D),$M$1,Donnees_SIG!J4142))</f>
        <v>1.0092259957506355</v>
      </c>
      <c r="P4142" t="s">
        <v>39</v>
      </c>
    </row>
    <row r="4143" spans="1:16">
      <c r="A4143" t="s">
        <v>8320</v>
      </c>
      <c r="B4143" s="31" t="s">
        <v>8321</v>
      </c>
      <c r="C4143">
        <v>42.362098693999997</v>
      </c>
      <c r="D4143" t="s">
        <v>37</v>
      </c>
      <c r="E4143">
        <v>790424.67394855502</v>
      </c>
      <c r="F4143">
        <v>9638659.9002460204</v>
      </c>
      <c r="G4143">
        <f>IF(C4143="","",VLOOKUP(C4143,Classes_detaillees!B:D,Classes_detaillees!C$1,TRUE))</f>
        <v>45</v>
      </c>
      <c r="H4143">
        <f>IF(C4143="","",VLOOKUP(C4143,Classes_finales!B:D,Classes_finales!C$1,TRUE))</f>
        <v>50</v>
      </c>
      <c r="I4143">
        <f t="shared" si="64"/>
        <v>20</v>
      </c>
      <c r="J4143" s="31">
        <f>Classes_finales!$W$30*C4143^3+Classes_finales!$W$31*C4143^2+Classes_finales!$W$32*C4143+Classes_finales!$W$33</f>
        <v>4.3602918220835285</v>
      </c>
      <c r="K4143">
        <f>IF(OR(C4143&lt;10,C4143&gt;450),0,IF(H4143&gt;=MAX(Classes_finales!D:D),$M$1,Donnees_SIG!J4143))</f>
        <v>4.3602918220835285</v>
      </c>
      <c r="P4143" t="s">
        <v>39</v>
      </c>
    </row>
    <row r="4144" spans="1:16">
      <c r="A4144" t="s">
        <v>8322</v>
      </c>
      <c r="B4144" t="s">
        <v>8323</v>
      </c>
      <c r="C4144">
        <v>47.829101561999998</v>
      </c>
      <c r="D4144" t="s">
        <v>37</v>
      </c>
      <c r="E4144">
        <v>783510.01150222495</v>
      </c>
      <c r="F4144">
        <v>9637025.4248629492</v>
      </c>
      <c r="G4144">
        <f>IF(C4144="","",VLOOKUP(C4144,Classes_detaillees!B:D,Classes_detaillees!C$1,TRUE))</f>
        <v>50</v>
      </c>
      <c r="H4144">
        <f>IF(C4144="","",VLOOKUP(C4144,Classes_finales!B:D,Classes_finales!C$1,TRUE))</f>
        <v>50</v>
      </c>
      <c r="I4144">
        <f t="shared" si="64"/>
        <v>20</v>
      </c>
      <c r="J4144" s="31">
        <f>Classes_finales!$W$30*C4144^3+Classes_finales!$W$31*C4144^2+Classes_finales!$W$32*C4144+Classes_finales!$W$33</f>
        <v>5.0882473683997027</v>
      </c>
      <c r="K4144">
        <f>IF(OR(C4144&lt;10,C4144&gt;450),0,IF(H4144&gt;=MAX(Classes_finales!D:D),$M$1,Donnees_SIG!J4144))</f>
        <v>5.0882473683997027</v>
      </c>
      <c r="P4144" t="s">
        <v>39</v>
      </c>
    </row>
    <row r="4145" spans="1:16">
      <c r="A4145" t="s">
        <v>8324</v>
      </c>
      <c r="B4145" t="s">
        <v>8325</v>
      </c>
      <c r="C4145">
        <v>126.81240081999999</v>
      </c>
      <c r="D4145" t="s">
        <v>37</v>
      </c>
      <c r="E4145">
        <v>790074.76070173201</v>
      </c>
      <c r="F4145">
        <v>9637369.7462056</v>
      </c>
      <c r="G4145">
        <f>IF(C4145="","",VLOOKUP(C4145,Classes_detaillees!B:D,Classes_detaillees!C$1,TRUE))</f>
        <v>130</v>
      </c>
      <c r="H4145">
        <f>IF(C4145="","",VLOOKUP(C4145,Classes_finales!B:D,Classes_finales!C$1,TRUE))</f>
        <v>80</v>
      </c>
      <c r="I4145">
        <f t="shared" si="64"/>
        <v>20</v>
      </c>
      <c r="J4145" s="31">
        <f>Classes_finales!$W$30*C4145^3+Classes_finales!$W$31*C4145^2+Classes_finales!$W$32*C4145+Classes_finales!$W$33</f>
        <v>1.3305917988607914</v>
      </c>
      <c r="K4145">
        <f>IF(OR(C4145&lt;10,C4145&gt;450),0,IF(H4145&gt;=MAX(Classes_finales!D:D),$M$1,Donnees_SIG!J4145))</f>
        <v>7.914299999999999</v>
      </c>
      <c r="P4145" t="s">
        <v>39</v>
      </c>
    </row>
    <row r="4146" spans="1:16">
      <c r="A4146" t="s">
        <v>8326</v>
      </c>
      <c r="B4146" s="31" t="s">
        <v>8327</v>
      </c>
      <c r="C4146">
        <v>50.471401215</v>
      </c>
      <c r="D4146" t="s">
        <v>37</v>
      </c>
      <c r="E4146">
        <v>790135.13747859898</v>
      </c>
      <c r="F4146">
        <v>9637357.7862748709</v>
      </c>
      <c r="G4146">
        <f>IF(C4146="","",VLOOKUP(C4146,Classes_detaillees!B:D,Classes_detaillees!C$1,TRUE))</f>
        <v>55</v>
      </c>
      <c r="H4146">
        <f>IF(C4146="","",VLOOKUP(C4146,Classes_finales!B:D,Classes_finales!C$1,TRUE))</f>
        <v>60</v>
      </c>
      <c r="I4146">
        <f t="shared" si="64"/>
        <v>20</v>
      </c>
      <c r="J4146" s="31">
        <f>Classes_finales!$W$30*C4146^3+Classes_finales!$W$31*C4146^2+Classes_finales!$W$32*C4146+Classes_finales!$W$33</f>
        <v>5.4269409438119709</v>
      </c>
      <c r="K4146">
        <f>IF(OR(C4146&lt;10,C4146&gt;450),0,IF(H4146&gt;=MAX(Classes_finales!D:D),$M$1,Donnees_SIG!J4146))</f>
        <v>5.4269409438119709</v>
      </c>
      <c r="P4146" t="s">
        <v>39</v>
      </c>
    </row>
    <row r="4147" spans="1:16">
      <c r="A4147" t="s">
        <v>8328</v>
      </c>
      <c r="B4147" t="s">
        <v>8329</v>
      </c>
      <c r="C4147">
        <v>38.102100372000002</v>
      </c>
      <c r="D4147" t="s">
        <v>37</v>
      </c>
      <c r="E4147">
        <v>790755.57792919001</v>
      </c>
      <c r="F4147">
        <v>9637246.2615451105</v>
      </c>
      <c r="G4147">
        <f>IF(C4147="","",VLOOKUP(C4147,Classes_detaillees!B:D,Classes_detaillees!C$1,TRUE))</f>
        <v>40</v>
      </c>
      <c r="H4147">
        <f>IF(C4147="","",VLOOKUP(C4147,Classes_finales!B:D,Classes_finales!C$1,TRUE))</f>
        <v>40</v>
      </c>
      <c r="I4147">
        <f t="shared" si="64"/>
        <v>20</v>
      </c>
      <c r="J4147" s="31">
        <f>Classes_finales!$W$30*C4147^3+Classes_finales!$W$31*C4147^2+Classes_finales!$W$32*C4147+Classes_finales!$W$33</f>
        <v>3.7778938618893654</v>
      </c>
      <c r="K4147">
        <f>IF(OR(C4147&lt;10,C4147&gt;450),0,IF(H4147&gt;=MAX(Classes_finales!D:D),$M$1,Donnees_SIG!J4147))</f>
        <v>3.7778938618893654</v>
      </c>
      <c r="P4147" t="s">
        <v>39</v>
      </c>
    </row>
    <row r="4148" spans="1:16">
      <c r="A4148" t="s">
        <v>8330</v>
      </c>
      <c r="B4148" t="s">
        <v>8331</v>
      </c>
      <c r="C4148">
        <v>123.79630280000001</v>
      </c>
      <c r="D4148" t="s">
        <v>37</v>
      </c>
      <c r="E4148">
        <v>790370.80956306204</v>
      </c>
      <c r="F4148">
        <v>9638527.7144521195</v>
      </c>
      <c r="G4148">
        <f>IF(C4148="","",VLOOKUP(C4148,Classes_detaillees!B:D,Classes_detaillees!C$1,TRUE))</f>
        <v>125</v>
      </c>
      <c r="H4148">
        <f>IF(C4148="","",VLOOKUP(C4148,Classes_finales!B:D,Classes_finales!C$1,TRUE))</f>
        <v>80</v>
      </c>
      <c r="I4148">
        <f t="shared" si="64"/>
        <v>20</v>
      </c>
      <c r="J4148" s="31">
        <f>Classes_finales!$W$30*C4148^3+Classes_finales!$W$31*C4148^2+Classes_finales!$W$32*C4148+Classes_finales!$W$33</f>
        <v>2.3375980739120457</v>
      </c>
      <c r="K4148">
        <f>IF(OR(C4148&lt;10,C4148&gt;450),0,IF(H4148&gt;=MAX(Classes_finales!D:D),$M$1,Donnees_SIG!J4148))</f>
        <v>7.914299999999999</v>
      </c>
      <c r="P4148" t="s">
        <v>39</v>
      </c>
    </row>
    <row r="4149" spans="1:16">
      <c r="A4149" t="s">
        <v>8332</v>
      </c>
      <c r="B4149" s="31" t="s">
        <v>8333</v>
      </c>
      <c r="C4149">
        <v>143.03250122</v>
      </c>
      <c r="D4149" t="s">
        <v>37</v>
      </c>
      <c r="E4149">
        <v>790618.71322269901</v>
      </c>
      <c r="F4149">
        <v>9638144.2632533703</v>
      </c>
      <c r="G4149">
        <f>IF(C4149="","",VLOOKUP(C4149,Classes_detaillees!B:D,Classes_detaillees!C$1,TRUE))</f>
        <v>145</v>
      </c>
      <c r="H4149">
        <f>IF(C4149="","",VLOOKUP(C4149,Classes_finales!B:D,Classes_finales!C$1,TRUE))</f>
        <v>80</v>
      </c>
      <c r="I4149">
        <f t="shared" si="64"/>
        <v>20</v>
      </c>
      <c r="J4149" s="31">
        <f>Classes_finales!$W$30*C4149^3+Classes_finales!$W$31*C4149^2+Classes_finales!$W$32*C4149+Classes_finales!$W$33</f>
        <v>-5.8549246998923845</v>
      </c>
      <c r="K4149">
        <f>IF(OR(C4149&lt;10,C4149&gt;450),0,IF(H4149&gt;=MAX(Classes_finales!D:D),$M$1,Donnees_SIG!J4149))</f>
        <v>7.914299999999999</v>
      </c>
      <c r="P4149" t="s">
        <v>39</v>
      </c>
    </row>
    <row r="4150" spans="1:16">
      <c r="A4150" t="s">
        <v>8334</v>
      </c>
      <c r="B4150" s="31" t="s">
        <v>8335</v>
      </c>
      <c r="C4150">
        <v>13.125200272000001</v>
      </c>
      <c r="D4150" t="s">
        <v>37</v>
      </c>
      <c r="E4150">
        <v>790474.67564268399</v>
      </c>
      <c r="F4150">
        <v>9637717.1642608494</v>
      </c>
      <c r="G4150">
        <f>IF(C4150="","",VLOOKUP(C4150,Classes_detaillees!B:D,Classes_detaillees!C$1,TRUE))</f>
        <v>15</v>
      </c>
      <c r="H4150">
        <f>IF(C4150="","",VLOOKUP(C4150,Classes_finales!B:D,Classes_finales!C$1,TRUE))</f>
        <v>15</v>
      </c>
      <c r="I4150">
        <f t="shared" si="64"/>
        <v>20</v>
      </c>
      <c r="J4150" s="31">
        <f>Classes_finales!$W$30*C4150^3+Classes_finales!$W$31*C4150^2+Classes_finales!$W$32*C4150+Classes_finales!$W$33</f>
        <v>0.60289803968007871</v>
      </c>
      <c r="K4150">
        <f>IF(OR(C4150&lt;10,C4150&gt;450),0,IF(H4150&gt;=MAX(Classes_finales!D:D),$M$1,Donnees_SIG!J4150))</f>
        <v>0.60289803968007871</v>
      </c>
      <c r="P4150" t="s">
        <v>39</v>
      </c>
    </row>
    <row r="4151" spans="1:16">
      <c r="A4151" t="s">
        <v>8336</v>
      </c>
      <c r="B4151" t="s">
        <v>8337</v>
      </c>
      <c r="C4151">
        <v>146.89570617999999</v>
      </c>
      <c r="D4151" t="s">
        <v>37</v>
      </c>
      <c r="E4151">
        <v>783122.005042759</v>
      </c>
      <c r="F4151">
        <v>9636432.7975469902</v>
      </c>
      <c r="G4151">
        <f>IF(C4151="","",VLOOKUP(C4151,Classes_detaillees!B:D,Classes_detaillees!C$1,TRUE))</f>
        <v>150</v>
      </c>
      <c r="H4151">
        <f>IF(C4151="","",VLOOKUP(C4151,Classes_finales!B:D,Classes_finales!C$1,TRUE))</f>
        <v>80</v>
      </c>
      <c r="I4151">
        <f t="shared" si="64"/>
        <v>20</v>
      </c>
      <c r="J4151" s="31">
        <f>Classes_finales!$W$30*C4151^3+Classes_finales!$W$31*C4151^2+Classes_finales!$W$32*C4151+Classes_finales!$W$33</f>
        <v>-8.0423024361325961</v>
      </c>
      <c r="K4151">
        <f>IF(OR(C4151&lt;10,C4151&gt;450),0,IF(H4151&gt;=MAX(Classes_finales!D:D),$M$1,Donnees_SIG!J4151))</f>
        <v>7.914299999999999</v>
      </c>
      <c r="P4151" t="s">
        <v>39</v>
      </c>
    </row>
    <row r="4152" spans="1:16">
      <c r="A4152" t="s">
        <v>8338</v>
      </c>
      <c r="B4152" t="s">
        <v>8339</v>
      </c>
      <c r="C4152">
        <v>87.811302185000002</v>
      </c>
      <c r="D4152" t="s">
        <v>37</v>
      </c>
      <c r="E4152">
        <v>791263.71002494905</v>
      </c>
      <c r="F4152">
        <v>9638571.5506511293</v>
      </c>
      <c r="G4152">
        <f>IF(C4152="","",VLOOKUP(C4152,Classes_detaillees!B:D,Classes_detaillees!C$1,TRUE))</f>
        <v>90</v>
      </c>
      <c r="H4152">
        <f>IF(C4152="","",VLOOKUP(C4152,Classes_finales!B:D,Classes_finales!C$1,TRUE))</f>
        <v>80</v>
      </c>
      <c r="I4152">
        <f t="shared" si="64"/>
        <v>20</v>
      </c>
      <c r="J4152" s="31">
        <f>Classes_finales!$W$30*C4152^3+Classes_finales!$W$31*C4152^2+Classes_finales!$W$32*C4152+Classes_finales!$W$33</f>
        <v>7.9406263183534644</v>
      </c>
      <c r="K4152">
        <f>IF(OR(C4152&lt;10,C4152&gt;450),0,IF(H4152&gt;=MAX(Classes_finales!D:D),$M$1,Donnees_SIG!J4152))</f>
        <v>7.914299999999999</v>
      </c>
      <c r="P4152" t="s">
        <v>39</v>
      </c>
    </row>
    <row r="4153" spans="1:16">
      <c r="A4153" t="s">
        <v>8340</v>
      </c>
      <c r="B4153" t="s">
        <v>8341</v>
      </c>
      <c r="C4153">
        <v>93.051803589000002</v>
      </c>
      <c r="D4153" t="s">
        <v>37</v>
      </c>
      <c r="E4153">
        <v>783281.55426669703</v>
      </c>
      <c r="F4153">
        <v>9636715.7688285708</v>
      </c>
      <c r="G4153">
        <f>IF(C4153="","",VLOOKUP(C4153,Classes_detaillees!B:D,Classes_detaillees!C$1,TRUE))</f>
        <v>95</v>
      </c>
      <c r="H4153">
        <f>IF(C4153="","",VLOOKUP(C4153,Classes_finales!B:D,Classes_finales!C$1,TRUE))</f>
        <v>80</v>
      </c>
      <c r="I4153">
        <f t="shared" si="64"/>
        <v>20</v>
      </c>
      <c r="J4153" s="31">
        <f>Classes_finales!$W$30*C4153^3+Classes_finales!$W$31*C4153^2+Classes_finales!$W$32*C4153+Classes_finales!$W$33</f>
        <v>7.7519136249688305</v>
      </c>
      <c r="K4153">
        <f>IF(OR(C4153&lt;10,C4153&gt;450),0,IF(H4153&gt;=MAX(Classes_finales!D:D),$M$1,Donnees_SIG!J4153))</f>
        <v>7.914299999999999</v>
      </c>
      <c r="P4153" t="s">
        <v>39</v>
      </c>
    </row>
    <row r="4154" spans="1:16">
      <c r="A4154" t="s">
        <v>8342</v>
      </c>
      <c r="B4154" s="31" t="s">
        <v>8343</v>
      </c>
      <c r="C4154">
        <v>138.10870360999999</v>
      </c>
      <c r="D4154" t="s">
        <v>37</v>
      </c>
      <c r="E4154">
        <v>790537.07675107999</v>
      </c>
      <c r="F4154">
        <v>9637764.3765974194</v>
      </c>
      <c r="G4154">
        <f>IF(C4154="","",VLOOKUP(C4154,Classes_detaillees!B:D,Classes_detaillees!C$1,TRUE))</f>
        <v>140</v>
      </c>
      <c r="H4154">
        <f>IF(C4154="","",VLOOKUP(C4154,Classes_finales!B:D,Classes_finales!C$1,TRUE))</f>
        <v>80</v>
      </c>
      <c r="I4154">
        <f t="shared" si="64"/>
        <v>20</v>
      </c>
      <c r="J4154" s="31">
        <f>Classes_finales!$W$30*C4154^3+Classes_finales!$W$31*C4154^2+Classes_finales!$W$32*C4154+Classes_finales!$W$33</f>
        <v>-3.3422308953862134</v>
      </c>
      <c r="K4154">
        <f>IF(OR(C4154&lt;10,C4154&gt;450),0,IF(H4154&gt;=MAX(Classes_finales!D:D),$M$1,Donnees_SIG!J4154))</f>
        <v>7.914299999999999</v>
      </c>
      <c r="P4154" t="s">
        <v>39</v>
      </c>
    </row>
    <row r="4155" spans="1:16">
      <c r="A4155" t="s">
        <v>8344</v>
      </c>
      <c r="B4155" t="s">
        <v>8345</v>
      </c>
      <c r="C4155">
        <v>96.895698546999995</v>
      </c>
      <c r="D4155" t="s">
        <v>37</v>
      </c>
      <c r="E4155">
        <v>789971.57149296498</v>
      </c>
      <c r="F4155">
        <v>9637394.2209334802</v>
      </c>
      <c r="G4155">
        <f>IF(C4155="","",VLOOKUP(C4155,Classes_detaillees!B:D,Classes_detaillees!C$1,TRUE))</f>
        <v>100</v>
      </c>
      <c r="H4155">
        <f>IF(C4155="","",VLOOKUP(C4155,Classes_finales!B:D,Classes_finales!C$1,TRUE))</f>
        <v>80</v>
      </c>
      <c r="I4155">
        <f t="shared" si="64"/>
        <v>20</v>
      </c>
      <c r="J4155" s="31">
        <f>Classes_finales!$W$30*C4155^3+Classes_finales!$W$31*C4155^2+Classes_finales!$W$32*C4155+Classes_finales!$W$33</f>
        <v>7.4963323709229854</v>
      </c>
      <c r="K4155">
        <f>IF(OR(C4155&lt;10,C4155&gt;450),0,IF(H4155&gt;=MAX(Classes_finales!D:D),$M$1,Donnees_SIG!J4155))</f>
        <v>7.914299999999999</v>
      </c>
      <c r="P4155" t="s">
        <v>39</v>
      </c>
    </row>
    <row r="4156" spans="1:16">
      <c r="A4156" t="s">
        <v>8346</v>
      </c>
      <c r="B4156" t="s">
        <v>8347</v>
      </c>
      <c r="C4156">
        <v>87.440002441000004</v>
      </c>
      <c r="D4156" t="s">
        <v>37</v>
      </c>
      <c r="E4156">
        <v>790160.59826887597</v>
      </c>
      <c r="F4156">
        <v>9638735.46940233</v>
      </c>
      <c r="G4156">
        <f>IF(C4156="","",VLOOKUP(C4156,Classes_detaillees!B:D,Classes_detaillees!C$1,TRUE))</f>
        <v>90</v>
      </c>
      <c r="H4156">
        <f>IF(C4156="","",VLOOKUP(C4156,Classes_finales!B:D,Classes_finales!C$1,TRUE))</f>
        <v>80</v>
      </c>
      <c r="I4156">
        <f t="shared" si="64"/>
        <v>20</v>
      </c>
      <c r="J4156" s="31">
        <f>Classes_finales!$W$30*C4156^3+Classes_finales!$W$31*C4156^2+Classes_finales!$W$32*C4156+Classes_finales!$W$33</f>
        <v>7.9473999825563855</v>
      </c>
      <c r="K4156">
        <f>IF(OR(C4156&lt;10,C4156&gt;450),0,IF(H4156&gt;=MAX(Classes_finales!D:D),$M$1,Donnees_SIG!J4156))</f>
        <v>7.914299999999999</v>
      </c>
      <c r="P4156" t="s">
        <v>39</v>
      </c>
    </row>
    <row r="4157" spans="1:16">
      <c r="A4157" t="s">
        <v>8348</v>
      </c>
      <c r="B4157" s="31" t="s">
        <v>8349</v>
      </c>
      <c r="C4157">
        <v>82.475402832</v>
      </c>
      <c r="D4157" t="s">
        <v>37</v>
      </c>
      <c r="E4157">
        <v>790543.18120902905</v>
      </c>
      <c r="F4157">
        <v>9638062.1422640197</v>
      </c>
      <c r="G4157">
        <f>IF(C4157="","",VLOOKUP(C4157,Classes_detaillees!B:D,Classes_detaillees!C$1,TRUE))</f>
        <v>85</v>
      </c>
      <c r="H4157">
        <f>IF(C4157="","",VLOOKUP(C4157,Classes_finales!B:D,Classes_finales!C$1,TRUE))</f>
        <v>80</v>
      </c>
      <c r="I4157">
        <f t="shared" si="64"/>
        <v>20</v>
      </c>
      <c r="J4157" s="31">
        <f>Classes_finales!$W$30*C4157^3+Classes_finales!$W$31*C4157^2+Classes_finales!$W$32*C4157+Classes_finales!$W$33</f>
        <v>7.9597023541295808</v>
      </c>
      <c r="K4157">
        <f>IF(OR(C4157&lt;10,C4157&gt;450),0,IF(H4157&gt;=MAX(Classes_finales!D:D),$M$1,Donnees_SIG!J4157))</f>
        <v>7.914299999999999</v>
      </c>
      <c r="P4157" t="s">
        <v>39</v>
      </c>
    </row>
    <row r="4158" spans="1:16">
      <c r="A4158" t="s">
        <v>8350</v>
      </c>
      <c r="B4158" s="31" t="s">
        <v>8351</v>
      </c>
      <c r="C4158">
        <v>65.008201599000003</v>
      </c>
      <c r="D4158" t="s">
        <v>37</v>
      </c>
      <c r="E4158">
        <v>786006.09583790204</v>
      </c>
      <c r="F4158">
        <v>9636482.0339095108</v>
      </c>
      <c r="G4158">
        <f>IF(C4158="","",VLOOKUP(C4158,Classes_detaillees!B:D,Classes_detaillees!C$1,TRUE))</f>
        <v>70</v>
      </c>
      <c r="H4158">
        <f>IF(C4158="","",VLOOKUP(C4158,Classes_finales!B:D,Classes_finales!C$1,TRUE))</f>
        <v>70</v>
      </c>
      <c r="I4158">
        <f t="shared" si="64"/>
        <v>20</v>
      </c>
      <c r="J4158" s="31">
        <f>Classes_finales!$W$30*C4158^3+Classes_finales!$W$31*C4158^2+Classes_finales!$W$32*C4158+Classes_finales!$W$33</f>
        <v>7.0240331085869823</v>
      </c>
      <c r="K4158">
        <f>IF(OR(C4158&lt;10,C4158&gt;450),0,IF(H4158&gt;=MAX(Classes_finales!D:D),$M$1,Donnees_SIG!J4158))</f>
        <v>7.0240331085869823</v>
      </c>
      <c r="P4158" t="s">
        <v>39</v>
      </c>
    </row>
    <row r="4159" spans="1:16">
      <c r="A4159" t="s">
        <v>8352</v>
      </c>
      <c r="B4159" s="31" t="s">
        <v>8353</v>
      </c>
      <c r="C4159">
        <v>84.569999695000007</v>
      </c>
      <c r="D4159" t="s">
        <v>37</v>
      </c>
      <c r="E4159">
        <v>790992.45688953705</v>
      </c>
      <c r="F4159">
        <v>9638258.2131857704</v>
      </c>
      <c r="G4159">
        <f>IF(C4159="","",VLOOKUP(C4159,Classes_detaillees!B:D,Classes_detaillees!C$1,TRUE))</f>
        <v>85</v>
      </c>
      <c r="H4159">
        <f>IF(C4159="","",VLOOKUP(C4159,Classes_finales!B:D,Classes_finales!C$1,TRUE))</f>
        <v>80</v>
      </c>
      <c r="I4159">
        <f t="shared" si="64"/>
        <v>20</v>
      </c>
      <c r="J4159" s="31">
        <f>Classes_finales!$W$30*C4159^3+Classes_finales!$W$31*C4159^2+Classes_finales!$W$32*C4159+Classes_finales!$W$33</f>
        <v>7.9718833801757132</v>
      </c>
      <c r="K4159">
        <f>IF(OR(C4159&lt;10,C4159&gt;450),0,IF(H4159&gt;=MAX(Classes_finales!D:D),$M$1,Donnees_SIG!J4159))</f>
        <v>7.914299999999999</v>
      </c>
      <c r="P4159" t="s">
        <v>39</v>
      </c>
    </row>
    <row r="4160" spans="1:16">
      <c r="A4160" t="s">
        <v>8354</v>
      </c>
      <c r="B4160" s="31" t="s">
        <v>8355</v>
      </c>
      <c r="C4160">
        <v>88.573600768999995</v>
      </c>
      <c r="D4160" t="s">
        <v>37</v>
      </c>
      <c r="E4160">
        <v>792244.22615749598</v>
      </c>
      <c r="F4160">
        <v>9638460.0725656506</v>
      </c>
      <c r="G4160">
        <f>IF(C4160="","",VLOOKUP(C4160,Classes_detaillees!B:D,Classes_detaillees!C$1,TRUE))</f>
        <v>90</v>
      </c>
      <c r="H4160">
        <f>IF(C4160="","",VLOOKUP(C4160,Classes_finales!B:D,Classes_finales!C$1,TRUE))</f>
        <v>80</v>
      </c>
      <c r="I4160">
        <f t="shared" si="64"/>
        <v>20</v>
      </c>
      <c r="J4160" s="31">
        <f>Classes_finales!$W$30*C4160^3+Classes_finales!$W$31*C4160^2+Classes_finales!$W$32*C4160+Classes_finales!$W$33</f>
        <v>7.9240610907530247</v>
      </c>
      <c r="K4160">
        <f>IF(OR(C4160&lt;10,C4160&gt;450),0,IF(H4160&gt;=MAX(Classes_finales!D:D),$M$1,Donnees_SIG!J4160))</f>
        <v>7.914299999999999</v>
      </c>
      <c r="P4160" t="s">
        <v>39</v>
      </c>
    </row>
    <row r="4161" spans="1:16">
      <c r="A4161" t="s">
        <v>8356</v>
      </c>
      <c r="B4161" s="31" t="s">
        <v>8357</v>
      </c>
      <c r="C4161">
        <v>33.084999084000003</v>
      </c>
      <c r="D4161" t="s">
        <v>37</v>
      </c>
      <c r="E4161">
        <v>782315.94721146603</v>
      </c>
      <c r="F4161">
        <v>9636286.1881015394</v>
      </c>
      <c r="G4161">
        <f>IF(C4161="","",VLOOKUP(C4161,Classes_detaillees!B:D,Classes_detaillees!C$1,TRUE))</f>
        <v>35</v>
      </c>
      <c r="H4161">
        <f>IF(C4161="","",VLOOKUP(C4161,Classes_finales!B:D,Classes_finales!C$1,TRUE))</f>
        <v>35</v>
      </c>
      <c r="I4161">
        <f t="shared" si="64"/>
        <v>20</v>
      </c>
      <c r="J4161" s="31">
        <f>Classes_finales!$W$30*C4161^3+Classes_finales!$W$31*C4161^2+Classes_finales!$W$32*C4161+Classes_finales!$W$33</f>
        <v>3.0886860519114792</v>
      </c>
      <c r="K4161">
        <f>IF(OR(C4161&lt;10,C4161&gt;450),0,IF(H4161&gt;=MAX(Classes_finales!D:D),$M$1,Donnees_SIG!J4161))</f>
        <v>3.0886860519114792</v>
      </c>
      <c r="P4161" t="s">
        <v>39</v>
      </c>
    </row>
    <row r="4162" spans="1:16">
      <c r="A4162" t="s">
        <v>8358</v>
      </c>
      <c r="B4162" t="s">
        <v>8359</v>
      </c>
      <c r="C4162">
        <v>47.166999816999997</v>
      </c>
      <c r="D4162" t="s">
        <v>37</v>
      </c>
      <c r="E4162">
        <v>791442.51175334898</v>
      </c>
      <c r="F4162">
        <v>9638446.5696122795</v>
      </c>
      <c r="G4162">
        <f>IF(C4162="","",VLOOKUP(C4162,Classes_detaillees!B:D,Classes_detaillees!C$1,TRUE))</f>
        <v>50</v>
      </c>
      <c r="H4162">
        <f>IF(C4162="","",VLOOKUP(C4162,Classes_finales!B:D,Classes_finales!C$1,TRUE))</f>
        <v>50</v>
      </c>
      <c r="I4162">
        <f t="shared" si="64"/>
        <v>20</v>
      </c>
      <c r="J4162" s="31">
        <f>Classes_finales!$W$30*C4162^3+Classes_finales!$W$31*C4162^2+Classes_finales!$W$32*C4162+Classes_finales!$W$33</f>
        <v>5.0018263117066617</v>
      </c>
      <c r="K4162">
        <f>IF(OR(C4162&lt;10,C4162&gt;450),0,IF(H4162&gt;=MAX(Classes_finales!D:D),$M$1,Donnees_SIG!J4162))</f>
        <v>5.0018263117066617</v>
      </c>
      <c r="P4162" t="s">
        <v>39</v>
      </c>
    </row>
    <row r="4163" spans="1:16">
      <c r="A4163" t="s">
        <v>8360</v>
      </c>
      <c r="B4163" t="s">
        <v>8361</v>
      </c>
      <c r="C4163">
        <v>22.205699921000001</v>
      </c>
      <c r="D4163" t="s">
        <v>37</v>
      </c>
      <c r="E4163">
        <v>793444.01758121804</v>
      </c>
      <c r="F4163">
        <v>9639305.2778264806</v>
      </c>
      <c r="G4163">
        <f>IF(C4163="","",VLOOKUP(C4163,Classes_detaillees!B:D,Classes_detaillees!C$1,TRUE))</f>
        <v>25</v>
      </c>
      <c r="H4163">
        <f>IF(C4163="","",VLOOKUP(C4163,Classes_finales!B:D,Classes_finales!C$1,TRUE))</f>
        <v>30</v>
      </c>
      <c r="I4163">
        <f t="shared" ref="I4163:I4226" si="65">IF(E4163="","",20)</f>
        <v>20</v>
      </c>
      <c r="J4163" s="31">
        <f>Classes_finales!$W$30*C4163^3+Classes_finales!$W$31*C4163^2+Classes_finales!$W$32*C4163+Classes_finales!$W$33</f>
        <v>1.6516196130410763</v>
      </c>
      <c r="K4163">
        <f>IF(OR(C4163&lt;10,C4163&gt;450),0,IF(H4163&gt;=MAX(Classes_finales!D:D),$M$1,Donnees_SIG!J4163))</f>
        <v>1.6516196130410763</v>
      </c>
      <c r="P4163" t="s">
        <v>39</v>
      </c>
    </row>
    <row r="4164" spans="1:16">
      <c r="A4164" t="s">
        <v>8362</v>
      </c>
      <c r="B4164" t="s">
        <v>8363</v>
      </c>
      <c r="C4164">
        <v>118.24539948</v>
      </c>
      <c r="D4164" t="s">
        <v>37</v>
      </c>
      <c r="E4164">
        <v>790611.46465848095</v>
      </c>
      <c r="F4164">
        <v>9638717.2535416596</v>
      </c>
      <c r="G4164">
        <f>IF(C4164="","",VLOOKUP(C4164,Classes_detaillees!B:D,Classes_detaillees!C$1,TRUE))</f>
        <v>120</v>
      </c>
      <c r="H4164">
        <f>IF(C4164="","",VLOOKUP(C4164,Classes_finales!B:D,Classes_finales!C$1,TRUE))</f>
        <v>80</v>
      </c>
      <c r="I4164">
        <f t="shared" si="65"/>
        <v>20</v>
      </c>
      <c r="J4164" s="31">
        <f>Classes_finales!$W$30*C4164^3+Classes_finales!$W$31*C4164^2+Classes_finales!$W$32*C4164+Classes_finales!$W$33</f>
        <v>3.9447239252778785</v>
      </c>
      <c r="K4164">
        <f>IF(OR(C4164&lt;10,C4164&gt;450),0,IF(H4164&gt;=MAX(Classes_finales!D:D),$M$1,Donnees_SIG!J4164))</f>
        <v>7.914299999999999</v>
      </c>
      <c r="P4164" t="s">
        <v>39</v>
      </c>
    </row>
    <row r="4165" spans="1:16">
      <c r="A4165" t="s">
        <v>8364</v>
      </c>
      <c r="B4165" t="s">
        <v>8365</v>
      </c>
      <c r="C4165">
        <v>81.029899596999996</v>
      </c>
      <c r="D4165" t="s">
        <v>37</v>
      </c>
      <c r="E4165">
        <v>791503.58481612301</v>
      </c>
      <c r="F4165">
        <v>9638418.8947671298</v>
      </c>
      <c r="G4165">
        <f>IF(C4165="","",VLOOKUP(C4165,Classes_detaillees!B:D,Classes_detaillees!C$1,TRUE))</f>
        <v>85</v>
      </c>
      <c r="H4165">
        <f>IF(C4165="","",VLOOKUP(C4165,Classes_finales!B:D,Classes_finales!C$1,TRUE))</f>
        <v>80</v>
      </c>
      <c r="I4165">
        <f t="shared" si="65"/>
        <v>20</v>
      </c>
      <c r="J4165" s="31">
        <f>Classes_finales!$W$30*C4165^3+Classes_finales!$W$31*C4165^2+Classes_finales!$W$32*C4165+Classes_finales!$W$33</f>
        <v>7.9371648495479885</v>
      </c>
      <c r="K4165">
        <f>IF(OR(C4165&lt;10,C4165&gt;450),0,IF(H4165&gt;=MAX(Classes_finales!D:D),$M$1,Donnees_SIG!J4165))</f>
        <v>7.914299999999999</v>
      </c>
      <c r="P4165" t="s">
        <v>39</v>
      </c>
    </row>
    <row r="4166" spans="1:16">
      <c r="A4166" t="s">
        <v>8366</v>
      </c>
      <c r="B4166" t="s">
        <v>8367</v>
      </c>
      <c r="C4166">
        <v>70.36000061</v>
      </c>
      <c r="D4166" t="s">
        <v>37</v>
      </c>
      <c r="E4166">
        <v>792045.42892800504</v>
      </c>
      <c r="F4166">
        <v>9639650.6035451405</v>
      </c>
      <c r="G4166">
        <f>IF(C4166="","",VLOOKUP(C4166,Classes_detaillees!B:D,Classes_detaillees!C$1,TRUE))</f>
        <v>75</v>
      </c>
      <c r="H4166">
        <f>IF(C4166="","",VLOOKUP(C4166,Classes_finales!B:D,Classes_finales!C$1,TRUE))</f>
        <v>80</v>
      </c>
      <c r="I4166">
        <f t="shared" si="65"/>
        <v>20</v>
      </c>
      <c r="J4166" s="31">
        <f>Classes_finales!$W$30*C4166^3+Classes_finales!$W$31*C4166^2+Classes_finales!$W$32*C4166+Classes_finales!$W$33</f>
        <v>7.4505639092458562</v>
      </c>
      <c r="K4166">
        <f>IF(OR(C4166&lt;10,C4166&gt;450),0,IF(H4166&gt;=MAX(Classes_finales!D:D),$M$1,Donnees_SIG!J4166))</f>
        <v>7.914299999999999</v>
      </c>
      <c r="P4166" t="s">
        <v>39</v>
      </c>
    </row>
    <row r="4167" spans="1:16">
      <c r="A4167" t="s">
        <v>8368</v>
      </c>
      <c r="B4167" s="31" t="s">
        <v>8369</v>
      </c>
      <c r="C4167">
        <v>173.16329956000001</v>
      </c>
      <c r="D4167" t="s">
        <v>37</v>
      </c>
      <c r="E4167">
        <v>790204.57105984096</v>
      </c>
      <c r="F4167">
        <v>9637404.7363093495</v>
      </c>
      <c r="G4167">
        <f>IF(C4167="","",VLOOKUP(C4167,Classes_detaillees!B:D,Classes_detaillees!C$1,TRUE))</f>
        <v>175</v>
      </c>
      <c r="H4167">
        <f>IF(C4167="","",VLOOKUP(C4167,Classes_finales!B:D,Classes_finales!C$1,TRUE))</f>
        <v>80</v>
      </c>
      <c r="I4167">
        <f t="shared" si="65"/>
        <v>20</v>
      </c>
      <c r="J4167" s="31">
        <f>Classes_finales!$W$30*C4167^3+Classes_finales!$W$31*C4167^2+Classes_finales!$W$32*C4167+Classes_finales!$W$33</f>
        <v>-28.504406402916473</v>
      </c>
      <c r="K4167">
        <f>IF(OR(C4167&lt;10,C4167&gt;450),0,IF(H4167&gt;=MAX(Classes_finales!D:D),$M$1,Donnees_SIG!J4167))</f>
        <v>7.914299999999999</v>
      </c>
      <c r="P4167" t="s">
        <v>39</v>
      </c>
    </row>
    <row r="4168" spans="1:16">
      <c r="A4168" t="s">
        <v>8370</v>
      </c>
      <c r="B4168" t="s">
        <v>8371</v>
      </c>
      <c r="C4168">
        <v>194.96350097999999</v>
      </c>
      <c r="D4168" t="s">
        <v>37</v>
      </c>
      <c r="E4168">
        <v>789761.57942643599</v>
      </c>
      <c r="F4168">
        <v>9638955.8252754807</v>
      </c>
      <c r="G4168">
        <f>IF(C4168="","",VLOOKUP(C4168,Classes_detaillees!B:D,Classes_detaillees!C$1,TRUE))</f>
        <v>195</v>
      </c>
      <c r="H4168">
        <f>IF(C4168="","",VLOOKUP(C4168,Classes_finales!B:D,Classes_finales!C$1,TRUE))</f>
        <v>80</v>
      </c>
      <c r="I4168">
        <f t="shared" si="65"/>
        <v>20</v>
      </c>
      <c r="J4168" s="31">
        <f>Classes_finales!$W$30*C4168^3+Classes_finales!$W$31*C4168^2+Classes_finales!$W$32*C4168+Classes_finales!$W$33</f>
        <v>-53.974833093990902</v>
      </c>
      <c r="K4168">
        <f>IF(OR(C4168&lt;10,C4168&gt;450),0,IF(H4168&gt;=MAX(Classes_finales!D:D),$M$1,Donnees_SIG!J4168))</f>
        <v>7.914299999999999</v>
      </c>
      <c r="P4168" t="s">
        <v>39</v>
      </c>
    </row>
    <row r="4169" spans="1:16">
      <c r="A4169" t="s">
        <v>8372</v>
      </c>
      <c r="B4169" s="31" t="s">
        <v>8373</v>
      </c>
      <c r="C4169">
        <v>47.492900847999998</v>
      </c>
      <c r="D4169" t="s">
        <v>37</v>
      </c>
      <c r="E4169">
        <v>790545.45631319995</v>
      </c>
      <c r="F4169">
        <v>9639348.3081045896</v>
      </c>
      <c r="G4169">
        <f>IF(C4169="","",VLOOKUP(C4169,Classes_detaillees!B:D,Classes_detaillees!C$1,TRUE))</f>
        <v>50</v>
      </c>
      <c r="H4169">
        <f>IF(C4169="","",VLOOKUP(C4169,Classes_finales!B:D,Classes_finales!C$1,TRUE))</f>
        <v>50</v>
      </c>
      <c r="I4169">
        <f t="shared" si="65"/>
        <v>20</v>
      </c>
      <c r="J4169" s="31">
        <f>Classes_finales!$W$30*C4169^3+Classes_finales!$W$31*C4169^2+Classes_finales!$W$32*C4169+Classes_finales!$W$33</f>
        <v>5.0444358504336808</v>
      </c>
      <c r="K4169">
        <f>IF(OR(C4169&lt;10,C4169&gt;450),0,IF(H4169&gt;=MAX(Classes_finales!D:D),$M$1,Donnees_SIG!J4169))</f>
        <v>5.0444358504336808</v>
      </c>
      <c r="P4169" t="s">
        <v>39</v>
      </c>
    </row>
    <row r="4170" spans="1:16">
      <c r="A4170" t="s">
        <v>8374</v>
      </c>
      <c r="B4170" t="s">
        <v>8375</v>
      </c>
      <c r="C4170">
        <v>63.502101897999999</v>
      </c>
      <c r="D4170" t="s">
        <v>37</v>
      </c>
      <c r="E4170">
        <v>790786.63020310202</v>
      </c>
      <c r="F4170">
        <v>9638123.3976962194</v>
      </c>
      <c r="G4170">
        <f>IF(C4170="","",VLOOKUP(C4170,Classes_detaillees!B:D,Classes_detaillees!C$1,TRUE))</f>
        <v>65</v>
      </c>
      <c r="H4170">
        <f>IF(C4170="","",VLOOKUP(C4170,Classes_finales!B:D,Classes_finales!C$1,TRUE))</f>
        <v>70</v>
      </c>
      <c r="I4170">
        <f t="shared" si="65"/>
        <v>20</v>
      </c>
      <c r="J4170" s="31">
        <f>Classes_finales!$W$30*C4170^3+Classes_finales!$W$31*C4170^2+Classes_finales!$W$32*C4170+Classes_finales!$W$33</f>
        <v>6.8856408384916445</v>
      </c>
      <c r="K4170">
        <f>IF(OR(C4170&lt;10,C4170&gt;450),0,IF(H4170&gt;=MAX(Classes_finales!D:D),$M$1,Donnees_SIG!J4170))</f>
        <v>6.8856408384916445</v>
      </c>
      <c r="P4170" t="s">
        <v>39</v>
      </c>
    </row>
    <row r="4171" spans="1:16">
      <c r="A4171" t="s">
        <v>8376</v>
      </c>
      <c r="B4171" t="s">
        <v>8377</v>
      </c>
      <c r="C4171">
        <v>20.073900222999999</v>
      </c>
      <c r="D4171" t="s">
        <v>37</v>
      </c>
      <c r="E4171">
        <v>791651.94928255503</v>
      </c>
      <c r="F4171">
        <v>9639380.0561009608</v>
      </c>
      <c r="G4171">
        <f>IF(C4171="","",VLOOKUP(C4171,Classes_detaillees!B:D,Classes_detaillees!C$1,TRUE))</f>
        <v>25</v>
      </c>
      <c r="H4171">
        <f>IF(C4171="","",VLOOKUP(C4171,Classes_finales!B:D,Classes_finales!C$1,TRUE))</f>
        <v>30</v>
      </c>
      <c r="I4171">
        <f t="shared" si="65"/>
        <v>20</v>
      </c>
      <c r="J4171" s="31">
        <f>Classes_finales!$W$30*C4171^3+Classes_finales!$W$31*C4171^2+Classes_finales!$W$32*C4171+Classes_finales!$W$33</f>
        <v>1.3892399901319179</v>
      </c>
      <c r="K4171">
        <f>IF(OR(C4171&lt;10,C4171&gt;450),0,IF(H4171&gt;=MAX(Classes_finales!D:D),$M$1,Donnees_SIG!J4171))</f>
        <v>1.3892399901319179</v>
      </c>
      <c r="P4171" t="s">
        <v>39</v>
      </c>
    </row>
    <row r="4172" spans="1:16">
      <c r="A4172" t="s">
        <v>8378</v>
      </c>
      <c r="B4172" t="s">
        <v>8379</v>
      </c>
      <c r="C4172">
        <v>55.252498627000001</v>
      </c>
      <c r="D4172" t="s">
        <v>37</v>
      </c>
      <c r="E4172">
        <v>783358.43401875498</v>
      </c>
      <c r="F4172">
        <v>9635755.2503801305</v>
      </c>
      <c r="G4172">
        <f>IF(C4172="","",VLOOKUP(C4172,Classes_detaillees!B:D,Classes_detaillees!C$1,TRUE))</f>
        <v>60</v>
      </c>
      <c r="H4172">
        <f>IF(C4172="","",VLOOKUP(C4172,Classes_finales!B:D,Classes_finales!C$1,TRUE))</f>
        <v>60</v>
      </c>
      <c r="I4172">
        <f t="shared" si="65"/>
        <v>20</v>
      </c>
      <c r="J4172" s="31">
        <f>Classes_finales!$W$30*C4172^3+Classes_finales!$W$31*C4172^2+Classes_finales!$W$32*C4172+Classes_finales!$W$33</f>
        <v>6.0088728857336893</v>
      </c>
      <c r="K4172">
        <f>IF(OR(C4172&lt;10,C4172&gt;450),0,IF(H4172&gt;=MAX(Classes_finales!D:D),$M$1,Donnees_SIG!J4172))</f>
        <v>6.0088728857336893</v>
      </c>
      <c r="P4172" t="s">
        <v>39</v>
      </c>
    </row>
    <row r="4173" spans="1:16">
      <c r="A4173" t="s">
        <v>8380</v>
      </c>
      <c r="B4173" t="s">
        <v>8381</v>
      </c>
      <c r="C4173">
        <v>40.691001892000003</v>
      </c>
      <c r="D4173" t="s">
        <v>37</v>
      </c>
      <c r="E4173">
        <v>782746.76962526701</v>
      </c>
      <c r="F4173">
        <v>9635755.6786050797</v>
      </c>
      <c r="G4173">
        <f>IF(C4173="","",VLOOKUP(C4173,Classes_detaillees!B:D,Classes_detaillees!C$1,TRUE))</f>
        <v>45</v>
      </c>
      <c r="H4173">
        <f>IF(C4173="","",VLOOKUP(C4173,Classes_finales!B:D,Classes_finales!C$1,TRUE))</f>
        <v>50</v>
      </c>
      <c r="I4173">
        <f t="shared" si="65"/>
        <v>20</v>
      </c>
      <c r="J4173" s="31">
        <f>Classes_finales!$W$30*C4173^3+Classes_finales!$W$31*C4173^2+Classes_finales!$W$32*C4173+Classes_finales!$W$33</f>
        <v>4.1327960634502272</v>
      </c>
      <c r="K4173">
        <f>IF(OR(C4173&lt;10,C4173&gt;450),0,IF(H4173&gt;=MAX(Classes_finales!D:D),$M$1,Donnees_SIG!J4173))</f>
        <v>4.1327960634502272</v>
      </c>
      <c r="P4173" t="s">
        <v>39</v>
      </c>
    </row>
    <row r="4174" spans="1:16">
      <c r="A4174" t="s">
        <v>8382</v>
      </c>
      <c r="B4174" t="s">
        <v>8383</v>
      </c>
      <c r="C4174">
        <v>14.005900383</v>
      </c>
      <c r="D4174" t="s">
        <v>37</v>
      </c>
      <c r="E4174">
        <v>790198.42240549996</v>
      </c>
      <c r="F4174">
        <v>9638810.5839944091</v>
      </c>
      <c r="G4174">
        <f>IF(C4174="","",VLOOKUP(C4174,Classes_detaillees!B:D,Classes_detaillees!C$1,TRUE))</f>
        <v>15</v>
      </c>
      <c r="H4174">
        <f>IF(C4174="","",VLOOKUP(C4174,Classes_finales!B:D,Classes_finales!C$1,TRUE))</f>
        <v>15</v>
      </c>
      <c r="I4174">
        <f t="shared" si="65"/>
        <v>20</v>
      </c>
      <c r="J4174" s="31">
        <f>Classes_finales!$W$30*C4174^3+Classes_finales!$W$31*C4174^2+Classes_finales!$W$32*C4174+Classes_finales!$W$33</f>
        <v>0.69584985422505818</v>
      </c>
      <c r="K4174">
        <f>IF(OR(C4174&lt;10,C4174&gt;450),0,IF(H4174&gt;=MAX(Classes_finales!D:D),$M$1,Donnees_SIG!J4174))</f>
        <v>0.69584985422505818</v>
      </c>
      <c r="P4174" t="s">
        <v>39</v>
      </c>
    </row>
    <row r="4175" spans="1:16">
      <c r="A4175" t="s">
        <v>8384</v>
      </c>
      <c r="B4175" t="s">
        <v>8385</v>
      </c>
      <c r="C4175">
        <v>52.129199982000003</v>
      </c>
      <c r="D4175" t="s">
        <v>37</v>
      </c>
      <c r="E4175">
        <v>792137.59518096503</v>
      </c>
      <c r="F4175">
        <v>9639754.5841959305</v>
      </c>
      <c r="G4175">
        <f>IF(C4175="","",VLOOKUP(C4175,Classes_detaillees!B:D,Classes_detaillees!C$1,TRUE))</f>
        <v>55</v>
      </c>
      <c r="H4175">
        <f>IF(C4175="","",VLOOKUP(C4175,Classes_finales!B:D,Classes_finales!C$1,TRUE))</f>
        <v>60</v>
      </c>
      <c r="I4175">
        <f t="shared" si="65"/>
        <v>20</v>
      </c>
      <c r="J4175" s="31">
        <f>Classes_finales!$W$30*C4175^3+Classes_finales!$W$31*C4175^2+Classes_finales!$W$32*C4175+Classes_finales!$W$33</f>
        <v>5.6336756294194359</v>
      </c>
      <c r="K4175">
        <f>IF(OR(C4175&lt;10,C4175&gt;450),0,IF(H4175&gt;=MAX(Classes_finales!D:D),$M$1,Donnees_SIG!J4175))</f>
        <v>5.6336756294194359</v>
      </c>
      <c r="P4175" t="s">
        <v>39</v>
      </c>
    </row>
    <row r="4176" spans="1:16">
      <c r="A4176" t="s">
        <v>8386</v>
      </c>
      <c r="B4176" s="31" t="s">
        <v>8387</v>
      </c>
      <c r="C4176">
        <v>67.018600464000002</v>
      </c>
      <c r="D4176" t="s">
        <v>37</v>
      </c>
      <c r="E4176">
        <v>790562.54078569403</v>
      </c>
      <c r="F4176">
        <v>9637190.6402695198</v>
      </c>
      <c r="G4176">
        <f>IF(C4176="","",VLOOKUP(C4176,Classes_detaillees!B:D,Classes_detaillees!C$1,TRUE))</f>
        <v>70</v>
      </c>
      <c r="H4176">
        <f>IF(C4176="","",VLOOKUP(C4176,Classes_finales!B:D,Classes_finales!C$1,TRUE))</f>
        <v>70</v>
      </c>
      <c r="I4176">
        <f t="shared" si="65"/>
        <v>20</v>
      </c>
      <c r="J4176" s="31">
        <f>Classes_finales!$W$30*C4176^3+Classes_finales!$W$31*C4176^2+Classes_finales!$W$32*C4176+Classes_finales!$W$33</f>
        <v>7.1966713044077188</v>
      </c>
      <c r="K4176">
        <f>IF(OR(C4176&lt;10,C4176&gt;450),0,IF(H4176&gt;=MAX(Classes_finales!D:D),$M$1,Donnees_SIG!J4176))</f>
        <v>7.1966713044077188</v>
      </c>
      <c r="P4176" t="s">
        <v>39</v>
      </c>
    </row>
    <row r="4177" spans="1:16">
      <c r="A4177" t="s">
        <v>8388</v>
      </c>
      <c r="B4177" s="31" t="s">
        <v>8389</v>
      </c>
      <c r="C4177">
        <v>50.693000793000003</v>
      </c>
      <c r="D4177" t="s">
        <v>37</v>
      </c>
      <c r="E4177">
        <v>786274.667937238</v>
      </c>
      <c r="F4177">
        <v>9636273.6536007393</v>
      </c>
      <c r="G4177">
        <f>IF(C4177="","",VLOOKUP(C4177,Classes_detaillees!B:D,Classes_detaillees!C$1,TRUE))</f>
        <v>55</v>
      </c>
      <c r="H4177">
        <f>IF(C4177="","",VLOOKUP(C4177,Classes_finales!B:D,Classes_finales!C$1,TRUE))</f>
        <v>60</v>
      </c>
      <c r="I4177">
        <f t="shared" si="65"/>
        <v>20</v>
      </c>
      <c r="J4177" s="31">
        <f>Classes_finales!$W$30*C4177^3+Classes_finales!$W$31*C4177^2+Classes_finales!$W$32*C4177+Classes_finales!$W$33</f>
        <v>5.4548509442784319</v>
      </c>
      <c r="K4177">
        <f>IF(OR(C4177&lt;10,C4177&gt;450),0,IF(H4177&gt;=MAX(Classes_finales!D:D),$M$1,Donnees_SIG!J4177))</f>
        <v>5.4548509442784319</v>
      </c>
      <c r="P4177" t="s">
        <v>39</v>
      </c>
    </row>
    <row r="4178" spans="1:16">
      <c r="A4178" t="s">
        <v>8390</v>
      </c>
      <c r="B4178" s="31" t="s">
        <v>8391</v>
      </c>
      <c r="C4178">
        <v>136.63110352000001</v>
      </c>
      <c r="D4178" t="s">
        <v>37</v>
      </c>
      <c r="E4178">
        <v>790222.29131650995</v>
      </c>
      <c r="F4178">
        <v>9638886.5532084797</v>
      </c>
      <c r="G4178">
        <f>IF(C4178="","",VLOOKUP(C4178,Classes_detaillees!B:D,Classes_detaillees!C$1,TRUE))</f>
        <v>140</v>
      </c>
      <c r="H4178">
        <f>IF(C4178="","",VLOOKUP(C4178,Classes_finales!B:D,Classes_finales!C$1,TRUE))</f>
        <v>80</v>
      </c>
      <c r="I4178">
        <f t="shared" si="65"/>
        <v>20</v>
      </c>
      <c r="J4178" s="31">
        <f>Classes_finales!$W$30*C4178^3+Classes_finales!$W$31*C4178^2+Classes_finales!$W$32*C4178+Classes_finales!$W$33</f>
        <v>-2.6464101512161116</v>
      </c>
      <c r="K4178">
        <f>IF(OR(C4178&lt;10,C4178&gt;450),0,IF(H4178&gt;=MAX(Classes_finales!D:D),$M$1,Donnees_SIG!J4178))</f>
        <v>7.914299999999999</v>
      </c>
      <c r="P4178" t="s">
        <v>39</v>
      </c>
    </row>
    <row r="4179" spans="1:16">
      <c r="A4179" t="s">
        <v>8392</v>
      </c>
      <c r="B4179" t="s">
        <v>8393</v>
      </c>
      <c r="C4179">
        <v>78.034698485999996</v>
      </c>
      <c r="D4179" t="s">
        <v>37</v>
      </c>
      <c r="E4179">
        <v>786835.98679040105</v>
      </c>
      <c r="F4179">
        <v>9636455.7969215307</v>
      </c>
      <c r="G4179">
        <f>IF(C4179="","",VLOOKUP(C4179,Classes_detaillees!B:D,Classes_detaillees!C$1,TRUE))</f>
        <v>80</v>
      </c>
      <c r="H4179">
        <f>IF(C4179="","",VLOOKUP(C4179,Classes_finales!B:D,Classes_finales!C$1,TRUE))</f>
        <v>80</v>
      </c>
      <c r="I4179">
        <f t="shared" si="65"/>
        <v>20</v>
      </c>
      <c r="J4179" s="31">
        <f>Classes_finales!$W$30*C4179^3+Classes_finales!$W$31*C4179^2+Classes_finales!$W$32*C4179+Classes_finales!$W$33</f>
        <v>7.8554735422010022</v>
      </c>
      <c r="K4179">
        <f>IF(OR(C4179&lt;10,C4179&gt;450),0,IF(H4179&gt;=MAX(Classes_finales!D:D),$M$1,Donnees_SIG!J4179))</f>
        <v>7.914299999999999</v>
      </c>
      <c r="P4179" t="s">
        <v>39</v>
      </c>
    </row>
    <row r="4180" spans="1:16">
      <c r="A4180" t="s">
        <v>8394</v>
      </c>
      <c r="B4180" t="s">
        <v>8395</v>
      </c>
      <c r="C4180">
        <v>49.445701599000003</v>
      </c>
      <c r="D4180" t="s">
        <v>37</v>
      </c>
      <c r="E4180">
        <v>791846.03883567697</v>
      </c>
      <c r="F4180">
        <v>9638371.4409809802</v>
      </c>
      <c r="G4180">
        <f>IF(C4180="","",VLOOKUP(C4180,Classes_detaillees!B:D,Classes_detaillees!C$1,TRUE))</f>
        <v>50</v>
      </c>
      <c r="H4180">
        <f>IF(C4180="","",VLOOKUP(C4180,Classes_finales!B:D,Classes_finales!C$1,TRUE))</f>
        <v>50</v>
      </c>
      <c r="I4180">
        <f t="shared" si="65"/>
        <v>20</v>
      </c>
      <c r="J4180" s="31">
        <f>Classes_finales!$W$30*C4180^3+Classes_finales!$W$31*C4180^2+Classes_finales!$W$32*C4180+Classes_finales!$W$33</f>
        <v>5.2967171416665018</v>
      </c>
      <c r="K4180">
        <f>IF(OR(C4180&lt;10,C4180&gt;450),0,IF(H4180&gt;=MAX(Classes_finales!D:D),$M$1,Donnees_SIG!J4180))</f>
        <v>5.2967171416665018</v>
      </c>
      <c r="P4180" t="s">
        <v>39</v>
      </c>
    </row>
    <row r="4181" spans="1:16">
      <c r="A4181" t="s">
        <v>8396</v>
      </c>
      <c r="B4181" t="s">
        <v>8397</v>
      </c>
      <c r="C4181">
        <v>72.173202515</v>
      </c>
      <c r="D4181" t="s">
        <v>37</v>
      </c>
      <c r="E4181">
        <v>791654.44502681401</v>
      </c>
      <c r="F4181">
        <v>9638142.0935290996</v>
      </c>
      <c r="G4181">
        <f>IF(C4181="","",VLOOKUP(C4181,Classes_detaillees!B:D,Classes_detaillees!C$1,TRUE))</f>
        <v>75</v>
      </c>
      <c r="H4181">
        <f>IF(C4181="","",VLOOKUP(C4181,Classes_finales!B:D,Classes_finales!C$1,TRUE))</f>
        <v>80</v>
      </c>
      <c r="I4181">
        <f t="shared" si="65"/>
        <v>20</v>
      </c>
      <c r="J4181" s="31">
        <f>Classes_finales!$W$30*C4181^3+Classes_finales!$W$31*C4181^2+Classes_finales!$W$32*C4181+Classes_finales!$W$33</f>
        <v>7.5697291675557228</v>
      </c>
      <c r="K4181">
        <f>IF(OR(C4181&lt;10,C4181&gt;450),0,IF(H4181&gt;=MAX(Classes_finales!D:D),$M$1,Donnees_SIG!J4181))</f>
        <v>7.914299999999999</v>
      </c>
      <c r="P4181" t="s">
        <v>39</v>
      </c>
    </row>
    <row r="4182" spans="1:16">
      <c r="A4182" t="s">
        <v>8398</v>
      </c>
      <c r="B4182" s="31" t="s">
        <v>8399</v>
      </c>
      <c r="C4182">
        <v>270.28988647</v>
      </c>
      <c r="D4182" t="s">
        <v>37</v>
      </c>
      <c r="E4182">
        <v>790848.89874298102</v>
      </c>
      <c r="F4182">
        <v>9638959.6159764696</v>
      </c>
      <c r="G4182">
        <f>IF(C4182="","",VLOOKUP(C4182,Classes_detaillees!B:D,Classes_detaillees!C$1,TRUE))</f>
        <v>275</v>
      </c>
      <c r="H4182">
        <f>IF(C4182="","",VLOOKUP(C4182,Classes_finales!B:D,Classes_finales!C$1,TRUE))</f>
        <v>80</v>
      </c>
      <c r="I4182">
        <f t="shared" si="65"/>
        <v>20</v>
      </c>
      <c r="J4182" s="31">
        <f>Classes_finales!$W$30*C4182^3+Classes_finales!$W$31*C4182^2+Classes_finales!$W$32*C4182+Classes_finales!$W$33</f>
        <v>-219.30296071880124</v>
      </c>
      <c r="K4182">
        <f>IF(OR(C4182&lt;10,C4182&gt;450),0,IF(H4182&gt;=MAX(Classes_finales!D:D),$M$1,Donnees_SIG!J4182))</f>
        <v>7.914299999999999</v>
      </c>
      <c r="P4182" t="s">
        <v>39</v>
      </c>
    </row>
    <row r="4183" spans="1:16">
      <c r="A4183" t="s">
        <v>8400</v>
      </c>
      <c r="B4183" s="31" t="s">
        <v>8401</v>
      </c>
      <c r="C4183">
        <v>49.354698181000003</v>
      </c>
      <c r="D4183" t="s">
        <v>37</v>
      </c>
      <c r="E4183">
        <v>784772.81354535394</v>
      </c>
      <c r="F4183">
        <v>9635246.4406739902</v>
      </c>
      <c r="G4183">
        <f>IF(C4183="","",VLOOKUP(C4183,Classes_detaillees!B:D,Classes_detaillees!C$1,TRUE))</f>
        <v>50</v>
      </c>
      <c r="H4183">
        <f>IF(C4183="","",VLOOKUP(C4183,Classes_finales!B:D,Classes_finales!C$1,TRUE))</f>
        <v>50</v>
      </c>
      <c r="I4183">
        <f t="shared" si="65"/>
        <v>20</v>
      </c>
      <c r="J4183" s="31">
        <f>Classes_finales!$W$30*C4183^3+Classes_finales!$W$31*C4183^2+Classes_finales!$W$32*C4183+Classes_finales!$W$33</f>
        <v>5.2850834418786974</v>
      </c>
      <c r="K4183">
        <f>IF(OR(C4183&lt;10,C4183&gt;450),0,IF(H4183&gt;=MAX(Classes_finales!D:D),$M$1,Donnees_SIG!J4183))</f>
        <v>5.2850834418786974</v>
      </c>
      <c r="P4183" t="s">
        <v>39</v>
      </c>
    </row>
    <row r="4184" spans="1:16">
      <c r="A4184" t="s">
        <v>8402</v>
      </c>
      <c r="B4184" t="s">
        <v>8403</v>
      </c>
      <c r="C4184">
        <v>52.532199859999999</v>
      </c>
      <c r="D4184" t="s">
        <v>37</v>
      </c>
      <c r="E4184">
        <v>792246.07169689005</v>
      </c>
      <c r="F4184">
        <v>9638454.9275697507</v>
      </c>
      <c r="G4184">
        <f>IF(C4184="","",VLOOKUP(C4184,Classes_detaillees!B:D,Classes_detaillees!C$1,TRUE))</f>
        <v>55</v>
      </c>
      <c r="H4184">
        <f>IF(C4184="","",VLOOKUP(C4184,Classes_finales!B:D,Classes_finales!C$1,TRUE))</f>
        <v>60</v>
      </c>
      <c r="I4184">
        <f t="shared" si="65"/>
        <v>20</v>
      </c>
      <c r="J4184" s="31">
        <f>Classes_finales!$W$30*C4184^3+Classes_finales!$W$31*C4184^2+Classes_finales!$W$32*C4184+Classes_finales!$W$33</f>
        <v>5.6831818021893472</v>
      </c>
      <c r="K4184">
        <f>IF(OR(C4184&lt;10,C4184&gt;450),0,IF(H4184&gt;=MAX(Classes_finales!D:D),$M$1,Donnees_SIG!J4184))</f>
        <v>5.6831818021893472</v>
      </c>
      <c r="P4184" t="s">
        <v>39</v>
      </c>
    </row>
    <row r="4185" spans="1:16">
      <c r="A4185" t="s">
        <v>8404</v>
      </c>
      <c r="B4185" t="s">
        <v>8405</v>
      </c>
      <c r="C4185">
        <v>12.288299561000001</v>
      </c>
      <c r="D4185" t="s">
        <v>37</v>
      </c>
      <c r="E4185">
        <v>792098.74743284495</v>
      </c>
      <c r="F4185">
        <v>9638652.7514421195</v>
      </c>
      <c r="G4185">
        <f>IF(C4185="","",VLOOKUP(C4185,Classes_detaillees!B:D,Classes_detaillees!C$1,TRUE))</f>
        <v>15</v>
      </c>
      <c r="H4185">
        <f>IF(C4185="","",VLOOKUP(C4185,Classes_finales!B:D,Classes_finales!C$1,TRUE))</f>
        <v>15</v>
      </c>
      <c r="I4185">
        <f t="shared" si="65"/>
        <v>20</v>
      </c>
      <c r="J4185" s="31">
        <f>Classes_finales!$W$30*C4185^3+Classes_finales!$W$31*C4185^2+Classes_finales!$W$32*C4185+Classes_finales!$W$33</f>
        <v>0.51659808700743337</v>
      </c>
      <c r="K4185">
        <f>IF(OR(C4185&lt;10,C4185&gt;450),0,IF(H4185&gt;=MAX(Classes_finales!D:D),$M$1,Donnees_SIG!J4185))</f>
        <v>0.51659808700743337</v>
      </c>
      <c r="P4185" t="s">
        <v>39</v>
      </c>
    </row>
    <row r="4186" spans="1:16">
      <c r="A4186" t="s">
        <v>8406</v>
      </c>
      <c r="B4186" t="s">
        <v>8407</v>
      </c>
      <c r="C4186">
        <v>88.080299377000003</v>
      </c>
      <c r="D4186" t="s">
        <v>37</v>
      </c>
      <c r="E4186">
        <v>790457.30487936398</v>
      </c>
      <c r="F4186">
        <v>9637408.28416696</v>
      </c>
      <c r="G4186">
        <f>IF(C4186="","",VLOOKUP(C4186,Classes_detaillees!B:D,Classes_detaillees!C$1,TRUE))</f>
        <v>90</v>
      </c>
      <c r="H4186">
        <f>IF(C4186="","",VLOOKUP(C4186,Classes_finales!B:D,Classes_finales!C$1,TRUE))</f>
        <v>80</v>
      </c>
      <c r="I4186">
        <f t="shared" si="65"/>
        <v>20</v>
      </c>
      <c r="J4186" s="31">
        <f>Classes_finales!$W$30*C4186^3+Classes_finales!$W$31*C4186^2+Classes_finales!$W$32*C4186+Classes_finales!$W$33</f>
        <v>7.9351907806319932</v>
      </c>
      <c r="K4186">
        <f>IF(OR(C4186&lt;10,C4186&gt;450),0,IF(H4186&gt;=MAX(Classes_finales!D:D),$M$1,Donnees_SIG!J4186))</f>
        <v>7.914299999999999</v>
      </c>
      <c r="P4186" t="s">
        <v>39</v>
      </c>
    </row>
    <row r="4187" spans="1:16">
      <c r="A4187" t="s">
        <v>8408</v>
      </c>
      <c r="B4187" t="s">
        <v>8409</v>
      </c>
      <c r="C4187">
        <v>101.85980225</v>
      </c>
      <c r="D4187" t="s">
        <v>37</v>
      </c>
      <c r="E4187">
        <v>792878.78835159203</v>
      </c>
      <c r="F4187">
        <v>9638769.5683374107</v>
      </c>
      <c r="G4187">
        <f>IF(C4187="","",VLOOKUP(C4187,Classes_detaillees!B:D,Classes_detaillees!C$1,TRUE))</f>
        <v>105</v>
      </c>
      <c r="H4187">
        <f>IF(C4187="","",VLOOKUP(C4187,Classes_finales!B:D,Classes_finales!C$1,TRUE))</f>
        <v>80</v>
      </c>
      <c r="I4187">
        <f t="shared" si="65"/>
        <v>20</v>
      </c>
      <c r="J4187" s="31">
        <f>Classes_finales!$W$30*C4187^3+Classes_finales!$W$31*C4187^2+Classes_finales!$W$32*C4187+Classes_finales!$W$33</f>
        <v>7.0072820471941917</v>
      </c>
      <c r="K4187">
        <f>IF(OR(C4187&lt;10,C4187&gt;450),0,IF(H4187&gt;=MAX(Classes_finales!D:D),$M$1,Donnees_SIG!J4187))</f>
        <v>7.914299999999999</v>
      </c>
      <c r="P4187" t="s">
        <v>39</v>
      </c>
    </row>
    <row r="4188" spans="1:16">
      <c r="A4188" t="s">
        <v>8410</v>
      </c>
      <c r="B4188" t="s">
        <v>8411</v>
      </c>
      <c r="C4188">
        <v>99.408996582</v>
      </c>
      <c r="D4188" t="s">
        <v>37</v>
      </c>
      <c r="E4188">
        <v>790170.53848782205</v>
      </c>
      <c r="F4188">
        <v>9638818.1768354606</v>
      </c>
      <c r="G4188">
        <f>IF(C4188="","",VLOOKUP(C4188,Classes_detaillees!B:D,Classes_detaillees!C$1,TRUE))</f>
        <v>100</v>
      </c>
      <c r="H4188">
        <f>IF(C4188="","",VLOOKUP(C4188,Classes_finales!B:D,Classes_finales!C$1,TRUE))</f>
        <v>80</v>
      </c>
      <c r="I4188">
        <f t="shared" si="65"/>
        <v>20</v>
      </c>
      <c r="J4188" s="31">
        <f>Classes_finales!$W$30*C4188^3+Classes_finales!$W$31*C4188^2+Classes_finales!$W$32*C4188+Classes_finales!$W$33</f>
        <v>7.271909297816519</v>
      </c>
      <c r="K4188">
        <f>IF(OR(C4188&lt;10,C4188&gt;450),0,IF(H4188&gt;=MAX(Classes_finales!D:D),$M$1,Donnees_SIG!J4188))</f>
        <v>7.914299999999999</v>
      </c>
      <c r="P4188" t="s">
        <v>39</v>
      </c>
    </row>
    <row r="4189" spans="1:16">
      <c r="A4189" t="s">
        <v>8412</v>
      </c>
      <c r="B4189" t="s">
        <v>8413</v>
      </c>
      <c r="C4189">
        <v>134.67619324</v>
      </c>
      <c r="D4189" t="s">
        <v>37</v>
      </c>
      <c r="E4189">
        <v>792167.41000051599</v>
      </c>
      <c r="F4189">
        <v>9638508.6903360505</v>
      </c>
      <c r="G4189">
        <f>IF(C4189="","",VLOOKUP(C4189,Classes_detaillees!B:D,Classes_detaillees!C$1,TRUE))</f>
        <v>135</v>
      </c>
      <c r="H4189">
        <f>IF(C4189="","",VLOOKUP(C4189,Classes_finales!B:D,Classes_finales!C$1,TRUE))</f>
        <v>80</v>
      </c>
      <c r="I4189">
        <f t="shared" si="65"/>
        <v>20</v>
      </c>
      <c r="J4189" s="31">
        <f>Classes_finales!$W$30*C4189^3+Classes_finales!$W$31*C4189^2+Classes_finales!$W$32*C4189+Classes_finales!$W$33</f>
        <v>-1.7660010688210801</v>
      </c>
      <c r="K4189">
        <f>IF(OR(C4189&lt;10,C4189&gt;450),0,IF(H4189&gt;=MAX(Classes_finales!D:D),$M$1,Donnees_SIG!J4189))</f>
        <v>7.914299999999999</v>
      </c>
      <c r="P4189" t="s">
        <v>39</v>
      </c>
    </row>
    <row r="4190" spans="1:16">
      <c r="A4190" t="s">
        <v>8414</v>
      </c>
      <c r="B4190" s="31" t="s">
        <v>8415</v>
      </c>
      <c r="C4190">
        <v>105.21219635</v>
      </c>
      <c r="D4190" t="s">
        <v>37</v>
      </c>
      <c r="E4190">
        <v>791437.81181976001</v>
      </c>
      <c r="F4190">
        <v>9638556.4214430396</v>
      </c>
      <c r="G4190">
        <f>IF(C4190="","",VLOOKUP(C4190,Classes_detaillees!B:D,Classes_detaillees!C$1,TRUE))</f>
        <v>110</v>
      </c>
      <c r="H4190">
        <f>IF(C4190="","",VLOOKUP(C4190,Classes_finales!B:D,Classes_finales!C$1,TRUE))</f>
        <v>80</v>
      </c>
      <c r="I4190">
        <f t="shared" si="65"/>
        <v>20</v>
      </c>
      <c r="J4190" s="31">
        <f>Classes_finales!$W$30*C4190^3+Classes_finales!$W$31*C4190^2+Classes_finales!$W$32*C4190+Classes_finales!$W$33</f>
        <v>6.5688559975045511</v>
      </c>
      <c r="K4190">
        <f>IF(OR(C4190&lt;10,C4190&gt;450),0,IF(H4190&gt;=MAX(Classes_finales!D:D),$M$1,Donnees_SIG!J4190))</f>
        <v>7.914299999999999</v>
      </c>
      <c r="P4190" t="s">
        <v>39</v>
      </c>
    </row>
    <row r="4191" spans="1:16">
      <c r="A4191" t="s">
        <v>8416</v>
      </c>
      <c r="B4191" s="31" t="s">
        <v>8417</v>
      </c>
      <c r="C4191">
        <v>59.999000549000002</v>
      </c>
      <c r="D4191" t="s">
        <v>37</v>
      </c>
      <c r="E4191">
        <v>791680.59380506398</v>
      </c>
      <c r="F4191">
        <v>9639354.9198614303</v>
      </c>
      <c r="G4191">
        <f>IF(C4191="","",VLOOKUP(C4191,Classes_detaillees!B:D,Classes_detaillees!C$1,TRUE))</f>
        <v>60</v>
      </c>
      <c r="H4191">
        <f>IF(C4191="","",VLOOKUP(C4191,Classes_finales!B:D,Classes_finales!C$1,TRUE))</f>
        <v>60</v>
      </c>
      <c r="I4191">
        <f t="shared" si="65"/>
        <v>20</v>
      </c>
      <c r="J4191" s="31">
        <f>Classes_finales!$W$30*C4191^3+Classes_finales!$W$31*C4191^2+Classes_finales!$W$32*C4191+Classes_finales!$W$33</f>
        <v>6.536195156191658</v>
      </c>
      <c r="K4191">
        <f>IF(OR(C4191&lt;10,C4191&gt;450),0,IF(H4191&gt;=MAX(Classes_finales!D:D),$M$1,Donnees_SIG!J4191))</f>
        <v>6.536195156191658</v>
      </c>
      <c r="P4191" t="s">
        <v>39</v>
      </c>
    </row>
    <row r="4192" spans="1:16">
      <c r="A4192" t="s">
        <v>8418</v>
      </c>
      <c r="B4192" t="s">
        <v>8419</v>
      </c>
      <c r="C4192">
        <v>24.874799727999999</v>
      </c>
      <c r="D4192" t="s">
        <v>37</v>
      </c>
      <c r="E4192">
        <v>785670.09669342905</v>
      </c>
      <c r="F4192">
        <v>9636680.5507063605</v>
      </c>
      <c r="G4192">
        <f>IF(C4192="","",VLOOKUP(C4192,Classes_detaillees!B:D,Classes_detaillees!C$1,TRUE))</f>
        <v>25</v>
      </c>
      <c r="H4192">
        <f>IF(C4192="","",VLOOKUP(C4192,Classes_finales!B:D,Classes_finales!C$1,TRUE))</f>
        <v>30</v>
      </c>
      <c r="I4192">
        <f t="shared" si="65"/>
        <v>20</v>
      </c>
      <c r="J4192" s="31">
        <f>Classes_finales!$W$30*C4192^3+Classes_finales!$W$31*C4192^2+Classes_finales!$W$32*C4192+Classes_finales!$W$33</f>
        <v>1.9911100966294319</v>
      </c>
      <c r="K4192">
        <f>IF(OR(C4192&lt;10,C4192&gt;450),0,IF(H4192&gt;=MAX(Classes_finales!D:D),$M$1,Donnees_SIG!J4192))</f>
        <v>1.9911100966294319</v>
      </c>
      <c r="P4192" t="s">
        <v>39</v>
      </c>
    </row>
    <row r="4193" spans="1:16">
      <c r="A4193" t="s">
        <v>8420</v>
      </c>
      <c r="B4193" s="31" t="s">
        <v>8421</v>
      </c>
      <c r="C4193">
        <v>11.925600052</v>
      </c>
      <c r="D4193" t="s">
        <v>37</v>
      </c>
      <c r="E4193">
        <v>791821.76678850094</v>
      </c>
      <c r="F4193">
        <v>9638465.15741341</v>
      </c>
      <c r="G4193">
        <f>IF(C4193="","",VLOOKUP(C4193,Classes_detaillees!B:D,Classes_detaillees!C$1,TRUE))</f>
        <v>15</v>
      </c>
      <c r="H4193">
        <f>IF(C4193="","",VLOOKUP(C4193,Classes_finales!B:D,Classes_finales!C$1,TRUE))</f>
        <v>15</v>
      </c>
      <c r="I4193">
        <f t="shared" si="65"/>
        <v>20</v>
      </c>
      <c r="J4193" s="31">
        <f>Classes_finales!$W$30*C4193^3+Classes_finales!$W$31*C4193^2+Classes_finales!$W$32*C4193+Classes_finales!$W$33</f>
        <v>0.4798293418130668</v>
      </c>
      <c r="K4193">
        <f>IF(OR(C4193&lt;10,C4193&gt;450),0,IF(H4193&gt;=MAX(Classes_finales!D:D),$M$1,Donnees_SIG!J4193))</f>
        <v>0.4798293418130668</v>
      </c>
      <c r="P4193" t="s">
        <v>39</v>
      </c>
    </row>
    <row r="4194" spans="1:16">
      <c r="A4194" t="s">
        <v>8422</v>
      </c>
      <c r="B4194" t="s">
        <v>8423</v>
      </c>
      <c r="C4194">
        <v>133.79330443999999</v>
      </c>
      <c r="D4194" t="s">
        <v>37</v>
      </c>
      <c r="E4194">
        <v>794002.20311526395</v>
      </c>
      <c r="F4194">
        <v>9639359.2661855891</v>
      </c>
      <c r="G4194">
        <f>IF(C4194="","",VLOOKUP(C4194,Classes_detaillees!B:D,Classes_detaillees!C$1,TRUE))</f>
        <v>135</v>
      </c>
      <c r="H4194">
        <f>IF(C4194="","",VLOOKUP(C4194,Classes_finales!B:D,Classes_finales!C$1,TRUE))</f>
        <v>80</v>
      </c>
      <c r="I4194">
        <f t="shared" si="65"/>
        <v>20</v>
      </c>
      <c r="J4194" s="31">
        <f>Classes_finales!$W$30*C4194^3+Classes_finales!$W$31*C4194^2+Classes_finales!$W$32*C4194+Classes_finales!$W$33</f>
        <v>-1.3831724770435065</v>
      </c>
      <c r="K4194">
        <f>IF(OR(C4194&lt;10,C4194&gt;450),0,IF(H4194&gt;=MAX(Classes_finales!D:D),$M$1,Donnees_SIG!J4194))</f>
        <v>7.914299999999999</v>
      </c>
      <c r="P4194" t="s">
        <v>39</v>
      </c>
    </row>
    <row r="4195" spans="1:16">
      <c r="A4195" t="s">
        <v>8424</v>
      </c>
      <c r="B4195" t="s">
        <v>8425</v>
      </c>
      <c r="C4195">
        <v>71.119598389000004</v>
      </c>
      <c r="D4195" t="s">
        <v>37</v>
      </c>
      <c r="E4195">
        <v>790372.835519574</v>
      </c>
      <c r="F4195">
        <v>9637807.6818404496</v>
      </c>
      <c r="G4195">
        <f>IF(C4195="","",VLOOKUP(C4195,Classes_detaillees!B:D,Classes_detaillees!C$1,TRUE))</f>
        <v>75</v>
      </c>
      <c r="H4195">
        <f>IF(C4195="","",VLOOKUP(C4195,Classes_finales!B:D,Classes_finales!C$1,TRUE))</f>
        <v>80</v>
      </c>
      <c r="I4195">
        <f t="shared" si="65"/>
        <v>20</v>
      </c>
      <c r="J4195" s="31">
        <f>Classes_finales!$W$30*C4195^3+Classes_finales!$W$31*C4195^2+Classes_finales!$W$32*C4195+Classes_finales!$W$33</f>
        <v>7.5021444563308091</v>
      </c>
      <c r="K4195">
        <f>IF(OR(C4195&lt;10,C4195&gt;450),0,IF(H4195&gt;=MAX(Classes_finales!D:D),$M$1,Donnees_SIG!J4195))</f>
        <v>7.914299999999999</v>
      </c>
      <c r="P4195" t="s">
        <v>39</v>
      </c>
    </row>
    <row r="4196" spans="1:16">
      <c r="A4196" t="s">
        <v>8426</v>
      </c>
      <c r="B4196" s="31" t="s">
        <v>8427</v>
      </c>
      <c r="C4196">
        <v>125.43029785</v>
      </c>
      <c r="D4196" t="s">
        <v>37</v>
      </c>
      <c r="E4196">
        <v>790490.19874161505</v>
      </c>
      <c r="F4196">
        <v>9638027.2787486408</v>
      </c>
      <c r="G4196">
        <f>IF(C4196="","",VLOOKUP(C4196,Classes_detaillees!B:D,Classes_detaillees!C$1,TRUE))</f>
        <v>130</v>
      </c>
      <c r="H4196">
        <f>IF(C4196="","",VLOOKUP(C4196,Classes_finales!B:D,Classes_finales!C$1,TRUE))</f>
        <v>80</v>
      </c>
      <c r="I4196">
        <f t="shared" si="65"/>
        <v>20</v>
      </c>
      <c r="J4196" s="31">
        <f>Classes_finales!$W$30*C4196^3+Classes_finales!$W$31*C4196^2+Classes_finales!$W$32*C4196+Classes_finales!$W$33</f>
        <v>1.8040606092728706</v>
      </c>
      <c r="K4196">
        <f>IF(OR(C4196&lt;10,C4196&gt;450),0,IF(H4196&gt;=MAX(Classes_finales!D:D),$M$1,Donnees_SIG!J4196))</f>
        <v>7.914299999999999</v>
      </c>
      <c r="P4196" t="s">
        <v>39</v>
      </c>
    </row>
    <row r="4197" spans="1:16">
      <c r="A4197" t="s">
        <v>8428</v>
      </c>
      <c r="B4197" t="s">
        <v>8429</v>
      </c>
      <c r="C4197">
        <v>122.95429993</v>
      </c>
      <c r="D4197" t="s">
        <v>37</v>
      </c>
      <c r="E4197">
        <v>793066.84370131197</v>
      </c>
      <c r="F4197">
        <v>9639331.4178058002</v>
      </c>
      <c r="G4197">
        <f>IF(C4197="","",VLOOKUP(C4197,Classes_detaillees!B:D,Classes_detaillees!C$1,TRUE))</f>
        <v>125</v>
      </c>
      <c r="H4197">
        <f>IF(C4197="","",VLOOKUP(C4197,Classes_finales!B:D,Classes_finales!C$1,TRUE))</f>
        <v>80</v>
      </c>
      <c r="I4197">
        <f t="shared" si="65"/>
        <v>20</v>
      </c>
      <c r="J4197" s="31">
        <f>Classes_finales!$W$30*C4197^3+Classes_finales!$W$31*C4197^2+Classes_finales!$W$32*C4197+Classes_finales!$W$33</f>
        <v>2.6015997531723403</v>
      </c>
      <c r="K4197">
        <f>IF(OR(C4197&lt;10,C4197&gt;450),0,IF(H4197&gt;=MAX(Classes_finales!D:D),$M$1,Donnees_SIG!J4197))</f>
        <v>7.914299999999999</v>
      </c>
      <c r="P4197" t="s">
        <v>39</v>
      </c>
    </row>
    <row r="4198" spans="1:16">
      <c r="A4198" t="s">
        <v>8430</v>
      </c>
      <c r="B4198" t="s">
        <v>8431</v>
      </c>
      <c r="C4198">
        <v>79.022697449000006</v>
      </c>
      <c r="D4198" t="s">
        <v>37</v>
      </c>
      <c r="E4198">
        <v>790447.57727358805</v>
      </c>
      <c r="F4198">
        <v>9637242.1637221109</v>
      </c>
      <c r="G4198">
        <f>IF(C4198="","",VLOOKUP(C4198,Classes_detaillees!B:D,Classes_detaillees!C$1,TRUE))</f>
        <v>80</v>
      </c>
      <c r="H4198">
        <f>IF(C4198="","",VLOOKUP(C4198,Classes_finales!B:D,Classes_finales!C$1,TRUE))</f>
        <v>80</v>
      </c>
      <c r="I4198">
        <f t="shared" si="65"/>
        <v>20</v>
      </c>
      <c r="J4198" s="31">
        <f>Classes_finales!$W$30*C4198^3+Classes_finales!$W$31*C4198^2+Classes_finales!$W$32*C4198+Classes_finales!$W$33</f>
        <v>7.887500522591651</v>
      </c>
      <c r="K4198">
        <f>IF(OR(C4198&lt;10,C4198&gt;450),0,IF(H4198&gt;=MAX(Classes_finales!D:D),$M$1,Donnees_SIG!J4198))</f>
        <v>7.914299999999999</v>
      </c>
      <c r="P4198" t="s">
        <v>39</v>
      </c>
    </row>
    <row r="4199" spans="1:16">
      <c r="A4199" t="s">
        <v>8432</v>
      </c>
      <c r="B4199" t="s">
        <v>8433</v>
      </c>
      <c r="C4199">
        <v>119.59970093</v>
      </c>
      <c r="D4199" t="s">
        <v>37</v>
      </c>
      <c r="E4199">
        <v>790345.55430163001</v>
      </c>
      <c r="F4199">
        <v>9638555.1814568508</v>
      </c>
      <c r="G4199">
        <f>IF(C4199="","",VLOOKUP(C4199,Classes_detaillees!B:D,Classes_detaillees!C$1,TRUE))</f>
        <v>120</v>
      </c>
      <c r="H4199">
        <f>IF(C4199="","",VLOOKUP(C4199,Classes_finales!B:D,Classes_finales!C$1,TRUE))</f>
        <v>80</v>
      </c>
      <c r="I4199">
        <f t="shared" si="65"/>
        <v>20</v>
      </c>
      <c r="J4199" s="31">
        <f>Classes_finales!$W$30*C4199^3+Classes_finales!$W$31*C4199^2+Classes_finales!$W$32*C4199+Classes_finales!$W$33</f>
        <v>3.581223556583002</v>
      </c>
      <c r="K4199">
        <f>IF(OR(C4199&lt;10,C4199&gt;450),0,IF(H4199&gt;=MAX(Classes_finales!D:D),$M$1,Donnees_SIG!J4199))</f>
        <v>7.914299999999999</v>
      </c>
      <c r="P4199" t="s">
        <v>39</v>
      </c>
    </row>
    <row r="4200" spans="1:16">
      <c r="A4200" t="s">
        <v>8434</v>
      </c>
      <c r="B4200" t="s">
        <v>8435</v>
      </c>
      <c r="C4200">
        <v>42.013801575000002</v>
      </c>
      <c r="D4200" t="s">
        <v>37</v>
      </c>
      <c r="E4200">
        <v>791861.16562193504</v>
      </c>
      <c r="F4200">
        <v>9638501.4860860705</v>
      </c>
      <c r="G4200">
        <f>IF(C4200="","",VLOOKUP(C4200,Classes_detaillees!B:D,Classes_detaillees!C$1,TRUE))</f>
        <v>45</v>
      </c>
      <c r="H4200">
        <f>IF(C4200="","",VLOOKUP(C4200,Classes_finales!B:D,Classes_finales!C$1,TRUE))</f>
        <v>50</v>
      </c>
      <c r="I4200">
        <f t="shared" si="65"/>
        <v>20</v>
      </c>
      <c r="J4200" s="31">
        <f>Classes_finales!$W$30*C4200^3+Classes_finales!$W$31*C4200^2+Classes_finales!$W$32*C4200+Classes_finales!$W$33</f>
        <v>4.3130150209722107</v>
      </c>
      <c r="K4200">
        <f>IF(OR(C4200&lt;10,C4200&gt;450),0,IF(H4200&gt;=MAX(Classes_finales!D:D),$M$1,Donnees_SIG!J4200))</f>
        <v>4.3130150209722107</v>
      </c>
      <c r="P4200" t="s">
        <v>39</v>
      </c>
    </row>
    <row r="4201" spans="1:16">
      <c r="A4201" t="s">
        <v>8436</v>
      </c>
      <c r="B4201" t="s">
        <v>8437</v>
      </c>
      <c r="C4201">
        <v>20.235200882000001</v>
      </c>
      <c r="D4201" t="s">
        <v>37</v>
      </c>
      <c r="E4201">
        <v>793209.761077484</v>
      </c>
      <c r="F4201">
        <v>9638906.1343063693</v>
      </c>
      <c r="G4201">
        <f>IF(C4201="","",VLOOKUP(C4201,Classes_detaillees!B:D,Classes_detaillees!C$1,TRUE))</f>
        <v>25</v>
      </c>
      <c r="H4201">
        <f>IF(C4201="","",VLOOKUP(C4201,Classes_finales!B:D,Classes_finales!C$1,TRUE))</f>
        <v>30</v>
      </c>
      <c r="I4201">
        <f t="shared" si="65"/>
        <v>20</v>
      </c>
      <c r="J4201" s="31">
        <f>Classes_finales!$W$30*C4201^3+Classes_finales!$W$31*C4201^2+Classes_finales!$W$32*C4201+Classes_finales!$W$33</f>
        <v>1.408790845865002</v>
      </c>
      <c r="K4201">
        <f>IF(OR(C4201&lt;10,C4201&gt;450),0,IF(H4201&gt;=MAX(Classes_finales!D:D),$M$1,Donnees_SIG!J4201))</f>
        <v>1.408790845865002</v>
      </c>
      <c r="P4201" t="s">
        <v>39</v>
      </c>
    </row>
    <row r="4202" spans="1:16">
      <c r="A4202" t="s">
        <v>8438</v>
      </c>
      <c r="B4202" t="s">
        <v>8439</v>
      </c>
      <c r="C4202">
        <v>28.108800888000001</v>
      </c>
      <c r="D4202" t="s">
        <v>37</v>
      </c>
      <c r="E4202">
        <v>792521.63709443097</v>
      </c>
      <c r="F4202">
        <v>9638613.7316708099</v>
      </c>
      <c r="G4202">
        <f>IF(C4202="","",VLOOKUP(C4202,Classes_detaillees!B:D,Classes_detaillees!C$1,TRUE))</f>
        <v>30</v>
      </c>
      <c r="H4202">
        <f>IF(C4202="","",VLOOKUP(C4202,Classes_finales!B:D,Classes_finales!C$1,TRUE))</f>
        <v>30</v>
      </c>
      <c r="I4202">
        <f t="shared" si="65"/>
        <v>20</v>
      </c>
      <c r="J4202" s="31">
        <f>Classes_finales!$W$30*C4202^3+Classes_finales!$W$31*C4202^2+Classes_finales!$W$32*C4202+Classes_finales!$W$33</f>
        <v>2.4157431759676595</v>
      </c>
      <c r="K4202">
        <f>IF(OR(C4202&lt;10,C4202&gt;450),0,IF(H4202&gt;=MAX(Classes_finales!D:D),$M$1,Donnees_SIG!J4202))</f>
        <v>2.4157431759676595</v>
      </c>
      <c r="P4202" t="s">
        <v>39</v>
      </c>
    </row>
    <row r="4203" spans="1:16">
      <c r="A4203" t="s">
        <v>8440</v>
      </c>
      <c r="B4203" t="s">
        <v>8441</v>
      </c>
      <c r="C4203">
        <v>93.708602905000006</v>
      </c>
      <c r="D4203" t="s">
        <v>37</v>
      </c>
      <c r="E4203">
        <v>790571.57691812899</v>
      </c>
      <c r="F4203">
        <v>9638538.7222655993</v>
      </c>
      <c r="G4203">
        <f>IF(C4203="","",VLOOKUP(C4203,Classes_detaillees!B:D,Classes_detaillees!C$1,TRUE))</f>
        <v>95</v>
      </c>
      <c r="H4203">
        <f>IF(C4203="","",VLOOKUP(C4203,Classes_finales!B:D,Classes_finales!C$1,TRUE))</f>
        <v>80</v>
      </c>
      <c r="I4203">
        <f t="shared" si="65"/>
        <v>20</v>
      </c>
      <c r="J4203" s="31">
        <f>Classes_finales!$W$30*C4203^3+Classes_finales!$W$31*C4203^2+Classes_finales!$W$32*C4203+Classes_finales!$W$33</f>
        <v>7.7155131473530663</v>
      </c>
      <c r="K4203">
        <f>IF(OR(C4203&lt;10,C4203&gt;450),0,IF(H4203&gt;=MAX(Classes_finales!D:D),$M$1,Donnees_SIG!J4203))</f>
        <v>7.914299999999999</v>
      </c>
      <c r="P4203" t="s">
        <v>39</v>
      </c>
    </row>
    <row r="4204" spans="1:16">
      <c r="A4204" t="s">
        <v>8442</v>
      </c>
      <c r="B4204" t="s">
        <v>8443</v>
      </c>
      <c r="C4204">
        <v>77.807899474999999</v>
      </c>
      <c r="D4204" t="s">
        <v>37</v>
      </c>
      <c r="E4204">
        <v>790829.98433868203</v>
      </c>
      <c r="F4204">
        <v>9639290.6908713207</v>
      </c>
      <c r="G4204">
        <f>IF(C4204="","",VLOOKUP(C4204,Classes_detaillees!B:D,Classes_detaillees!C$1,TRUE))</f>
        <v>80</v>
      </c>
      <c r="H4204">
        <f>IF(C4204="","",VLOOKUP(C4204,Classes_finales!B:D,Classes_finales!C$1,TRUE))</f>
        <v>80</v>
      </c>
      <c r="I4204">
        <f t="shared" si="65"/>
        <v>20</v>
      </c>
      <c r="J4204" s="31">
        <f>Classes_finales!$W$30*C4204^3+Classes_finales!$W$31*C4204^2+Classes_finales!$W$32*C4204+Classes_finales!$W$33</f>
        <v>7.8474335788966929</v>
      </c>
      <c r="K4204">
        <f>IF(OR(C4204&lt;10,C4204&gt;450),0,IF(H4204&gt;=MAX(Classes_finales!D:D),$M$1,Donnees_SIG!J4204))</f>
        <v>7.914299999999999</v>
      </c>
      <c r="P4204" t="s">
        <v>39</v>
      </c>
    </row>
    <row r="4205" spans="1:16">
      <c r="A4205" t="s">
        <v>8444</v>
      </c>
      <c r="B4205" t="s">
        <v>8445</v>
      </c>
      <c r="C4205">
        <v>76.270202636999997</v>
      </c>
      <c r="D4205" t="s">
        <v>37</v>
      </c>
      <c r="E4205">
        <v>790702.33388773596</v>
      </c>
      <c r="F4205">
        <v>9639322.6268961895</v>
      </c>
      <c r="G4205">
        <f>IF(C4205="","",VLOOKUP(C4205,Classes_detaillees!B:D,Classes_detaillees!C$1,TRUE))</f>
        <v>80</v>
      </c>
      <c r="H4205">
        <f>IF(C4205="","",VLOOKUP(C4205,Classes_finales!B:D,Classes_finales!C$1,TRUE))</f>
        <v>80</v>
      </c>
      <c r="I4205">
        <f t="shared" si="65"/>
        <v>20</v>
      </c>
      <c r="J4205" s="31">
        <f>Classes_finales!$W$30*C4205^3+Classes_finales!$W$31*C4205^2+Classes_finales!$W$32*C4205+Classes_finales!$W$33</f>
        <v>7.7862961690948804</v>
      </c>
      <c r="K4205">
        <f>IF(OR(C4205&lt;10,C4205&gt;450),0,IF(H4205&gt;=MAX(Classes_finales!D:D),$M$1,Donnees_SIG!J4205))</f>
        <v>7.914299999999999</v>
      </c>
      <c r="P4205" t="s">
        <v>39</v>
      </c>
    </row>
    <row r="4206" spans="1:16">
      <c r="A4206" t="s">
        <v>8446</v>
      </c>
      <c r="B4206" s="31" t="s">
        <v>8447</v>
      </c>
      <c r="C4206">
        <v>87.337898253999995</v>
      </c>
      <c r="D4206" t="s">
        <v>37</v>
      </c>
      <c r="E4206">
        <v>790402.88432406296</v>
      </c>
      <c r="F4206">
        <v>9636913.3195720501</v>
      </c>
      <c r="G4206">
        <f>IF(C4206="","",VLOOKUP(C4206,Classes_detaillees!B:D,Classes_detaillees!C$1,TRUE))</f>
        <v>90</v>
      </c>
      <c r="H4206">
        <f>IF(C4206="","",VLOOKUP(C4206,Classes_finales!B:D,Classes_finales!C$1,TRUE))</f>
        <v>80</v>
      </c>
      <c r="I4206">
        <f t="shared" si="65"/>
        <v>20</v>
      </c>
      <c r="J4206" s="31">
        <f>Classes_finales!$W$30*C4206^3+Classes_finales!$W$31*C4206^2+Classes_finales!$W$32*C4206+Classes_finales!$W$33</f>
        <v>7.9491151684252515</v>
      </c>
      <c r="K4206">
        <f>IF(OR(C4206&lt;10,C4206&gt;450),0,IF(H4206&gt;=MAX(Classes_finales!D:D),$M$1,Donnees_SIG!J4206))</f>
        <v>7.914299999999999</v>
      </c>
      <c r="P4206" t="s">
        <v>39</v>
      </c>
    </row>
    <row r="4207" spans="1:16">
      <c r="A4207" t="s">
        <v>8448</v>
      </c>
      <c r="B4207" s="31" t="s">
        <v>8449</v>
      </c>
      <c r="C4207">
        <v>40.894298552999999</v>
      </c>
      <c r="D4207" t="s">
        <v>37</v>
      </c>
      <c r="E4207">
        <v>790649.97328045103</v>
      </c>
      <c r="F4207">
        <v>9638169.5554797295</v>
      </c>
      <c r="G4207">
        <f>IF(C4207="","",VLOOKUP(C4207,Classes_detaillees!B:D,Classes_detaillees!C$1,TRUE))</f>
        <v>45</v>
      </c>
      <c r="H4207">
        <f>IF(C4207="","",VLOOKUP(C4207,Classes_finales!B:D,Classes_finales!C$1,TRUE))</f>
        <v>50</v>
      </c>
      <c r="I4207">
        <f t="shared" si="65"/>
        <v>20</v>
      </c>
      <c r="J4207" s="31">
        <f>Classes_finales!$W$30*C4207^3+Classes_finales!$W$31*C4207^2+Classes_finales!$W$32*C4207+Classes_finales!$W$33</f>
        <v>4.1605552132640007</v>
      </c>
      <c r="K4207">
        <f>IF(OR(C4207&lt;10,C4207&gt;450),0,IF(H4207&gt;=MAX(Classes_finales!D:D),$M$1,Donnees_SIG!J4207))</f>
        <v>4.1605552132640007</v>
      </c>
      <c r="P4207" t="s">
        <v>39</v>
      </c>
    </row>
    <row r="4208" spans="1:16">
      <c r="A4208" t="s">
        <v>8450</v>
      </c>
      <c r="B4208" t="s">
        <v>8451</v>
      </c>
      <c r="C4208">
        <v>78.408302307</v>
      </c>
      <c r="D4208" t="s">
        <v>37</v>
      </c>
      <c r="E4208">
        <v>783817.45142643095</v>
      </c>
      <c r="F4208">
        <v>9635450.5515527595</v>
      </c>
      <c r="G4208">
        <f>IF(C4208="","",VLOOKUP(C4208,Classes_detaillees!B:D,Classes_detaillees!C$1,TRUE))</f>
        <v>80</v>
      </c>
      <c r="H4208">
        <f>IF(C4208="","",VLOOKUP(C4208,Classes_finales!B:D,Classes_finales!C$1,TRUE))</f>
        <v>80</v>
      </c>
      <c r="I4208">
        <f t="shared" si="65"/>
        <v>20</v>
      </c>
      <c r="J4208" s="31">
        <f>Classes_finales!$W$30*C4208^3+Classes_finales!$W$31*C4208^2+Classes_finales!$W$32*C4208+Classes_finales!$W$33</f>
        <v>7.8681602747962724</v>
      </c>
      <c r="K4208">
        <f>IF(OR(C4208&lt;10,C4208&gt;450),0,IF(H4208&gt;=MAX(Classes_finales!D:D),$M$1,Donnees_SIG!J4208))</f>
        <v>7.914299999999999</v>
      </c>
      <c r="P4208" t="s">
        <v>39</v>
      </c>
    </row>
    <row r="4209" spans="1:16">
      <c r="A4209" t="s">
        <v>8452</v>
      </c>
      <c r="B4209" s="31" t="s">
        <v>8453</v>
      </c>
      <c r="C4209">
        <v>120.5644989</v>
      </c>
      <c r="D4209" t="s">
        <v>37</v>
      </c>
      <c r="E4209">
        <v>792095.59314904397</v>
      </c>
      <c r="F4209">
        <v>9638299.8301131893</v>
      </c>
      <c r="G4209">
        <f>IF(C4209="","",VLOOKUP(C4209,Classes_detaillees!B:D,Classes_detaillees!C$1,TRUE))</f>
        <v>125</v>
      </c>
      <c r="H4209">
        <f>IF(C4209="","",VLOOKUP(C4209,Classes_finales!B:D,Classes_finales!C$1,TRUE))</f>
        <v>80</v>
      </c>
      <c r="I4209">
        <f t="shared" si="65"/>
        <v>20</v>
      </c>
      <c r="J4209" s="31">
        <f>Classes_finales!$W$30*C4209^3+Classes_finales!$W$31*C4209^2+Classes_finales!$W$32*C4209+Classes_finales!$W$33</f>
        <v>3.3111514643163003</v>
      </c>
      <c r="K4209">
        <f>IF(OR(C4209&lt;10,C4209&gt;450),0,IF(H4209&gt;=MAX(Classes_finales!D:D),$M$1,Donnees_SIG!J4209))</f>
        <v>7.914299999999999</v>
      </c>
      <c r="P4209" t="s">
        <v>39</v>
      </c>
    </row>
    <row r="4210" spans="1:16">
      <c r="A4210" t="s">
        <v>8454</v>
      </c>
      <c r="B4210" s="31" t="s">
        <v>8455</v>
      </c>
      <c r="C4210">
        <v>20.501399994</v>
      </c>
      <c r="D4210" t="s">
        <v>37</v>
      </c>
      <c r="E4210">
        <v>790482.10674954602</v>
      </c>
      <c r="F4210">
        <v>9637383.4344736207</v>
      </c>
      <c r="G4210">
        <f>IF(C4210="","",VLOOKUP(C4210,Classes_detaillees!B:D,Classes_detaillees!C$1,TRUE))</f>
        <v>25</v>
      </c>
      <c r="H4210">
        <f>IF(C4210="","",VLOOKUP(C4210,Classes_finales!B:D,Classes_finales!C$1,TRUE))</f>
        <v>30</v>
      </c>
      <c r="I4210">
        <f t="shared" si="65"/>
        <v>20</v>
      </c>
      <c r="J4210" s="31">
        <f>Classes_finales!$W$30*C4210^3+Classes_finales!$W$31*C4210^2+Classes_finales!$W$32*C4210+Classes_finales!$W$33</f>
        <v>1.4411681401698186</v>
      </c>
      <c r="K4210">
        <f>IF(OR(C4210&lt;10,C4210&gt;450),0,IF(H4210&gt;=MAX(Classes_finales!D:D),$M$1,Donnees_SIG!J4210))</f>
        <v>1.4411681401698186</v>
      </c>
      <c r="P4210" t="s">
        <v>39</v>
      </c>
    </row>
    <row r="4211" spans="1:16">
      <c r="A4211" t="s">
        <v>8456</v>
      </c>
      <c r="B4211" s="31" t="s">
        <v>8457</v>
      </c>
      <c r="C4211">
        <v>34.601699828999998</v>
      </c>
      <c r="D4211" t="s">
        <v>37</v>
      </c>
      <c r="E4211">
        <v>790381.27800697403</v>
      </c>
      <c r="F4211">
        <v>9636923.4740329999</v>
      </c>
      <c r="G4211">
        <f>IF(C4211="","",VLOOKUP(C4211,Classes_detaillees!B:D,Classes_detaillees!C$1,TRUE))</f>
        <v>35</v>
      </c>
      <c r="H4211">
        <f>IF(C4211="","",VLOOKUP(C4211,Classes_finales!B:D,Classes_finales!C$1,TRUE))</f>
        <v>35</v>
      </c>
      <c r="I4211">
        <f t="shared" si="65"/>
        <v>20</v>
      </c>
      <c r="J4211" s="31">
        <f>Classes_finales!$W$30*C4211^3+Classes_finales!$W$31*C4211^2+Classes_finales!$W$32*C4211+Classes_finales!$W$33</f>
        <v>3.2965906845581112</v>
      </c>
      <c r="K4211">
        <f>IF(OR(C4211&lt;10,C4211&gt;450),0,IF(H4211&gt;=MAX(Classes_finales!D:D),$M$1,Donnees_SIG!J4211))</f>
        <v>3.2965906845581112</v>
      </c>
      <c r="P4211" t="s">
        <v>39</v>
      </c>
    </row>
    <row r="4212" spans="1:16">
      <c r="A4212" t="s">
        <v>8458</v>
      </c>
      <c r="B4212" s="31" t="s">
        <v>8459</v>
      </c>
      <c r="C4212">
        <v>76.884696959999999</v>
      </c>
      <c r="D4212" t="s">
        <v>37</v>
      </c>
      <c r="E4212">
        <v>790812.37164338899</v>
      </c>
      <c r="F4212">
        <v>9638273.6238400098</v>
      </c>
      <c r="G4212">
        <f>IF(C4212="","",VLOOKUP(C4212,Classes_detaillees!B:D,Classes_detaillees!C$1,TRUE))</f>
        <v>80</v>
      </c>
      <c r="H4212">
        <f>IF(C4212="","",VLOOKUP(C4212,Classes_finales!B:D,Classes_finales!C$1,TRUE))</f>
        <v>80</v>
      </c>
      <c r="I4212">
        <f t="shared" si="65"/>
        <v>20</v>
      </c>
      <c r="J4212" s="31">
        <f>Classes_finales!$W$30*C4212^3+Classes_finales!$W$31*C4212^2+Classes_finales!$W$32*C4212+Classes_finales!$W$33</f>
        <v>7.8121003477858952</v>
      </c>
      <c r="K4212">
        <f>IF(OR(C4212&lt;10,C4212&gt;450),0,IF(H4212&gt;=MAX(Classes_finales!D:D),$M$1,Donnees_SIG!J4212))</f>
        <v>7.914299999999999</v>
      </c>
      <c r="P4212" t="s">
        <v>39</v>
      </c>
    </row>
    <row r="4213" spans="1:16">
      <c r="A4213" t="s">
        <v>8460</v>
      </c>
      <c r="B4213" s="31" t="s">
        <v>8461</v>
      </c>
      <c r="C4213">
        <v>272.97848511000001</v>
      </c>
      <c r="D4213" t="s">
        <v>37</v>
      </c>
      <c r="E4213">
        <v>791528.54691400903</v>
      </c>
      <c r="F4213">
        <v>9638443.5986158494</v>
      </c>
      <c r="G4213">
        <f>IF(C4213="","",VLOOKUP(C4213,Classes_detaillees!B:D,Classes_detaillees!C$1,TRUE))</f>
        <v>275</v>
      </c>
      <c r="H4213">
        <f>IF(C4213="","",VLOOKUP(C4213,Classes_finales!B:D,Classes_finales!C$1,TRUE))</f>
        <v>80</v>
      </c>
      <c r="I4213">
        <f t="shared" si="65"/>
        <v>20</v>
      </c>
      <c r="J4213" s="31">
        <f>Classes_finales!$W$30*C4213^3+Classes_finales!$W$31*C4213^2+Classes_finales!$W$32*C4213+Classes_finales!$W$33</f>
        <v>-227.83940545248845</v>
      </c>
      <c r="K4213">
        <f>IF(OR(C4213&lt;10,C4213&gt;450),0,IF(H4213&gt;=MAX(Classes_finales!D:D),$M$1,Donnees_SIG!J4213))</f>
        <v>7.914299999999999</v>
      </c>
      <c r="P4213" t="s">
        <v>39</v>
      </c>
    </row>
    <row r="4214" spans="1:16">
      <c r="A4214" t="s">
        <v>8462</v>
      </c>
      <c r="B4214" t="s">
        <v>8463</v>
      </c>
      <c r="C4214">
        <v>196.32629395000001</v>
      </c>
      <c r="D4214" t="s">
        <v>37</v>
      </c>
      <c r="E4214">
        <v>790785.90909305902</v>
      </c>
      <c r="F4214">
        <v>9638699.3760044891</v>
      </c>
      <c r="G4214">
        <f>IF(C4214="","",VLOOKUP(C4214,Classes_detaillees!B:D,Classes_detaillees!C$1,TRUE))</f>
        <v>200</v>
      </c>
      <c r="H4214">
        <f>IF(C4214="","",VLOOKUP(C4214,Classes_finales!B:D,Classes_finales!C$1,TRUE))</f>
        <v>80</v>
      </c>
      <c r="I4214">
        <f t="shared" si="65"/>
        <v>20</v>
      </c>
      <c r="J4214" s="31">
        <f>Classes_finales!$W$30*C4214^3+Classes_finales!$W$31*C4214^2+Classes_finales!$W$32*C4214+Classes_finales!$W$33</f>
        <v>-55.853971001164282</v>
      </c>
      <c r="K4214">
        <f>IF(OR(C4214&lt;10,C4214&gt;450),0,IF(H4214&gt;=MAX(Classes_finales!D:D),$M$1,Donnees_SIG!J4214))</f>
        <v>7.914299999999999</v>
      </c>
      <c r="P4214" t="s">
        <v>39</v>
      </c>
    </row>
    <row r="4215" spans="1:16">
      <c r="A4215" t="s">
        <v>8464</v>
      </c>
      <c r="B4215" t="s">
        <v>8465</v>
      </c>
      <c r="C4215">
        <v>98.689102172999995</v>
      </c>
      <c r="D4215" t="s">
        <v>37</v>
      </c>
      <c r="E4215">
        <v>790606.353348303</v>
      </c>
      <c r="F4215">
        <v>9637770.7517206501</v>
      </c>
      <c r="G4215">
        <f>IF(C4215="","",VLOOKUP(C4215,Classes_detaillees!B:D,Classes_detaillees!C$1,TRUE))</f>
        <v>100</v>
      </c>
      <c r="H4215">
        <f>IF(C4215="","",VLOOKUP(C4215,Classes_finales!B:D,Classes_finales!C$1,TRUE))</f>
        <v>80</v>
      </c>
      <c r="I4215">
        <f t="shared" si="65"/>
        <v>20</v>
      </c>
      <c r="J4215" s="31">
        <f>Classes_finales!$W$30*C4215^3+Classes_finales!$W$31*C4215^2+Classes_finales!$W$32*C4215+Classes_finales!$W$33</f>
        <v>7.3409684984639618</v>
      </c>
      <c r="K4215">
        <f>IF(OR(C4215&lt;10,C4215&gt;450),0,IF(H4215&gt;=MAX(Classes_finales!D:D),$M$1,Donnees_SIG!J4215))</f>
        <v>7.914299999999999</v>
      </c>
      <c r="P4215" t="s">
        <v>39</v>
      </c>
    </row>
    <row r="4216" spans="1:16">
      <c r="A4216" t="s">
        <v>8466</v>
      </c>
      <c r="B4216" s="31" t="s">
        <v>8467</v>
      </c>
      <c r="C4216">
        <v>57.053699493000003</v>
      </c>
      <c r="D4216" t="s">
        <v>37</v>
      </c>
      <c r="E4216">
        <v>791645.51610486803</v>
      </c>
      <c r="F4216">
        <v>9638223.6331457198</v>
      </c>
      <c r="G4216">
        <f>IF(C4216="","",VLOOKUP(C4216,Classes_detaillees!B:D,Classes_detaillees!C$1,TRUE))</f>
        <v>60</v>
      </c>
      <c r="H4216">
        <f>IF(C4216="","",VLOOKUP(C4216,Classes_finales!B:D,Classes_finales!C$1,TRUE))</f>
        <v>60</v>
      </c>
      <c r="I4216">
        <f t="shared" si="65"/>
        <v>20</v>
      </c>
      <c r="J4216" s="31">
        <f>Classes_finales!$W$30*C4216^3+Classes_finales!$W$31*C4216^2+Classes_finales!$W$32*C4216+Classes_finales!$W$33</f>
        <v>6.2155916336983168</v>
      </c>
      <c r="K4216">
        <f>IF(OR(C4216&lt;10,C4216&gt;450),0,IF(H4216&gt;=MAX(Classes_finales!D:D),$M$1,Donnees_SIG!J4216))</f>
        <v>6.2155916336983168</v>
      </c>
      <c r="P4216" t="s">
        <v>39</v>
      </c>
    </row>
    <row r="4217" spans="1:16">
      <c r="A4217" t="s">
        <v>8468</v>
      </c>
      <c r="B4217" t="s">
        <v>8469</v>
      </c>
      <c r="C4217">
        <v>165.6875</v>
      </c>
      <c r="D4217" t="s">
        <v>37</v>
      </c>
      <c r="E4217">
        <v>790933.11809749797</v>
      </c>
      <c r="F4217">
        <v>9638445.4347226806</v>
      </c>
      <c r="G4217">
        <f>IF(C4217="","",VLOOKUP(C4217,Classes_detaillees!B:D,Classes_detaillees!C$1,TRUE))</f>
        <v>170</v>
      </c>
      <c r="H4217">
        <f>IF(C4217="","",VLOOKUP(C4217,Classes_finales!B:D,Classes_finales!C$1,TRUE))</f>
        <v>80</v>
      </c>
      <c r="I4217">
        <f t="shared" si="65"/>
        <v>20</v>
      </c>
      <c r="J4217" s="31">
        <f>Classes_finales!$W$30*C4217^3+Classes_finales!$W$31*C4217^2+Classes_finales!$W$32*C4217+Classes_finales!$W$33</f>
        <v>-21.625133452148447</v>
      </c>
      <c r="K4217">
        <f>IF(OR(C4217&lt;10,C4217&gt;450),0,IF(H4217&gt;=MAX(Classes_finales!D:D),$M$1,Donnees_SIG!J4217))</f>
        <v>7.914299999999999</v>
      </c>
      <c r="P4217" t="s">
        <v>39</v>
      </c>
    </row>
    <row r="4218" spans="1:16">
      <c r="A4218" t="s">
        <v>8470</v>
      </c>
      <c r="B4218" t="s">
        <v>8471</v>
      </c>
      <c r="C4218">
        <v>16.04929924</v>
      </c>
      <c r="D4218" t="s">
        <v>37</v>
      </c>
      <c r="E4218">
        <v>790690.00083438796</v>
      </c>
      <c r="F4218">
        <v>9638370.5007345509</v>
      </c>
      <c r="G4218">
        <f>IF(C4218="","",VLOOKUP(C4218,Classes_detaillees!B:D,Classes_detaillees!C$1,TRUE))</f>
        <v>20</v>
      </c>
      <c r="H4218">
        <f>IF(C4218="","",VLOOKUP(C4218,Classes_finales!B:D,Classes_finales!C$1,TRUE))</f>
        <v>30</v>
      </c>
      <c r="I4218">
        <f t="shared" si="65"/>
        <v>20</v>
      </c>
      <c r="J4218" s="31">
        <f>Classes_finales!$W$30*C4218^3+Classes_finales!$W$31*C4218^2+Classes_finales!$W$32*C4218+Classes_finales!$W$33</f>
        <v>0.91950156824392781</v>
      </c>
      <c r="K4218">
        <f>IF(OR(C4218&lt;10,C4218&gt;450),0,IF(H4218&gt;=MAX(Classes_finales!D:D),$M$1,Donnees_SIG!J4218))</f>
        <v>0.91950156824392781</v>
      </c>
      <c r="P4218" t="s">
        <v>39</v>
      </c>
    </row>
    <row r="4219" spans="1:16">
      <c r="A4219" t="s">
        <v>8472</v>
      </c>
      <c r="B4219" s="31" t="s">
        <v>8473</v>
      </c>
      <c r="C4219">
        <v>79.995399474999999</v>
      </c>
      <c r="D4219" t="s">
        <v>37</v>
      </c>
      <c r="E4219">
        <v>790408.25741140405</v>
      </c>
      <c r="F4219">
        <v>9636778.9349216502</v>
      </c>
      <c r="G4219">
        <f>IF(C4219="","",VLOOKUP(C4219,Classes_detaillees!B:D,Classes_detaillees!C$1,TRUE))</f>
        <v>80</v>
      </c>
      <c r="H4219">
        <f>IF(C4219="","",VLOOKUP(C4219,Classes_finales!B:D,Classes_finales!C$1,TRUE))</f>
        <v>80</v>
      </c>
      <c r="I4219">
        <f t="shared" si="65"/>
        <v>20</v>
      </c>
      <c r="J4219" s="31">
        <f>Classes_finales!$W$30*C4219^3+Classes_finales!$W$31*C4219^2+Classes_finales!$W$32*C4219+Classes_finales!$W$33</f>
        <v>7.9141853919008884</v>
      </c>
      <c r="K4219">
        <f>IF(OR(C4219&lt;10,C4219&gt;450),0,IF(H4219&gt;=MAX(Classes_finales!D:D),$M$1,Donnees_SIG!J4219))</f>
        <v>7.914299999999999</v>
      </c>
      <c r="P4219" t="s">
        <v>39</v>
      </c>
    </row>
    <row r="4220" spans="1:16">
      <c r="A4220" t="s">
        <v>8474</v>
      </c>
      <c r="B4220" t="s">
        <v>8475</v>
      </c>
      <c r="C4220">
        <v>39.553901672000002</v>
      </c>
      <c r="D4220" t="s">
        <v>37</v>
      </c>
      <c r="E4220">
        <v>792010.19899068202</v>
      </c>
      <c r="F4220">
        <v>9638517.8399349991</v>
      </c>
      <c r="G4220">
        <f>IF(C4220="","",VLOOKUP(C4220,Classes_detaillees!B:D,Classes_detaillees!C$1,TRUE))</f>
        <v>40</v>
      </c>
      <c r="H4220">
        <f>IF(C4220="","",VLOOKUP(C4220,Classes_finales!B:D,Classes_finales!C$1,TRUE))</f>
        <v>40</v>
      </c>
      <c r="I4220">
        <f t="shared" si="65"/>
        <v>20</v>
      </c>
      <c r="J4220" s="31">
        <f>Classes_finales!$W$30*C4220^3+Classes_finales!$W$31*C4220^2+Classes_finales!$W$32*C4220+Classes_finales!$W$33</f>
        <v>3.9771911136576708</v>
      </c>
      <c r="K4220">
        <f>IF(OR(C4220&lt;10,C4220&gt;450),0,IF(H4220&gt;=MAX(Classes_finales!D:D),$M$1,Donnees_SIG!J4220))</f>
        <v>3.9771911136576708</v>
      </c>
      <c r="P4220" t="s">
        <v>39</v>
      </c>
    </row>
    <row r="4221" spans="1:16">
      <c r="A4221" t="s">
        <v>8476</v>
      </c>
      <c r="B4221" s="31" t="s">
        <v>8477</v>
      </c>
      <c r="C4221">
        <v>36.333400726000001</v>
      </c>
      <c r="D4221" t="s">
        <v>37</v>
      </c>
      <c r="E4221">
        <v>783015.45613444701</v>
      </c>
      <c r="F4221">
        <v>9635782.2912509795</v>
      </c>
      <c r="G4221">
        <f>IF(C4221="","",VLOOKUP(C4221,Classes_detaillees!B:D,Classes_detaillees!C$1,TRUE))</f>
        <v>40</v>
      </c>
      <c r="H4221">
        <f>IF(C4221="","",VLOOKUP(C4221,Classes_finales!B:D,Classes_finales!C$1,TRUE))</f>
        <v>40</v>
      </c>
      <c r="I4221">
        <f t="shared" si="65"/>
        <v>20</v>
      </c>
      <c r="J4221" s="31">
        <f>Classes_finales!$W$30*C4221^3+Classes_finales!$W$31*C4221^2+Classes_finales!$W$32*C4221+Classes_finales!$W$33</f>
        <v>3.5346396409056884</v>
      </c>
      <c r="K4221">
        <f>IF(OR(C4221&lt;10,C4221&gt;450),0,IF(H4221&gt;=MAX(Classes_finales!D:D),$M$1,Donnees_SIG!J4221))</f>
        <v>3.5346396409056884</v>
      </c>
      <c r="P4221" t="s">
        <v>39</v>
      </c>
    </row>
    <row r="4222" spans="1:16">
      <c r="A4222" t="s">
        <v>8478</v>
      </c>
      <c r="B4222" s="31" t="s">
        <v>8479</v>
      </c>
      <c r="C4222">
        <v>71.6875</v>
      </c>
      <c r="D4222" t="s">
        <v>37</v>
      </c>
      <c r="E4222">
        <v>790438.94420095999</v>
      </c>
      <c r="F4222">
        <v>9637616.5422805808</v>
      </c>
      <c r="G4222">
        <f>IF(C4222="","",VLOOKUP(C4222,Classes_detaillees!B:D,Classes_detaillees!C$1,TRUE))</f>
        <v>75</v>
      </c>
      <c r="H4222">
        <f>IF(C4222="","",VLOOKUP(C4222,Classes_finales!B:D,Classes_finales!C$1,TRUE))</f>
        <v>80</v>
      </c>
      <c r="I4222">
        <f t="shared" si="65"/>
        <v>20</v>
      </c>
      <c r="J4222" s="31">
        <f>Classes_finales!$W$30*C4222^3+Classes_finales!$W$31*C4222^2+Classes_finales!$W$32*C4222+Classes_finales!$W$33</f>
        <v>7.5391523291015634</v>
      </c>
      <c r="K4222">
        <f>IF(OR(C4222&lt;10,C4222&gt;450),0,IF(H4222&gt;=MAX(Classes_finales!D:D),$M$1,Donnees_SIG!J4222))</f>
        <v>7.914299999999999</v>
      </c>
      <c r="P4222" t="s">
        <v>39</v>
      </c>
    </row>
    <row r="4223" spans="1:16">
      <c r="A4223" t="s">
        <v>8480</v>
      </c>
      <c r="B4223" t="s">
        <v>8481</v>
      </c>
      <c r="C4223">
        <v>196.37249756</v>
      </c>
      <c r="D4223" t="s">
        <v>37</v>
      </c>
      <c r="E4223">
        <v>791262.701169573</v>
      </c>
      <c r="F4223">
        <v>9638890.6811692994</v>
      </c>
      <c r="G4223">
        <f>IF(C4223="","",VLOOKUP(C4223,Classes_detaillees!B:D,Classes_detaillees!C$1,TRUE))</f>
        <v>200</v>
      </c>
      <c r="H4223">
        <f>IF(C4223="","",VLOOKUP(C4223,Classes_finales!B:D,Classes_finales!C$1,TRUE))</f>
        <v>80</v>
      </c>
      <c r="I4223">
        <f t="shared" si="65"/>
        <v>20</v>
      </c>
      <c r="J4223" s="31">
        <f>Classes_finales!$W$30*C4223^3+Classes_finales!$W$31*C4223^2+Classes_finales!$W$32*C4223+Classes_finales!$W$33</f>
        <v>-55.918302495075245</v>
      </c>
      <c r="K4223">
        <f>IF(OR(C4223&lt;10,C4223&gt;450),0,IF(H4223&gt;=MAX(Classes_finales!D:D),$M$1,Donnees_SIG!J4223))</f>
        <v>7.914299999999999</v>
      </c>
      <c r="P4223" t="s">
        <v>39</v>
      </c>
    </row>
    <row r="4224" spans="1:16">
      <c r="A4224" t="s">
        <v>8482</v>
      </c>
      <c r="B4224" t="s">
        <v>8483</v>
      </c>
      <c r="C4224">
        <v>23.483299254999999</v>
      </c>
      <c r="D4224" t="s">
        <v>37</v>
      </c>
      <c r="E4224">
        <v>791691.05034239998</v>
      </c>
      <c r="F4224">
        <v>9638448.9973675106</v>
      </c>
      <c r="G4224">
        <f>IF(C4224="","",VLOOKUP(C4224,Classes_detaillees!B:D,Classes_detaillees!C$1,TRUE))</f>
        <v>25</v>
      </c>
      <c r="H4224">
        <f>IF(C4224="","",VLOOKUP(C4224,Classes_finales!B:D,Classes_finales!C$1,TRUE))</f>
        <v>30</v>
      </c>
      <c r="I4224">
        <f t="shared" si="65"/>
        <v>20</v>
      </c>
      <c r="J4224" s="31">
        <f>Classes_finales!$W$30*C4224^3+Classes_finales!$W$31*C4224^2+Classes_finales!$W$32*C4224+Classes_finales!$W$33</f>
        <v>1.8127189701979947</v>
      </c>
      <c r="K4224">
        <f>IF(OR(C4224&lt;10,C4224&gt;450),0,IF(H4224&gt;=MAX(Classes_finales!D:D),$M$1,Donnees_SIG!J4224))</f>
        <v>1.8127189701979947</v>
      </c>
      <c r="P4224" t="s">
        <v>39</v>
      </c>
    </row>
    <row r="4225" spans="1:16">
      <c r="A4225" t="s">
        <v>8484</v>
      </c>
      <c r="B4225" t="s">
        <v>8485</v>
      </c>
      <c r="C4225">
        <v>163.10150146000001</v>
      </c>
      <c r="D4225" t="s">
        <v>37</v>
      </c>
      <c r="E4225">
        <v>791159.16368008405</v>
      </c>
      <c r="F4225">
        <v>9638428.4921775497</v>
      </c>
      <c r="G4225">
        <f>IF(C4225="","",VLOOKUP(C4225,Classes_detaillees!B:D,Classes_detaillees!C$1,TRUE))</f>
        <v>165</v>
      </c>
      <c r="H4225">
        <f>IF(C4225="","",VLOOKUP(C4225,Classes_finales!B:D,Classes_finales!C$1,TRUE))</f>
        <v>80</v>
      </c>
      <c r="I4225">
        <f t="shared" si="65"/>
        <v>20</v>
      </c>
      <c r="J4225" s="31">
        <f>Classes_finales!$W$30*C4225^3+Classes_finales!$W$31*C4225^2+Classes_finales!$W$32*C4225+Classes_finales!$W$33</f>
        <v>-19.449453371474455</v>
      </c>
      <c r="K4225">
        <f>IF(OR(C4225&lt;10,C4225&gt;450),0,IF(H4225&gt;=MAX(Classes_finales!D:D),$M$1,Donnees_SIG!J4225))</f>
        <v>7.914299999999999</v>
      </c>
      <c r="P4225" t="s">
        <v>39</v>
      </c>
    </row>
    <row r="4226" spans="1:16">
      <c r="A4226" t="s">
        <v>8486</v>
      </c>
      <c r="B4226" t="s">
        <v>8487</v>
      </c>
      <c r="C4226">
        <v>62.601799010999997</v>
      </c>
      <c r="D4226" t="s">
        <v>37</v>
      </c>
      <c r="E4226">
        <v>783337.36490880302</v>
      </c>
      <c r="F4226">
        <v>9637023.2645131405</v>
      </c>
      <c r="G4226">
        <f>IF(C4226="","",VLOOKUP(C4226,Classes_detaillees!B:D,Classes_detaillees!C$1,TRUE))</f>
        <v>65</v>
      </c>
      <c r="H4226">
        <f>IF(C4226="","",VLOOKUP(C4226,Classes_finales!B:D,Classes_finales!C$1,TRUE))</f>
        <v>70</v>
      </c>
      <c r="I4226">
        <f t="shared" si="65"/>
        <v>20</v>
      </c>
      <c r="J4226" s="31">
        <f>Classes_finales!$W$30*C4226^3+Classes_finales!$W$31*C4226^2+Classes_finales!$W$32*C4226+Classes_finales!$W$33</f>
        <v>6.7993993647389406</v>
      </c>
      <c r="K4226">
        <f>IF(OR(C4226&lt;10,C4226&gt;450),0,IF(H4226&gt;=MAX(Classes_finales!D:D),$M$1,Donnees_SIG!J4226))</f>
        <v>6.7993993647389406</v>
      </c>
      <c r="P4226" t="s">
        <v>39</v>
      </c>
    </row>
    <row r="4227" spans="1:16">
      <c r="A4227" t="s">
        <v>8488</v>
      </c>
      <c r="B4227" t="s">
        <v>8489</v>
      </c>
      <c r="C4227">
        <v>112.13990020999999</v>
      </c>
      <c r="D4227" t="s">
        <v>37</v>
      </c>
      <c r="E4227">
        <v>790318.81299450295</v>
      </c>
      <c r="F4227">
        <v>9638615.7527766302</v>
      </c>
      <c r="G4227">
        <f>IF(C4227="","",VLOOKUP(C4227,Classes_detaillees!B:D,Classes_detaillees!C$1,TRUE))</f>
        <v>115</v>
      </c>
      <c r="H4227">
        <f>IF(C4227="","",VLOOKUP(C4227,Classes_finales!B:D,Classes_finales!C$1,TRUE))</f>
        <v>80</v>
      </c>
      <c r="I4227">
        <f t="shared" ref="I4227:I4290" si="66">IF(E4227="","",20)</f>
        <v>20</v>
      </c>
      <c r="J4227" s="31">
        <f>Classes_finales!$W$30*C4227^3+Classes_finales!$W$31*C4227^2+Classes_finales!$W$32*C4227+Classes_finales!$W$33</f>
        <v>5.3648601308690829</v>
      </c>
      <c r="K4227">
        <f>IF(OR(C4227&lt;10,C4227&gt;450),0,IF(H4227&gt;=MAX(Classes_finales!D:D),$M$1,Donnees_SIG!J4227))</f>
        <v>7.914299999999999</v>
      </c>
      <c r="P4227" t="s">
        <v>39</v>
      </c>
    </row>
    <row r="4228" spans="1:16">
      <c r="A4228" t="s">
        <v>8490</v>
      </c>
      <c r="B4228" t="s">
        <v>8491</v>
      </c>
      <c r="C4228">
        <v>113.45149994000001</v>
      </c>
      <c r="D4228" t="s">
        <v>37</v>
      </c>
      <c r="E4228">
        <v>791983.20715729904</v>
      </c>
      <c r="F4228">
        <v>9639038.7499176208</v>
      </c>
      <c r="G4228">
        <f>IF(C4228="","",VLOOKUP(C4228,Classes_detaillees!B:D,Classes_detaillees!C$1,TRUE))</f>
        <v>115</v>
      </c>
      <c r="H4228">
        <f>IF(C4228="","",VLOOKUP(C4228,Classes_finales!B:D,Classes_finales!C$1,TRUE))</f>
        <v>80</v>
      </c>
      <c r="I4228">
        <f t="shared" si="66"/>
        <v>20</v>
      </c>
      <c r="J4228" s="31">
        <f>Classes_finales!$W$30*C4228^3+Classes_finales!$W$31*C4228^2+Classes_finales!$W$32*C4228+Classes_finales!$W$33</f>
        <v>5.0891884688804598</v>
      </c>
      <c r="K4228">
        <f>IF(OR(C4228&lt;10,C4228&gt;450),0,IF(H4228&gt;=MAX(Classes_finales!D:D),$M$1,Donnees_SIG!J4228))</f>
        <v>7.914299999999999</v>
      </c>
      <c r="P4228" t="s">
        <v>39</v>
      </c>
    </row>
    <row r="4229" spans="1:16">
      <c r="A4229" t="s">
        <v>8492</v>
      </c>
      <c r="B4229" t="s">
        <v>8493</v>
      </c>
      <c r="C4229">
        <v>73.634902953999998</v>
      </c>
      <c r="D4229" t="s">
        <v>37</v>
      </c>
      <c r="E4229">
        <v>792937.20918240701</v>
      </c>
      <c r="F4229">
        <v>9639430.56948887</v>
      </c>
      <c r="G4229">
        <f>IF(C4229="","",VLOOKUP(C4229,Classes_detaillees!B:D,Classes_detaillees!C$1,TRUE))</f>
        <v>75</v>
      </c>
      <c r="H4229">
        <f>IF(C4229="","",VLOOKUP(C4229,Classes_finales!B:D,Classes_finales!C$1,TRUE))</f>
        <v>80</v>
      </c>
      <c r="I4229">
        <f t="shared" si="66"/>
        <v>20</v>
      </c>
      <c r="J4229" s="31">
        <f>Classes_finales!$W$30*C4229^3+Classes_finales!$W$31*C4229^2+Classes_finales!$W$32*C4229+Classes_finales!$W$33</f>
        <v>7.6556290559464859</v>
      </c>
      <c r="K4229">
        <f>IF(OR(C4229&lt;10,C4229&gt;450),0,IF(H4229&gt;=MAX(Classes_finales!D:D),$M$1,Donnees_SIG!J4229))</f>
        <v>7.914299999999999</v>
      </c>
      <c r="P4229" t="s">
        <v>39</v>
      </c>
    </row>
    <row r="4230" spans="1:16">
      <c r="A4230" t="s">
        <v>8494</v>
      </c>
      <c r="B4230" s="31" t="s">
        <v>8495</v>
      </c>
      <c r="C4230">
        <v>152.55839538999999</v>
      </c>
      <c r="D4230" t="s">
        <v>37</v>
      </c>
      <c r="E4230">
        <v>783151.08138353901</v>
      </c>
      <c r="F4230">
        <v>9635277.8031970803</v>
      </c>
      <c r="G4230">
        <f>IF(C4230="","",VLOOKUP(C4230,Classes_detaillees!B:D,Classes_detaillees!C$1,TRUE))</f>
        <v>155</v>
      </c>
      <c r="H4230">
        <f>IF(C4230="","",VLOOKUP(C4230,Classes_finales!B:D,Classes_finales!C$1,TRUE))</f>
        <v>80</v>
      </c>
      <c r="I4230">
        <f t="shared" si="66"/>
        <v>20</v>
      </c>
      <c r="J4230" s="31">
        <f>Classes_finales!$W$30*C4230^3+Classes_finales!$W$31*C4230^2+Classes_finales!$W$32*C4230+Classes_finales!$W$33</f>
        <v>-11.60726366657277</v>
      </c>
      <c r="K4230">
        <f>IF(OR(C4230&lt;10,C4230&gt;450),0,IF(H4230&gt;=MAX(Classes_finales!D:D),$M$1,Donnees_SIG!J4230))</f>
        <v>7.914299999999999</v>
      </c>
      <c r="P4230" t="s">
        <v>39</v>
      </c>
    </row>
    <row r="4231" spans="1:16">
      <c r="A4231" t="s">
        <v>8496</v>
      </c>
      <c r="B4231" s="31" t="s">
        <v>8497</v>
      </c>
      <c r="C4231">
        <v>117.04579926</v>
      </c>
      <c r="D4231" t="s">
        <v>37</v>
      </c>
      <c r="E4231">
        <v>790815.13865087205</v>
      </c>
      <c r="F4231">
        <v>9639232.7497646604</v>
      </c>
      <c r="G4231">
        <f>IF(C4231="","",VLOOKUP(C4231,Classes_detaillees!B:D,Classes_detaillees!C$1,TRUE))</f>
        <v>120</v>
      </c>
      <c r="H4231">
        <f>IF(C4231="","",VLOOKUP(C4231,Classes_finales!B:D,Classes_finales!C$1,TRUE))</f>
        <v>80</v>
      </c>
      <c r="I4231">
        <f t="shared" si="66"/>
        <v>20</v>
      </c>
      <c r="J4231" s="31">
        <f>Classes_finales!$W$30*C4231^3+Classes_finales!$W$31*C4231^2+Classes_finales!$W$32*C4231+Classes_finales!$W$33</f>
        <v>4.2516965605141692</v>
      </c>
      <c r="K4231">
        <f>IF(OR(C4231&lt;10,C4231&gt;450),0,IF(H4231&gt;=MAX(Classes_finales!D:D),$M$1,Donnees_SIG!J4231))</f>
        <v>7.914299999999999</v>
      </c>
      <c r="P4231" t="s">
        <v>39</v>
      </c>
    </row>
    <row r="4232" spans="1:16">
      <c r="A4232" t="s">
        <v>8498</v>
      </c>
      <c r="B4232" t="s">
        <v>8499</v>
      </c>
      <c r="C4232">
        <v>52.658798218000001</v>
      </c>
      <c r="D4232" t="s">
        <v>37</v>
      </c>
      <c r="E4232">
        <v>791326.30280247005</v>
      </c>
      <c r="F4232">
        <v>9638825.4042585194</v>
      </c>
      <c r="G4232">
        <f>IF(C4232="","",VLOOKUP(C4232,Classes_detaillees!B:D,Classes_detaillees!C$1,TRUE))</f>
        <v>55</v>
      </c>
      <c r="H4232">
        <f>IF(C4232="","",VLOOKUP(C4232,Classes_finales!B:D,Classes_finales!C$1,TRUE))</f>
        <v>60</v>
      </c>
      <c r="I4232">
        <f t="shared" si="66"/>
        <v>20</v>
      </c>
      <c r="J4232" s="31">
        <f>Classes_finales!$W$30*C4232^3+Classes_finales!$W$31*C4232^2+Classes_finales!$W$32*C4232+Classes_finales!$W$33</f>
        <v>5.6986702155422186</v>
      </c>
      <c r="K4232">
        <f>IF(OR(C4232&lt;10,C4232&gt;450),0,IF(H4232&gt;=MAX(Classes_finales!D:D),$M$1,Donnees_SIG!J4232))</f>
        <v>5.6986702155422186</v>
      </c>
      <c r="P4232" t="s">
        <v>39</v>
      </c>
    </row>
    <row r="4233" spans="1:16">
      <c r="A4233" t="s">
        <v>8500</v>
      </c>
      <c r="B4233" t="s">
        <v>8501</v>
      </c>
      <c r="C4233">
        <v>134.02819823999999</v>
      </c>
      <c r="D4233" t="s">
        <v>37</v>
      </c>
      <c r="E4233">
        <v>792618.37735308998</v>
      </c>
      <c r="F4233">
        <v>9638569.7479636893</v>
      </c>
      <c r="G4233">
        <f>IF(C4233="","",VLOOKUP(C4233,Classes_detaillees!B:D,Classes_detaillees!C$1,TRUE))</f>
        <v>135</v>
      </c>
      <c r="H4233">
        <f>IF(C4233="","",VLOOKUP(C4233,Classes_finales!B:D,Classes_finales!C$1,TRUE))</f>
        <v>80</v>
      </c>
      <c r="I4233">
        <f t="shared" si="66"/>
        <v>20</v>
      </c>
      <c r="J4233" s="31">
        <f>Classes_finales!$W$30*C4233^3+Classes_finales!$W$31*C4233^2+Classes_finales!$W$32*C4233+Classes_finales!$W$33</f>
        <v>-1.4841341377567487</v>
      </c>
      <c r="K4233">
        <f>IF(OR(C4233&lt;10,C4233&gt;450),0,IF(H4233&gt;=MAX(Classes_finales!D:D),$M$1,Donnees_SIG!J4233))</f>
        <v>7.914299999999999</v>
      </c>
      <c r="P4233" t="s">
        <v>39</v>
      </c>
    </row>
    <row r="4234" spans="1:16">
      <c r="A4234" t="s">
        <v>8502</v>
      </c>
      <c r="B4234" s="31" t="s">
        <v>8503</v>
      </c>
      <c r="C4234">
        <v>36.847999573000003</v>
      </c>
      <c r="D4234" t="s">
        <v>37</v>
      </c>
      <c r="E4234">
        <v>790773.63859454601</v>
      </c>
      <c r="F4234">
        <v>9638661.1226002295</v>
      </c>
      <c r="G4234">
        <f>IF(C4234="","",VLOOKUP(C4234,Classes_detaillees!B:D,Classes_detaillees!C$1,TRUE))</f>
        <v>40</v>
      </c>
      <c r="H4234">
        <f>IF(C4234="","",VLOOKUP(C4234,Classes_finales!B:D,Classes_finales!C$1,TRUE))</f>
        <v>40</v>
      </c>
      <c r="I4234">
        <f t="shared" si="66"/>
        <v>20</v>
      </c>
      <c r="J4234" s="31">
        <f>Classes_finales!$W$30*C4234^3+Classes_finales!$W$31*C4234^2+Classes_finales!$W$32*C4234+Classes_finales!$W$33</f>
        <v>3.6054304294160358</v>
      </c>
      <c r="K4234">
        <f>IF(OR(C4234&lt;10,C4234&gt;450),0,IF(H4234&gt;=MAX(Classes_finales!D:D),$M$1,Donnees_SIG!J4234))</f>
        <v>3.6054304294160358</v>
      </c>
      <c r="P4234" t="s">
        <v>39</v>
      </c>
    </row>
    <row r="4235" spans="1:16">
      <c r="A4235" t="s">
        <v>8504</v>
      </c>
      <c r="B4235" t="s">
        <v>8505</v>
      </c>
      <c r="C4235">
        <v>42.241798400999997</v>
      </c>
      <c r="D4235" t="s">
        <v>37</v>
      </c>
      <c r="E4235">
        <v>792714.30588118697</v>
      </c>
      <c r="F4235">
        <v>9638629.0504549202</v>
      </c>
      <c r="G4235">
        <f>IF(C4235="","",VLOOKUP(C4235,Classes_detaillees!B:D,Classes_detaillees!C$1,TRUE))</f>
        <v>45</v>
      </c>
      <c r="H4235">
        <f>IF(C4235="","",VLOOKUP(C4235,Classes_finales!B:D,Classes_finales!C$1,TRUE))</f>
        <v>50</v>
      </c>
      <c r="I4235">
        <f t="shared" si="66"/>
        <v>20</v>
      </c>
      <c r="J4235" s="31">
        <f>Classes_finales!$W$30*C4235^3+Classes_finales!$W$31*C4235^2+Classes_finales!$W$32*C4235+Classes_finales!$W$33</f>
        <v>4.343971738748543</v>
      </c>
      <c r="K4235">
        <f>IF(OR(C4235&lt;10,C4235&gt;450),0,IF(H4235&gt;=MAX(Classes_finales!D:D),$M$1,Donnees_SIG!J4235))</f>
        <v>4.343971738748543</v>
      </c>
      <c r="P4235" t="s">
        <v>39</v>
      </c>
    </row>
    <row r="4236" spans="1:16">
      <c r="A4236" t="s">
        <v>8506</v>
      </c>
      <c r="B4236" t="s">
        <v>8507</v>
      </c>
      <c r="C4236">
        <v>90.508399963000002</v>
      </c>
      <c r="D4236" t="s">
        <v>37</v>
      </c>
      <c r="E4236">
        <v>790619.17253739305</v>
      </c>
      <c r="F4236">
        <v>9637876.1180096809</v>
      </c>
      <c r="G4236">
        <f>IF(C4236="","",VLOOKUP(C4236,Classes_detaillees!B:D,Classes_detaillees!C$1,TRUE))</f>
        <v>95</v>
      </c>
      <c r="H4236">
        <f>IF(C4236="","",VLOOKUP(C4236,Classes_finales!B:D,Classes_finales!C$1,TRUE))</f>
        <v>80</v>
      </c>
      <c r="I4236">
        <f t="shared" si="66"/>
        <v>20</v>
      </c>
      <c r="J4236" s="31">
        <f>Classes_finales!$W$30*C4236^3+Classes_finales!$W$31*C4236^2+Classes_finales!$W$32*C4236+Classes_finales!$W$33</f>
        <v>7.8656422274250115</v>
      </c>
      <c r="K4236">
        <f>IF(OR(C4236&lt;10,C4236&gt;450),0,IF(H4236&gt;=MAX(Classes_finales!D:D),$M$1,Donnees_SIG!J4236))</f>
        <v>7.914299999999999</v>
      </c>
      <c r="P4236" t="s">
        <v>39</v>
      </c>
    </row>
    <row r="4237" spans="1:16">
      <c r="A4237" t="s">
        <v>8508</v>
      </c>
      <c r="B4237" s="31" t="s">
        <v>8509</v>
      </c>
      <c r="C4237">
        <v>105.52709960999999</v>
      </c>
      <c r="D4237" t="s">
        <v>37</v>
      </c>
      <c r="E4237">
        <v>784542.08156736905</v>
      </c>
      <c r="F4237">
        <v>9634924.6094059702</v>
      </c>
      <c r="G4237">
        <f>IF(C4237="","",VLOOKUP(C4237,Classes_detaillees!B:D,Classes_detaillees!C$1,TRUE))</f>
        <v>110</v>
      </c>
      <c r="H4237">
        <f>IF(C4237="","",VLOOKUP(C4237,Classes_finales!B:D,Classes_finales!C$1,TRUE))</f>
        <v>80</v>
      </c>
      <c r="I4237">
        <f t="shared" si="66"/>
        <v>20</v>
      </c>
      <c r="J4237" s="31">
        <f>Classes_finales!$W$30*C4237^3+Classes_finales!$W$31*C4237^2+Classes_finales!$W$32*C4237+Classes_finales!$W$33</f>
        <v>6.5229935472948171</v>
      </c>
      <c r="K4237">
        <f>IF(OR(C4237&lt;10,C4237&gt;450),0,IF(H4237&gt;=MAX(Classes_finales!D:D),$M$1,Donnees_SIG!J4237))</f>
        <v>7.914299999999999</v>
      </c>
      <c r="P4237" t="s">
        <v>39</v>
      </c>
    </row>
    <row r="4238" spans="1:16">
      <c r="A4238" t="s">
        <v>8510</v>
      </c>
      <c r="B4238" s="31" t="s">
        <v>8511</v>
      </c>
      <c r="C4238">
        <v>80.014801024999997</v>
      </c>
      <c r="D4238" t="s">
        <v>37</v>
      </c>
      <c r="E4238">
        <v>790439.36805854901</v>
      </c>
      <c r="F4238">
        <v>9639281.0148674995</v>
      </c>
      <c r="G4238">
        <f>IF(C4238="","",VLOOKUP(C4238,Classes_detaillees!B:D,Classes_detaillees!C$1,TRUE))</f>
        <v>85</v>
      </c>
      <c r="H4238">
        <f>IF(C4238="","",VLOOKUP(C4238,Classes_finales!B:D,Classes_finales!C$1,TRUE))</f>
        <v>80</v>
      </c>
      <c r="I4238">
        <f t="shared" si="66"/>
        <v>20</v>
      </c>
      <c r="J4238" s="31">
        <f>Classes_finales!$W$30*C4238^3+Classes_finales!$W$31*C4238^2+Classes_finales!$W$32*C4238+Classes_finales!$W$33</f>
        <v>7.9146679758747638</v>
      </c>
      <c r="K4238">
        <f>IF(OR(C4238&lt;10,C4238&gt;450),0,IF(H4238&gt;=MAX(Classes_finales!D:D),$M$1,Donnees_SIG!J4238))</f>
        <v>7.914299999999999</v>
      </c>
      <c r="P4238" t="s">
        <v>39</v>
      </c>
    </row>
    <row r="4239" spans="1:16">
      <c r="A4239" t="s">
        <v>8512</v>
      </c>
      <c r="B4239" t="s">
        <v>8513</v>
      </c>
      <c r="C4239">
        <v>44.144001007</v>
      </c>
      <c r="D4239" t="s">
        <v>37</v>
      </c>
      <c r="E4239">
        <v>790603.31377914303</v>
      </c>
      <c r="F4239">
        <v>9638455.8109039292</v>
      </c>
      <c r="G4239">
        <f>IF(C4239="","",VLOOKUP(C4239,Classes_detaillees!B:D,Classes_detaillees!C$1,TRUE))</f>
        <v>45</v>
      </c>
      <c r="H4239">
        <f>IF(C4239="","",VLOOKUP(C4239,Classes_finales!B:D,Classes_finales!C$1,TRUE))</f>
        <v>50</v>
      </c>
      <c r="I4239">
        <f t="shared" si="66"/>
        <v>20</v>
      </c>
      <c r="J4239" s="31">
        <f>Classes_finales!$W$30*C4239^3+Classes_finales!$W$31*C4239^2+Classes_finales!$W$32*C4239+Classes_finales!$W$33</f>
        <v>4.6007559115918397</v>
      </c>
      <c r="K4239">
        <f>IF(OR(C4239&lt;10,C4239&gt;450),0,IF(H4239&gt;=MAX(Classes_finales!D:D),$M$1,Donnees_SIG!J4239))</f>
        <v>4.6007559115918397</v>
      </c>
      <c r="P4239" t="s">
        <v>39</v>
      </c>
    </row>
    <row r="4240" spans="1:16">
      <c r="A4240" t="s">
        <v>8514</v>
      </c>
      <c r="B4240" t="s">
        <v>8515</v>
      </c>
      <c r="C4240">
        <v>56.515701294000003</v>
      </c>
      <c r="D4240" t="s">
        <v>37</v>
      </c>
      <c r="E4240">
        <v>792251.78503071901</v>
      </c>
      <c r="F4240">
        <v>9638673.7627552394</v>
      </c>
      <c r="G4240">
        <f>IF(C4240="","",VLOOKUP(C4240,Classes_detaillees!B:D,Classes_detaillees!C$1,TRUE))</f>
        <v>60</v>
      </c>
      <c r="H4240">
        <f>IF(C4240="","",VLOOKUP(C4240,Classes_finales!B:D,Classes_finales!C$1,TRUE))</f>
        <v>60</v>
      </c>
      <c r="I4240">
        <f t="shared" si="66"/>
        <v>20</v>
      </c>
      <c r="J4240" s="31">
        <f>Classes_finales!$W$30*C4240^3+Classes_finales!$W$31*C4240^2+Classes_finales!$W$32*C4240+Classes_finales!$W$33</f>
        <v>6.1546466045218402</v>
      </c>
      <c r="K4240">
        <f>IF(OR(C4240&lt;10,C4240&gt;450),0,IF(H4240&gt;=MAX(Classes_finales!D:D),$M$1,Donnees_SIG!J4240))</f>
        <v>6.1546466045218402</v>
      </c>
      <c r="P4240" t="s">
        <v>39</v>
      </c>
    </row>
    <row r="4241" spans="1:16">
      <c r="A4241" t="s">
        <v>8516</v>
      </c>
      <c r="B4241" s="31" t="s">
        <v>8517</v>
      </c>
      <c r="C4241">
        <v>103.93689728</v>
      </c>
      <c r="D4241" t="s">
        <v>37</v>
      </c>
      <c r="E4241">
        <v>791907.58788405196</v>
      </c>
      <c r="F4241">
        <v>9637731.4625812694</v>
      </c>
      <c r="G4241">
        <f>IF(C4241="","",VLOOKUP(C4241,Classes_detaillees!B:D,Classes_detaillees!C$1,TRUE))</f>
        <v>105</v>
      </c>
      <c r="H4241">
        <f>IF(C4241="","",VLOOKUP(C4241,Classes_finales!B:D,Classes_finales!C$1,TRUE))</f>
        <v>80</v>
      </c>
      <c r="I4241">
        <f t="shared" si="66"/>
        <v>20</v>
      </c>
      <c r="J4241" s="31">
        <f>Classes_finales!$W$30*C4241^3+Classes_finales!$W$31*C4241^2+Classes_finales!$W$32*C4241+Classes_finales!$W$33</f>
        <v>6.7462887096654249</v>
      </c>
      <c r="K4241">
        <f>IF(OR(C4241&lt;10,C4241&gt;450),0,IF(H4241&gt;=MAX(Classes_finales!D:D),$M$1,Donnees_SIG!J4241))</f>
        <v>7.914299999999999</v>
      </c>
      <c r="P4241" t="s">
        <v>39</v>
      </c>
    </row>
    <row r="4242" spans="1:16">
      <c r="A4242" t="s">
        <v>8518</v>
      </c>
      <c r="B4242" s="31" t="s">
        <v>8519</v>
      </c>
      <c r="C4242">
        <v>73.760803222999996</v>
      </c>
      <c r="D4242" t="s">
        <v>37</v>
      </c>
      <c r="E4242">
        <v>783055.77043648902</v>
      </c>
      <c r="F4242">
        <v>9636299.26410993</v>
      </c>
      <c r="G4242">
        <f>IF(C4242="","",VLOOKUP(C4242,Classes_detaillees!B:D,Classes_detaillees!C$1,TRUE))</f>
        <v>75</v>
      </c>
      <c r="H4242">
        <f>IF(C4242="","",VLOOKUP(C4242,Classes_finales!B:D,Classes_finales!C$1,TRUE))</f>
        <v>80</v>
      </c>
      <c r="I4242">
        <f t="shared" si="66"/>
        <v>20</v>
      </c>
      <c r="J4242" s="31">
        <f>Classes_finales!$W$30*C4242^3+Classes_finales!$W$31*C4242^2+Classes_finales!$W$32*C4242+Classes_finales!$W$33</f>
        <v>7.6625898377421553</v>
      </c>
      <c r="K4242">
        <f>IF(OR(C4242&lt;10,C4242&gt;450),0,IF(H4242&gt;=MAX(Classes_finales!D:D),$M$1,Donnees_SIG!J4242))</f>
        <v>7.914299999999999</v>
      </c>
      <c r="P4242" t="s">
        <v>39</v>
      </c>
    </row>
    <row r="4243" spans="1:16">
      <c r="A4243" t="s">
        <v>8520</v>
      </c>
      <c r="B4243" s="31" t="s">
        <v>8521</v>
      </c>
      <c r="C4243">
        <v>84.051002502000003</v>
      </c>
      <c r="D4243" t="s">
        <v>37</v>
      </c>
      <c r="E4243">
        <v>793318.37785188702</v>
      </c>
      <c r="F4243">
        <v>9639365.2796308305</v>
      </c>
      <c r="G4243">
        <f>IF(C4243="","",VLOOKUP(C4243,Classes_detaillees!B:D,Classes_detaillees!C$1,TRUE))</f>
        <v>85</v>
      </c>
      <c r="H4243">
        <f>IF(C4243="","",VLOOKUP(C4243,Classes_finales!B:D,Classes_finales!C$1,TRUE))</f>
        <v>80</v>
      </c>
      <c r="I4243">
        <f t="shared" si="66"/>
        <v>20</v>
      </c>
      <c r="J4243" s="31">
        <f>Classes_finales!$W$30*C4243^3+Classes_finales!$W$31*C4243^2+Classes_finales!$W$32*C4243+Classes_finales!$W$33</f>
        <v>7.9711727576380724</v>
      </c>
      <c r="K4243">
        <f>IF(OR(C4243&lt;10,C4243&gt;450),0,IF(H4243&gt;=MAX(Classes_finales!D:D),$M$1,Donnees_SIG!J4243))</f>
        <v>7.914299999999999</v>
      </c>
      <c r="P4243" t="s">
        <v>39</v>
      </c>
    </row>
    <row r="4244" spans="1:16">
      <c r="A4244" t="s">
        <v>8522</v>
      </c>
      <c r="B4244" s="31" t="s">
        <v>8523</v>
      </c>
      <c r="C4244">
        <v>147.07989502000001</v>
      </c>
      <c r="D4244" t="s">
        <v>37</v>
      </c>
      <c r="E4244">
        <v>791896.31374033203</v>
      </c>
      <c r="F4244">
        <v>9638436.4899630398</v>
      </c>
      <c r="G4244">
        <f>IF(C4244="","",VLOOKUP(C4244,Classes_detaillees!B:D,Classes_detaillees!C$1,TRUE))</f>
        <v>150</v>
      </c>
      <c r="H4244">
        <f>IF(C4244="","",VLOOKUP(C4244,Classes_finales!B:D,Classes_finales!C$1,TRUE))</f>
        <v>80</v>
      </c>
      <c r="I4244">
        <f t="shared" si="66"/>
        <v>20</v>
      </c>
      <c r="J4244" s="31">
        <f>Classes_finales!$W$30*C4244^3+Classes_finales!$W$31*C4244^2+Classes_finales!$W$32*C4244+Classes_finales!$W$33</f>
        <v>-8.1514672307346938</v>
      </c>
      <c r="K4244">
        <f>IF(OR(C4244&lt;10,C4244&gt;450),0,IF(H4244&gt;=MAX(Classes_finales!D:D),$M$1,Donnees_SIG!J4244))</f>
        <v>7.914299999999999</v>
      </c>
      <c r="P4244" t="s">
        <v>39</v>
      </c>
    </row>
    <row r="4245" spans="1:16">
      <c r="A4245" t="s">
        <v>8524</v>
      </c>
      <c r="B4245" t="s">
        <v>8525</v>
      </c>
      <c r="C4245">
        <v>786.19409180000002</v>
      </c>
      <c r="D4245" t="s">
        <v>37</v>
      </c>
      <c r="E4245">
        <v>791374.87089438201</v>
      </c>
      <c r="F4245">
        <v>9639093.0495893899</v>
      </c>
      <c r="G4245">
        <f>IF(C4245="","",VLOOKUP(C4245,Classes_detaillees!B:D,Classes_detaillees!C$1,TRUE))</f>
        <v>790</v>
      </c>
      <c r="H4245">
        <f>IF(C4245="","",VLOOKUP(C4245,Classes_finales!B:D,Classes_finales!C$1,TRUE))</f>
        <v>80</v>
      </c>
      <c r="I4245">
        <f t="shared" si="66"/>
        <v>20</v>
      </c>
      <c r="J4245" s="31">
        <f>Classes_finales!$W$30*C4245^3+Classes_finales!$W$31*C4245^2+Classes_finales!$W$32*C4245+Classes_finales!$W$33</f>
        <v>-8314.8701712184065</v>
      </c>
      <c r="K4245">
        <f>IF(OR(C4245&lt;10,C4245&gt;450),0,IF(H4245&gt;=MAX(Classes_finales!D:D),$M$1,Donnees_SIG!J4245))</f>
        <v>0</v>
      </c>
      <c r="P4245" t="s">
        <v>39</v>
      </c>
    </row>
    <row r="4246" spans="1:16">
      <c r="A4246" t="s">
        <v>8526</v>
      </c>
      <c r="B4246" t="s">
        <v>8527</v>
      </c>
      <c r="C4246">
        <v>56.633899689000003</v>
      </c>
      <c r="D4246" t="s">
        <v>37</v>
      </c>
      <c r="E4246">
        <v>790461.68047512101</v>
      </c>
      <c r="F4246">
        <v>9639520.7257131003</v>
      </c>
      <c r="G4246">
        <f>IF(C4246="","",VLOOKUP(C4246,Classes_detaillees!B:D,Classes_detaillees!C$1,TRUE))</f>
        <v>60</v>
      </c>
      <c r="H4246">
        <f>IF(C4246="","",VLOOKUP(C4246,Classes_finales!B:D,Classes_finales!C$1,TRUE))</f>
        <v>60</v>
      </c>
      <c r="I4246">
        <f t="shared" si="66"/>
        <v>20</v>
      </c>
      <c r="J4246" s="31">
        <f>Classes_finales!$W$30*C4246^3+Classes_finales!$W$31*C4246^2+Classes_finales!$W$32*C4246+Classes_finales!$W$33</f>
        <v>6.1680959943820053</v>
      </c>
      <c r="K4246">
        <f>IF(OR(C4246&lt;10,C4246&gt;450),0,IF(H4246&gt;=MAX(Classes_finales!D:D),$M$1,Donnees_SIG!J4246))</f>
        <v>6.1680959943820053</v>
      </c>
      <c r="P4246" t="s">
        <v>39</v>
      </c>
    </row>
    <row r="4247" spans="1:16">
      <c r="A4247" t="s">
        <v>8528</v>
      </c>
      <c r="B4247" t="s">
        <v>8529</v>
      </c>
      <c r="C4247">
        <v>98.060897827000005</v>
      </c>
      <c r="D4247" t="s">
        <v>37</v>
      </c>
      <c r="E4247">
        <v>792818.60489646497</v>
      </c>
      <c r="F4247">
        <v>9639131.8931060508</v>
      </c>
      <c r="G4247">
        <f>IF(C4247="","",VLOOKUP(C4247,Classes_detaillees!B:D,Classes_detaillees!C$1,TRUE))</f>
        <v>100</v>
      </c>
      <c r="H4247">
        <f>IF(C4247="","",VLOOKUP(C4247,Classes_finales!B:D,Classes_finales!C$1,TRUE))</f>
        <v>80</v>
      </c>
      <c r="I4247">
        <f t="shared" si="66"/>
        <v>20</v>
      </c>
      <c r="J4247" s="31">
        <f>Classes_finales!$W$30*C4247^3+Classes_finales!$W$31*C4247^2+Classes_finales!$W$32*C4247+Classes_finales!$W$33</f>
        <v>7.3980788135645472</v>
      </c>
      <c r="K4247">
        <f>IF(OR(C4247&lt;10,C4247&gt;450),0,IF(H4247&gt;=MAX(Classes_finales!D:D),$M$1,Donnees_SIG!J4247))</f>
        <v>7.914299999999999</v>
      </c>
      <c r="P4247" t="s">
        <v>39</v>
      </c>
    </row>
    <row r="4248" spans="1:16">
      <c r="A4248" t="s">
        <v>8530</v>
      </c>
      <c r="B4248" t="s">
        <v>8531</v>
      </c>
      <c r="C4248">
        <v>46.137401580999999</v>
      </c>
      <c r="D4248" t="s">
        <v>37</v>
      </c>
      <c r="E4248">
        <v>785425.26257880602</v>
      </c>
      <c r="F4248">
        <v>9636267.7627484594</v>
      </c>
      <c r="G4248">
        <f>IF(C4248="","",VLOOKUP(C4248,Classes_detaillees!B:D,Classes_detaillees!C$1,TRUE))</f>
        <v>50</v>
      </c>
      <c r="H4248">
        <f>IF(C4248="","",VLOOKUP(C4248,Classes_finales!B:D,Classes_finales!C$1,TRUE))</f>
        <v>50</v>
      </c>
      <c r="I4248">
        <f t="shared" si="66"/>
        <v>20</v>
      </c>
      <c r="J4248" s="31">
        <f>Classes_finales!$W$30*C4248^3+Classes_finales!$W$31*C4248^2+Classes_finales!$W$32*C4248+Classes_finales!$W$33</f>
        <v>4.8663531010000174</v>
      </c>
      <c r="K4248">
        <f>IF(OR(C4248&lt;10,C4248&gt;450),0,IF(H4248&gt;=MAX(Classes_finales!D:D),$M$1,Donnees_SIG!J4248))</f>
        <v>4.8663531010000174</v>
      </c>
      <c r="P4248" t="s">
        <v>39</v>
      </c>
    </row>
    <row r="4249" spans="1:16">
      <c r="A4249" t="s">
        <v>8532</v>
      </c>
      <c r="B4249" s="31" t="s">
        <v>8533</v>
      </c>
      <c r="C4249">
        <v>53.879798889</v>
      </c>
      <c r="D4249" t="s">
        <v>37</v>
      </c>
      <c r="E4249">
        <v>784046.516556727</v>
      </c>
      <c r="F4249">
        <v>9635908.9367545899</v>
      </c>
      <c r="G4249">
        <f>IF(C4249="","",VLOOKUP(C4249,Classes_detaillees!B:D,Classes_detaillees!C$1,TRUE))</f>
        <v>55</v>
      </c>
      <c r="H4249">
        <f>IF(C4249="","",VLOOKUP(C4249,Classes_finales!B:D,Classes_finales!C$1,TRUE))</f>
        <v>60</v>
      </c>
      <c r="I4249">
        <f t="shared" si="66"/>
        <v>20</v>
      </c>
      <c r="J4249" s="31">
        <f>Classes_finales!$W$30*C4249^3+Classes_finales!$W$31*C4249^2+Classes_finales!$W$32*C4249+Classes_finales!$W$33</f>
        <v>5.8464361676857415</v>
      </c>
      <c r="K4249">
        <f>IF(OR(C4249&lt;10,C4249&gt;450),0,IF(H4249&gt;=MAX(Classes_finales!D:D),$M$1,Donnees_SIG!J4249))</f>
        <v>5.8464361676857415</v>
      </c>
      <c r="P4249" t="s">
        <v>39</v>
      </c>
    </row>
    <row r="4250" spans="1:16">
      <c r="A4250" t="s">
        <v>8534</v>
      </c>
      <c r="B4250" t="s">
        <v>8535</v>
      </c>
      <c r="C4250">
        <v>55.559898376</v>
      </c>
      <c r="D4250" t="s">
        <v>37</v>
      </c>
      <c r="E4250">
        <v>782971.96388373896</v>
      </c>
      <c r="F4250">
        <v>9636000.9240723308</v>
      </c>
      <c r="G4250">
        <f>IF(C4250="","",VLOOKUP(C4250,Classes_detaillees!B:D,Classes_detaillees!C$1,TRUE))</f>
        <v>60</v>
      </c>
      <c r="H4250">
        <f>IF(C4250="","",VLOOKUP(C4250,Classes_finales!B:D,Classes_finales!C$1,TRUE))</f>
        <v>60</v>
      </c>
      <c r="I4250">
        <f t="shared" si="66"/>
        <v>20</v>
      </c>
      <c r="J4250" s="31">
        <f>Classes_finales!$W$30*C4250^3+Classes_finales!$W$31*C4250^2+Classes_finales!$W$32*C4250+Classes_finales!$W$33</f>
        <v>6.0446837241236171</v>
      </c>
      <c r="K4250">
        <f>IF(OR(C4250&lt;10,C4250&gt;450),0,IF(H4250&gt;=MAX(Classes_finales!D:D),$M$1,Donnees_SIG!J4250))</f>
        <v>6.0446837241236171</v>
      </c>
      <c r="P4250" t="s">
        <v>39</v>
      </c>
    </row>
    <row r="4251" spans="1:16">
      <c r="A4251" t="s">
        <v>8536</v>
      </c>
      <c r="B4251" t="s">
        <v>8537</v>
      </c>
      <c r="C4251">
        <v>70.394401549999998</v>
      </c>
      <c r="D4251" t="s">
        <v>37</v>
      </c>
      <c r="E4251">
        <v>790694.99978923704</v>
      </c>
      <c r="F4251">
        <v>9638597.8358694203</v>
      </c>
      <c r="G4251">
        <f>IF(C4251="","",VLOOKUP(C4251,Classes_detaillees!B:D,Classes_detaillees!C$1,TRUE))</f>
        <v>75</v>
      </c>
      <c r="H4251">
        <f>IF(C4251="","",VLOOKUP(C4251,Classes_finales!B:D,Classes_finales!C$1,TRUE))</f>
        <v>80</v>
      </c>
      <c r="I4251">
        <f t="shared" si="66"/>
        <v>20</v>
      </c>
      <c r="J4251" s="31">
        <f>Classes_finales!$W$30*C4251^3+Classes_finales!$W$31*C4251^2+Classes_finales!$W$32*C4251+Classes_finales!$W$33</f>
        <v>7.4529507377261215</v>
      </c>
      <c r="K4251">
        <f>IF(OR(C4251&lt;10,C4251&gt;450),0,IF(H4251&gt;=MAX(Classes_finales!D:D),$M$1,Donnees_SIG!J4251))</f>
        <v>7.914299999999999</v>
      </c>
      <c r="P4251" t="s">
        <v>39</v>
      </c>
    </row>
    <row r="4252" spans="1:16">
      <c r="A4252" t="s">
        <v>8538</v>
      </c>
      <c r="B4252" t="s">
        <v>8539</v>
      </c>
      <c r="C4252">
        <v>115.34329987</v>
      </c>
      <c r="D4252" t="s">
        <v>37</v>
      </c>
      <c r="E4252">
        <v>790482.35200042697</v>
      </c>
      <c r="F4252">
        <v>9637988.2010846902</v>
      </c>
      <c r="G4252">
        <f>IF(C4252="","",VLOOKUP(C4252,Classes_detaillees!B:D,Classes_detaillees!C$1,TRUE))</f>
        <v>120</v>
      </c>
      <c r="H4252">
        <f>IF(C4252="","",VLOOKUP(C4252,Classes_finales!B:D,Classes_finales!C$1,TRUE))</f>
        <v>80</v>
      </c>
      <c r="I4252">
        <f t="shared" si="66"/>
        <v>20</v>
      </c>
      <c r="J4252" s="31">
        <f>Classes_finales!$W$30*C4252^3+Classes_finales!$W$31*C4252^2+Classes_finales!$W$32*C4252+Classes_finales!$W$33</f>
        <v>4.6635803232237585</v>
      </c>
      <c r="K4252">
        <f>IF(OR(C4252&lt;10,C4252&gt;450),0,IF(H4252&gt;=MAX(Classes_finales!D:D),$M$1,Donnees_SIG!J4252))</f>
        <v>7.914299999999999</v>
      </c>
      <c r="P4252" t="s">
        <v>39</v>
      </c>
    </row>
    <row r="4253" spans="1:16">
      <c r="A4253" t="s">
        <v>8540</v>
      </c>
      <c r="B4253" t="s">
        <v>8541</v>
      </c>
      <c r="C4253">
        <v>71.842201232999997</v>
      </c>
      <c r="D4253" t="s">
        <v>37</v>
      </c>
      <c r="E4253">
        <v>783361.27930610196</v>
      </c>
      <c r="F4253">
        <v>9636936.3109898996</v>
      </c>
      <c r="G4253">
        <f>IF(C4253="","",VLOOKUP(C4253,Classes_detaillees!B:D,Classes_detaillees!C$1,TRUE))</f>
        <v>75</v>
      </c>
      <c r="H4253">
        <f>IF(C4253="","",VLOOKUP(C4253,Classes_finales!B:D,Classes_finales!C$1,TRUE))</f>
        <v>80</v>
      </c>
      <c r="I4253">
        <f t="shared" si="66"/>
        <v>20</v>
      </c>
      <c r="J4253" s="31">
        <f>Classes_finales!$W$30*C4253^3+Classes_finales!$W$31*C4253^2+Classes_finales!$W$32*C4253+Classes_finales!$W$33</f>
        <v>7.5489996188891499</v>
      </c>
      <c r="K4253">
        <f>IF(OR(C4253&lt;10,C4253&gt;450),0,IF(H4253&gt;=MAX(Classes_finales!D:D),$M$1,Donnees_SIG!J4253))</f>
        <v>7.914299999999999</v>
      </c>
      <c r="P4253" t="s">
        <v>39</v>
      </c>
    </row>
    <row r="4254" spans="1:16">
      <c r="A4254" t="s">
        <v>8542</v>
      </c>
      <c r="B4254" t="s">
        <v>8543</v>
      </c>
      <c r="C4254">
        <v>85.792198181000003</v>
      </c>
      <c r="D4254" t="s">
        <v>37</v>
      </c>
      <c r="E4254">
        <v>791248.67337524099</v>
      </c>
      <c r="F4254">
        <v>9637278.2804469001</v>
      </c>
      <c r="G4254">
        <f>IF(C4254="","",VLOOKUP(C4254,Classes_detaillees!B:D,Classes_detaillees!C$1,TRUE))</f>
        <v>90</v>
      </c>
      <c r="H4254">
        <f>IF(C4254="","",VLOOKUP(C4254,Classes_finales!B:D,Classes_finales!C$1,TRUE))</f>
        <v>80</v>
      </c>
      <c r="I4254">
        <f t="shared" si="66"/>
        <v>20</v>
      </c>
      <c r="J4254" s="31">
        <f>Classes_finales!$W$30*C4254^3+Classes_finales!$W$31*C4254^2+Classes_finales!$W$32*C4254+Classes_finales!$W$33</f>
        <v>7.9674103653289237</v>
      </c>
      <c r="K4254">
        <f>IF(OR(C4254&lt;10,C4254&gt;450),0,IF(H4254&gt;=MAX(Classes_finales!D:D),$M$1,Donnees_SIG!J4254))</f>
        <v>7.914299999999999</v>
      </c>
      <c r="P4254" t="s">
        <v>39</v>
      </c>
    </row>
    <row r="4255" spans="1:16">
      <c r="A4255" t="s">
        <v>8544</v>
      </c>
      <c r="B4255" t="s">
        <v>8545</v>
      </c>
      <c r="C4255">
        <v>16.395099640000002</v>
      </c>
      <c r="D4255" t="s">
        <v>37</v>
      </c>
      <c r="E4255">
        <v>790415.74918494106</v>
      </c>
      <c r="F4255">
        <v>9637412.6710272897</v>
      </c>
      <c r="G4255">
        <f>IF(C4255="","",VLOOKUP(C4255,Classes_detaillees!B:D,Classes_detaillees!C$1,TRUE))</f>
        <v>20</v>
      </c>
      <c r="H4255">
        <f>IF(C4255="","",VLOOKUP(C4255,Classes_finales!B:D,Classes_finales!C$1,TRUE))</f>
        <v>30</v>
      </c>
      <c r="I4255">
        <f t="shared" si="66"/>
        <v>20</v>
      </c>
      <c r="J4255" s="31">
        <f>Classes_finales!$W$30*C4255^3+Classes_finales!$W$31*C4255^2+Classes_finales!$W$32*C4255+Classes_finales!$W$33</f>
        <v>0.95839978879073984</v>
      </c>
      <c r="K4255">
        <f>IF(OR(C4255&lt;10,C4255&gt;450),0,IF(H4255&gt;=MAX(Classes_finales!D:D),$M$1,Donnees_SIG!J4255))</f>
        <v>0.95839978879073984</v>
      </c>
      <c r="P4255" t="s">
        <v>39</v>
      </c>
    </row>
    <row r="4256" spans="1:16">
      <c r="A4256" t="s">
        <v>8546</v>
      </c>
      <c r="B4256" t="s">
        <v>8547</v>
      </c>
      <c r="C4256">
        <v>13.055800438</v>
      </c>
      <c r="D4256" t="s">
        <v>37</v>
      </c>
      <c r="E4256">
        <v>791591.75293086597</v>
      </c>
      <c r="F4256">
        <v>9638547.4606841393</v>
      </c>
      <c r="G4256">
        <f>IF(C4256="","",VLOOKUP(C4256,Classes_detaillees!B:D,Classes_detaillees!C$1,TRUE))</f>
        <v>15</v>
      </c>
      <c r="H4256">
        <f>IF(C4256="","",VLOOKUP(C4256,Classes_finales!B:D,Classes_finales!C$1,TRUE))</f>
        <v>15</v>
      </c>
      <c r="I4256">
        <f t="shared" si="66"/>
        <v>20</v>
      </c>
      <c r="J4256" s="31">
        <f>Classes_finales!$W$30*C4256^3+Classes_finales!$W$31*C4256^2+Classes_finales!$W$32*C4256+Classes_finales!$W$33</f>
        <v>0.59566543149778695</v>
      </c>
      <c r="K4256">
        <f>IF(OR(C4256&lt;10,C4256&gt;450),0,IF(H4256&gt;=MAX(Classes_finales!D:D),$M$1,Donnees_SIG!J4256))</f>
        <v>0.59566543149778695</v>
      </c>
      <c r="P4256" t="s">
        <v>39</v>
      </c>
    </row>
    <row r="4257" spans="1:16">
      <c r="A4257" t="s">
        <v>8548</v>
      </c>
      <c r="B4257" s="31" t="s">
        <v>8549</v>
      </c>
      <c r="C4257">
        <v>10.785900116000001</v>
      </c>
      <c r="D4257" t="s">
        <v>37</v>
      </c>
      <c r="E4257">
        <v>790156.21311377198</v>
      </c>
      <c r="F4257">
        <v>9637458.0696959794</v>
      </c>
      <c r="G4257">
        <f>IF(C4257="","",VLOOKUP(C4257,Classes_detaillees!B:D,Classes_detaillees!C$1,TRUE))</f>
        <v>15</v>
      </c>
      <c r="H4257">
        <f>IF(C4257="","",VLOOKUP(C4257,Classes_finales!B:D,Classes_finales!C$1,TRUE))</f>
        <v>15</v>
      </c>
      <c r="I4257">
        <f t="shared" si="66"/>
        <v>20</v>
      </c>
      <c r="J4257" s="31">
        <f>Classes_finales!$W$30*C4257^3+Classes_finales!$W$31*C4257^2+Classes_finales!$W$32*C4257+Classes_finales!$W$33</f>
        <v>0.36686043534501178</v>
      </c>
      <c r="K4257">
        <f>IF(OR(C4257&lt;10,C4257&gt;450),0,IF(H4257&gt;=MAX(Classes_finales!D:D),$M$1,Donnees_SIG!J4257))</f>
        <v>0.36686043534501178</v>
      </c>
      <c r="P4257" t="s">
        <v>39</v>
      </c>
    </row>
    <row r="4258" spans="1:16">
      <c r="A4258" t="s">
        <v>8550</v>
      </c>
      <c r="B4258" t="s">
        <v>8551</v>
      </c>
      <c r="C4258">
        <v>35.915100098000003</v>
      </c>
      <c r="D4258" t="s">
        <v>37</v>
      </c>
      <c r="E4258">
        <v>791009.11332895898</v>
      </c>
      <c r="F4258">
        <v>9637076.0658676494</v>
      </c>
      <c r="G4258">
        <f>IF(C4258="","",VLOOKUP(C4258,Classes_detaillees!B:D,Classes_detaillees!C$1,TRUE))</f>
        <v>40</v>
      </c>
      <c r="H4258">
        <f>IF(C4258="","",VLOOKUP(C4258,Classes_finales!B:D,Classes_finales!C$1,TRUE))</f>
        <v>40</v>
      </c>
      <c r="I4258">
        <f t="shared" si="66"/>
        <v>20</v>
      </c>
      <c r="J4258" s="31">
        <f>Classes_finales!$W$30*C4258^3+Classes_finales!$W$31*C4258^2+Classes_finales!$W$32*C4258+Classes_finales!$W$33</f>
        <v>3.4771031680378135</v>
      </c>
      <c r="K4258">
        <f>IF(OR(C4258&lt;10,C4258&gt;450),0,IF(H4258&gt;=MAX(Classes_finales!D:D),$M$1,Donnees_SIG!J4258))</f>
        <v>3.4771031680378135</v>
      </c>
      <c r="P4258" t="s">
        <v>39</v>
      </c>
    </row>
    <row r="4259" spans="1:16">
      <c r="A4259" t="s">
        <v>8552</v>
      </c>
      <c r="B4259" t="s">
        <v>8553</v>
      </c>
      <c r="C4259">
        <v>56.143100738999998</v>
      </c>
      <c r="D4259" t="s">
        <v>37</v>
      </c>
      <c r="E4259">
        <v>790423.06448191404</v>
      </c>
      <c r="F4259">
        <v>9637397.5189642292</v>
      </c>
      <c r="G4259">
        <f>IF(C4259="","",VLOOKUP(C4259,Classes_detaillees!B:D,Classes_detaillees!C$1,TRUE))</f>
        <v>60</v>
      </c>
      <c r="H4259">
        <f>IF(C4259="","",VLOOKUP(C4259,Classes_finales!B:D,Classes_finales!C$1,TRUE))</f>
        <v>60</v>
      </c>
      <c r="I4259">
        <f t="shared" si="66"/>
        <v>20</v>
      </c>
      <c r="J4259" s="31">
        <f>Classes_finales!$W$30*C4259^3+Classes_finales!$W$31*C4259^2+Classes_finales!$W$32*C4259+Classes_finales!$W$33</f>
        <v>6.1120328062076901</v>
      </c>
      <c r="K4259">
        <f>IF(OR(C4259&lt;10,C4259&gt;450),0,IF(H4259&gt;=MAX(Classes_finales!D:D),$M$1,Donnees_SIG!J4259))</f>
        <v>6.1120328062076901</v>
      </c>
      <c r="P4259" t="s">
        <v>39</v>
      </c>
    </row>
    <row r="4260" spans="1:16">
      <c r="A4260" t="s">
        <v>8554</v>
      </c>
      <c r="B4260" t="s">
        <v>8555</v>
      </c>
      <c r="C4260">
        <v>121.81210326999999</v>
      </c>
      <c r="D4260" t="s">
        <v>37</v>
      </c>
      <c r="E4260">
        <v>792575.26494777401</v>
      </c>
      <c r="F4260">
        <v>9638498.2129459102</v>
      </c>
      <c r="G4260">
        <f>IF(C4260="","",VLOOKUP(C4260,Classes_detaillees!B:D,Classes_detaillees!C$1,TRUE))</f>
        <v>125</v>
      </c>
      <c r="H4260">
        <f>IF(C4260="","",VLOOKUP(C4260,Classes_finales!B:D,Classes_finales!C$1,TRUE))</f>
        <v>80</v>
      </c>
      <c r="I4260">
        <f t="shared" si="66"/>
        <v>20</v>
      </c>
      <c r="J4260" s="31">
        <f>Classes_finales!$W$30*C4260^3+Classes_finales!$W$31*C4260^2+Classes_finales!$W$32*C4260+Classes_finales!$W$33</f>
        <v>2.9480043773053031</v>
      </c>
      <c r="K4260">
        <f>IF(OR(C4260&lt;10,C4260&gt;450),0,IF(H4260&gt;=MAX(Classes_finales!D:D),$M$1,Donnees_SIG!J4260))</f>
        <v>7.914299999999999</v>
      </c>
      <c r="P4260" t="s">
        <v>39</v>
      </c>
    </row>
    <row r="4261" spans="1:16">
      <c r="A4261" t="s">
        <v>8556</v>
      </c>
      <c r="B4261" t="s">
        <v>8557</v>
      </c>
      <c r="C4261">
        <v>73.782096863000007</v>
      </c>
      <c r="D4261" t="s">
        <v>37</v>
      </c>
      <c r="E4261">
        <v>792449.49583680602</v>
      </c>
      <c r="F4261">
        <v>9638586.6861969195</v>
      </c>
      <c r="G4261">
        <f>IF(C4261="","",VLOOKUP(C4261,Classes_detaillees!B:D,Classes_detaillees!C$1,TRUE))</f>
        <v>75</v>
      </c>
      <c r="H4261">
        <f>IF(C4261="","",VLOOKUP(C4261,Classes_finales!B:D,Classes_finales!C$1,TRUE))</f>
        <v>80</v>
      </c>
      <c r="I4261">
        <f t="shared" si="66"/>
        <v>20</v>
      </c>
      <c r="J4261" s="31">
        <f>Classes_finales!$W$30*C4261^3+Classes_finales!$W$31*C4261^2+Classes_finales!$W$32*C4261+Classes_finales!$W$33</f>
        <v>7.6637601525380479</v>
      </c>
      <c r="K4261">
        <f>IF(OR(C4261&lt;10,C4261&gt;450),0,IF(H4261&gt;=MAX(Classes_finales!D:D),$M$1,Donnees_SIG!J4261))</f>
        <v>7.914299999999999</v>
      </c>
      <c r="P4261" t="s">
        <v>39</v>
      </c>
    </row>
    <row r="4262" spans="1:16">
      <c r="A4262" t="s">
        <v>8558</v>
      </c>
      <c r="B4262" s="31" t="s">
        <v>8559</v>
      </c>
      <c r="C4262">
        <v>125.99060059</v>
      </c>
      <c r="D4262" t="s">
        <v>37</v>
      </c>
      <c r="E4262">
        <v>790837.946039345</v>
      </c>
      <c r="F4262">
        <v>9638000.4787064493</v>
      </c>
      <c r="G4262">
        <f>IF(C4262="","",VLOOKUP(C4262,Classes_detaillees!B:D,Classes_detaillees!C$1,TRUE))</f>
        <v>130</v>
      </c>
      <c r="H4262">
        <f>IF(C4262="","",VLOOKUP(C4262,Classes_finales!B:D,Classes_finales!C$1,TRUE))</f>
        <v>80</v>
      </c>
      <c r="I4262">
        <f t="shared" si="66"/>
        <v>20</v>
      </c>
      <c r="J4262" s="31">
        <f>Classes_finales!$W$30*C4262^3+Classes_finales!$W$31*C4262^2+Classes_finales!$W$32*C4262+Classes_finales!$W$33</f>
        <v>1.6145871691230611</v>
      </c>
      <c r="K4262">
        <f>IF(OR(C4262&lt;10,C4262&gt;450),0,IF(H4262&gt;=MAX(Classes_finales!D:D),$M$1,Donnees_SIG!J4262))</f>
        <v>7.914299999999999</v>
      </c>
      <c r="P4262" t="s">
        <v>39</v>
      </c>
    </row>
    <row r="4263" spans="1:16">
      <c r="A4263" t="s">
        <v>8560</v>
      </c>
      <c r="B4263" t="s">
        <v>8561</v>
      </c>
      <c r="C4263">
        <v>118.45549774</v>
      </c>
      <c r="D4263" t="s">
        <v>37</v>
      </c>
      <c r="E4263">
        <v>790610.68431528995</v>
      </c>
      <c r="F4263">
        <v>9638431.8120732401</v>
      </c>
      <c r="G4263">
        <f>IF(C4263="","",VLOOKUP(C4263,Classes_detaillees!B:D,Classes_detaillees!C$1,TRUE))</f>
        <v>120</v>
      </c>
      <c r="H4263">
        <f>IF(C4263="","",VLOOKUP(C4263,Classes_finales!B:D,Classes_finales!C$1,TRUE))</f>
        <v>80</v>
      </c>
      <c r="I4263">
        <f t="shared" si="66"/>
        <v>20</v>
      </c>
      <c r="J4263" s="31">
        <f>Classes_finales!$W$30*C4263^3+Classes_finales!$W$31*C4263^2+Classes_finales!$W$32*C4263+Classes_finales!$W$33</f>
        <v>3.8895168324186637</v>
      </c>
      <c r="K4263">
        <f>IF(OR(C4263&lt;10,C4263&gt;450),0,IF(H4263&gt;=MAX(Classes_finales!D:D),$M$1,Donnees_SIG!J4263))</f>
        <v>7.914299999999999</v>
      </c>
      <c r="P4263" t="s">
        <v>39</v>
      </c>
    </row>
    <row r="4264" spans="1:16">
      <c r="A4264" t="s">
        <v>8562</v>
      </c>
      <c r="B4264" t="s">
        <v>8563</v>
      </c>
      <c r="C4264">
        <v>151.74209594999999</v>
      </c>
      <c r="D4264" t="s">
        <v>37</v>
      </c>
      <c r="E4264">
        <v>791621.25655384897</v>
      </c>
      <c r="F4264">
        <v>9637548.7755893208</v>
      </c>
      <c r="G4264">
        <f>IF(C4264="","",VLOOKUP(C4264,Classes_detaillees!B:D,Classes_detaillees!C$1,TRUE))</f>
        <v>155</v>
      </c>
      <c r="H4264">
        <f>IF(C4264="","",VLOOKUP(C4264,Classes_finales!B:D,Classes_finales!C$1,TRUE))</f>
        <v>80</v>
      </c>
      <c r="I4264">
        <f t="shared" si="66"/>
        <v>20</v>
      </c>
      <c r="J4264" s="31">
        <f>Classes_finales!$W$30*C4264^3+Classes_finales!$W$31*C4264^2+Classes_finales!$W$32*C4264+Classes_finales!$W$33</f>
        <v>-11.066363996058948</v>
      </c>
      <c r="K4264">
        <f>IF(OR(C4264&lt;10,C4264&gt;450),0,IF(H4264&gt;=MAX(Classes_finales!D:D),$M$1,Donnees_SIG!J4264))</f>
        <v>7.914299999999999</v>
      </c>
      <c r="P4264" t="s">
        <v>39</v>
      </c>
    </row>
    <row r="4265" spans="1:16">
      <c r="A4265" t="s">
        <v>8564</v>
      </c>
      <c r="B4265" t="s">
        <v>8565</v>
      </c>
      <c r="C4265">
        <v>256.44830322000001</v>
      </c>
      <c r="D4265" t="s">
        <v>37</v>
      </c>
      <c r="E4265">
        <v>791370.83333973296</v>
      </c>
      <c r="F4265">
        <v>9638436.8245389499</v>
      </c>
      <c r="G4265">
        <f>IF(C4265="","",VLOOKUP(C4265,Classes_detaillees!B:D,Classes_detaillees!C$1,TRUE))</f>
        <v>260</v>
      </c>
      <c r="H4265">
        <f>IF(C4265="","",VLOOKUP(C4265,Classes_finales!B:D,Classes_finales!C$1,TRUE))</f>
        <v>80</v>
      </c>
      <c r="I4265">
        <f t="shared" si="66"/>
        <v>20</v>
      </c>
      <c r="J4265" s="31">
        <f>Classes_finales!$W$30*C4265^3+Classes_finales!$W$31*C4265^2+Classes_finales!$W$32*C4265+Classes_finales!$W$33</f>
        <v>-178.51138943251715</v>
      </c>
      <c r="K4265">
        <f>IF(OR(C4265&lt;10,C4265&gt;450),0,IF(H4265&gt;=MAX(Classes_finales!D:D),$M$1,Donnees_SIG!J4265))</f>
        <v>7.914299999999999</v>
      </c>
      <c r="P4265" t="s">
        <v>39</v>
      </c>
    </row>
    <row r="4266" spans="1:16">
      <c r="A4266" t="s">
        <v>8566</v>
      </c>
      <c r="B4266" t="s">
        <v>8567</v>
      </c>
      <c r="C4266">
        <v>83.232902526999993</v>
      </c>
      <c r="D4266" t="s">
        <v>37</v>
      </c>
      <c r="E4266">
        <v>792300.40738719399</v>
      </c>
      <c r="F4266">
        <v>9638186.2469640691</v>
      </c>
      <c r="G4266">
        <f>IF(C4266="","",VLOOKUP(C4266,Classes_detaillees!B:D,Classes_detaillees!C$1,TRUE))</f>
        <v>85</v>
      </c>
      <c r="H4266">
        <f>IF(C4266="","",VLOOKUP(C4266,Classes_finales!B:D,Classes_finales!C$1,TRUE))</f>
        <v>80</v>
      </c>
      <c r="I4266">
        <f t="shared" si="66"/>
        <v>20</v>
      </c>
      <c r="J4266" s="31">
        <f>Classes_finales!$W$30*C4266^3+Classes_finales!$W$31*C4266^2+Classes_finales!$W$32*C4266+Classes_finales!$W$33</f>
        <v>7.9669491762950582</v>
      </c>
      <c r="K4266">
        <f>IF(OR(C4266&lt;10,C4266&gt;450),0,IF(H4266&gt;=MAX(Classes_finales!D:D),$M$1,Donnees_SIG!J4266))</f>
        <v>7.914299999999999</v>
      </c>
      <c r="P4266" t="s">
        <v>39</v>
      </c>
    </row>
    <row r="4267" spans="1:16">
      <c r="A4267" t="s">
        <v>8568</v>
      </c>
      <c r="B4267" t="s">
        <v>8569</v>
      </c>
      <c r="C4267">
        <v>64.889801024999997</v>
      </c>
      <c r="D4267" t="s">
        <v>37</v>
      </c>
      <c r="E4267">
        <v>791839.47681061004</v>
      </c>
      <c r="F4267">
        <v>9638080.8785949405</v>
      </c>
      <c r="G4267">
        <f>IF(C4267="","",VLOOKUP(C4267,Classes_detaillees!B:D,Classes_detaillees!C$1,TRUE))</f>
        <v>65</v>
      </c>
      <c r="H4267">
        <f>IF(C4267="","",VLOOKUP(C4267,Classes_finales!B:D,Classes_finales!C$1,TRUE))</f>
        <v>70</v>
      </c>
      <c r="I4267">
        <f t="shared" si="66"/>
        <v>20</v>
      </c>
      <c r="J4267" s="31">
        <f>Classes_finales!$W$30*C4267^3+Classes_finales!$W$31*C4267^2+Classes_finales!$W$32*C4267+Classes_finales!$W$33</f>
        <v>7.0134275939157611</v>
      </c>
      <c r="K4267">
        <f>IF(OR(C4267&lt;10,C4267&gt;450),0,IF(H4267&gt;=MAX(Classes_finales!D:D),$M$1,Donnees_SIG!J4267))</f>
        <v>7.0134275939157611</v>
      </c>
      <c r="P4267" t="s">
        <v>39</v>
      </c>
    </row>
    <row r="4268" spans="1:16">
      <c r="A4268" t="s">
        <v>8570</v>
      </c>
      <c r="B4268" t="s">
        <v>8571</v>
      </c>
      <c r="C4268">
        <v>51.574298859000002</v>
      </c>
      <c r="D4268" t="s">
        <v>37</v>
      </c>
      <c r="E4268">
        <v>783634.982855696</v>
      </c>
      <c r="F4268">
        <v>9635528.5689089298</v>
      </c>
      <c r="G4268">
        <f>IF(C4268="","",VLOOKUP(C4268,Classes_detaillees!B:D,Classes_detaillees!C$1,TRUE))</f>
        <v>55</v>
      </c>
      <c r="H4268">
        <f>IF(C4268="","",VLOOKUP(C4268,Classes_finales!B:D,Classes_finales!C$1,TRUE))</f>
        <v>60</v>
      </c>
      <c r="I4268">
        <f t="shared" si="66"/>
        <v>20</v>
      </c>
      <c r="J4268" s="31">
        <f>Classes_finales!$W$30*C4268^3+Classes_finales!$W$31*C4268^2+Classes_finales!$W$32*C4268+Classes_finales!$W$33</f>
        <v>5.5650177563112653</v>
      </c>
      <c r="K4268">
        <f>IF(OR(C4268&lt;10,C4268&gt;450),0,IF(H4268&gt;=MAX(Classes_finales!D:D),$M$1,Donnees_SIG!J4268))</f>
        <v>5.5650177563112653</v>
      </c>
      <c r="P4268" t="s">
        <v>39</v>
      </c>
    </row>
    <row r="4269" spans="1:16">
      <c r="A4269" t="s">
        <v>8572</v>
      </c>
      <c r="B4269" t="s">
        <v>8573</v>
      </c>
      <c r="C4269">
        <v>30.511100768999999</v>
      </c>
      <c r="D4269" t="s">
        <v>37</v>
      </c>
      <c r="E4269">
        <v>783060.91805032105</v>
      </c>
      <c r="F4269">
        <v>9635800.9918334894</v>
      </c>
      <c r="G4269">
        <f>IF(C4269="","",VLOOKUP(C4269,Classes_detaillees!B:D,Classes_detaillees!C$1,TRUE))</f>
        <v>35</v>
      </c>
      <c r="H4269">
        <f>IF(C4269="","",VLOOKUP(C4269,Classes_finales!B:D,Classes_finales!C$1,TRUE))</f>
        <v>35</v>
      </c>
      <c r="I4269">
        <f t="shared" si="66"/>
        <v>20</v>
      </c>
      <c r="J4269" s="31">
        <f>Classes_finales!$W$30*C4269^3+Classes_finales!$W$31*C4269^2+Classes_finales!$W$32*C4269+Classes_finales!$W$33</f>
        <v>2.7383493131008234</v>
      </c>
      <c r="K4269">
        <f>IF(OR(C4269&lt;10,C4269&gt;450),0,IF(H4269&gt;=MAX(Classes_finales!D:D),$M$1,Donnees_SIG!J4269))</f>
        <v>2.7383493131008234</v>
      </c>
      <c r="P4269" t="s">
        <v>39</v>
      </c>
    </row>
    <row r="4270" spans="1:16">
      <c r="A4270" t="s">
        <v>8574</v>
      </c>
      <c r="B4270" t="s">
        <v>8575</v>
      </c>
      <c r="C4270">
        <v>141.07330322000001</v>
      </c>
      <c r="D4270" t="s">
        <v>37</v>
      </c>
      <c r="E4270">
        <v>790221.70244625001</v>
      </c>
      <c r="F4270">
        <v>9638904.2669271007</v>
      </c>
      <c r="G4270">
        <f>IF(C4270="","",VLOOKUP(C4270,Classes_detaillees!B:D,Classes_detaillees!C$1,TRUE))</f>
        <v>145</v>
      </c>
      <c r="H4270">
        <f>IF(C4270="","",VLOOKUP(C4270,Classes_finales!B:D,Classes_finales!C$1,TRUE))</f>
        <v>80</v>
      </c>
      <c r="I4270">
        <f t="shared" si="66"/>
        <v>20</v>
      </c>
      <c r="J4270" s="31">
        <f>Classes_finales!$W$30*C4270^3+Classes_finales!$W$31*C4270^2+Classes_finales!$W$32*C4270+Classes_finales!$W$33</f>
        <v>-4.8188458532274172</v>
      </c>
      <c r="K4270">
        <f>IF(OR(C4270&lt;10,C4270&gt;450),0,IF(H4270&gt;=MAX(Classes_finales!D:D),$M$1,Donnees_SIG!J4270))</f>
        <v>7.914299999999999</v>
      </c>
      <c r="P4270" t="s">
        <v>39</v>
      </c>
    </row>
    <row r="4271" spans="1:16">
      <c r="A4271" t="s">
        <v>8576</v>
      </c>
      <c r="B4271" t="s">
        <v>8577</v>
      </c>
      <c r="C4271">
        <v>48.516998291</v>
      </c>
      <c r="D4271" t="s">
        <v>37</v>
      </c>
      <c r="E4271">
        <v>790468.92517518601</v>
      </c>
      <c r="F4271">
        <v>9638640.7661226708</v>
      </c>
      <c r="G4271">
        <f>IF(C4271="","",VLOOKUP(C4271,Classes_detaillees!B:D,Classes_detaillees!C$1,TRUE))</f>
        <v>50</v>
      </c>
      <c r="H4271">
        <f>IF(C4271="","",VLOOKUP(C4271,Classes_finales!B:D,Classes_finales!C$1,TRUE))</f>
        <v>50</v>
      </c>
      <c r="I4271">
        <f t="shared" si="66"/>
        <v>20</v>
      </c>
      <c r="J4271" s="31">
        <f>Classes_finales!$W$30*C4271^3+Classes_finales!$W$31*C4271^2+Classes_finales!$W$32*C4271+Classes_finales!$W$33</f>
        <v>5.1774128790100384</v>
      </c>
      <c r="K4271">
        <f>IF(OR(C4271&lt;10,C4271&gt;450),0,IF(H4271&gt;=MAX(Classes_finales!D:D),$M$1,Donnees_SIG!J4271))</f>
        <v>5.1774128790100384</v>
      </c>
      <c r="P4271" t="s">
        <v>39</v>
      </c>
    </row>
    <row r="4272" spans="1:16">
      <c r="A4272" t="s">
        <v>8578</v>
      </c>
      <c r="B4272" s="31" t="s">
        <v>8579</v>
      </c>
      <c r="C4272">
        <v>114.61160278</v>
      </c>
      <c r="D4272" t="s">
        <v>37</v>
      </c>
      <c r="E4272">
        <v>791416.79716945405</v>
      </c>
      <c r="F4272">
        <v>9638410.8224073295</v>
      </c>
      <c r="G4272">
        <f>IF(C4272="","",VLOOKUP(C4272,Classes_detaillees!B:D,Classes_detaillees!C$1,TRUE))</f>
        <v>115</v>
      </c>
      <c r="H4272">
        <f>IF(C4272="","",VLOOKUP(C4272,Classes_finales!B:D,Classes_finales!C$1,TRUE))</f>
        <v>80</v>
      </c>
      <c r="I4272">
        <f t="shared" si="66"/>
        <v>20</v>
      </c>
      <c r="J4272" s="31">
        <f>Classes_finales!$W$30*C4272^3+Classes_finales!$W$31*C4272^2+Classes_finales!$W$32*C4272+Classes_finales!$W$33</f>
        <v>4.8321565644626912</v>
      </c>
      <c r="K4272">
        <f>IF(OR(C4272&lt;10,C4272&gt;450),0,IF(H4272&gt;=MAX(Classes_finales!D:D),$M$1,Donnees_SIG!J4272))</f>
        <v>7.914299999999999</v>
      </c>
      <c r="P4272" t="s">
        <v>39</v>
      </c>
    </row>
    <row r="4273" spans="1:16">
      <c r="A4273" t="s">
        <v>8580</v>
      </c>
      <c r="B4273" s="31" t="s">
        <v>8581</v>
      </c>
      <c r="C4273">
        <v>48.680301665999998</v>
      </c>
      <c r="D4273" t="s">
        <v>37</v>
      </c>
      <c r="E4273">
        <v>785172.20895817096</v>
      </c>
      <c r="F4273">
        <v>9635228.6429460794</v>
      </c>
      <c r="G4273">
        <f>IF(C4273="","",VLOOKUP(C4273,Classes_detaillees!B:D,Classes_detaillees!C$1,TRUE))</f>
        <v>50</v>
      </c>
      <c r="H4273">
        <f>IF(C4273="","",VLOOKUP(C4273,Classes_finales!B:D,Classes_finales!C$1,TRUE))</f>
        <v>50</v>
      </c>
      <c r="I4273">
        <f t="shared" si="66"/>
        <v>20</v>
      </c>
      <c r="J4273" s="31">
        <f>Classes_finales!$W$30*C4273^3+Classes_finales!$W$31*C4273^2+Classes_finales!$W$32*C4273+Classes_finales!$W$33</f>
        <v>5.1984829662910261</v>
      </c>
      <c r="K4273">
        <f>IF(OR(C4273&lt;10,C4273&gt;450),0,IF(H4273&gt;=MAX(Classes_finales!D:D),$M$1,Donnees_SIG!J4273))</f>
        <v>5.1984829662910261</v>
      </c>
      <c r="P4273" t="s">
        <v>39</v>
      </c>
    </row>
    <row r="4274" spans="1:16">
      <c r="A4274" t="s">
        <v>8582</v>
      </c>
      <c r="B4274" t="s">
        <v>8583</v>
      </c>
      <c r="C4274">
        <v>124.89679717999999</v>
      </c>
      <c r="D4274" t="s">
        <v>37</v>
      </c>
      <c r="E4274">
        <v>783267.516122067</v>
      </c>
      <c r="F4274">
        <v>9636711.3592403606</v>
      </c>
      <c r="G4274">
        <f>IF(C4274="","",VLOOKUP(C4274,Classes_detaillees!B:D,Classes_detaillees!C$1,TRUE))</f>
        <v>125</v>
      </c>
      <c r="H4274">
        <f>IF(C4274="","",VLOOKUP(C4274,Classes_finales!B:D,Classes_finales!C$1,TRUE))</f>
        <v>80</v>
      </c>
      <c r="I4274">
        <f t="shared" si="66"/>
        <v>20</v>
      </c>
      <c r="J4274" s="31">
        <f>Classes_finales!$W$30*C4274^3+Classes_finales!$W$31*C4274^2+Classes_finales!$W$32*C4274+Classes_finales!$W$33</f>
        <v>1.9813624249189963</v>
      </c>
      <c r="K4274">
        <f>IF(OR(C4274&lt;10,C4274&gt;450),0,IF(H4274&gt;=MAX(Classes_finales!D:D),$M$1,Donnees_SIG!J4274))</f>
        <v>7.914299999999999</v>
      </c>
      <c r="P4274" t="s">
        <v>39</v>
      </c>
    </row>
    <row r="4275" spans="1:16">
      <c r="A4275" t="s">
        <v>8584</v>
      </c>
      <c r="B4275" t="s">
        <v>8585</v>
      </c>
      <c r="C4275">
        <v>222.03950499999999</v>
      </c>
      <c r="D4275" t="s">
        <v>37</v>
      </c>
      <c r="E4275">
        <v>783440.78627929604</v>
      </c>
      <c r="F4275">
        <v>9637010.8696529195</v>
      </c>
      <c r="G4275">
        <f>IF(C4275="","",VLOOKUP(C4275,Classes_detaillees!B:D,Classes_detaillees!C$1,TRUE))</f>
        <v>225</v>
      </c>
      <c r="H4275">
        <f>IF(C4275="","",VLOOKUP(C4275,Classes_finales!B:D,Classes_finales!C$1,TRUE))</f>
        <v>80</v>
      </c>
      <c r="I4275">
        <f t="shared" si="66"/>
        <v>20</v>
      </c>
      <c r="J4275" s="31">
        <f>Classes_finales!$W$30*C4275^3+Classes_finales!$W$31*C4275^2+Classes_finales!$W$32*C4275+Classes_finales!$W$33</f>
        <v>-98.318058902305751</v>
      </c>
      <c r="K4275">
        <f>IF(OR(C4275&lt;10,C4275&gt;450),0,IF(H4275&gt;=MAX(Classes_finales!D:D),$M$1,Donnees_SIG!J4275))</f>
        <v>7.914299999999999</v>
      </c>
      <c r="P4275" t="s">
        <v>39</v>
      </c>
    </row>
    <row r="4276" spans="1:16">
      <c r="A4276" t="s">
        <v>8586</v>
      </c>
      <c r="B4276" s="31" t="s">
        <v>8587</v>
      </c>
      <c r="C4276">
        <v>56.217098235999998</v>
      </c>
      <c r="D4276" t="s">
        <v>37</v>
      </c>
      <c r="E4276">
        <v>791876.53702144104</v>
      </c>
      <c r="F4276">
        <v>9638437.3314079493</v>
      </c>
      <c r="G4276">
        <f>IF(C4276="","",VLOOKUP(C4276,Classes_detaillees!B:D,Classes_detaillees!C$1,TRUE))</f>
        <v>60</v>
      </c>
      <c r="H4276">
        <f>IF(C4276="","",VLOOKUP(C4276,Classes_finales!B:D,Classes_finales!C$1,TRUE))</f>
        <v>60</v>
      </c>
      <c r="I4276">
        <f t="shared" si="66"/>
        <v>20</v>
      </c>
      <c r="J4276" s="31">
        <f>Classes_finales!$W$30*C4276^3+Classes_finales!$W$31*C4276^2+Classes_finales!$W$32*C4276+Classes_finales!$W$33</f>
        <v>6.120521813541977</v>
      </c>
      <c r="K4276">
        <f>IF(OR(C4276&lt;10,C4276&gt;450),0,IF(H4276&gt;=MAX(Classes_finales!D:D),$M$1,Donnees_SIG!J4276))</f>
        <v>6.120521813541977</v>
      </c>
      <c r="P4276" t="s">
        <v>39</v>
      </c>
    </row>
    <row r="4277" spans="1:16">
      <c r="A4277" t="s">
        <v>8588</v>
      </c>
      <c r="B4277" s="31" t="s">
        <v>8589</v>
      </c>
      <c r="C4277">
        <v>21.155099869000001</v>
      </c>
      <c r="D4277" t="s">
        <v>37</v>
      </c>
      <c r="E4277">
        <v>792096.19049429602</v>
      </c>
      <c r="F4277">
        <v>9638751.75692112</v>
      </c>
      <c r="G4277">
        <f>IF(C4277="","",VLOOKUP(C4277,Classes_detaillees!B:D,Classes_detaillees!C$1,TRUE))</f>
        <v>25</v>
      </c>
      <c r="H4277">
        <f>IF(C4277="","",VLOOKUP(C4277,Classes_finales!B:D,Classes_finales!C$1,TRUE))</f>
        <v>30</v>
      </c>
      <c r="I4277">
        <f t="shared" si="66"/>
        <v>20</v>
      </c>
      <c r="J4277" s="31">
        <f>Classes_finales!$W$30*C4277^3+Classes_finales!$W$31*C4277^2+Classes_finales!$W$32*C4277+Classes_finales!$W$33</f>
        <v>1.5212550058976082</v>
      </c>
      <c r="K4277">
        <f>IF(OR(C4277&lt;10,C4277&gt;450),0,IF(H4277&gt;=MAX(Classes_finales!D:D),$M$1,Donnees_SIG!J4277))</f>
        <v>1.5212550058976082</v>
      </c>
      <c r="P4277" t="s">
        <v>39</v>
      </c>
    </row>
    <row r="4278" spans="1:16">
      <c r="A4278" t="s">
        <v>8590</v>
      </c>
      <c r="B4278" t="s">
        <v>8591</v>
      </c>
      <c r="C4278">
        <v>95.129203795999999</v>
      </c>
      <c r="D4278" t="s">
        <v>37</v>
      </c>
      <c r="E4278">
        <v>783086.67629803705</v>
      </c>
      <c r="F4278">
        <v>9636479.3109203298</v>
      </c>
      <c r="G4278">
        <f>IF(C4278="","",VLOOKUP(C4278,Classes_detaillees!B:D,Classes_detaillees!C$1,TRUE))</f>
        <v>100</v>
      </c>
      <c r="H4278">
        <f>IF(C4278="","",VLOOKUP(C4278,Classes_finales!B:D,Classes_finales!C$1,TRUE))</f>
        <v>80</v>
      </c>
      <c r="I4278">
        <f t="shared" si="66"/>
        <v>20</v>
      </c>
      <c r="J4278" s="31">
        <f>Classes_finales!$W$30*C4278^3+Classes_finales!$W$31*C4278^2+Classes_finales!$W$32*C4278+Classes_finales!$W$33</f>
        <v>7.6266365563756651</v>
      </c>
      <c r="K4278">
        <f>IF(OR(C4278&lt;10,C4278&gt;450),0,IF(H4278&gt;=MAX(Classes_finales!D:D),$M$1,Donnees_SIG!J4278))</f>
        <v>7.914299999999999</v>
      </c>
      <c r="P4278" t="s">
        <v>39</v>
      </c>
    </row>
    <row r="4279" spans="1:16">
      <c r="A4279" t="s">
        <v>8592</v>
      </c>
      <c r="B4279" t="s">
        <v>8593</v>
      </c>
      <c r="C4279">
        <v>187.56629943999999</v>
      </c>
      <c r="D4279" t="s">
        <v>37</v>
      </c>
      <c r="E4279">
        <v>783273.84936377895</v>
      </c>
      <c r="F4279">
        <v>9636856.9981407095</v>
      </c>
      <c r="G4279">
        <f>IF(C4279="","",VLOOKUP(C4279,Classes_detaillees!B:D,Classes_detaillees!C$1,TRUE))</f>
        <v>190</v>
      </c>
      <c r="H4279">
        <f>IF(C4279="","",VLOOKUP(C4279,Classes_finales!B:D,Classes_finales!C$1,TRUE))</f>
        <v>80</v>
      </c>
      <c r="I4279">
        <f t="shared" si="66"/>
        <v>20</v>
      </c>
      <c r="J4279" s="31">
        <f>Classes_finales!$W$30*C4279^3+Classes_finales!$W$31*C4279^2+Classes_finales!$W$32*C4279+Classes_finales!$W$33</f>
        <v>-44.382558191265034</v>
      </c>
      <c r="K4279">
        <f>IF(OR(C4279&lt;10,C4279&gt;450),0,IF(H4279&gt;=MAX(Classes_finales!D:D),$M$1,Donnees_SIG!J4279))</f>
        <v>7.914299999999999</v>
      </c>
      <c r="P4279" t="s">
        <v>39</v>
      </c>
    </row>
    <row r="4280" spans="1:16">
      <c r="A4280" t="s">
        <v>8594</v>
      </c>
      <c r="B4280" s="31" t="s">
        <v>8595</v>
      </c>
      <c r="C4280">
        <v>45.412899017000001</v>
      </c>
      <c r="D4280" t="s">
        <v>37</v>
      </c>
      <c r="E4280">
        <v>783513.49756302196</v>
      </c>
      <c r="F4280">
        <v>9636101.2334559597</v>
      </c>
      <c r="G4280">
        <f>IF(C4280="","",VLOOKUP(C4280,Classes_detaillees!B:D,Classes_detaillees!C$1,TRUE))</f>
        <v>50</v>
      </c>
      <c r="H4280">
        <f>IF(C4280="","",VLOOKUP(C4280,Classes_finales!B:D,Classes_finales!C$1,TRUE))</f>
        <v>50</v>
      </c>
      <c r="I4280">
        <f t="shared" si="66"/>
        <v>20</v>
      </c>
      <c r="J4280" s="31">
        <f>Classes_finales!$W$30*C4280^3+Classes_finales!$W$31*C4280^2+Classes_finales!$W$32*C4280+Classes_finales!$W$33</f>
        <v>4.7702940782019621</v>
      </c>
      <c r="K4280">
        <f>IF(OR(C4280&lt;10,C4280&gt;450),0,IF(H4280&gt;=MAX(Classes_finales!D:D),$M$1,Donnees_SIG!J4280))</f>
        <v>4.7702940782019621</v>
      </c>
      <c r="P4280" t="s">
        <v>39</v>
      </c>
    </row>
    <row r="4281" spans="1:16">
      <c r="A4281" t="s">
        <v>8596</v>
      </c>
      <c r="B4281" t="s">
        <v>8597</v>
      </c>
      <c r="C4281">
        <v>158.00010681000001</v>
      </c>
      <c r="D4281" t="s">
        <v>37</v>
      </c>
      <c r="E4281">
        <v>790641.85657030204</v>
      </c>
      <c r="F4281">
        <v>9638560.5202044696</v>
      </c>
      <c r="G4281">
        <f>IF(C4281="","",VLOOKUP(C4281,Classes_detaillees!B:D,Classes_detaillees!C$1,TRUE))</f>
        <v>160</v>
      </c>
      <c r="H4281">
        <f>IF(C4281="","",VLOOKUP(C4281,Classes_finales!B:D,Classes_finales!C$1,TRUE))</f>
        <v>80</v>
      </c>
      <c r="I4281">
        <f t="shared" si="66"/>
        <v>20</v>
      </c>
      <c r="J4281" s="31">
        <f>Classes_finales!$W$30*C4281^3+Classes_finales!$W$31*C4281^2+Classes_finales!$W$32*C4281+Classes_finales!$W$33</f>
        <v>-15.453019652572465</v>
      </c>
      <c r="K4281">
        <f>IF(OR(C4281&lt;10,C4281&gt;450),0,IF(H4281&gt;=MAX(Classes_finales!D:D),$M$1,Donnees_SIG!J4281))</f>
        <v>7.914299999999999</v>
      </c>
      <c r="P4281" t="s">
        <v>39</v>
      </c>
    </row>
    <row r="4282" spans="1:16">
      <c r="A4282" t="s">
        <v>8598</v>
      </c>
      <c r="B4282" t="s">
        <v>8599</v>
      </c>
      <c r="C4282">
        <v>34.822101592999999</v>
      </c>
      <c r="D4282" t="s">
        <v>37</v>
      </c>
      <c r="E4282">
        <v>791942.47601274203</v>
      </c>
      <c r="F4282">
        <v>9638418.9343095999</v>
      </c>
      <c r="G4282">
        <f>IF(C4282="","",VLOOKUP(C4282,Classes_detaillees!B:D,Classes_detaillees!C$1,TRUE))</f>
        <v>35</v>
      </c>
      <c r="H4282">
        <f>IF(C4282="","",VLOOKUP(C4282,Classes_finales!B:D,Classes_finales!C$1,TRUE))</f>
        <v>35</v>
      </c>
      <c r="I4282">
        <f t="shared" si="66"/>
        <v>20</v>
      </c>
      <c r="J4282" s="31">
        <f>Classes_finales!$W$30*C4282^3+Classes_finales!$W$31*C4282^2+Classes_finales!$W$32*C4282+Classes_finales!$W$33</f>
        <v>3.3268600362645393</v>
      </c>
      <c r="K4282">
        <f>IF(OR(C4282&lt;10,C4282&gt;450),0,IF(H4282&gt;=MAX(Classes_finales!D:D),$M$1,Donnees_SIG!J4282))</f>
        <v>3.3268600362645393</v>
      </c>
      <c r="P4282" t="s">
        <v>39</v>
      </c>
    </row>
    <row r="4283" spans="1:16">
      <c r="A4283" t="s">
        <v>8600</v>
      </c>
      <c r="B4283" t="s">
        <v>8601</v>
      </c>
      <c r="C4283">
        <v>9.1000995636000006</v>
      </c>
      <c r="D4283" t="s">
        <v>37</v>
      </c>
      <c r="E4283">
        <v>791808.79086420499</v>
      </c>
      <c r="F4283">
        <v>9638274.5087923203</v>
      </c>
      <c r="G4283">
        <f>IF(C4283="","",VLOOKUP(C4283,Classes_detaillees!B:D,Classes_detaillees!C$1,TRUE))</f>
        <v>10</v>
      </c>
      <c r="H4283">
        <f>IF(C4283="","",VLOOKUP(C4283,Classes_finales!B:D,Classes_finales!C$1,TRUE))</f>
        <v>10</v>
      </c>
      <c r="I4283">
        <f t="shared" si="66"/>
        <v>20</v>
      </c>
      <c r="J4283" s="31">
        <f>Classes_finales!$W$30*C4283^3+Classes_finales!$W$31*C4283^2+Classes_finales!$W$32*C4283+Classes_finales!$W$33</f>
        <v>0.20720973702007695</v>
      </c>
      <c r="K4283">
        <f>IF(OR(C4283&lt;10,C4283&gt;450),0,IF(H4283&gt;=MAX(Classes_finales!D:D),$M$1,Donnees_SIG!J4283))</f>
        <v>0</v>
      </c>
      <c r="P4283" t="s">
        <v>39</v>
      </c>
    </row>
    <row r="4284" spans="1:16">
      <c r="A4284" t="s">
        <v>8602</v>
      </c>
      <c r="B4284" s="31" t="s">
        <v>8603</v>
      </c>
      <c r="C4284">
        <v>93.162597656000003</v>
      </c>
      <c r="D4284" t="s">
        <v>37</v>
      </c>
      <c r="E4284">
        <v>790795.97048090806</v>
      </c>
      <c r="F4284">
        <v>9638293.1747063007</v>
      </c>
      <c r="G4284">
        <f>IF(C4284="","",VLOOKUP(C4284,Classes_detaillees!B:D,Classes_detaillees!C$1,TRUE))</f>
        <v>95</v>
      </c>
      <c r="H4284">
        <f>IF(C4284="","",VLOOKUP(C4284,Classes_finales!B:D,Classes_finales!C$1,TRUE))</f>
        <v>80</v>
      </c>
      <c r="I4284">
        <f t="shared" si="66"/>
        <v>20</v>
      </c>
      <c r="J4284" s="31">
        <f>Classes_finales!$W$30*C4284^3+Classes_finales!$W$31*C4284^2+Classes_finales!$W$32*C4284+Classes_finales!$W$33</f>
        <v>7.7459788934494807</v>
      </c>
      <c r="K4284">
        <f>IF(OR(C4284&lt;10,C4284&gt;450),0,IF(H4284&gt;=MAX(Classes_finales!D:D),$M$1,Donnees_SIG!J4284))</f>
        <v>7.914299999999999</v>
      </c>
      <c r="P4284" t="s">
        <v>39</v>
      </c>
    </row>
    <row r="4285" spans="1:16">
      <c r="A4285" t="s">
        <v>8604</v>
      </c>
      <c r="B4285" t="s">
        <v>8605</v>
      </c>
      <c r="C4285">
        <v>28.380899428999999</v>
      </c>
      <c r="D4285" t="s">
        <v>37</v>
      </c>
      <c r="E4285">
        <v>791393.93890836195</v>
      </c>
      <c r="F4285">
        <v>9638471.0856097005</v>
      </c>
      <c r="G4285">
        <f>IF(C4285="","",VLOOKUP(C4285,Classes_detaillees!B:D,Classes_detaillees!C$1,TRUE))</f>
        <v>30</v>
      </c>
      <c r="H4285">
        <f>IF(C4285="","",VLOOKUP(C4285,Classes_finales!B:D,Classes_finales!C$1,TRUE))</f>
        <v>30</v>
      </c>
      <c r="I4285">
        <f t="shared" si="66"/>
        <v>20</v>
      </c>
      <c r="J4285" s="31">
        <f>Classes_finales!$W$30*C4285^3+Classes_finales!$W$31*C4285^2+Classes_finales!$W$32*C4285+Classes_finales!$W$33</f>
        <v>2.4520168166466347</v>
      </c>
      <c r="K4285">
        <f>IF(OR(C4285&lt;10,C4285&gt;450),0,IF(H4285&gt;=MAX(Classes_finales!D:D),$M$1,Donnees_SIG!J4285))</f>
        <v>2.4520168166466347</v>
      </c>
      <c r="P4285" t="s">
        <v>39</v>
      </c>
    </row>
    <row r="4286" spans="1:16">
      <c r="A4286" t="s">
        <v>8606</v>
      </c>
      <c r="B4286" t="s">
        <v>8607</v>
      </c>
      <c r="C4286">
        <v>125.90299988</v>
      </c>
      <c r="D4286" t="s">
        <v>37</v>
      </c>
      <c r="E4286">
        <v>790850.54400095297</v>
      </c>
      <c r="F4286">
        <v>9638437.3988142498</v>
      </c>
      <c r="G4286">
        <f>IF(C4286="","",VLOOKUP(C4286,Classes_detaillees!B:D,Classes_detaillees!C$1,TRUE))</f>
        <v>130</v>
      </c>
      <c r="H4286">
        <f>IF(C4286="","",VLOOKUP(C4286,Classes_finales!B:D,Classes_finales!C$1,TRUE))</f>
        <v>80</v>
      </c>
      <c r="I4286">
        <f t="shared" si="66"/>
        <v>20</v>
      </c>
      <c r="J4286" s="31">
        <f>Classes_finales!$W$30*C4286^3+Classes_finales!$W$31*C4286^2+Classes_finales!$W$32*C4286+Classes_finales!$W$33</f>
        <v>1.6444318468399444</v>
      </c>
      <c r="K4286">
        <f>IF(OR(C4286&lt;10,C4286&gt;450),0,IF(H4286&gt;=MAX(Classes_finales!D:D),$M$1,Donnees_SIG!J4286))</f>
        <v>7.914299999999999</v>
      </c>
      <c r="P4286" t="s">
        <v>39</v>
      </c>
    </row>
    <row r="4287" spans="1:16">
      <c r="A4287" t="s">
        <v>8608</v>
      </c>
      <c r="B4287" t="s">
        <v>8609</v>
      </c>
      <c r="C4287">
        <v>119.50330353</v>
      </c>
      <c r="D4287" t="s">
        <v>37</v>
      </c>
      <c r="E4287">
        <v>790070.83917855006</v>
      </c>
      <c r="F4287">
        <v>9638726.3489369191</v>
      </c>
      <c r="G4287">
        <f>IF(C4287="","",VLOOKUP(C4287,Classes_detaillees!B:D,Classes_detaillees!C$1,TRUE))</f>
        <v>120</v>
      </c>
      <c r="H4287">
        <f>IF(C4287="","",VLOOKUP(C4287,Classes_finales!B:D,Classes_finales!C$1,TRUE))</f>
        <v>80</v>
      </c>
      <c r="I4287">
        <f t="shared" si="66"/>
        <v>20</v>
      </c>
      <c r="J4287" s="31">
        <f>Classes_finales!$W$30*C4287^3+Classes_finales!$W$31*C4287^2+Classes_finales!$W$32*C4287+Classes_finales!$W$33</f>
        <v>3.6076968986341735</v>
      </c>
      <c r="K4287">
        <f>IF(OR(C4287&lt;10,C4287&gt;450),0,IF(H4287&gt;=MAX(Classes_finales!D:D),$M$1,Donnees_SIG!J4287))</f>
        <v>7.914299999999999</v>
      </c>
      <c r="P4287" t="s">
        <v>39</v>
      </c>
    </row>
    <row r="4288" spans="1:16">
      <c r="A4288" t="s">
        <v>8610</v>
      </c>
      <c r="B4288" s="31" t="s">
        <v>8611</v>
      </c>
      <c r="C4288">
        <v>23.230300903</v>
      </c>
      <c r="D4288" t="s">
        <v>37</v>
      </c>
      <c r="E4288">
        <v>791529.74565319996</v>
      </c>
      <c r="F4288">
        <v>9639086.5627470091</v>
      </c>
      <c r="G4288">
        <f>IF(C4288="","",VLOOKUP(C4288,Classes_detaillees!B:D,Classes_detaillees!C$1,TRUE))</f>
        <v>25</v>
      </c>
      <c r="H4288">
        <f>IF(C4288="","",VLOOKUP(C4288,Classes_finales!B:D,Classes_finales!C$1,TRUE))</f>
        <v>30</v>
      </c>
      <c r="I4288">
        <f t="shared" si="66"/>
        <v>20</v>
      </c>
      <c r="J4288" s="31">
        <f>Classes_finales!$W$30*C4288^3+Classes_finales!$W$31*C4288^2+Classes_finales!$W$32*C4288+Classes_finales!$W$33</f>
        <v>1.7806040693816203</v>
      </c>
      <c r="K4288">
        <f>IF(OR(C4288&lt;10,C4288&gt;450),0,IF(H4288&gt;=MAX(Classes_finales!D:D),$M$1,Donnees_SIG!J4288))</f>
        <v>1.7806040693816203</v>
      </c>
      <c r="P4288" t="s">
        <v>39</v>
      </c>
    </row>
    <row r="4289" spans="1:16">
      <c r="A4289" t="s">
        <v>8612</v>
      </c>
      <c r="B4289" s="31" t="s">
        <v>8613</v>
      </c>
      <c r="C4289">
        <v>60.171298981</v>
      </c>
      <c r="D4289" t="s">
        <v>37</v>
      </c>
      <c r="E4289">
        <v>793026.94900847098</v>
      </c>
      <c r="F4289">
        <v>9638796.3328658901</v>
      </c>
      <c r="G4289">
        <f>IF(C4289="","",VLOOKUP(C4289,Classes_detaillees!B:D,Classes_detaillees!C$1,TRUE))</f>
        <v>65</v>
      </c>
      <c r="H4289">
        <f>IF(C4289="","",VLOOKUP(C4289,Classes_finales!B:D,Classes_finales!C$1,TRUE))</f>
        <v>70</v>
      </c>
      <c r="I4289">
        <f t="shared" si="66"/>
        <v>20</v>
      </c>
      <c r="J4289" s="31">
        <f>Classes_finales!$W$30*C4289^3+Classes_finales!$W$31*C4289^2+Classes_finales!$W$32*C4289+Classes_finales!$W$33</f>
        <v>6.5542280818999625</v>
      </c>
      <c r="K4289">
        <f>IF(OR(C4289&lt;10,C4289&gt;450),0,IF(H4289&gt;=MAX(Classes_finales!D:D),$M$1,Donnees_SIG!J4289))</f>
        <v>6.5542280818999625</v>
      </c>
      <c r="P4289" t="s">
        <v>39</v>
      </c>
    </row>
    <row r="4290" spans="1:16">
      <c r="A4290" t="s">
        <v>8614</v>
      </c>
      <c r="B4290" t="s">
        <v>8615</v>
      </c>
      <c r="C4290">
        <v>64.250503539999997</v>
      </c>
      <c r="D4290" t="s">
        <v>37</v>
      </c>
      <c r="E4290">
        <v>791910.63931965397</v>
      </c>
      <c r="F4290">
        <v>9639640.0662873406</v>
      </c>
      <c r="G4290">
        <f>IF(C4290="","",VLOOKUP(C4290,Classes_detaillees!B:D,Classes_detaillees!C$1,TRUE))</f>
        <v>65</v>
      </c>
      <c r="H4290">
        <f>IF(C4290="","",VLOOKUP(C4290,Classes_finales!B:D,Classes_finales!C$1,TRUE))</f>
        <v>70</v>
      </c>
      <c r="I4290">
        <f t="shared" si="66"/>
        <v>20</v>
      </c>
      <c r="J4290" s="31">
        <f>Classes_finales!$W$30*C4290^3+Classes_finales!$W$31*C4290^2+Classes_finales!$W$32*C4290+Classes_finales!$W$33</f>
        <v>6.9553484705888931</v>
      </c>
      <c r="K4290">
        <f>IF(OR(C4290&lt;10,C4290&gt;450),0,IF(H4290&gt;=MAX(Classes_finales!D:D),$M$1,Donnees_SIG!J4290))</f>
        <v>6.9553484705888931</v>
      </c>
      <c r="P4290" t="s">
        <v>39</v>
      </c>
    </row>
    <row r="4291" spans="1:16">
      <c r="A4291" t="s">
        <v>8616</v>
      </c>
      <c r="B4291" s="31" t="s">
        <v>8617</v>
      </c>
      <c r="C4291">
        <v>90.144897460999999</v>
      </c>
      <c r="D4291" t="s">
        <v>37</v>
      </c>
      <c r="E4291">
        <v>791728.29227891297</v>
      </c>
      <c r="F4291">
        <v>9639441.7741920892</v>
      </c>
      <c r="G4291">
        <f>IF(C4291="","",VLOOKUP(C4291,Classes_detaillees!B:D,Classes_detaillees!C$1,TRUE))</f>
        <v>95</v>
      </c>
      <c r="H4291">
        <f>IF(C4291="","",VLOOKUP(C4291,Classes_finales!B:D,Classes_finales!C$1,TRUE))</f>
        <v>80</v>
      </c>
      <c r="I4291">
        <f t="shared" ref="I4291:I4354" si="67">IF(E4291="","",20)</f>
        <v>20</v>
      </c>
      <c r="J4291" s="31">
        <f>Classes_finales!$W$30*C4291^3+Classes_finales!$W$31*C4291^2+Classes_finales!$W$32*C4291+Classes_finales!$W$33</f>
        <v>7.8784366483202071</v>
      </c>
      <c r="K4291">
        <f>IF(OR(C4291&lt;10,C4291&gt;450),0,IF(H4291&gt;=MAX(Classes_finales!D:D),$M$1,Donnees_SIG!J4291))</f>
        <v>7.914299999999999</v>
      </c>
      <c r="P4291" t="s">
        <v>39</v>
      </c>
    </row>
    <row r="4292" spans="1:16">
      <c r="A4292" t="s">
        <v>8618</v>
      </c>
      <c r="B4292" t="s">
        <v>8619</v>
      </c>
      <c r="C4292">
        <v>168.43649292000001</v>
      </c>
      <c r="D4292" t="s">
        <v>37</v>
      </c>
      <c r="E4292">
        <v>783046.15810937004</v>
      </c>
      <c r="F4292">
        <v>9635962.3072378598</v>
      </c>
      <c r="G4292">
        <f>IF(C4292="","",VLOOKUP(C4292,Classes_detaillees!B:D,Classes_detaillees!C$1,TRUE))</f>
        <v>170</v>
      </c>
      <c r="H4292">
        <f>IF(C4292="","",VLOOKUP(C4292,Classes_finales!B:D,Classes_finales!C$1,TRUE))</f>
        <v>80</v>
      </c>
      <c r="I4292">
        <f t="shared" si="67"/>
        <v>20</v>
      </c>
      <c r="J4292" s="31">
        <f>Classes_finales!$W$30*C4292^3+Classes_finales!$W$31*C4292^2+Classes_finales!$W$32*C4292+Classes_finales!$W$33</f>
        <v>-24.051525565523797</v>
      </c>
      <c r="K4292">
        <f>IF(OR(C4292&lt;10,C4292&gt;450),0,IF(H4292&gt;=MAX(Classes_finales!D:D),$M$1,Donnees_SIG!J4292))</f>
        <v>7.914299999999999</v>
      </c>
      <c r="P4292" t="s">
        <v>39</v>
      </c>
    </row>
    <row r="4293" spans="1:16">
      <c r="A4293" t="s">
        <v>8620</v>
      </c>
      <c r="B4293" s="31" t="s">
        <v>8621</v>
      </c>
      <c r="C4293">
        <v>137.45860291</v>
      </c>
      <c r="D4293" t="s">
        <v>37</v>
      </c>
      <c r="E4293">
        <v>789737.75961831002</v>
      </c>
      <c r="F4293">
        <v>9638921.8019399196</v>
      </c>
      <c r="G4293">
        <f>IF(C4293="","",VLOOKUP(C4293,Classes_detaillees!B:D,Classes_detaillees!C$1,TRUE))</f>
        <v>140</v>
      </c>
      <c r="H4293">
        <f>IF(C4293="","",VLOOKUP(C4293,Classes_finales!B:D,Classes_finales!C$1,TRUE))</f>
        <v>80</v>
      </c>
      <c r="I4293">
        <f t="shared" si="67"/>
        <v>20</v>
      </c>
      <c r="J4293" s="31">
        <f>Classes_finales!$W$30*C4293^3+Classes_finales!$W$31*C4293^2+Classes_finales!$W$32*C4293+Classes_finales!$W$33</f>
        <v>-3.0328387764837097</v>
      </c>
      <c r="K4293">
        <f>IF(OR(C4293&lt;10,C4293&gt;450),0,IF(H4293&gt;=MAX(Classes_finales!D:D),$M$1,Donnees_SIG!J4293))</f>
        <v>7.914299999999999</v>
      </c>
      <c r="P4293" t="s">
        <v>39</v>
      </c>
    </row>
    <row r="4294" spans="1:16">
      <c r="A4294" t="s">
        <v>8622</v>
      </c>
      <c r="B4294" t="s">
        <v>8623</v>
      </c>
      <c r="C4294">
        <v>53.656101227000001</v>
      </c>
      <c r="D4294" t="s">
        <v>37</v>
      </c>
      <c r="E4294">
        <v>790460.515695879</v>
      </c>
      <c r="F4294">
        <v>9639239.8481910396</v>
      </c>
      <c r="G4294">
        <f>IF(C4294="","",VLOOKUP(C4294,Classes_detaillees!B:D,Classes_detaillees!C$1,TRUE))</f>
        <v>55</v>
      </c>
      <c r="H4294">
        <f>IF(C4294="","",VLOOKUP(C4294,Classes_finales!B:D,Classes_finales!C$1,TRUE))</f>
        <v>60</v>
      </c>
      <c r="I4294">
        <f t="shared" si="67"/>
        <v>20</v>
      </c>
      <c r="J4294" s="31">
        <f>Classes_finales!$W$30*C4294^3+Classes_finales!$W$31*C4294^2+Classes_finales!$W$32*C4294+Classes_finales!$W$33</f>
        <v>5.8195881570880292</v>
      </c>
      <c r="K4294">
        <f>IF(OR(C4294&lt;10,C4294&gt;450),0,IF(H4294&gt;=MAX(Classes_finales!D:D),$M$1,Donnees_SIG!J4294))</f>
        <v>5.8195881570880292</v>
      </c>
      <c r="P4294" t="s">
        <v>39</v>
      </c>
    </row>
    <row r="4295" spans="1:16">
      <c r="A4295" t="s">
        <v>8624</v>
      </c>
      <c r="B4295" s="31" t="s">
        <v>8625</v>
      </c>
      <c r="C4295">
        <v>59.022300719999997</v>
      </c>
      <c r="D4295" t="s">
        <v>37</v>
      </c>
      <c r="E4295">
        <v>783356.99797545397</v>
      </c>
      <c r="F4295">
        <v>9637011.9040927403</v>
      </c>
      <c r="G4295">
        <f>IF(C4295="","",VLOOKUP(C4295,Classes_detaillees!B:D,Classes_detaillees!C$1,TRUE))</f>
        <v>60</v>
      </c>
      <c r="H4295">
        <f>IF(C4295="","",VLOOKUP(C4295,Classes_finales!B:D,Classes_finales!C$1,TRUE))</f>
        <v>60</v>
      </c>
      <c r="I4295">
        <f t="shared" si="67"/>
        <v>20</v>
      </c>
      <c r="J4295" s="31">
        <f>Classes_finales!$W$30*C4295^3+Classes_finales!$W$31*C4295^2+Classes_finales!$W$32*C4295+Classes_finales!$W$33</f>
        <v>6.4324197828673544</v>
      </c>
      <c r="K4295">
        <f>IF(OR(C4295&lt;10,C4295&gt;450),0,IF(H4295&gt;=MAX(Classes_finales!D:D),$M$1,Donnees_SIG!J4295))</f>
        <v>6.4324197828673544</v>
      </c>
      <c r="P4295" t="s">
        <v>39</v>
      </c>
    </row>
    <row r="4296" spans="1:16">
      <c r="A4296" t="s">
        <v>8626</v>
      </c>
      <c r="B4296" s="31" t="s">
        <v>8627</v>
      </c>
      <c r="C4296">
        <v>9.0212001800999992</v>
      </c>
      <c r="D4296" t="s">
        <v>37</v>
      </c>
      <c r="E4296">
        <v>783088.535822429</v>
      </c>
      <c r="F4296">
        <v>9636013.1566181108</v>
      </c>
      <c r="G4296">
        <f>IF(C4296="","",VLOOKUP(C4296,Classes_detaillees!B:D,Classes_detaillees!C$1,TRUE))</f>
        <v>10</v>
      </c>
      <c r="H4296">
        <f>IF(C4296="","",VLOOKUP(C4296,Classes_finales!B:D,Classes_finales!C$1,TRUE))</f>
        <v>10</v>
      </c>
      <c r="I4296">
        <f t="shared" si="67"/>
        <v>20</v>
      </c>
      <c r="J4296" s="31">
        <f>Classes_finales!$W$30*C4296^3+Classes_finales!$W$31*C4296^2+Classes_finales!$W$32*C4296+Classes_finales!$W$33</f>
        <v>0.19996353039687276</v>
      </c>
      <c r="K4296">
        <f>IF(OR(C4296&lt;10,C4296&gt;450),0,IF(H4296&gt;=MAX(Classes_finales!D:D),$M$1,Donnees_SIG!J4296))</f>
        <v>0</v>
      </c>
      <c r="P4296" t="s">
        <v>39</v>
      </c>
    </row>
    <row r="4297" spans="1:16">
      <c r="A4297" t="s">
        <v>8628</v>
      </c>
      <c r="B4297" t="s">
        <v>8629</v>
      </c>
      <c r="C4297">
        <v>90.325599670000003</v>
      </c>
      <c r="D4297" t="s">
        <v>37</v>
      </c>
      <c r="E4297">
        <v>791322.51130551705</v>
      </c>
      <c r="F4297">
        <v>9638107.4514913391</v>
      </c>
      <c r="G4297">
        <f>IF(C4297="","",VLOOKUP(C4297,Classes_detaillees!B:D,Classes_detaillees!C$1,TRUE))</f>
        <v>95</v>
      </c>
      <c r="H4297">
        <f>IF(C4297="","",VLOOKUP(C4297,Classes_finales!B:D,Classes_finales!C$1,TRUE))</f>
        <v>80</v>
      </c>
      <c r="I4297">
        <f t="shared" si="67"/>
        <v>20</v>
      </c>
      <c r="J4297" s="31">
        <f>Classes_finales!$W$30*C4297^3+Classes_finales!$W$31*C4297^2+Classes_finales!$W$32*C4297+Classes_finales!$W$33</f>
        <v>7.8721827120887422</v>
      </c>
      <c r="K4297">
        <f>IF(OR(C4297&lt;10,C4297&gt;450),0,IF(H4297&gt;=MAX(Classes_finales!D:D),$M$1,Donnees_SIG!J4297))</f>
        <v>7.914299999999999</v>
      </c>
      <c r="P4297" t="s">
        <v>39</v>
      </c>
    </row>
    <row r="4298" spans="1:16">
      <c r="A4298" t="s">
        <v>8630</v>
      </c>
      <c r="B4298" t="s">
        <v>8631</v>
      </c>
      <c r="C4298">
        <v>16.203899384</v>
      </c>
      <c r="D4298" t="s">
        <v>37</v>
      </c>
      <c r="E4298">
        <v>783165.17511164199</v>
      </c>
      <c r="F4298">
        <v>9636013.3191904295</v>
      </c>
      <c r="G4298">
        <f>IF(C4298="","",VLOOKUP(C4298,Classes_detaillees!B:D,Classes_detaillees!C$1,TRUE))</f>
        <v>20</v>
      </c>
      <c r="H4298">
        <f>IF(C4298="","",VLOOKUP(C4298,Classes_finales!B:D,Classes_finales!C$1,TRUE))</f>
        <v>30</v>
      </c>
      <c r="I4298">
        <f t="shared" si="67"/>
        <v>20</v>
      </c>
      <c r="J4298" s="31">
        <f>Classes_finales!$W$30*C4298^3+Classes_finales!$W$31*C4298^2+Classes_finales!$W$32*C4298+Classes_finales!$W$33</f>
        <v>0.93685588045169688</v>
      </c>
      <c r="K4298">
        <f>IF(OR(C4298&lt;10,C4298&gt;450),0,IF(H4298&gt;=MAX(Classes_finales!D:D),$M$1,Donnees_SIG!J4298))</f>
        <v>0.93685588045169688</v>
      </c>
      <c r="P4298" t="s">
        <v>39</v>
      </c>
    </row>
    <row r="4299" spans="1:16">
      <c r="A4299" t="s">
        <v>8632</v>
      </c>
      <c r="B4299" t="s">
        <v>8633</v>
      </c>
      <c r="C4299">
        <v>60.759201050000001</v>
      </c>
      <c r="D4299" t="s">
        <v>37</v>
      </c>
      <c r="E4299">
        <v>791856.92365296802</v>
      </c>
      <c r="F4299">
        <v>9638494.1395120993</v>
      </c>
      <c r="G4299">
        <f>IF(C4299="","",VLOOKUP(C4299,Classes_detaillees!B:D,Classes_detaillees!C$1,TRUE))</f>
        <v>65</v>
      </c>
      <c r="H4299">
        <f>IF(C4299="","",VLOOKUP(C4299,Classes_finales!B:D,Classes_finales!C$1,TRUE))</f>
        <v>70</v>
      </c>
      <c r="I4299">
        <f t="shared" si="67"/>
        <v>20</v>
      </c>
      <c r="J4299" s="31">
        <f>Classes_finales!$W$30*C4299^3+Classes_finales!$W$31*C4299^2+Classes_finales!$W$32*C4299+Classes_finales!$W$33</f>
        <v>6.6151244975562644</v>
      </c>
      <c r="K4299">
        <f>IF(OR(C4299&lt;10,C4299&gt;450),0,IF(H4299&gt;=MAX(Classes_finales!D:D),$M$1,Donnees_SIG!J4299))</f>
        <v>6.6151244975562644</v>
      </c>
      <c r="P4299" t="s">
        <v>39</v>
      </c>
    </row>
    <row r="4300" spans="1:16">
      <c r="A4300" t="s">
        <v>8634</v>
      </c>
      <c r="B4300" t="s">
        <v>8635</v>
      </c>
      <c r="C4300">
        <v>70.219497681000007</v>
      </c>
      <c r="D4300" t="s">
        <v>37</v>
      </c>
      <c r="E4300">
        <v>790719.10730808298</v>
      </c>
      <c r="F4300">
        <v>9638112.8492570799</v>
      </c>
      <c r="G4300">
        <f>IF(C4300="","",VLOOKUP(C4300,Classes_detaillees!B:D,Classes_detaillees!C$1,TRUE))</f>
        <v>75</v>
      </c>
      <c r="H4300">
        <f>IF(C4300="","",VLOOKUP(C4300,Classes_finales!B:D,Classes_finales!C$1,TRUE))</f>
        <v>80</v>
      </c>
      <c r="I4300">
        <f t="shared" si="67"/>
        <v>20</v>
      </c>
      <c r="J4300" s="31">
        <f>Classes_finales!$W$30*C4300^3+Classes_finales!$W$31*C4300^2+Classes_finales!$W$32*C4300+Classes_finales!$W$33</f>
        <v>7.4407658156143786</v>
      </c>
      <c r="K4300">
        <f>IF(OR(C4300&lt;10,C4300&gt;450),0,IF(H4300&gt;=MAX(Classes_finales!D:D),$M$1,Donnees_SIG!J4300))</f>
        <v>7.914299999999999</v>
      </c>
      <c r="P4300" t="s">
        <v>39</v>
      </c>
    </row>
    <row r="4301" spans="1:16">
      <c r="A4301" t="s">
        <v>8636</v>
      </c>
      <c r="B4301" t="s">
        <v>8637</v>
      </c>
      <c r="C4301">
        <v>137.0769043</v>
      </c>
      <c r="D4301" t="s">
        <v>37</v>
      </c>
      <c r="E4301">
        <v>792123.45096305199</v>
      </c>
      <c r="F4301">
        <v>9638496.2004066501</v>
      </c>
      <c r="G4301">
        <f>IF(C4301="","",VLOOKUP(C4301,Classes_detaillees!B:D,Classes_detaillees!C$1,TRUE))</f>
        <v>140</v>
      </c>
      <c r="H4301">
        <f>IF(C4301="","",VLOOKUP(C4301,Classes_finales!B:D,Classes_finales!C$1,TRUE))</f>
        <v>80</v>
      </c>
      <c r="I4301">
        <f t="shared" si="67"/>
        <v>20</v>
      </c>
      <c r="J4301" s="31">
        <f>Classes_finales!$W$30*C4301^3+Classes_finales!$W$31*C4301^2+Classes_finales!$W$32*C4301+Classes_finales!$W$33</f>
        <v>-2.8535668547022381</v>
      </c>
      <c r="K4301">
        <f>IF(OR(C4301&lt;10,C4301&gt;450),0,IF(H4301&gt;=MAX(Classes_finales!D:D),$M$1,Donnees_SIG!J4301))</f>
        <v>7.914299999999999</v>
      </c>
      <c r="P4301" t="s">
        <v>39</v>
      </c>
    </row>
    <row r="4302" spans="1:16">
      <c r="A4302" t="s">
        <v>8638</v>
      </c>
      <c r="B4302" s="31" t="s">
        <v>8639</v>
      </c>
      <c r="C4302">
        <v>57.962001801</v>
      </c>
      <c r="D4302" t="s">
        <v>37</v>
      </c>
      <c r="E4302">
        <v>791976.72815557895</v>
      </c>
      <c r="F4302">
        <v>9638530.8605543897</v>
      </c>
      <c r="G4302">
        <f>IF(C4302="","",VLOOKUP(C4302,Classes_detaillees!B:D,Classes_detaillees!C$1,TRUE))</f>
        <v>60</v>
      </c>
      <c r="H4302">
        <f>IF(C4302="","",VLOOKUP(C4302,Classes_finales!B:D,Classes_finales!C$1,TRUE))</f>
        <v>60</v>
      </c>
      <c r="I4302">
        <f t="shared" si="67"/>
        <v>20</v>
      </c>
      <c r="J4302" s="31">
        <f>Classes_finales!$W$30*C4302^3+Classes_finales!$W$31*C4302^2+Classes_finales!$W$32*C4302+Classes_finales!$W$33</f>
        <v>6.316868471530741</v>
      </c>
      <c r="K4302">
        <f>IF(OR(C4302&lt;10,C4302&gt;450),0,IF(H4302&gt;=MAX(Classes_finales!D:D),$M$1,Donnees_SIG!J4302))</f>
        <v>6.316868471530741</v>
      </c>
      <c r="P4302" t="s">
        <v>39</v>
      </c>
    </row>
    <row r="4303" spans="1:16">
      <c r="A4303" t="s">
        <v>8640</v>
      </c>
      <c r="B4303" t="s">
        <v>8641</v>
      </c>
      <c r="C4303">
        <v>58.335498809999997</v>
      </c>
      <c r="D4303" t="s">
        <v>37</v>
      </c>
      <c r="E4303">
        <v>783067.555355886</v>
      </c>
      <c r="F4303">
        <v>9636345.9633793402</v>
      </c>
      <c r="G4303">
        <f>IF(C4303="","",VLOOKUP(C4303,Classes_detaillees!B:D,Classes_detaillees!C$1,TRUE))</f>
        <v>60</v>
      </c>
      <c r="H4303">
        <f>IF(C4303="","",VLOOKUP(C4303,Classes_finales!B:D,Classes_finales!C$1,TRUE))</f>
        <v>60</v>
      </c>
      <c r="I4303">
        <f t="shared" si="67"/>
        <v>20</v>
      </c>
      <c r="J4303" s="31">
        <f>Classes_finales!$W$30*C4303^3+Classes_finales!$W$31*C4303^2+Classes_finales!$W$32*C4303+Classes_finales!$W$33</f>
        <v>6.3579072674214245</v>
      </c>
      <c r="K4303">
        <f>IF(OR(C4303&lt;10,C4303&gt;450),0,IF(H4303&gt;=MAX(Classes_finales!D:D),$M$1,Donnees_SIG!J4303))</f>
        <v>6.3579072674214245</v>
      </c>
      <c r="P4303" t="s">
        <v>39</v>
      </c>
    </row>
    <row r="4304" spans="1:16">
      <c r="A4304" t="s">
        <v>8642</v>
      </c>
      <c r="B4304" t="s">
        <v>8643</v>
      </c>
      <c r="C4304">
        <v>102.28240203999999</v>
      </c>
      <c r="D4304" t="s">
        <v>37</v>
      </c>
      <c r="E4304">
        <v>792076.97283595102</v>
      </c>
      <c r="F4304">
        <v>9638091.1885563992</v>
      </c>
      <c r="G4304">
        <f>IF(C4304="","",VLOOKUP(C4304,Classes_detaillees!B:D,Classes_detaillees!C$1,TRUE))</f>
        <v>105</v>
      </c>
      <c r="H4304">
        <f>IF(C4304="","",VLOOKUP(C4304,Classes_finales!B:D,Classes_finales!C$1,TRUE))</f>
        <v>80</v>
      </c>
      <c r="I4304">
        <f t="shared" si="67"/>
        <v>20</v>
      </c>
      <c r="J4304" s="31">
        <f>Classes_finales!$W$30*C4304^3+Classes_finales!$W$31*C4304^2+Classes_finales!$W$32*C4304+Classes_finales!$W$33</f>
        <v>6.956950988166188</v>
      </c>
      <c r="K4304">
        <f>IF(OR(C4304&lt;10,C4304&gt;450),0,IF(H4304&gt;=MAX(Classes_finales!D:D),$M$1,Donnees_SIG!J4304))</f>
        <v>7.914299999999999</v>
      </c>
      <c r="P4304" t="s">
        <v>39</v>
      </c>
    </row>
    <row r="4305" spans="1:16">
      <c r="A4305" t="s">
        <v>8644</v>
      </c>
      <c r="B4305" s="31" t="s">
        <v>8645</v>
      </c>
      <c r="C4305">
        <v>37.789600372000002</v>
      </c>
      <c r="D4305" t="s">
        <v>37</v>
      </c>
      <c r="E4305">
        <v>789731.86404737097</v>
      </c>
      <c r="F4305">
        <v>9637525.4590125401</v>
      </c>
      <c r="G4305">
        <f>IF(C4305="","",VLOOKUP(C4305,Classes_detaillees!B:D,Classes_detaillees!C$1,TRUE))</f>
        <v>40</v>
      </c>
      <c r="H4305">
        <f>IF(C4305="","",VLOOKUP(C4305,Classes_finales!B:D,Classes_finales!C$1,TRUE))</f>
        <v>40</v>
      </c>
      <c r="I4305">
        <f t="shared" si="67"/>
        <v>20</v>
      </c>
      <c r="J4305" s="31">
        <f>Classes_finales!$W$30*C4305^3+Classes_finales!$W$31*C4305^2+Classes_finales!$W$32*C4305+Classes_finales!$W$33</f>
        <v>3.7349351119742722</v>
      </c>
      <c r="K4305">
        <f>IF(OR(C4305&lt;10,C4305&gt;450),0,IF(H4305&gt;=MAX(Classes_finales!D:D),$M$1,Donnees_SIG!J4305))</f>
        <v>3.7349351119742722</v>
      </c>
      <c r="P4305" t="s">
        <v>39</v>
      </c>
    </row>
    <row r="4306" spans="1:16">
      <c r="A4306" t="s">
        <v>8646</v>
      </c>
      <c r="B4306" s="31" t="s">
        <v>8647</v>
      </c>
      <c r="C4306">
        <v>37.308601379000002</v>
      </c>
      <c r="D4306" t="s">
        <v>37</v>
      </c>
      <c r="E4306">
        <v>783048.69901977305</v>
      </c>
      <c r="F4306">
        <v>9635813.9940504301</v>
      </c>
      <c r="G4306">
        <f>IF(C4306="","",VLOOKUP(C4306,Classes_detaillees!B:D,Classes_detaillees!C$1,TRUE))</f>
        <v>40</v>
      </c>
      <c r="H4306">
        <f>IF(C4306="","",VLOOKUP(C4306,Classes_finales!B:D,Classes_finales!C$1,TRUE))</f>
        <v>40</v>
      </c>
      <c r="I4306">
        <f t="shared" si="67"/>
        <v>20</v>
      </c>
      <c r="J4306" s="31">
        <f>Classes_finales!$W$30*C4306^3+Classes_finales!$W$31*C4306^2+Classes_finales!$W$32*C4306+Classes_finales!$W$33</f>
        <v>3.6687887132071366</v>
      </c>
      <c r="K4306">
        <f>IF(OR(C4306&lt;10,C4306&gt;450),0,IF(H4306&gt;=MAX(Classes_finales!D:D),$M$1,Donnees_SIG!J4306))</f>
        <v>3.6687887132071366</v>
      </c>
      <c r="P4306" t="s">
        <v>39</v>
      </c>
    </row>
    <row r="4307" spans="1:16">
      <c r="A4307" t="s">
        <v>8648</v>
      </c>
      <c r="B4307" t="s">
        <v>8649</v>
      </c>
      <c r="C4307">
        <v>108.69629669</v>
      </c>
      <c r="D4307" t="s">
        <v>37</v>
      </c>
      <c r="E4307">
        <v>790392.76314133999</v>
      </c>
      <c r="F4307">
        <v>9636935.0480518993</v>
      </c>
      <c r="G4307">
        <f>IF(C4307="","",VLOOKUP(C4307,Classes_detaillees!B:D,Classes_detaillees!C$1,TRUE))</f>
        <v>110</v>
      </c>
      <c r="H4307">
        <f>IF(C4307="","",VLOOKUP(C4307,Classes_finales!B:D,Classes_finales!C$1,TRUE))</f>
        <v>80</v>
      </c>
      <c r="I4307">
        <f t="shared" si="67"/>
        <v>20</v>
      </c>
      <c r="J4307" s="31">
        <f>Classes_finales!$W$30*C4307^3+Classes_finales!$W$31*C4307^2+Classes_finales!$W$32*C4307+Classes_finales!$W$33</f>
        <v>6.0151813730571586</v>
      </c>
      <c r="K4307">
        <f>IF(OR(C4307&lt;10,C4307&gt;450),0,IF(H4307&gt;=MAX(Classes_finales!D:D),$M$1,Donnees_SIG!J4307))</f>
        <v>7.914299999999999</v>
      </c>
      <c r="P4307" t="s">
        <v>39</v>
      </c>
    </row>
    <row r="4308" spans="1:16">
      <c r="A4308" t="s">
        <v>8650</v>
      </c>
      <c r="B4308" t="s">
        <v>8651</v>
      </c>
      <c r="C4308">
        <v>105.40720367</v>
      </c>
      <c r="D4308" t="s">
        <v>37</v>
      </c>
      <c r="E4308">
        <v>783441.61718086095</v>
      </c>
      <c r="F4308">
        <v>9636918.9116302095</v>
      </c>
      <c r="G4308">
        <f>IF(C4308="","",VLOOKUP(C4308,Classes_detaillees!B:D,Classes_detaillees!C$1,TRUE))</f>
        <v>110</v>
      </c>
      <c r="H4308">
        <f>IF(C4308="","",VLOOKUP(C4308,Classes_finales!B:D,Classes_finales!C$1,TRUE))</f>
        <v>80</v>
      </c>
      <c r="I4308">
        <f t="shared" si="67"/>
        <v>20</v>
      </c>
      <c r="J4308" s="31">
        <f>Classes_finales!$W$30*C4308^3+Classes_finales!$W$31*C4308^2+Classes_finales!$W$32*C4308+Classes_finales!$W$33</f>
        <v>6.540551565451528</v>
      </c>
      <c r="K4308">
        <f>IF(OR(C4308&lt;10,C4308&gt;450),0,IF(H4308&gt;=MAX(Classes_finales!D:D),$M$1,Donnees_SIG!J4308))</f>
        <v>7.914299999999999</v>
      </c>
      <c r="P4308" t="s">
        <v>39</v>
      </c>
    </row>
    <row r="4309" spans="1:16">
      <c r="A4309" t="s">
        <v>8652</v>
      </c>
      <c r="B4309" t="s">
        <v>8653</v>
      </c>
      <c r="C4309">
        <v>299.3644104</v>
      </c>
      <c r="D4309" t="s">
        <v>37</v>
      </c>
      <c r="E4309">
        <v>791280.77907638496</v>
      </c>
      <c r="F4309">
        <v>9638855.8993467204</v>
      </c>
      <c r="G4309">
        <f>IF(C4309="","",VLOOKUP(C4309,Classes_detaillees!B:D,Classes_detaillees!C$1,TRUE))</f>
        <v>300</v>
      </c>
      <c r="H4309">
        <f>IF(C4309="","",VLOOKUP(C4309,Classes_finales!B:D,Classes_finales!C$1,TRUE))</f>
        <v>80</v>
      </c>
      <c r="I4309">
        <f t="shared" si="67"/>
        <v>20</v>
      </c>
      <c r="J4309" s="31">
        <f>Classes_finales!$W$30*C4309^3+Classes_finales!$W$31*C4309^2+Classes_finales!$W$32*C4309+Classes_finales!$W$33</f>
        <v>-322.85703713641095</v>
      </c>
      <c r="K4309">
        <f>IF(OR(C4309&lt;10,C4309&gt;450),0,IF(H4309&gt;=MAX(Classes_finales!D:D),$M$1,Donnees_SIG!J4309))</f>
        <v>7.914299999999999</v>
      </c>
      <c r="P4309" t="s">
        <v>39</v>
      </c>
    </row>
    <row r="4310" spans="1:16">
      <c r="A4310" t="s">
        <v>8654</v>
      </c>
      <c r="B4310" t="s">
        <v>8655</v>
      </c>
      <c r="C4310">
        <v>8.9492998122999996</v>
      </c>
      <c r="D4310" t="s">
        <v>37</v>
      </c>
      <c r="E4310">
        <v>790581.93741238897</v>
      </c>
      <c r="F4310">
        <v>9638323.6197181903</v>
      </c>
      <c r="G4310">
        <f>IF(C4310="","",VLOOKUP(C4310,Classes_detaillees!B:D,Classes_detaillees!C$1,TRUE))</f>
        <v>10</v>
      </c>
      <c r="H4310">
        <f>IF(C4310="","",VLOOKUP(C4310,Classes_finales!B:D,Classes_finales!C$1,TRUE))</f>
        <v>10</v>
      </c>
      <c r="I4310">
        <f t="shared" si="67"/>
        <v>20</v>
      </c>
      <c r="J4310" s="31">
        <f>Classes_finales!$W$30*C4310^3+Classes_finales!$W$31*C4310^2+Classes_finales!$W$32*C4310+Classes_finales!$W$33</f>
        <v>0.19337810445067216</v>
      </c>
      <c r="K4310">
        <f>IF(OR(C4310&lt;10,C4310&gt;450),0,IF(H4310&gt;=MAX(Classes_finales!D:D),$M$1,Donnees_SIG!J4310))</f>
        <v>0</v>
      </c>
      <c r="P4310" t="s">
        <v>39</v>
      </c>
    </row>
    <row r="4311" spans="1:16">
      <c r="A4311" t="s">
        <v>8656</v>
      </c>
      <c r="B4311" s="31" t="s">
        <v>8657</v>
      </c>
      <c r="C4311">
        <v>8.2896003723000007</v>
      </c>
      <c r="D4311" t="s">
        <v>37</v>
      </c>
      <c r="E4311">
        <v>790600.033301046</v>
      </c>
      <c r="F4311">
        <v>9637799.9497170392</v>
      </c>
      <c r="G4311">
        <f>IF(C4311="","",VLOOKUP(C4311,Classes_detaillees!B:D,Classes_detaillees!C$1,TRUE))</f>
        <v>10</v>
      </c>
      <c r="H4311">
        <f>IF(C4311="","",VLOOKUP(C4311,Classes_finales!B:D,Classes_finales!C$1,TRUE))</f>
        <v>10</v>
      </c>
      <c r="I4311">
        <f t="shared" si="67"/>
        <v>20</v>
      </c>
      <c r="J4311" s="31">
        <f>Classes_finales!$W$30*C4311^3+Classes_finales!$W$31*C4311^2+Classes_finales!$W$32*C4311+Classes_finales!$W$33</f>
        <v>0.13376389669903632</v>
      </c>
      <c r="K4311">
        <f>IF(OR(C4311&lt;10,C4311&gt;450),0,IF(H4311&gt;=MAX(Classes_finales!D:D),$M$1,Donnees_SIG!J4311))</f>
        <v>0</v>
      </c>
      <c r="P4311" t="s">
        <v>39</v>
      </c>
    </row>
    <row r="4312" spans="1:16">
      <c r="A4312" t="s">
        <v>8658</v>
      </c>
      <c r="B4312" t="s">
        <v>8659</v>
      </c>
      <c r="C4312">
        <v>65.398696899000001</v>
      </c>
      <c r="D4312" t="s">
        <v>37</v>
      </c>
      <c r="E4312">
        <v>792034.79599304195</v>
      </c>
      <c r="F4312">
        <v>9639712.4479341991</v>
      </c>
      <c r="G4312">
        <f>IF(C4312="","",VLOOKUP(C4312,Classes_detaillees!B:D,Classes_detaillees!C$1,TRUE))</f>
        <v>70</v>
      </c>
      <c r="H4312">
        <f>IF(C4312="","",VLOOKUP(C4312,Classes_finales!B:D,Classes_finales!C$1,TRUE))</f>
        <v>70</v>
      </c>
      <c r="I4312">
        <f t="shared" si="67"/>
        <v>20</v>
      </c>
      <c r="J4312" s="31">
        <f>Classes_finales!$W$30*C4312^3+Classes_finales!$W$31*C4312^2+Classes_finales!$W$32*C4312+Classes_finales!$W$33</f>
        <v>7.0586720045702975</v>
      </c>
      <c r="K4312">
        <f>IF(OR(C4312&lt;10,C4312&gt;450),0,IF(H4312&gt;=MAX(Classes_finales!D:D),$M$1,Donnees_SIG!J4312))</f>
        <v>7.0586720045702975</v>
      </c>
      <c r="P4312" t="s">
        <v>39</v>
      </c>
    </row>
    <row r="4313" spans="1:16">
      <c r="A4313" t="s">
        <v>8660</v>
      </c>
      <c r="B4313" s="31" t="s">
        <v>8661</v>
      </c>
      <c r="C4313">
        <v>114.69210052</v>
      </c>
      <c r="D4313" t="s">
        <v>37</v>
      </c>
      <c r="E4313">
        <v>783421.47566951998</v>
      </c>
      <c r="F4313">
        <v>9637091.3116269708</v>
      </c>
      <c r="G4313">
        <f>IF(C4313="","",VLOOKUP(C4313,Classes_detaillees!B:D,Classes_detaillees!C$1,TRUE))</f>
        <v>115</v>
      </c>
      <c r="H4313">
        <f>IF(C4313="","",VLOOKUP(C4313,Classes_finales!B:D,Classes_finales!C$1,TRUE))</f>
        <v>80</v>
      </c>
      <c r="I4313">
        <f t="shared" si="67"/>
        <v>20</v>
      </c>
      <c r="J4313" s="31">
        <f>Classes_finales!$W$30*C4313^3+Classes_finales!$W$31*C4313^2+Classes_finales!$W$32*C4313+Classes_finales!$W$33</f>
        <v>4.8138566340562985</v>
      </c>
      <c r="K4313">
        <f>IF(OR(C4313&lt;10,C4313&gt;450),0,IF(H4313&gt;=MAX(Classes_finales!D:D),$M$1,Donnees_SIG!J4313))</f>
        <v>7.914299999999999</v>
      </c>
      <c r="P4313" t="s">
        <v>39</v>
      </c>
    </row>
    <row r="4314" spans="1:16">
      <c r="A4314" t="s">
        <v>8662</v>
      </c>
      <c r="B4314" t="s">
        <v>8663</v>
      </c>
      <c r="C4314">
        <v>73.500297545999999</v>
      </c>
      <c r="D4314" t="s">
        <v>37</v>
      </c>
      <c r="E4314">
        <v>782841.31888951</v>
      </c>
      <c r="F4314">
        <v>9635899.7168654297</v>
      </c>
      <c r="G4314">
        <f>IF(C4314="","",VLOOKUP(C4314,Classes_detaillees!B:D,Classes_detaillees!C$1,TRUE))</f>
        <v>75</v>
      </c>
      <c r="H4314">
        <f>IF(C4314="","",VLOOKUP(C4314,Classes_finales!B:D,Classes_finales!C$1,TRUE))</f>
        <v>80</v>
      </c>
      <c r="I4314">
        <f t="shared" si="67"/>
        <v>20</v>
      </c>
      <c r="J4314" s="31">
        <f>Classes_finales!$W$30*C4314^3+Classes_finales!$W$31*C4314^2+Classes_finales!$W$32*C4314+Classes_finales!$W$33</f>
        <v>7.6481092114754308</v>
      </c>
      <c r="K4314">
        <f>IF(OR(C4314&lt;10,C4314&gt;450),0,IF(H4314&gt;=MAX(Classes_finales!D:D),$M$1,Donnees_SIG!J4314))</f>
        <v>7.914299999999999</v>
      </c>
      <c r="P4314" t="s">
        <v>39</v>
      </c>
    </row>
    <row r="4315" spans="1:16">
      <c r="A4315" t="s">
        <v>8664</v>
      </c>
      <c r="B4315" s="31" t="s">
        <v>8665</v>
      </c>
      <c r="C4315">
        <v>172.94200133999999</v>
      </c>
      <c r="D4315" t="s">
        <v>37</v>
      </c>
      <c r="E4315">
        <v>790528.411235668</v>
      </c>
      <c r="F4315">
        <v>9638330.9647879191</v>
      </c>
      <c r="G4315">
        <f>IF(C4315="","",VLOOKUP(C4315,Classes_detaillees!B:D,Classes_detaillees!C$1,TRUE))</f>
        <v>175</v>
      </c>
      <c r="H4315">
        <f>IF(C4315="","",VLOOKUP(C4315,Classes_finales!B:D,Classes_finales!C$1,TRUE))</f>
        <v>80</v>
      </c>
      <c r="I4315">
        <f t="shared" si="67"/>
        <v>20</v>
      </c>
      <c r="J4315" s="31">
        <f>Classes_finales!$W$30*C4315^3+Classes_finales!$W$31*C4315^2+Classes_finales!$W$32*C4315+Classes_finales!$W$33</f>
        <v>-28.287865702384135</v>
      </c>
      <c r="K4315">
        <f>IF(OR(C4315&lt;10,C4315&gt;450),0,IF(H4315&gt;=MAX(Classes_finales!D:D),$M$1,Donnees_SIG!J4315))</f>
        <v>7.914299999999999</v>
      </c>
      <c r="P4315" t="s">
        <v>39</v>
      </c>
    </row>
    <row r="4316" spans="1:16">
      <c r="A4316" t="s">
        <v>8666</v>
      </c>
      <c r="B4316" t="s">
        <v>8667</v>
      </c>
      <c r="C4316">
        <v>103.42240142999999</v>
      </c>
      <c r="D4316" t="s">
        <v>37</v>
      </c>
      <c r="E4316">
        <v>790685.923541861</v>
      </c>
      <c r="F4316">
        <v>9638041.9531923607</v>
      </c>
      <c r="G4316">
        <f>IF(C4316="","",VLOOKUP(C4316,Classes_detaillees!B:D,Classes_detaillees!C$1,TRUE))</f>
        <v>105</v>
      </c>
      <c r="H4316">
        <f>IF(C4316="","",VLOOKUP(C4316,Classes_finales!B:D,Classes_finales!C$1,TRUE))</f>
        <v>80</v>
      </c>
      <c r="I4316">
        <f t="shared" si="67"/>
        <v>20</v>
      </c>
      <c r="J4316" s="31">
        <f>Classes_finales!$W$30*C4316^3+Classes_finales!$W$31*C4316^2+Classes_finales!$W$32*C4316+Classes_finales!$W$33</f>
        <v>6.8141399324555589</v>
      </c>
      <c r="K4316">
        <f>IF(OR(C4316&lt;10,C4316&gt;450),0,IF(H4316&gt;=MAX(Classes_finales!D:D),$M$1,Donnees_SIG!J4316))</f>
        <v>7.914299999999999</v>
      </c>
      <c r="P4316" t="s">
        <v>39</v>
      </c>
    </row>
    <row r="4317" spans="1:16">
      <c r="A4317" t="s">
        <v>8668</v>
      </c>
      <c r="B4317" t="s">
        <v>8669</v>
      </c>
      <c r="C4317">
        <v>120.10209656000001</v>
      </c>
      <c r="D4317" t="s">
        <v>37</v>
      </c>
      <c r="E4317">
        <v>790341.24098781601</v>
      </c>
      <c r="F4317">
        <v>9638974.0891293902</v>
      </c>
      <c r="G4317">
        <f>IF(C4317="","",VLOOKUP(C4317,Classes_detaillees!B:D,Classes_detaillees!C$1,TRUE))</f>
        <v>125</v>
      </c>
      <c r="H4317">
        <f>IF(C4317="","",VLOOKUP(C4317,Classes_finales!B:D,Classes_finales!C$1,TRUE))</f>
        <v>80</v>
      </c>
      <c r="I4317">
        <f t="shared" si="67"/>
        <v>20</v>
      </c>
      <c r="J4317" s="31">
        <f>Classes_finales!$W$30*C4317^3+Classes_finales!$W$31*C4317^2+Classes_finales!$W$32*C4317+Classes_finales!$W$33</f>
        <v>3.4417527102816821</v>
      </c>
      <c r="K4317">
        <f>IF(OR(C4317&lt;10,C4317&gt;450),0,IF(H4317&gt;=MAX(Classes_finales!D:D),$M$1,Donnees_SIG!J4317))</f>
        <v>7.914299999999999</v>
      </c>
      <c r="P4317" t="s">
        <v>39</v>
      </c>
    </row>
    <row r="4318" spans="1:16">
      <c r="A4318" t="s">
        <v>8670</v>
      </c>
      <c r="B4318" t="s">
        <v>8671</v>
      </c>
      <c r="C4318">
        <v>99.441703795999999</v>
      </c>
      <c r="D4318" t="s">
        <v>37</v>
      </c>
      <c r="E4318">
        <v>790149.65241668199</v>
      </c>
      <c r="F4318">
        <v>9637452.7076124195</v>
      </c>
      <c r="G4318">
        <f>IF(C4318="","",VLOOKUP(C4318,Classes_detaillees!B:D,Classes_detaillees!C$1,TRUE))</f>
        <v>100</v>
      </c>
      <c r="H4318">
        <f>IF(C4318="","",VLOOKUP(C4318,Classes_finales!B:D,Classes_finales!C$1,TRUE))</f>
        <v>80</v>
      </c>
      <c r="I4318">
        <f t="shared" si="67"/>
        <v>20</v>
      </c>
      <c r="J4318" s="31">
        <f>Classes_finales!$W$30*C4318^3+Classes_finales!$W$31*C4318^2+Classes_finales!$W$32*C4318+Classes_finales!$W$33</f>
        <v>7.2686793793158913</v>
      </c>
      <c r="K4318">
        <f>IF(OR(C4318&lt;10,C4318&gt;450),0,IF(H4318&gt;=MAX(Classes_finales!D:D),$M$1,Donnees_SIG!J4318))</f>
        <v>7.914299999999999</v>
      </c>
      <c r="P4318" t="s">
        <v>39</v>
      </c>
    </row>
    <row r="4319" spans="1:16">
      <c r="A4319" t="s">
        <v>8672</v>
      </c>
      <c r="B4319" s="31" t="s">
        <v>8673</v>
      </c>
      <c r="C4319">
        <v>31.055000305</v>
      </c>
      <c r="D4319" t="s">
        <v>37</v>
      </c>
      <c r="E4319">
        <v>790932.51220632496</v>
      </c>
      <c r="F4319">
        <v>9638018.8407382704</v>
      </c>
      <c r="G4319">
        <f>IF(C4319="","",VLOOKUP(C4319,Classes_detaillees!B:D,Classes_detaillees!C$1,TRUE))</f>
        <v>35</v>
      </c>
      <c r="H4319">
        <f>IF(C4319="","",VLOOKUP(C4319,Classes_finales!B:D,Classes_finales!C$1,TRUE))</f>
        <v>35</v>
      </c>
      <c r="I4319">
        <f t="shared" si="67"/>
        <v>20</v>
      </c>
      <c r="J4319" s="31">
        <f>Classes_finales!$W$30*C4319^3+Classes_finales!$W$31*C4319^2+Classes_finales!$W$32*C4319+Classes_finales!$W$33</f>
        <v>2.812041266554052</v>
      </c>
      <c r="K4319">
        <f>IF(OR(C4319&lt;10,C4319&gt;450),0,IF(H4319&gt;=MAX(Classes_finales!D:D),$M$1,Donnees_SIG!J4319))</f>
        <v>2.812041266554052</v>
      </c>
      <c r="P4319" t="s">
        <v>39</v>
      </c>
    </row>
    <row r="4320" spans="1:16">
      <c r="A4320" t="s">
        <v>8674</v>
      </c>
      <c r="B4320" t="s">
        <v>8675</v>
      </c>
      <c r="C4320">
        <v>38.015800476000003</v>
      </c>
      <c r="D4320" t="s">
        <v>37</v>
      </c>
      <c r="E4320">
        <v>790656.626427821</v>
      </c>
      <c r="F4320">
        <v>9638072.8031480908</v>
      </c>
      <c r="G4320">
        <f>IF(C4320="","",VLOOKUP(C4320,Classes_detaillees!B:D,Classes_detaillees!C$1,TRUE))</f>
        <v>40</v>
      </c>
      <c r="H4320">
        <f>IF(C4320="","",VLOOKUP(C4320,Classes_finales!B:D,Classes_finales!C$1,TRUE))</f>
        <v>40</v>
      </c>
      <c r="I4320">
        <f t="shared" si="67"/>
        <v>20</v>
      </c>
      <c r="J4320" s="31">
        <f>Classes_finales!$W$30*C4320^3+Classes_finales!$W$31*C4320^2+Classes_finales!$W$32*C4320+Classes_finales!$W$33</f>
        <v>3.7660319133796638</v>
      </c>
      <c r="K4320">
        <f>IF(OR(C4320&lt;10,C4320&gt;450),0,IF(H4320&gt;=MAX(Classes_finales!D:D),$M$1,Donnees_SIG!J4320))</f>
        <v>3.7660319133796638</v>
      </c>
      <c r="P4320" t="s">
        <v>39</v>
      </c>
    </row>
    <row r="4321" spans="1:16">
      <c r="A4321" t="s">
        <v>8676</v>
      </c>
      <c r="B4321" s="31" t="s">
        <v>8677</v>
      </c>
      <c r="C4321">
        <v>86.541000366000006</v>
      </c>
      <c r="D4321" t="s">
        <v>37</v>
      </c>
      <c r="E4321">
        <v>791779.13060742605</v>
      </c>
      <c r="F4321">
        <v>9638473.6044554207</v>
      </c>
      <c r="G4321">
        <f>IF(C4321="","",VLOOKUP(C4321,Classes_detaillees!B:D,Classes_detaillees!C$1,TRUE))</f>
        <v>90</v>
      </c>
      <c r="H4321">
        <f>IF(C4321="","",VLOOKUP(C4321,Classes_finales!B:D,Classes_finales!C$1,TRUE))</f>
        <v>80</v>
      </c>
      <c r="I4321">
        <f t="shared" si="67"/>
        <v>20</v>
      </c>
      <c r="J4321" s="31">
        <f>Classes_finales!$W$30*C4321^3+Classes_finales!$W$31*C4321^2+Classes_finales!$W$32*C4321+Classes_finales!$W$33</f>
        <v>7.9603336331565959</v>
      </c>
      <c r="K4321">
        <f>IF(OR(C4321&lt;10,C4321&gt;450),0,IF(H4321&gt;=MAX(Classes_finales!D:D),$M$1,Donnees_SIG!J4321))</f>
        <v>7.914299999999999</v>
      </c>
      <c r="P4321" t="s">
        <v>39</v>
      </c>
    </row>
    <row r="4322" spans="1:16">
      <c r="A4322" t="s">
        <v>8678</v>
      </c>
      <c r="B4322" t="s">
        <v>8679</v>
      </c>
      <c r="C4322">
        <v>19.531999588000001</v>
      </c>
      <c r="D4322" t="s">
        <v>37</v>
      </c>
      <c r="E4322">
        <v>790913.25051684596</v>
      </c>
      <c r="F4322">
        <v>9637269.2487384398</v>
      </c>
      <c r="G4322">
        <f>IF(C4322="","",VLOOKUP(C4322,Classes_detaillees!B:D,Classes_detaillees!C$1,TRUE))</f>
        <v>20</v>
      </c>
      <c r="H4322">
        <f>IF(C4322="","",VLOOKUP(C4322,Classes_finales!B:D,Classes_finales!C$1,TRUE))</f>
        <v>30</v>
      </c>
      <c r="I4322">
        <f t="shared" si="67"/>
        <v>20</v>
      </c>
      <c r="J4322" s="31">
        <f>Classes_finales!$W$30*C4322^3+Classes_finales!$W$31*C4322^2+Classes_finales!$W$32*C4322+Classes_finales!$W$33</f>
        <v>1.3239398246448866</v>
      </c>
      <c r="K4322">
        <f>IF(OR(C4322&lt;10,C4322&gt;450),0,IF(H4322&gt;=MAX(Classes_finales!D:D),$M$1,Donnees_SIG!J4322))</f>
        <v>1.3239398246448866</v>
      </c>
      <c r="P4322" t="s">
        <v>39</v>
      </c>
    </row>
    <row r="4323" spans="1:16">
      <c r="A4323" t="s">
        <v>8680</v>
      </c>
      <c r="B4323" s="31" t="s">
        <v>8681</v>
      </c>
      <c r="C4323">
        <v>28.733100890999999</v>
      </c>
      <c r="D4323" t="s">
        <v>37</v>
      </c>
      <c r="E4323">
        <v>791517.25246286194</v>
      </c>
      <c r="F4323">
        <v>9638442.8570614308</v>
      </c>
      <c r="G4323">
        <f>IF(C4323="","",VLOOKUP(C4323,Classes_detaillees!B:D,Classes_detaillees!C$1,TRUE))</f>
        <v>30</v>
      </c>
      <c r="H4323">
        <f>IF(C4323="","",VLOOKUP(C4323,Classes_finales!B:D,Classes_finales!C$1,TRUE))</f>
        <v>30</v>
      </c>
      <c r="I4323">
        <f t="shared" si="67"/>
        <v>20</v>
      </c>
      <c r="J4323" s="31">
        <f>Classes_finales!$W$30*C4323^3+Classes_finales!$W$31*C4323^2+Classes_finales!$W$32*C4323+Classes_finales!$W$33</f>
        <v>2.4990779918433348</v>
      </c>
      <c r="K4323">
        <f>IF(OR(C4323&lt;10,C4323&gt;450),0,IF(H4323&gt;=MAX(Classes_finales!D:D),$M$1,Donnees_SIG!J4323))</f>
        <v>2.4990779918433348</v>
      </c>
      <c r="P4323" t="s">
        <v>39</v>
      </c>
    </row>
    <row r="4324" spans="1:16">
      <c r="A4324" t="s">
        <v>8682</v>
      </c>
      <c r="B4324" t="s">
        <v>8683</v>
      </c>
      <c r="C4324">
        <v>52.394699097</v>
      </c>
      <c r="D4324" t="s">
        <v>37</v>
      </c>
      <c r="E4324">
        <v>783808.45907778805</v>
      </c>
      <c r="F4324">
        <v>9636107.3998106699</v>
      </c>
      <c r="G4324">
        <f>IF(C4324="","",VLOOKUP(C4324,Classes_detaillees!B:D,Classes_detaillees!C$1,TRUE))</f>
        <v>55</v>
      </c>
      <c r="H4324">
        <f>IF(C4324="","",VLOOKUP(C4324,Classes_finales!B:D,Classes_finales!C$1,TRUE))</f>
        <v>60</v>
      </c>
      <c r="I4324">
        <f t="shared" si="67"/>
        <v>20</v>
      </c>
      <c r="J4324" s="31">
        <f>Classes_finales!$W$30*C4324^3+Classes_finales!$W$31*C4324^2+Classes_finales!$W$32*C4324+Classes_finales!$W$33</f>
        <v>5.6663249963458799</v>
      </c>
      <c r="K4324">
        <f>IF(OR(C4324&lt;10,C4324&gt;450),0,IF(H4324&gt;=MAX(Classes_finales!D:D),$M$1,Donnees_SIG!J4324))</f>
        <v>5.6663249963458799</v>
      </c>
      <c r="P4324" t="s">
        <v>39</v>
      </c>
    </row>
    <row r="4325" spans="1:16">
      <c r="A4325" t="s">
        <v>8684</v>
      </c>
      <c r="B4325" t="s">
        <v>8685</v>
      </c>
      <c r="C4325">
        <v>12.562800406999999</v>
      </c>
      <c r="D4325" t="s">
        <v>37</v>
      </c>
      <c r="E4325">
        <v>790278.68652296404</v>
      </c>
      <c r="F4325">
        <v>9638553.0102317501</v>
      </c>
      <c r="G4325">
        <f>IF(C4325="","",VLOOKUP(C4325,Classes_detaillees!B:D,Classes_detaillees!C$1,TRUE))</f>
        <v>15</v>
      </c>
      <c r="H4325">
        <f>IF(C4325="","",VLOOKUP(C4325,Classes_finales!B:D,Classes_finales!C$1,TRUE))</f>
        <v>15</v>
      </c>
      <c r="I4325">
        <f t="shared" si="67"/>
        <v>20</v>
      </c>
      <c r="J4325" s="31">
        <f>Classes_finales!$W$30*C4325^3+Classes_finales!$W$31*C4325^2+Classes_finales!$W$32*C4325+Classes_finales!$W$33</f>
        <v>0.54468182541623866</v>
      </c>
      <c r="K4325">
        <f>IF(OR(C4325&lt;10,C4325&gt;450),0,IF(H4325&gt;=MAX(Classes_finales!D:D),$M$1,Donnees_SIG!J4325))</f>
        <v>0.54468182541623866</v>
      </c>
      <c r="P4325" t="s">
        <v>39</v>
      </c>
    </row>
    <row r="4326" spans="1:16">
      <c r="A4326" t="s">
        <v>8686</v>
      </c>
      <c r="B4326" t="s">
        <v>8687</v>
      </c>
      <c r="C4326">
        <v>81.927200317</v>
      </c>
      <c r="D4326" t="s">
        <v>37</v>
      </c>
      <c r="E4326">
        <v>783094.66941442096</v>
      </c>
      <c r="F4326">
        <v>9636385.1508554406</v>
      </c>
      <c r="G4326">
        <f>IF(C4326="","",VLOOKUP(C4326,Classes_detaillees!B:D,Classes_detaillees!C$1,TRUE))</f>
        <v>85</v>
      </c>
      <c r="H4326">
        <f>IF(C4326="","",VLOOKUP(C4326,Classes_finales!B:D,Classes_finales!C$1,TRUE))</f>
        <v>80</v>
      </c>
      <c r="I4326">
        <f t="shared" si="67"/>
        <v>20</v>
      </c>
      <c r="J4326" s="31">
        <f>Classes_finales!$W$30*C4326^3+Classes_finales!$W$31*C4326^2+Classes_finales!$W$32*C4326+Classes_finales!$W$33</f>
        <v>7.9524874687976261</v>
      </c>
      <c r="K4326">
        <f>IF(OR(C4326&lt;10,C4326&gt;450),0,IF(H4326&gt;=MAX(Classes_finales!D:D),$M$1,Donnees_SIG!J4326))</f>
        <v>7.914299999999999</v>
      </c>
      <c r="P4326" t="s">
        <v>39</v>
      </c>
    </row>
    <row r="4327" spans="1:16">
      <c r="A4327" t="s">
        <v>8688</v>
      </c>
      <c r="B4327" t="s">
        <v>8689</v>
      </c>
      <c r="C4327">
        <v>56.895198821999998</v>
      </c>
      <c r="D4327" t="s">
        <v>37</v>
      </c>
      <c r="E4327">
        <v>791433.73491167696</v>
      </c>
      <c r="F4327">
        <v>9639320.5515341796</v>
      </c>
      <c r="G4327">
        <f>IF(C4327="","",VLOOKUP(C4327,Classes_detaillees!B:D,Classes_detaillees!C$1,TRUE))</f>
        <v>60</v>
      </c>
      <c r="H4327">
        <f>IF(C4327="","",VLOOKUP(C4327,Classes_finales!B:D,Classes_finales!C$1,TRUE))</f>
        <v>60</v>
      </c>
      <c r="I4327">
        <f t="shared" si="67"/>
        <v>20</v>
      </c>
      <c r="J4327" s="31">
        <f>Classes_finales!$W$30*C4327^3+Classes_finales!$W$31*C4327^2+Classes_finales!$W$32*C4327+Classes_finales!$W$33</f>
        <v>6.1977092425799167</v>
      </c>
      <c r="K4327">
        <f>IF(OR(C4327&lt;10,C4327&gt;450),0,IF(H4327&gt;=MAX(Classes_finales!D:D),$M$1,Donnees_SIG!J4327))</f>
        <v>6.1977092425799167</v>
      </c>
      <c r="P4327" t="s">
        <v>39</v>
      </c>
    </row>
    <row r="4328" spans="1:16">
      <c r="A4328" t="s">
        <v>8690</v>
      </c>
      <c r="B4328" t="s">
        <v>8691</v>
      </c>
      <c r="C4328">
        <v>67.648300171000002</v>
      </c>
      <c r="D4328" t="s">
        <v>37</v>
      </c>
      <c r="E4328">
        <v>783106.71475616796</v>
      </c>
      <c r="F4328">
        <v>9636400.4742424302</v>
      </c>
      <c r="G4328">
        <f>IF(C4328="","",VLOOKUP(C4328,Classes_detaillees!B:D,Classes_detaillees!C$1,TRUE))</f>
        <v>70</v>
      </c>
      <c r="H4328">
        <f>IF(C4328="","",VLOOKUP(C4328,Classes_finales!B:D,Classes_finales!C$1,TRUE))</f>
        <v>70</v>
      </c>
      <c r="I4328">
        <f t="shared" si="67"/>
        <v>20</v>
      </c>
      <c r="J4328" s="31">
        <f>Classes_finales!$W$30*C4328^3+Classes_finales!$W$31*C4328^2+Classes_finales!$W$32*C4328+Classes_finales!$W$33</f>
        <v>7.2477636190983077</v>
      </c>
      <c r="K4328">
        <f>IF(OR(C4328&lt;10,C4328&gt;450),0,IF(H4328&gt;=MAX(Classes_finales!D:D),$M$1,Donnees_SIG!J4328))</f>
        <v>7.2477636190983077</v>
      </c>
      <c r="P4328" t="s">
        <v>39</v>
      </c>
    </row>
    <row r="4329" spans="1:16">
      <c r="A4329" t="s">
        <v>8692</v>
      </c>
      <c r="B4329" s="31" t="s">
        <v>8693</v>
      </c>
      <c r="C4329">
        <v>147.58580017</v>
      </c>
      <c r="D4329" t="s">
        <v>37</v>
      </c>
      <c r="E4329">
        <v>791808.00329498504</v>
      </c>
      <c r="F4329">
        <v>9638366.6457386501</v>
      </c>
      <c r="G4329">
        <f>IF(C4329="","",VLOOKUP(C4329,Classes_detaillees!B:D,Classes_detaillees!C$1,TRUE))</f>
        <v>150</v>
      </c>
      <c r="H4329">
        <f>IF(C4329="","",VLOOKUP(C4329,Classes_finales!B:D,Classes_finales!C$1,TRUE))</f>
        <v>80</v>
      </c>
      <c r="I4329">
        <f t="shared" si="67"/>
        <v>20</v>
      </c>
      <c r="J4329" s="31">
        <f>Classes_finales!$W$30*C4329^3+Classes_finales!$W$31*C4329^2+Classes_finales!$W$32*C4329+Classes_finales!$W$33</f>
        <v>-8.4536215246434026</v>
      </c>
      <c r="K4329">
        <f>IF(OR(C4329&lt;10,C4329&gt;450),0,IF(H4329&gt;=MAX(Classes_finales!D:D),$M$1,Donnees_SIG!J4329))</f>
        <v>7.914299999999999</v>
      </c>
      <c r="P4329" t="s">
        <v>39</v>
      </c>
    </row>
    <row r="4330" spans="1:16">
      <c r="A4330" t="s">
        <v>8694</v>
      </c>
      <c r="B4330" s="31" t="s">
        <v>8695</v>
      </c>
      <c r="C4330">
        <v>59.807701111</v>
      </c>
      <c r="D4330" t="s">
        <v>37</v>
      </c>
      <c r="E4330">
        <v>791570.27052656305</v>
      </c>
      <c r="F4330">
        <v>9638407.7038942892</v>
      </c>
      <c r="G4330">
        <f>IF(C4330="","",VLOOKUP(C4330,Classes_detaillees!B:D,Classes_detaillees!C$1,TRUE))</f>
        <v>60</v>
      </c>
      <c r="H4330">
        <f>IF(C4330="","",VLOOKUP(C4330,Classes_finales!B:D,Classes_finales!C$1,TRUE))</f>
        <v>60</v>
      </c>
      <c r="I4330">
        <f t="shared" si="67"/>
        <v>20</v>
      </c>
      <c r="J4330" s="31">
        <f>Classes_finales!$W$30*C4330^3+Classes_finales!$W$31*C4330^2+Classes_finales!$W$32*C4330+Classes_finales!$W$33</f>
        <v>6.5160762183559893</v>
      </c>
      <c r="K4330">
        <f>IF(OR(C4330&lt;10,C4330&gt;450),0,IF(H4330&gt;=MAX(Classes_finales!D:D),$M$1,Donnees_SIG!J4330))</f>
        <v>6.5160762183559893</v>
      </c>
      <c r="P4330" t="s">
        <v>39</v>
      </c>
    </row>
    <row r="4331" spans="1:16">
      <c r="A4331" t="s">
        <v>8696</v>
      </c>
      <c r="B4331" t="s">
        <v>8697</v>
      </c>
      <c r="C4331">
        <v>50.196098327999998</v>
      </c>
      <c r="D4331" t="s">
        <v>37</v>
      </c>
      <c r="E4331">
        <v>784635.87188941904</v>
      </c>
      <c r="F4331">
        <v>9635427.1024753898</v>
      </c>
      <c r="G4331">
        <f>IF(C4331="","",VLOOKUP(C4331,Classes_detaillees!B:D,Classes_detaillees!C$1,TRUE))</f>
        <v>55</v>
      </c>
      <c r="H4331">
        <f>IF(C4331="","",VLOOKUP(C4331,Classes_finales!B:D,Classes_finales!C$1,TRUE))</f>
        <v>60</v>
      </c>
      <c r="I4331">
        <f t="shared" si="67"/>
        <v>20</v>
      </c>
      <c r="J4331" s="31">
        <f>Classes_finales!$W$30*C4331^3+Classes_finales!$W$31*C4331^2+Classes_finales!$W$32*C4331+Classes_finales!$W$33</f>
        <v>5.392153963362329</v>
      </c>
      <c r="K4331">
        <f>IF(OR(C4331&lt;10,C4331&gt;450),0,IF(H4331&gt;=MAX(Classes_finales!D:D),$M$1,Donnees_SIG!J4331))</f>
        <v>5.392153963362329</v>
      </c>
      <c r="P4331" t="s">
        <v>39</v>
      </c>
    </row>
    <row r="4332" spans="1:16">
      <c r="A4332" t="s">
        <v>8698</v>
      </c>
      <c r="B4332" t="s">
        <v>8699</v>
      </c>
      <c r="C4332">
        <v>167.94059752999999</v>
      </c>
      <c r="D4332" t="s">
        <v>37</v>
      </c>
      <c r="E4332">
        <v>791048.213927618</v>
      </c>
      <c r="F4332">
        <v>9638647.3513454292</v>
      </c>
      <c r="G4332">
        <f>IF(C4332="","",VLOOKUP(C4332,Classes_detaillees!B:D,Classes_detaillees!C$1,TRUE))</f>
        <v>170</v>
      </c>
      <c r="H4332">
        <f>IF(C4332="","",VLOOKUP(C4332,Classes_finales!B:D,Classes_finales!C$1,TRUE))</f>
        <v>80</v>
      </c>
      <c r="I4332">
        <f t="shared" si="67"/>
        <v>20</v>
      </c>
      <c r="J4332" s="31">
        <f>Classes_finales!$W$30*C4332^3+Classes_finales!$W$31*C4332^2+Classes_finales!$W$32*C4332+Classes_finales!$W$33</f>
        <v>-23.605063589167102</v>
      </c>
      <c r="K4332">
        <f>IF(OR(C4332&lt;10,C4332&gt;450),0,IF(H4332&gt;=MAX(Classes_finales!D:D),$M$1,Donnees_SIG!J4332))</f>
        <v>7.914299999999999</v>
      </c>
      <c r="P4332" t="s">
        <v>39</v>
      </c>
    </row>
    <row r="4333" spans="1:16">
      <c r="A4333" t="s">
        <v>8700</v>
      </c>
      <c r="B4333" t="s">
        <v>8701</v>
      </c>
      <c r="C4333">
        <v>16.985500336000001</v>
      </c>
      <c r="D4333" t="s">
        <v>37</v>
      </c>
      <c r="E4333">
        <v>791430.82386282505</v>
      </c>
      <c r="F4333">
        <v>9638443.4851231594</v>
      </c>
      <c r="G4333">
        <f>IF(C4333="","",VLOOKUP(C4333,Classes_detaillees!B:D,Classes_detaillees!C$1,TRUE))</f>
        <v>20</v>
      </c>
      <c r="H4333">
        <f>IF(C4333="","",VLOOKUP(C4333,Classes_finales!B:D,Classes_finales!C$1,TRUE))</f>
        <v>30</v>
      </c>
      <c r="I4333">
        <f t="shared" si="67"/>
        <v>20</v>
      </c>
      <c r="J4333" s="31">
        <f>Classes_finales!$W$30*C4333^3+Classes_finales!$W$31*C4333^2+Classes_finales!$W$32*C4333+Classes_finales!$W$33</f>
        <v>1.0254820665694306</v>
      </c>
      <c r="K4333">
        <f>IF(OR(C4333&lt;10,C4333&gt;450),0,IF(H4333&gt;=MAX(Classes_finales!D:D),$M$1,Donnees_SIG!J4333))</f>
        <v>1.0254820665694306</v>
      </c>
      <c r="P4333" t="s">
        <v>39</v>
      </c>
    </row>
    <row r="4334" spans="1:16">
      <c r="A4334" t="s">
        <v>8702</v>
      </c>
      <c r="B4334" t="s">
        <v>8703</v>
      </c>
      <c r="C4334">
        <v>41.591999053999999</v>
      </c>
      <c r="D4334" t="s">
        <v>37</v>
      </c>
      <c r="E4334">
        <v>790738.54836637201</v>
      </c>
      <c r="F4334">
        <v>9638579.67649105</v>
      </c>
      <c r="G4334">
        <f>IF(C4334="","",VLOOKUP(C4334,Classes_detaillees!B:D,Classes_detaillees!C$1,TRUE))</f>
        <v>45</v>
      </c>
      <c r="H4334">
        <f>IF(C4334="","",VLOOKUP(C4334,Classes_finales!B:D,Classes_finales!C$1,TRUE))</f>
        <v>50</v>
      </c>
      <c r="I4334">
        <f t="shared" si="67"/>
        <v>20</v>
      </c>
      <c r="J4334" s="31">
        <f>Classes_finales!$W$30*C4334^3+Classes_finales!$W$31*C4334^2+Classes_finales!$W$32*C4334+Classes_finales!$W$33</f>
        <v>4.2556570811051078</v>
      </c>
      <c r="K4334">
        <f>IF(OR(C4334&lt;10,C4334&gt;450),0,IF(H4334&gt;=MAX(Classes_finales!D:D),$M$1,Donnees_SIG!J4334))</f>
        <v>4.2556570811051078</v>
      </c>
      <c r="P4334" t="s">
        <v>39</v>
      </c>
    </row>
    <row r="4335" spans="1:16">
      <c r="A4335" t="s">
        <v>8704</v>
      </c>
      <c r="B4335" t="s">
        <v>8705</v>
      </c>
      <c r="C4335">
        <v>48.665000915999997</v>
      </c>
      <c r="D4335" t="s">
        <v>37</v>
      </c>
      <c r="E4335">
        <v>790614.94068901101</v>
      </c>
      <c r="F4335">
        <v>9638127.4842742607</v>
      </c>
      <c r="G4335">
        <f>IF(C4335="","",VLOOKUP(C4335,Classes_detaillees!B:D,Classes_detaillees!C$1,TRUE))</f>
        <v>50</v>
      </c>
      <c r="H4335">
        <f>IF(C4335="","",VLOOKUP(C4335,Classes_finales!B:D,Classes_finales!C$1,TRUE))</f>
        <v>50</v>
      </c>
      <c r="I4335">
        <f t="shared" si="67"/>
        <v>20</v>
      </c>
      <c r="J4335" s="31">
        <f>Classes_finales!$W$30*C4335^3+Classes_finales!$W$31*C4335^2+Classes_finales!$W$32*C4335+Classes_finales!$W$33</f>
        <v>5.1965104235065223</v>
      </c>
      <c r="K4335">
        <f>IF(OR(C4335&lt;10,C4335&gt;450),0,IF(H4335&gt;=MAX(Classes_finales!D:D),$M$1,Donnees_SIG!J4335))</f>
        <v>5.1965104235065223</v>
      </c>
      <c r="P4335" t="s">
        <v>39</v>
      </c>
    </row>
    <row r="4336" spans="1:16">
      <c r="A4336" t="s">
        <v>8706</v>
      </c>
      <c r="B4336" s="31" t="s">
        <v>8707</v>
      </c>
      <c r="C4336">
        <v>97.322601317999997</v>
      </c>
      <c r="D4336" t="s">
        <v>37</v>
      </c>
      <c r="E4336">
        <v>792455.24127082003</v>
      </c>
      <c r="F4336">
        <v>9638512.7973286305</v>
      </c>
      <c r="G4336">
        <f>IF(C4336="","",VLOOKUP(C4336,Classes_detaillees!B:D,Classes_detaillees!C$1,TRUE))</f>
        <v>100</v>
      </c>
      <c r="H4336">
        <f>IF(C4336="","",VLOOKUP(C4336,Classes_finales!B:D,Classes_finales!C$1,TRUE))</f>
        <v>80</v>
      </c>
      <c r="I4336">
        <f t="shared" si="67"/>
        <v>20</v>
      </c>
      <c r="J4336" s="31">
        <f>Classes_finales!$W$30*C4336^3+Classes_finales!$W$31*C4336^2+Classes_finales!$W$32*C4336+Classes_finales!$W$33</f>
        <v>7.4614834987505461</v>
      </c>
      <c r="K4336">
        <f>IF(OR(C4336&lt;10,C4336&gt;450),0,IF(H4336&gt;=MAX(Classes_finales!D:D),$M$1,Donnees_SIG!J4336))</f>
        <v>7.914299999999999</v>
      </c>
      <c r="P4336" t="s">
        <v>39</v>
      </c>
    </row>
    <row r="4337" spans="1:16">
      <c r="A4337" t="s">
        <v>8708</v>
      </c>
      <c r="B4337" t="s">
        <v>8709</v>
      </c>
      <c r="C4337">
        <v>120.39409637</v>
      </c>
      <c r="D4337" t="s">
        <v>37</v>
      </c>
      <c r="E4337">
        <v>782957.74346300703</v>
      </c>
      <c r="F4337">
        <v>9635827.1465902999</v>
      </c>
      <c r="G4337">
        <f>IF(C4337="","",VLOOKUP(C4337,Classes_detaillees!B:D,Classes_detaillees!C$1,TRUE))</f>
        <v>125</v>
      </c>
      <c r="H4337">
        <f>IF(C4337="","",VLOOKUP(C4337,Classes_finales!B:D,Classes_finales!C$1,TRUE))</f>
        <v>80</v>
      </c>
      <c r="I4337">
        <f t="shared" si="67"/>
        <v>20</v>
      </c>
      <c r="J4337" s="31">
        <f>Classes_finales!$W$30*C4337^3+Classes_finales!$W$31*C4337^2+Classes_finales!$W$32*C4337+Classes_finales!$W$33</f>
        <v>3.3595299192312553</v>
      </c>
      <c r="K4337">
        <f>IF(OR(C4337&lt;10,C4337&gt;450),0,IF(H4337&gt;=MAX(Classes_finales!D:D),$M$1,Donnees_SIG!J4337))</f>
        <v>7.914299999999999</v>
      </c>
      <c r="P4337" t="s">
        <v>39</v>
      </c>
    </row>
    <row r="4338" spans="1:16">
      <c r="A4338" t="s">
        <v>8710</v>
      </c>
      <c r="B4338" t="s">
        <v>8711</v>
      </c>
      <c r="C4338">
        <v>79.420600891000007</v>
      </c>
      <c r="D4338" t="s">
        <v>37</v>
      </c>
      <c r="E4338">
        <v>790913.88385112595</v>
      </c>
      <c r="F4338">
        <v>9638153.0235013999</v>
      </c>
      <c r="G4338">
        <f>IF(C4338="","",VLOOKUP(C4338,Classes_detaillees!B:D,Classes_detaillees!C$1,TRUE))</f>
        <v>80</v>
      </c>
      <c r="H4338">
        <f>IF(C4338="","",VLOOKUP(C4338,Classes_finales!B:D,Classes_finales!C$1,TRUE))</f>
        <v>80</v>
      </c>
      <c r="I4338">
        <f t="shared" si="67"/>
        <v>20</v>
      </c>
      <c r="J4338" s="31">
        <f>Classes_finales!$W$30*C4338^3+Classes_finales!$W$31*C4338^2+Classes_finales!$W$32*C4338+Classes_finales!$W$33</f>
        <v>7.8990040236585504</v>
      </c>
      <c r="K4338">
        <f>IF(OR(C4338&lt;10,C4338&gt;450),0,IF(H4338&gt;=MAX(Classes_finales!D:D),$M$1,Donnees_SIG!J4338))</f>
        <v>7.914299999999999</v>
      </c>
      <c r="P4338" t="s">
        <v>39</v>
      </c>
    </row>
    <row r="4339" spans="1:16">
      <c r="A4339" t="s">
        <v>8712</v>
      </c>
      <c r="B4339" t="s">
        <v>8713</v>
      </c>
      <c r="C4339">
        <v>67.969200134000005</v>
      </c>
      <c r="D4339" t="s">
        <v>37</v>
      </c>
      <c r="E4339">
        <v>790186.91326019098</v>
      </c>
      <c r="F4339">
        <v>9638788.7892069891</v>
      </c>
      <c r="G4339">
        <f>IF(C4339="","",VLOOKUP(C4339,Classes_detaillees!B:D,Classes_detaillees!C$1,TRUE))</f>
        <v>70</v>
      </c>
      <c r="H4339">
        <f>IF(C4339="","",VLOOKUP(C4339,Classes_finales!B:D,Classes_finales!C$1,TRUE))</f>
        <v>70</v>
      </c>
      <c r="I4339">
        <f t="shared" si="67"/>
        <v>20</v>
      </c>
      <c r="J4339" s="31">
        <f>Classes_finales!$W$30*C4339^3+Classes_finales!$W$31*C4339^2+Classes_finales!$W$32*C4339+Classes_finales!$W$33</f>
        <v>7.2732354996971118</v>
      </c>
      <c r="K4339">
        <f>IF(OR(C4339&lt;10,C4339&gt;450),0,IF(H4339&gt;=MAX(Classes_finales!D:D),$M$1,Donnees_SIG!J4339))</f>
        <v>7.2732354996971118</v>
      </c>
      <c r="P4339" t="s">
        <v>39</v>
      </c>
    </row>
    <row r="4340" spans="1:16">
      <c r="A4340" t="s">
        <v>8714</v>
      </c>
      <c r="B4340" s="31" t="s">
        <v>8715</v>
      </c>
      <c r="C4340">
        <v>118.41200256</v>
      </c>
      <c r="D4340" t="s">
        <v>37</v>
      </c>
      <c r="E4340">
        <v>783170.34069286496</v>
      </c>
      <c r="F4340">
        <v>9636127.8383385092</v>
      </c>
      <c r="G4340">
        <f>IF(C4340="","",VLOOKUP(C4340,Classes_detaillees!B:D,Classes_detaillees!C$1,TRUE))</f>
        <v>120</v>
      </c>
      <c r="H4340">
        <f>IF(C4340="","",VLOOKUP(C4340,Classes_finales!B:D,Classes_finales!C$1,TRUE))</f>
        <v>80</v>
      </c>
      <c r="I4340">
        <f t="shared" si="67"/>
        <v>20</v>
      </c>
      <c r="J4340" s="31">
        <f>Classes_finales!$W$30*C4340^3+Classes_finales!$W$31*C4340^2+Classes_finales!$W$32*C4340+Classes_finales!$W$33</f>
        <v>3.9009814963588663</v>
      </c>
      <c r="K4340">
        <f>IF(OR(C4340&lt;10,C4340&gt;450),0,IF(H4340&gt;=MAX(Classes_finales!D:D),$M$1,Donnees_SIG!J4340))</f>
        <v>7.914299999999999</v>
      </c>
      <c r="P4340" t="s">
        <v>39</v>
      </c>
    </row>
    <row r="4341" spans="1:16">
      <c r="A4341" t="s">
        <v>8716</v>
      </c>
      <c r="B4341" t="s">
        <v>8717</v>
      </c>
      <c r="C4341">
        <v>657.32061768000005</v>
      </c>
      <c r="D4341" t="s">
        <v>37</v>
      </c>
      <c r="E4341">
        <v>783321.70630379405</v>
      </c>
      <c r="F4341">
        <v>9636677.7249826603</v>
      </c>
      <c r="G4341">
        <f>IF(C4341="","",VLOOKUP(C4341,Classes_detaillees!B:D,Classes_detaillees!C$1,TRUE))</f>
        <v>660</v>
      </c>
      <c r="H4341">
        <f>IF(C4341="","",VLOOKUP(C4341,Classes_finales!B:D,Classes_finales!C$1,TRUE))</f>
        <v>80</v>
      </c>
      <c r="I4341">
        <f t="shared" si="67"/>
        <v>20</v>
      </c>
      <c r="J4341" s="31">
        <f>Classes_finales!$W$30*C4341^3+Classes_finales!$W$31*C4341^2+Classes_finales!$W$32*C4341+Classes_finales!$W$33</f>
        <v>-4692.696860036921</v>
      </c>
      <c r="K4341">
        <f>IF(OR(C4341&lt;10,C4341&gt;450),0,IF(H4341&gt;=MAX(Classes_finales!D:D),$M$1,Donnees_SIG!J4341))</f>
        <v>0</v>
      </c>
      <c r="P4341" t="s">
        <v>39</v>
      </c>
    </row>
    <row r="4342" spans="1:16">
      <c r="A4342" t="s">
        <v>8718</v>
      </c>
      <c r="B4342" t="s">
        <v>8719</v>
      </c>
      <c r="C4342">
        <v>119.80449677</v>
      </c>
      <c r="D4342" t="s">
        <v>37</v>
      </c>
      <c r="E4342">
        <v>783014.12761743297</v>
      </c>
      <c r="F4342">
        <v>9635857.8282237798</v>
      </c>
      <c r="G4342">
        <f>IF(C4342="","",VLOOKUP(C4342,Classes_detaillees!B:D,Classes_detaillees!C$1,TRUE))</f>
        <v>120</v>
      </c>
      <c r="H4342">
        <f>IF(C4342="","",VLOOKUP(C4342,Classes_finales!B:D,Classes_finales!C$1,TRUE))</f>
        <v>80</v>
      </c>
      <c r="I4342">
        <f t="shared" si="67"/>
        <v>20</v>
      </c>
      <c r="J4342" s="31">
        <f>Classes_finales!$W$30*C4342^3+Classes_finales!$W$31*C4342^2+Classes_finales!$W$32*C4342+Classes_finales!$W$33</f>
        <v>3.5246739933768816</v>
      </c>
      <c r="K4342">
        <f>IF(OR(C4342&lt;10,C4342&gt;450),0,IF(H4342&gt;=MAX(Classes_finales!D:D),$M$1,Donnees_SIG!J4342))</f>
        <v>7.914299999999999</v>
      </c>
      <c r="P4342" t="s">
        <v>39</v>
      </c>
    </row>
    <row r="4343" spans="1:16">
      <c r="A4343" t="s">
        <v>8720</v>
      </c>
      <c r="B4343" t="s">
        <v>8721</v>
      </c>
      <c r="C4343">
        <v>41.909198760999999</v>
      </c>
      <c r="D4343" t="s">
        <v>37</v>
      </c>
      <c r="E4343">
        <v>782991.50348180695</v>
      </c>
      <c r="F4343">
        <v>9635409.3689879905</v>
      </c>
      <c r="G4343">
        <f>IF(C4343="","",VLOOKUP(C4343,Classes_detaillees!B:D,Classes_detaillees!C$1,TRUE))</f>
        <v>45</v>
      </c>
      <c r="H4343">
        <f>IF(C4343="","",VLOOKUP(C4343,Classes_finales!B:D,Classes_finales!C$1,TRUE))</f>
        <v>50</v>
      </c>
      <c r="I4343">
        <f t="shared" si="67"/>
        <v>20</v>
      </c>
      <c r="J4343" s="31">
        <f>Classes_finales!$W$30*C4343^3+Classes_finales!$W$31*C4343^2+Classes_finales!$W$32*C4343+Classes_finales!$W$33</f>
        <v>4.2988011202855372</v>
      </c>
      <c r="K4343">
        <f>IF(OR(C4343&lt;10,C4343&gt;450),0,IF(H4343&gt;=MAX(Classes_finales!D:D),$M$1,Donnees_SIG!J4343))</f>
        <v>4.2988011202855372</v>
      </c>
      <c r="P4343" t="s">
        <v>39</v>
      </c>
    </row>
    <row r="4344" spans="1:16">
      <c r="A4344" t="s">
        <v>8722</v>
      </c>
      <c r="B4344" t="s">
        <v>8723</v>
      </c>
      <c r="C4344">
        <v>23.537399292</v>
      </c>
      <c r="D4344" t="s">
        <v>37</v>
      </c>
      <c r="E4344">
        <v>784111.13502604805</v>
      </c>
      <c r="F4344">
        <v>9637317.6233324502</v>
      </c>
      <c r="G4344">
        <f>IF(C4344="","",VLOOKUP(C4344,Classes_detaillees!B:D,Classes_detaillees!C$1,TRUE))</f>
        <v>25</v>
      </c>
      <c r="H4344">
        <f>IF(C4344="","",VLOOKUP(C4344,Classes_finales!B:D,Classes_finales!C$1,TRUE))</f>
        <v>30</v>
      </c>
      <c r="I4344">
        <f t="shared" si="67"/>
        <v>20</v>
      </c>
      <c r="J4344" s="31">
        <f>Classes_finales!$W$30*C4344^3+Classes_finales!$W$31*C4344^2+Classes_finales!$W$32*C4344+Classes_finales!$W$33</f>
        <v>1.8195994848995301</v>
      </c>
      <c r="K4344">
        <f>IF(OR(C4344&lt;10,C4344&gt;450),0,IF(H4344&gt;=MAX(Classes_finales!D:D),$M$1,Donnees_SIG!J4344))</f>
        <v>1.8195994848995301</v>
      </c>
      <c r="P4344" t="s">
        <v>39</v>
      </c>
    </row>
    <row r="4345" spans="1:16">
      <c r="A4345" t="s">
        <v>8724</v>
      </c>
      <c r="B4345" s="31" t="s">
        <v>8725</v>
      </c>
      <c r="C4345">
        <v>14.426600455999999</v>
      </c>
      <c r="D4345" t="s">
        <v>37</v>
      </c>
      <c r="E4345">
        <v>783255.20393345796</v>
      </c>
      <c r="F4345">
        <v>9636883.1197798401</v>
      </c>
      <c r="G4345">
        <f>IF(C4345="","",VLOOKUP(C4345,Classes_detaillees!B:D,Classes_detaillees!C$1,TRUE))</f>
        <v>15</v>
      </c>
      <c r="H4345">
        <f>IF(C4345="","",VLOOKUP(C4345,Classes_finales!B:D,Classes_finales!C$1,TRUE))</f>
        <v>15</v>
      </c>
      <c r="I4345">
        <f t="shared" si="67"/>
        <v>20</v>
      </c>
      <c r="J4345" s="31">
        <f>Classes_finales!$W$30*C4345^3+Classes_finales!$W$31*C4345^2+Classes_finales!$W$32*C4345+Classes_finales!$W$33</f>
        <v>0.74100128356131956</v>
      </c>
      <c r="K4345">
        <f>IF(OR(C4345&lt;10,C4345&gt;450),0,IF(H4345&gt;=MAX(Classes_finales!D:D),$M$1,Donnees_SIG!J4345))</f>
        <v>0.74100128356131956</v>
      </c>
      <c r="P4345" t="s">
        <v>39</v>
      </c>
    </row>
    <row r="4346" spans="1:16">
      <c r="A4346" t="s">
        <v>8726</v>
      </c>
      <c r="B4346" t="s">
        <v>8727</v>
      </c>
      <c r="C4346">
        <v>28.365999221999999</v>
      </c>
      <c r="D4346" t="s">
        <v>37</v>
      </c>
      <c r="E4346">
        <v>790650.04011843505</v>
      </c>
      <c r="F4346">
        <v>9638038.5725392401</v>
      </c>
      <c r="G4346">
        <f>IF(C4346="","",VLOOKUP(C4346,Classes_detaillees!B:D,Classes_detaillees!C$1,TRUE))</f>
        <v>30</v>
      </c>
      <c r="H4346">
        <f>IF(C4346="","",VLOOKUP(C4346,Classes_finales!B:D,Classes_finales!C$1,TRUE))</f>
        <v>30</v>
      </c>
      <c r="I4346">
        <f t="shared" si="67"/>
        <v>20</v>
      </c>
      <c r="J4346" s="31">
        <f>Classes_finales!$W$30*C4346^3+Classes_finales!$W$31*C4346^2+Classes_finales!$W$32*C4346+Classes_finales!$W$33</f>
        <v>2.450028532751515</v>
      </c>
      <c r="K4346">
        <f>IF(OR(C4346&lt;10,C4346&gt;450),0,IF(H4346&gt;=MAX(Classes_finales!D:D),$M$1,Donnees_SIG!J4346))</f>
        <v>2.450028532751515</v>
      </c>
      <c r="P4346" t="s">
        <v>39</v>
      </c>
    </row>
    <row r="4347" spans="1:16">
      <c r="A4347" t="s">
        <v>8728</v>
      </c>
      <c r="B4347" t="s">
        <v>8729</v>
      </c>
      <c r="C4347">
        <v>120.33529663</v>
      </c>
      <c r="D4347" t="s">
        <v>37</v>
      </c>
      <c r="E4347">
        <v>790696.20040180802</v>
      </c>
      <c r="F4347">
        <v>9638159.2324148603</v>
      </c>
      <c r="G4347">
        <f>IF(C4347="","",VLOOKUP(C4347,Classes_detaillees!B:D,Classes_detaillees!C$1,TRUE))</f>
        <v>125</v>
      </c>
      <c r="H4347">
        <f>IF(C4347="","",VLOOKUP(C4347,Classes_finales!B:D,Classes_finales!C$1,TRUE))</f>
        <v>80</v>
      </c>
      <c r="I4347">
        <f t="shared" si="67"/>
        <v>20</v>
      </c>
      <c r="J4347" s="31">
        <f>Classes_finales!$W$30*C4347^3+Classes_finales!$W$31*C4347^2+Classes_finales!$W$32*C4347+Classes_finales!$W$33</f>
        <v>3.3761558375099239</v>
      </c>
      <c r="K4347">
        <f>IF(OR(C4347&lt;10,C4347&gt;450),0,IF(H4347&gt;=MAX(Classes_finales!D:D),$M$1,Donnees_SIG!J4347))</f>
        <v>7.914299999999999</v>
      </c>
      <c r="P4347" t="s">
        <v>39</v>
      </c>
    </row>
    <row r="4348" spans="1:16">
      <c r="A4348" t="s">
        <v>8730</v>
      </c>
      <c r="B4348" t="s">
        <v>8731</v>
      </c>
      <c r="C4348">
        <v>42.562400818</v>
      </c>
      <c r="D4348" t="s">
        <v>37</v>
      </c>
      <c r="E4348">
        <v>782943.01120836602</v>
      </c>
      <c r="F4348">
        <v>9635607.2572068404</v>
      </c>
      <c r="G4348">
        <f>IF(C4348="","",VLOOKUP(C4348,Classes_detaillees!B:D,Classes_detaillees!C$1,TRUE))</f>
        <v>45</v>
      </c>
      <c r="H4348">
        <f>IF(C4348="","",VLOOKUP(C4348,Classes_finales!B:D,Classes_finales!C$1,TRUE))</f>
        <v>50</v>
      </c>
      <c r="I4348">
        <f t="shared" si="67"/>
        <v>20</v>
      </c>
      <c r="J4348" s="31">
        <f>Classes_finales!$W$30*C4348^3+Classes_finales!$W$31*C4348^2+Classes_finales!$W$32*C4348+Classes_finales!$W$33</f>
        <v>4.3874430031481157</v>
      </c>
      <c r="K4348">
        <f>IF(OR(C4348&lt;10,C4348&gt;450),0,IF(H4348&gt;=MAX(Classes_finales!D:D),$M$1,Donnees_SIG!J4348))</f>
        <v>4.3874430031481157</v>
      </c>
      <c r="P4348" t="s">
        <v>39</v>
      </c>
    </row>
    <row r="4349" spans="1:16">
      <c r="A4349" t="s">
        <v>8732</v>
      </c>
      <c r="B4349" t="s">
        <v>8733</v>
      </c>
      <c r="C4349">
        <v>77.871696471999996</v>
      </c>
      <c r="D4349" t="s">
        <v>37</v>
      </c>
      <c r="E4349">
        <v>793689.14416198095</v>
      </c>
      <c r="F4349">
        <v>9639388.5632501096</v>
      </c>
      <c r="G4349">
        <f>IF(C4349="","",VLOOKUP(C4349,Classes_detaillees!B:D,Classes_detaillees!C$1,TRUE))</f>
        <v>80</v>
      </c>
      <c r="H4349">
        <f>IF(C4349="","",VLOOKUP(C4349,Classes_finales!B:D,Classes_finales!C$1,TRUE))</f>
        <v>80</v>
      </c>
      <c r="I4349">
        <f t="shared" si="67"/>
        <v>20</v>
      </c>
      <c r="J4349" s="31">
        <f>Classes_finales!$W$30*C4349^3+Classes_finales!$W$31*C4349^2+Classes_finales!$W$32*C4349+Classes_finales!$W$33</f>
        <v>7.8497208952981108</v>
      </c>
      <c r="K4349">
        <f>IF(OR(C4349&lt;10,C4349&gt;450),0,IF(H4349&gt;=MAX(Classes_finales!D:D),$M$1,Donnees_SIG!J4349))</f>
        <v>7.914299999999999</v>
      </c>
      <c r="P4349" t="s">
        <v>39</v>
      </c>
    </row>
    <row r="4350" spans="1:16">
      <c r="A4350" t="s">
        <v>8734</v>
      </c>
      <c r="B4350" t="s">
        <v>8735</v>
      </c>
      <c r="C4350">
        <v>71.637100219999994</v>
      </c>
      <c r="D4350" t="s">
        <v>37</v>
      </c>
      <c r="E4350">
        <v>791137.97539478203</v>
      </c>
      <c r="F4350">
        <v>9638538.3126139194</v>
      </c>
      <c r="G4350">
        <f>IF(C4350="","",VLOOKUP(C4350,Classes_detaillees!B:D,Classes_detaillees!C$1,TRUE))</f>
        <v>75</v>
      </c>
      <c r="H4350">
        <f>IF(C4350="","",VLOOKUP(C4350,Classes_finales!B:D,Classes_finales!C$1,TRUE))</f>
        <v>80</v>
      </c>
      <c r="I4350">
        <f t="shared" si="67"/>
        <v>20</v>
      </c>
      <c r="J4350" s="31">
        <f>Classes_finales!$W$30*C4350^3+Classes_finales!$W$31*C4350^2+Classes_finales!$W$32*C4350+Classes_finales!$W$33</f>
        <v>7.5359224595853185</v>
      </c>
      <c r="K4350">
        <f>IF(OR(C4350&lt;10,C4350&gt;450),0,IF(H4350&gt;=MAX(Classes_finales!D:D),$M$1,Donnees_SIG!J4350))</f>
        <v>7.914299999999999</v>
      </c>
      <c r="P4350" t="s">
        <v>39</v>
      </c>
    </row>
    <row r="4351" spans="1:16">
      <c r="A4351" t="s">
        <v>8736</v>
      </c>
      <c r="B4351" s="31" t="s">
        <v>8737</v>
      </c>
      <c r="C4351">
        <v>48.442699431999998</v>
      </c>
      <c r="D4351" t="s">
        <v>37</v>
      </c>
      <c r="E4351">
        <v>792489.26844193402</v>
      </c>
      <c r="F4351">
        <v>9638537.2425617706</v>
      </c>
      <c r="G4351">
        <f>IF(C4351="","",VLOOKUP(C4351,Classes_detaillees!B:D,Classes_detaillees!C$1,TRUE))</f>
        <v>50</v>
      </c>
      <c r="H4351">
        <f>IF(C4351="","",VLOOKUP(C4351,Classes_finales!B:D,Classes_finales!C$1,TRUE))</f>
        <v>50</v>
      </c>
      <c r="I4351">
        <f t="shared" si="67"/>
        <v>20</v>
      </c>
      <c r="J4351" s="31">
        <f>Classes_finales!$W$30*C4351^3+Classes_finales!$W$31*C4351^2+Classes_finales!$W$32*C4351+Classes_finales!$W$33</f>
        <v>5.1678139447149256</v>
      </c>
      <c r="K4351">
        <f>IF(OR(C4351&lt;10,C4351&gt;450),0,IF(H4351&gt;=MAX(Classes_finales!D:D),$M$1,Donnees_SIG!J4351))</f>
        <v>5.1678139447149256</v>
      </c>
      <c r="P4351" t="s">
        <v>39</v>
      </c>
    </row>
    <row r="4352" spans="1:16">
      <c r="A4352" t="s">
        <v>8738</v>
      </c>
      <c r="B4352" t="s">
        <v>8739</v>
      </c>
      <c r="C4352">
        <v>55.451999663999999</v>
      </c>
      <c r="D4352" t="s">
        <v>37</v>
      </c>
      <c r="E4352">
        <v>786650.33448407997</v>
      </c>
      <c r="F4352">
        <v>9636165.0965989791</v>
      </c>
      <c r="G4352">
        <f>IF(C4352="","",VLOOKUP(C4352,Classes_detaillees!B:D,Classes_detaillees!C$1,TRUE))</f>
        <v>60</v>
      </c>
      <c r="H4352">
        <f>IF(C4352="","",VLOOKUP(C4352,Classes_finales!B:D,Classes_finales!C$1,TRUE))</f>
        <v>60</v>
      </c>
      <c r="I4352">
        <f t="shared" si="67"/>
        <v>20</v>
      </c>
      <c r="J4352" s="31">
        <f>Classes_finales!$W$30*C4352^3+Classes_finales!$W$31*C4352^2+Classes_finales!$W$32*C4352+Classes_finales!$W$33</f>
        <v>6.0321381795836757</v>
      </c>
      <c r="K4352">
        <f>IF(OR(C4352&lt;10,C4352&gt;450),0,IF(H4352&gt;=MAX(Classes_finales!D:D),$M$1,Donnees_SIG!J4352))</f>
        <v>6.0321381795836757</v>
      </c>
      <c r="P4352" t="s">
        <v>39</v>
      </c>
    </row>
    <row r="4353" spans="1:16">
      <c r="A4353" t="s">
        <v>8740</v>
      </c>
      <c r="B4353" t="s">
        <v>8741</v>
      </c>
      <c r="C4353">
        <v>51.394798279</v>
      </c>
      <c r="D4353" t="s">
        <v>37</v>
      </c>
      <c r="E4353">
        <v>790792.90076245705</v>
      </c>
      <c r="F4353">
        <v>9638494.5667308103</v>
      </c>
      <c r="G4353">
        <f>IF(C4353="","",VLOOKUP(C4353,Classes_detaillees!B:D,Classes_detaillees!C$1,TRUE))</f>
        <v>55</v>
      </c>
      <c r="H4353">
        <f>IF(C4353="","",VLOOKUP(C4353,Classes_finales!B:D,Classes_finales!C$1,TRUE))</f>
        <v>60</v>
      </c>
      <c r="I4353">
        <f t="shared" si="67"/>
        <v>20</v>
      </c>
      <c r="J4353" s="31">
        <f>Classes_finales!$W$30*C4353^3+Classes_finales!$W$31*C4353^2+Classes_finales!$W$32*C4353+Classes_finales!$W$33</f>
        <v>5.54268926126616</v>
      </c>
      <c r="K4353">
        <f>IF(OR(C4353&lt;10,C4353&gt;450),0,IF(H4353&gt;=MAX(Classes_finales!D:D),$M$1,Donnees_SIG!J4353))</f>
        <v>5.54268926126616</v>
      </c>
      <c r="P4353" t="s">
        <v>39</v>
      </c>
    </row>
    <row r="4354" spans="1:16">
      <c r="A4354" t="s">
        <v>8742</v>
      </c>
      <c r="B4354" t="s">
        <v>8743</v>
      </c>
      <c r="C4354">
        <v>28.032499312999999</v>
      </c>
      <c r="D4354" t="s">
        <v>37</v>
      </c>
      <c r="E4354">
        <v>790639.72559951199</v>
      </c>
      <c r="F4354">
        <v>9638425.0357583109</v>
      </c>
      <c r="G4354">
        <f>IF(C4354="","",VLOOKUP(C4354,Classes_detaillees!B:D,Classes_detaillees!C$1,TRUE))</f>
        <v>30</v>
      </c>
      <c r="H4354">
        <f>IF(C4354="","",VLOOKUP(C4354,Classes_finales!B:D,Classes_finales!C$1,TRUE))</f>
        <v>30</v>
      </c>
      <c r="I4354">
        <f t="shared" si="67"/>
        <v>20</v>
      </c>
      <c r="J4354" s="31">
        <f>Classes_finales!$W$30*C4354^3+Classes_finales!$W$31*C4354^2+Classes_finales!$W$32*C4354+Classes_finales!$W$33</f>
        <v>2.4055849071280404</v>
      </c>
      <c r="K4354">
        <f>IF(OR(C4354&lt;10,C4354&gt;450),0,IF(H4354&gt;=MAX(Classes_finales!D:D),$M$1,Donnees_SIG!J4354))</f>
        <v>2.4055849071280404</v>
      </c>
      <c r="P4354" t="s">
        <v>39</v>
      </c>
    </row>
    <row r="4355" spans="1:16">
      <c r="A4355" t="s">
        <v>8744</v>
      </c>
      <c r="B4355" s="31" t="s">
        <v>8745</v>
      </c>
      <c r="C4355">
        <v>7.3312001228000003</v>
      </c>
      <c r="D4355" t="s">
        <v>37</v>
      </c>
      <c r="E4355">
        <v>790595.03289814002</v>
      </c>
      <c r="F4355">
        <v>9638706.4832304008</v>
      </c>
      <c r="G4355">
        <f>IF(C4355="","",VLOOKUP(C4355,Classes_detaillees!B:D,Classes_detaillees!C$1,TRUE))</f>
        <v>10</v>
      </c>
      <c r="H4355">
        <f>IF(C4355="","",VLOOKUP(C4355,Classes_finales!B:D,Classes_finales!C$1,TRUE))</f>
        <v>10</v>
      </c>
      <c r="I4355">
        <f t="shared" ref="I4355:I4418" si="68">IF(E4355="","",20)</f>
        <v>20</v>
      </c>
      <c r="J4355" s="31">
        <f>Classes_finales!$W$30*C4355^3+Classes_finales!$W$31*C4355^2+Classes_finales!$W$32*C4355+Classes_finales!$W$33</f>
        <v>4.980705026636334E-2</v>
      </c>
      <c r="K4355">
        <f>IF(OR(C4355&lt;10,C4355&gt;450),0,IF(H4355&gt;=MAX(Classes_finales!D:D),$M$1,Donnees_SIG!J4355))</f>
        <v>0</v>
      </c>
      <c r="P4355" t="s">
        <v>39</v>
      </c>
    </row>
    <row r="4356" spans="1:16">
      <c r="A4356" t="s">
        <v>8746</v>
      </c>
      <c r="B4356" s="31" t="s">
        <v>8747</v>
      </c>
      <c r="C4356">
        <v>20.548799514999999</v>
      </c>
      <c r="D4356" t="s">
        <v>37</v>
      </c>
      <c r="E4356">
        <v>792469.58591933502</v>
      </c>
      <c r="F4356">
        <v>9638531.5009542108</v>
      </c>
      <c r="G4356">
        <f>IF(C4356="","",VLOOKUP(C4356,Classes_detaillees!B:D,Classes_detaillees!C$1,TRUE))</f>
        <v>25</v>
      </c>
      <c r="H4356">
        <f>IF(C4356="","",VLOOKUP(C4356,Classes_finales!B:D,Classes_finales!C$1,TRUE))</f>
        <v>30</v>
      </c>
      <c r="I4356">
        <f t="shared" si="68"/>
        <v>20</v>
      </c>
      <c r="J4356" s="31">
        <f>Classes_finales!$W$30*C4356^3+Classes_finales!$W$31*C4356^2+Classes_finales!$W$32*C4356+Classes_finales!$W$33</f>
        <v>1.4469477365124432</v>
      </c>
      <c r="K4356">
        <f>IF(OR(C4356&lt;10,C4356&gt;450),0,IF(H4356&gt;=MAX(Classes_finales!D:D),$M$1,Donnees_SIG!J4356))</f>
        <v>1.4469477365124432</v>
      </c>
      <c r="P4356" t="s">
        <v>39</v>
      </c>
    </row>
    <row r="4357" spans="1:16">
      <c r="A4357" t="s">
        <v>8748</v>
      </c>
      <c r="B4357" t="s">
        <v>8749</v>
      </c>
      <c r="C4357">
        <v>119.52200317</v>
      </c>
      <c r="D4357" t="s">
        <v>37</v>
      </c>
      <c r="E4357">
        <v>790315.08587413398</v>
      </c>
      <c r="F4357">
        <v>9638835.9333216194</v>
      </c>
      <c r="G4357">
        <f>IF(C4357="","",VLOOKUP(C4357,Classes_detaillees!B:D,Classes_detaillees!C$1,TRUE))</f>
        <v>120</v>
      </c>
      <c r="H4357">
        <f>IF(C4357="","",VLOOKUP(C4357,Classes_finales!B:D,Classes_finales!C$1,TRUE))</f>
        <v>80</v>
      </c>
      <c r="I4357">
        <f t="shared" si="68"/>
        <v>20</v>
      </c>
      <c r="J4357" s="31">
        <f>Classes_finales!$W$30*C4357^3+Classes_finales!$W$31*C4357^2+Classes_finales!$W$32*C4357+Classes_finales!$W$33</f>
        <v>3.6025686946691313</v>
      </c>
      <c r="K4357">
        <f>IF(OR(C4357&lt;10,C4357&gt;450),0,IF(H4357&gt;=MAX(Classes_finales!D:D),$M$1,Donnees_SIG!J4357))</f>
        <v>7.914299999999999</v>
      </c>
      <c r="P4357" t="s">
        <v>39</v>
      </c>
    </row>
    <row r="4358" spans="1:16">
      <c r="A4358" t="s">
        <v>8750</v>
      </c>
      <c r="B4358" t="s">
        <v>8751</v>
      </c>
      <c r="C4358">
        <v>43.229000092</v>
      </c>
      <c r="D4358" t="s">
        <v>37</v>
      </c>
      <c r="E4358">
        <v>790422.37753457902</v>
      </c>
      <c r="F4358">
        <v>9637442.1611568499</v>
      </c>
      <c r="G4358">
        <f>IF(C4358="","",VLOOKUP(C4358,Classes_detaillees!B:D,Classes_detaillees!C$1,TRUE))</f>
        <v>45</v>
      </c>
      <c r="H4358">
        <f>IF(C4358="","",VLOOKUP(C4358,Classes_finales!B:D,Classes_finales!C$1,TRUE))</f>
        <v>50</v>
      </c>
      <c r="I4358">
        <f t="shared" si="68"/>
        <v>20</v>
      </c>
      <c r="J4358" s="31">
        <f>Classes_finales!$W$30*C4358^3+Classes_finales!$W$31*C4358^2+Classes_finales!$W$32*C4358+Classes_finales!$W$33</f>
        <v>4.4775914846586389</v>
      </c>
      <c r="K4358">
        <f>IF(OR(C4358&lt;10,C4358&gt;450),0,IF(H4358&gt;=MAX(Classes_finales!D:D),$M$1,Donnees_SIG!J4358))</f>
        <v>4.4775914846586389</v>
      </c>
      <c r="P4358" t="s">
        <v>39</v>
      </c>
    </row>
    <row r="4359" spans="1:16">
      <c r="A4359" t="s">
        <v>8752</v>
      </c>
      <c r="B4359" t="s">
        <v>8753</v>
      </c>
      <c r="C4359">
        <v>133.91729735999999</v>
      </c>
      <c r="D4359" t="s">
        <v>37</v>
      </c>
      <c r="E4359">
        <v>792079.71808532695</v>
      </c>
      <c r="F4359">
        <v>9638392.4771330096</v>
      </c>
      <c r="G4359">
        <f>IF(C4359="","",VLOOKUP(C4359,Classes_detaillees!B:D,Classes_detaillees!C$1,TRUE))</f>
        <v>135</v>
      </c>
      <c r="H4359">
        <f>IF(C4359="","",VLOOKUP(C4359,Classes_finales!B:D,Classes_finales!C$1,TRUE))</f>
        <v>80</v>
      </c>
      <c r="I4359">
        <f t="shared" si="68"/>
        <v>20</v>
      </c>
      <c r="J4359" s="31">
        <f>Classes_finales!$W$30*C4359^3+Classes_finales!$W$31*C4359^2+Classes_finales!$W$32*C4359+Classes_finales!$W$33</f>
        <v>-1.4363866732200452</v>
      </c>
      <c r="K4359">
        <f>IF(OR(C4359&lt;10,C4359&gt;450),0,IF(H4359&gt;=MAX(Classes_finales!D:D),$M$1,Donnees_SIG!J4359))</f>
        <v>7.914299999999999</v>
      </c>
      <c r="P4359" t="s">
        <v>39</v>
      </c>
    </row>
    <row r="4360" spans="1:16">
      <c r="A4360" t="s">
        <v>8754</v>
      </c>
      <c r="B4360" t="s">
        <v>8755</v>
      </c>
      <c r="C4360">
        <v>112.15129852</v>
      </c>
      <c r="D4360" t="s">
        <v>37</v>
      </c>
      <c r="E4360">
        <v>790489.45418059395</v>
      </c>
      <c r="F4360">
        <v>9637186.4377486706</v>
      </c>
      <c r="G4360">
        <f>IF(C4360="","",VLOOKUP(C4360,Classes_detaillees!B:D,Classes_detaillees!C$1,TRUE))</f>
        <v>115</v>
      </c>
      <c r="H4360">
        <f>IF(C4360="","",VLOOKUP(C4360,Classes_finales!B:D,Classes_finales!C$1,TRUE))</f>
        <v>80</v>
      </c>
      <c r="I4360">
        <f t="shared" si="68"/>
        <v>20</v>
      </c>
      <c r="J4360" s="31">
        <f>Classes_finales!$W$30*C4360^3+Classes_finales!$W$31*C4360^2+Classes_finales!$W$32*C4360+Classes_finales!$W$33</f>
        <v>5.3625319406684433</v>
      </c>
      <c r="K4360">
        <f>IF(OR(C4360&lt;10,C4360&gt;450),0,IF(H4360&gt;=MAX(Classes_finales!D:D),$M$1,Donnees_SIG!J4360))</f>
        <v>7.914299999999999</v>
      </c>
      <c r="P4360" t="s">
        <v>39</v>
      </c>
    </row>
    <row r="4361" spans="1:16">
      <c r="A4361" t="s">
        <v>8756</v>
      </c>
      <c r="B4361" s="31" t="s">
        <v>8757</v>
      </c>
      <c r="C4361">
        <v>75.973197936999995</v>
      </c>
      <c r="D4361" t="s">
        <v>37</v>
      </c>
      <c r="E4361">
        <v>789845.73329171597</v>
      </c>
      <c r="F4361">
        <v>9637885.44928075</v>
      </c>
      <c r="G4361">
        <f>IF(C4361="","",VLOOKUP(C4361,Classes_detaillees!B:D,Classes_detaillees!C$1,TRUE))</f>
        <v>80</v>
      </c>
      <c r="H4361">
        <f>IF(C4361="","",VLOOKUP(C4361,Classes_finales!B:D,Classes_finales!C$1,TRUE))</f>
        <v>80</v>
      </c>
      <c r="I4361">
        <f t="shared" si="68"/>
        <v>20</v>
      </c>
      <c r="J4361" s="31">
        <f>Classes_finales!$W$30*C4361^3+Classes_finales!$W$31*C4361^2+Classes_finales!$W$32*C4361+Classes_finales!$W$33</f>
        <v>7.7731791807790742</v>
      </c>
      <c r="K4361">
        <f>IF(OR(C4361&lt;10,C4361&gt;450),0,IF(H4361&gt;=MAX(Classes_finales!D:D),$M$1,Donnees_SIG!J4361))</f>
        <v>7.914299999999999</v>
      </c>
      <c r="P4361" t="s">
        <v>39</v>
      </c>
    </row>
    <row r="4362" spans="1:16">
      <c r="A4362" t="s">
        <v>8758</v>
      </c>
      <c r="B4362" t="s">
        <v>8759</v>
      </c>
      <c r="C4362">
        <v>68.814796447999996</v>
      </c>
      <c r="D4362" t="s">
        <v>37</v>
      </c>
      <c r="E4362">
        <v>790445.592503967</v>
      </c>
      <c r="F4362">
        <v>9636911.5547651108</v>
      </c>
      <c r="G4362">
        <f>IF(C4362="","",VLOOKUP(C4362,Classes_detaillees!B:D,Classes_detaillees!C$1,TRUE))</f>
        <v>70</v>
      </c>
      <c r="H4362">
        <f>IF(C4362="","",VLOOKUP(C4362,Classes_finales!B:D,Classes_finales!C$1,TRUE))</f>
        <v>70</v>
      </c>
      <c r="I4362">
        <f t="shared" si="68"/>
        <v>20</v>
      </c>
      <c r="J4362" s="31">
        <f>Classes_finales!$W$30*C4362^3+Classes_finales!$W$31*C4362^2+Classes_finales!$W$32*C4362+Classes_finales!$W$33</f>
        <v>7.3384929505292682</v>
      </c>
      <c r="K4362">
        <f>IF(OR(C4362&lt;10,C4362&gt;450),0,IF(H4362&gt;=MAX(Classes_finales!D:D),$M$1,Donnees_SIG!J4362))</f>
        <v>7.3384929505292682</v>
      </c>
      <c r="P4362" t="s">
        <v>39</v>
      </c>
    </row>
    <row r="4363" spans="1:16">
      <c r="A4363" t="s">
        <v>8760</v>
      </c>
      <c r="B4363" s="31" t="s">
        <v>8761</v>
      </c>
      <c r="C4363">
        <v>185.66859435999999</v>
      </c>
      <c r="D4363" t="s">
        <v>37</v>
      </c>
      <c r="E4363">
        <v>792528.68155242503</v>
      </c>
      <c r="F4363">
        <v>9638621.7913468201</v>
      </c>
      <c r="G4363">
        <f>IF(C4363="","",VLOOKUP(C4363,Classes_detaillees!B:D,Classes_detaillees!C$1,TRUE))</f>
        <v>190</v>
      </c>
      <c r="H4363">
        <f>IF(C4363="","",VLOOKUP(C4363,Classes_finales!B:D,Classes_finales!C$1,TRUE))</f>
        <v>80</v>
      </c>
      <c r="I4363">
        <f t="shared" si="68"/>
        <v>20</v>
      </c>
      <c r="J4363" s="31">
        <f>Classes_finales!$W$30*C4363^3+Classes_finales!$W$31*C4363^2+Classes_finales!$W$32*C4363+Classes_finales!$W$33</f>
        <v>-42.083364131538033</v>
      </c>
      <c r="K4363">
        <f>IF(OR(C4363&lt;10,C4363&gt;450),0,IF(H4363&gt;=MAX(Classes_finales!D:D),$M$1,Donnees_SIG!J4363))</f>
        <v>7.914299999999999</v>
      </c>
      <c r="P4363" t="s">
        <v>39</v>
      </c>
    </row>
    <row r="4364" spans="1:16">
      <c r="A4364" t="s">
        <v>8762</v>
      </c>
      <c r="B4364" t="s">
        <v>8763</v>
      </c>
      <c r="C4364">
        <v>105.25469971</v>
      </c>
      <c r="D4364" t="s">
        <v>37</v>
      </c>
      <c r="E4364">
        <v>790645.22899526299</v>
      </c>
      <c r="F4364">
        <v>9637892.1627411898</v>
      </c>
      <c r="G4364">
        <f>IF(C4364="","",VLOOKUP(C4364,Classes_detaillees!B:D,Classes_detaillees!C$1,TRUE))</f>
        <v>110</v>
      </c>
      <c r="H4364">
        <f>IF(C4364="","",VLOOKUP(C4364,Classes_finales!B:D,Classes_finales!C$1,TRUE))</f>
        <v>80</v>
      </c>
      <c r="I4364">
        <f t="shared" si="68"/>
        <v>20</v>
      </c>
      <c r="J4364" s="31">
        <f>Classes_finales!$W$30*C4364^3+Classes_finales!$W$31*C4364^2+Classes_finales!$W$32*C4364+Classes_finales!$W$33</f>
        <v>6.5627135159333783</v>
      </c>
      <c r="K4364">
        <f>IF(OR(C4364&lt;10,C4364&gt;450),0,IF(H4364&gt;=MAX(Classes_finales!D:D),$M$1,Donnees_SIG!J4364))</f>
        <v>7.914299999999999</v>
      </c>
      <c r="P4364" t="s">
        <v>39</v>
      </c>
    </row>
    <row r="4365" spans="1:16">
      <c r="A4365" t="s">
        <v>8764</v>
      </c>
      <c r="B4365" s="31" t="s">
        <v>8765</v>
      </c>
      <c r="C4365">
        <v>39.680698395</v>
      </c>
      <c r="D4365" t="s">
        <v>37</v>
      </c>
      <c r="E4365">
        <v>791135.03014790895</v>
      </c>
      <c r="F4365">
        <v>9638505.4057304803</v>
      </c>
      <c r="G4365">
        <f>IF(C4365="","",VLOOKUP(C4365,Classes_detaillees!B:D,Classes_detaillees!C$1,TRUE))</f>
        <v>40</v>
      </c>
      <c r="H4365">
        <f>IF(C4365="","",VLOOKUP(C4365,Classes_finales!B:D,Classes_finales!C$1,TRUE))</f>
        <v>40</v>
      </c>
      <c r="I4365">
        <f t="shared" si="68"/>
        <v>20</v>
      </c>
      <c r="J4365" s="31">
        <f>Classes_finales!$W$30*C4365^3+Classes_finales!$W$31*C4365^2+Classes_finales!$W$32*C4365+Classes_finales!$W$33</f>
        <v>3.9945678706509278</v>
      </c>
      <c r="K4365">
        <f>IF(OR(C4365&lt;10,C4365&gt;450),0,IF(H4365&gt;=MAX(Classes_finales!D:D),$M$1,Donnees_SIG!J4365))</f>
        <v>3.9945678706509278</v>
      </c>
      <c r="P4365" t="s">
        <v>39</v>
      </c>
    </row>
    <row r="4366" spans="1:16">
      <c r="A4366" t="s">
        <v>8766</v>
      </c>
      <c r="B4366" t="s">
        <v>8767</v>
      </c>
      <c r="C4366">
        <v>22.205299376999999</v>
      </c>
      <c r="D4366" t="s">
        <v>37</v>
      </c>
      <c r="E4366">
        <v>789860.53249964805</v>
      </c>
      <c r="F4366">
        <v>9637426.9928174391</v>
      </c>
      <c r="G4366">
        <f>IF(C4366="","",VLOOKUP(C4366,Classes_detaillees!B:D,Classes_detaillees!C$1,TRUE))</f>
        <v>25</v>
      </c>
      <c r="H4366">
        <f>IF(C4366="","",VLOOKUP(C4366,Classes_finales!B:D,Classes_finales!C$1,TRUE))</f>
        <v>30</v>
      </c>
      <c r="I4366">
        <f t="shared" si="68"/>
        <v>20</v>
      </c>
      <c r="J4366" s="31">
        <f>Classes_finales!$W$30*C4366^3+Classes_finales!$W$31*C4366^2+Classes_finales!$W$32*C4366+Classes_finales!$W$33</f>
        <v>1.6515695373724308</v>
      </c>
      <c r="K4366">
        <f>IF(OR(C4366&lt;10,C4366&gt;450),0,IF(H4366&gt;=MAX(Classes_finales!D:D),$M$1,Donnees_SIG!J4366))</f>
        <v>1.6515695373724308</v>
      </c>
      <c r="P4366" t="s">
        <v>39</v>
      </c>
    </row>
    <row r="4367" spans="1:16">
      <c r="A4367" t="s">
        <v>8768</v>
      </c>
      <c r="B4367" t="s">
        <v>8769</v>
      </c>
      <c r="C4367">
        <v>40.546699523999997</v>
      </c>
      <c r="D4367" t="s">
        <v>37</v>
      </c>
      <c r="E4367">
        <v>783148.912046785</v>
      </c>
      <c r="F4367">
        <v>9636441.8781811707</v>
      </c>
      <c r="G4367">
        <f>IF(C4367="","",VLOOKUP(C4367,Classes_detaillees!B:D,Classes_detaillees!C$1,TRUE))</f>
        <v>45</v>
      </c>
      <c r="H4367">
        <f>IF(C4367="","",VLOOKUP(C4367,Classes_finales!B:D,Classes_finales!C$1,TRUE))</f>
        <v>50</v>
      </c>
      <c r="I4367">
        <f t="shared" si="68"/>
        <v>20</v>
      </c>
      <c r="J4367" s="31">
        <f>Classes_finales!$W$30*C4367^3+Classes_finales!$W$31*C4367^2+Classes_finales!$W$32*C4367+Classes_finales!$W$33</f>
        <v>4.1130801208065755</v>
      </c>
      <c r="K4367">
        <f>IF(OR(C4367&lt;10,C4367&gt;450),0,IF(H4367&gt;=MAX(Classes_finales!D:D),$M$1,Donnees_SIG!J4367))</f>
        <v>4.1130801208065755</v>
      </c>
      <c r="P4367" t="s">
        <v>39</v>
      </c>
    </row>
    <row r="4368" spans="1:16">
      <c r="A4368" t="s">
        <v>8770</v>
      </c>
      <c r="B4368" t="s">
        <v>8771</v>
      </c>
      <c r="C4368">
        <v>17.919700623000001</v>
      </c>
      <c r="D4368" t="s">
        <v>37</v>
      </c>
      <c r="E4368">
        <v>782866.12297155405</v>
      </c>
      <c r="F4368">
        <v>9635853.9872447494</v>
      </c>
      <c r="G4368">
        <f>IF(C4368="","",VLOOKUP(C4368,Classes_detaillees!B:D,Classes_detaillees!C$1,TRUE))</f>
        <v>20</v>
      </c>
      <c r="H4368">
        <f>IF(C4368="","",VLOOKUP(C4368,Classes_finales!B:D,Classes_finales!C$1,TRUE))</f>
        <v>30</v>
      </c>
      <c r="I4368">
        <f t="shared" si="68"/>
        <v>20</v>
      </c>
      <c r="J4368" s="31">
        <f>Classes_finales!$W$30*C4368^3+Classes_finales!$W$31*C4368^2+Classes_finales!$W$32*C4368+Classes_finales!$W$33</f>
        <v>1.1332995067833118</v>
      </c>
      <c r="K4368">
        <f>IF(OR(C4368&lt;10,C4368&gt;450),0,IF(H4368&gt;=MAX(Classes_finales!D:D),$M$1,Donnees_SIG!J4368))</f>
        <v>1.1332995067833118</v>
      </c>
      <c r="P4368" t="s">
        <v>39</v>
      </c>
    </row>
    <row r="4369" spans="1:16">
      <c r="A4369" t="s">
        <v>8772</v>
      </c>
      <c r="B4369" t="s">
        <v>8773</v>
      </c>
      <c r="C4369">
        <v>69.882400512999993</v>
      </c>
      <c r="D4369" t="s">
        <v>37</v>
      </c>
      <c r="E4369">
        <v>785655.49786212097</v>
      </c>
      <c r="F4369">
        <v>9635933.9348650798</v>
      </c>
      <c r="G4369">
        <f>IF(C4369="","",VLOOKUP(C4369,Classes_detaillees!B:D,Classes_detaillees!C$1,TRUE))</f>
        <v>70</v>
      </c>
      <c r="H4369">
        <f>IF(C4369="","",VLOOKUP(C4369,Classes_finales!B:D,Classes_finales!C$1,TRUE))</f>
        <v>70</v>
      </c>
      <c r="I4369">
        <f t="shared" si="68"/>
        <v>20</v>
      </c>
      <c r="J4369" s="31">
        <f>Classes_finales!$W$30*C4369^3+Classes_finales!$W$31*C4369^2+Classes_finales!$W$32*C4369+Classes_finales!$W$33</f>
        <v>7.4169345696201834</v>
      </c>
      <c r="K4369">
        <f>IF(OR(C4369&lt;10,C4369&gt;450),0,IF(H4369&gt;=MAX(Classes_finales!D:D),$M$1,Donnees_SIG!J4369))</f>
        <v>7.4169345696201834</v>
      </c>
      <c r="P4369" t="s">
        <v>39</v>
      </c>
    </row>
    <row r="4370" spans="1:16">
      <c r="A4370" t="s">
        <v>8774</v>
      </c>
      <c r="B4370" t="s">
        <v>8775</v>
      </c>
      <c r="C4370">
        <v>210.54150390999999</v>
      </c>
      <c r="D4370" t="s">
        <v>37</v>
      </c>
      <c r="E4370">
        <v>791546.26945503801</v>
      </c>
      <c r="F4370">
        <v>9638377.2273631506</v>
      </c>
      <c r="G4370">
        <f>IF(C4370="","",VLOOKUP(C4370,Classes_detaillees!B:D,Classes_detaillees!C$1,TRUE))</f>
        <v>215</v>
      </c>
      <c r="H4370">
        <f>IF(C4370="","",VLOOKUP(C4370,Classes_finales!B:D,Classes_finales!C$1,TRUE))</f>
        <v>80</v>
      </c>
      <c r="I4370">
        <f t="shared" si="68"/>
        <v>20</v>
      </c>
      <c r="J4370" s="31">
        <f>Classes_finales!$W$30*C4370^3+Classes_finales!$W$31*C4370^2+Classes_finales!$W$32*C4370+Classes_finales!$W$33</f>
        <v>-77.633410891646051</v>
      </c>
      <c r="K4370">
        <f>IF(OR(C4370&lt;10,C4370&gt;450),0,IF(H4370&gt;=MAX(Classes_finales!D:D),$M$1,Donnees_SIG!J4370))</f>
        <v>7.914299999999999</v>
      </c>
      <c r="P4370" t="s">
        <v>39</v>
      </c>
    </row>
    <row r="4371" spans="1:16">
      <c r="A4371" t="s">
        <v>8776</v>
      </c>
      <c r="B4371" t="s">
        <v>8777</v>
      </c>
      <c r="C4371">
        <v>39.132301331000001</v>
      </c>
      <c r="D4371" t="s">
        <v>37</v>
      </c>
      <c r="E4371">
        <v>790784.93942878395</v>
      </c>
      <c r="F4371">
        <v>9638196.3995787594</v>
      </c>
      <c r="G4371">
        <f>IF(C4371="","",VLOOKUP(C4371,Classes_detaillees!B:D,Classes_detaillees!C$1,TRUE))</f>
        <v>40</v>
      </c>
      <c r="H4371">
        <f>IF(C4371="","",VLOOKUP(C4371,Classes_finales!B:D,Classes_finales!C$1,TRUE))</f>
        <v>40</v>
      </c>
      <c r="I4371">
        <f t="shared" si="68"/>
        <v>20</v>
      </c>
      <c r="J4371" s="31">
        <f>Classes_finales!$W$30*C4371^3+Classes_finales!$W$31*C4371^2+Classes_finales!$W$32*C4371+Classes_finales!$W$33</f>
        <v>3.9193745378414317</v>
      </c>
      <c r="K4371">
        <f>IF(OR(C4371&lt;10,C4371&gt;450),0,IF(H4371&gt;=MAX(Classes_finales!D:D),$M$1,Donnees_SIG!J4371))</f>
        <v>3.9193745378414317</v>
      </c>
      <c r="P4371" t="s">
        <v>39</v>
      </c>
    </row>
    <row r="4372" spans="1:16">
      <c r="A4372" t="s">
        <v>8778</v>
      </c>
      <c r="B4372" t="s">
        <v>8779</v>
      </c>
      <c r="C4372">
        <v>10.837400435999999</v>
      </c>
      <c r="D4372" t="s">
        <v>37</v>
      </c>
      <c r="E4372">
        <v>792279.78411104099</v>
      </c>
      <c r="F4372">
        <v>9638693.7559022792</v>
      </c>
      <c r="G4372">
        <f>IF(C4372="","",VLOOKUP(C4372,Classes_detaillees!B:D,Classes_detaillees!C$1,TRUE))</f>
        <v>15</v>
      </c>
      <c r="H4372">
        <f>IF(C4372="","",VLOOKUP(C4372,Classes_finales!B:D,Classes_finales!C$1,TRUE))</f>
        <v>15</v>
      </c>
      <c r="I4372">
        <f t="shared" si="68"/>
        <v>20</v>
      </c>
      <c r="J4372" s="31">
        <f>Classes_finales!$W$30*C4372^3+Classes_finales!$W$31*C4372^2+Classes_finales!$W$32*C4372+Classes_finales!$W$33</f>
        <v>0.37187954019564384</v>
      </c>
      <c r="K4372">
        <f>IF(OR(C4372&lt;10,C4372&gt;450),0,IF(H4372&gt;=MAX(Classes_finales!D:D),$M$1,Donnees_SIG!J4372))</f>
        <v>0.37187954019564384</v>
      </c>
      <c r="P4372" t="s">
        <v>39</v>
      </c>
    </row>
    <row r="4373" spans="1:16">
      <c r="A4373" t="s">
        <v>8780</v>
      </c>
      <c r="B4373" s="31" t="s">
        <v>8781</v>
      </c>
      <c r="C4373">
        <v>59.857898712000001</v>
      </c>
      <c r="D4373" t="s">
        <v>37</v>
      </c>
      <c r="E4373">
        <v>782883.10083829099</v>
      </c>
      <c r="F4373">
        <v>9635799.5551329609</v>
      </c>
      <c r="G4373">
        <f>IF(C4373="","",VLOOKUP(C4373,Classes_detaillees!B:D,Classes_detaillees!C$1,TRUE))</f>
        <v>60</v>
      </c>
      <c r="H4373">
        <f>IF(C4373="","",VLOOKUP(C4373,Classes_finales!B:D,Classes_finales!C$1,TRUE))</f>
        <v>60</v>
      </c>
      <c r="I4373">
        <f t="shared" si="68"/>
        <v>20</v>
      </c>
      <c r="J4373" s="31">
        <f>Classes_finales!$W$30*C4373^3+Classes_finales!$W$31*C4373^2+Classes_finales!$W$32*C4373+Classes_finales!$W$33</f>
        <v>6.5213653623907177</v>
      </c>
      <c r="K4373">
        <f>IF(OR(C4373&lt;10,C4373&gt;450),0,IF(H4373&gt;=MAX(Classes_finales!D:D),$M$1,Donnees_SIG!J4373))</f>
        <v>6.5213653623907177</v>
      </c>
      <c r="P4373" t="s">
        <v>39</v>
      </c>
    </row>
    <row r="4374" spans="1:16">
      <c r="A4374" t="s">
        <v>8782</v>
      </c>
      <c r="B4374" s="31" t="s">
        <v>8783</v>
      </c>
      <c r="C4374">
        <v>31.669700623000001</v>
      </c>
      <c r="D4374" t="s">
        <v>37</v>
      </c>
      <c r="E4374">
        <v>783054.05907533295</v>
      </c>
      <c r="F4374">
        <v>9636214.7233777493</v>
      </c>
      <c r="G4374">
        <f>IF(C4374="","",VLOOKUP(C4374,Classes_detaillees!B:D,Classes_detaillees!C$1,TRUE))</f>
        <v>35</v>
      </c>
      <c r="H4374">
        <f>IF(C4374="","",VLOOKUP(C4374,Classes_finales!B:D,Classes_finales!C$1,TRUE))</f>
        <v>35</v>
      </c>
      <c r="I4374">
        <f t="shared" si="68"/>
        <v>20</v>
      </c>
      <c r="J4374" s="31">
        <f>Classes_finales!$W$30*C4374^3+Classes_finales!$W$31*C4374^2+Classes_finales!$W$32*C4374+Classes_finales!$W$33</f>
        <v>2.8955646749378494</v>
      </c>
      <c r="K4374">
        <f>IF(OR(C4374&lt;10,C4374&gt;450),0,IF(H4374&gt;=MAX(Classes_finales!D:D),$M$1,Donnees_SIG!J4374))</f>
        <v>2.8955646749378494</v>
      </c>
      <c r="P4374" t="s">
        <v>39</v>
      </c>
    </row>
    <row r="4375" spans="1:16">
      <c r="A4375" t="s">
        <v>8784</v>
      </c>
      <c r="B4375" s="31" t="s">
        <v>8785</v>
      </c>
      <c r="C4375">
        <v>24.685199738000001</v>
      </c>
      <c r="D4375" t="s">
        <v>37</v>
      </c>
      <c r="E4375">
        <v>793372.42169642902</v>
      </c>
      <c r="F4375">
        <v>9638943.6420992799</v>
      </c>
      <c r="G4375">
        <f>IF(C4375="","",VLOOKUP(C4375,Classes_detaillees!B:D,Classes_detaillees!C$1,TRUE))</f>
        <v>25</v>
      </c>
      <c r="H4375">
        <f>IF(C4375="","",VLOOKUP(C4375,Classes_finales!B:D,Classes_finales!C$1,TRUE))</f>
        <v>30</v>
      </c>
      <c r="I4375">
        <f t="shared" si="68"/>
        <v>20</v>
      </c>
      <c r="J4375" s="31">
        <f>Classes_finales!$W$30*C4375^3+Classes_finales!$W$31*C4375^2+Classes_finales!$W$32*C4375+Classes_finales!$W$33</f>
        <v>1.966634839469783</v>
      </c>
      <c r="K4375">
        <f>IF(OR(C4375&lt;10,C4375&gt;450),0,IF(H4375&gt;=MAX(Classes_finales!D:D),$M$1,Donnees_SIG!J4375))</f>
        <v>1.966634839469783</v>
      </c>
      <c r="P4375" t="s">
        <v>39</v>
      </c>
    </row>
    <row r="4376" spans="1:16">
      <c r="A4376" t="s">
        <v>8786</v>
      </c>
      <c r="B4376" s="31" t="s">
        <v>8787</v>
      </c>
      <c r="C4376">
        <v>89.568000792999996</v>
      </c>
      <c r="D4376" t="s">
        <v>37</v>
      </c>
      <c r="E4376">
        <v>783098.494958136</v>
      </c>
      <c r="F4376">
        <v>9636422.3149839006</v>
      </c>
      <c r="G4376">
        <f>IF(C4376="","",VLOOKUP(C4376,Classes_detaillees!B:D,Classes_detaillees!C$1,TRUE))</f>
        <v>90</v>
      </c>
      <c r="H4376">
        <f>IF(C4376="","",VLOOKUP(C4376,Classes_finales!B:D,Classes_finales!C$1,TRUE))</f>
        <v>80</v>
      </c>
      <c r="I4376">
        <f t="shared" si="68"/>
        <v>20</v>
      </c>
      <c r="J4376" s="31">
        <f>Classes_finales!$W$30*C4376^3+Classes_finales!$W$31*C4376^2+Classes_finales!$W$32*C4376+Classes_finales!$W$33</f>
        <v>7.8970035915666656</v>
      </c>
      <c r="K4376">
        <f>IF(OR(C4376&lt;10,C4376&gt;450),0,IF(H4376&gt;=MAX(Classes_finales!D:D),$M$1,Donnees_SIG!J4376))</f>
        <v>7.914299999999999</v>
      </c>
      <c r="P4376" t="s">
        <v>39</v>
      </c>
    </row>
    <row r="4377" spans="1:16">
      <c r="A4377" t="s">
        <v>8788</v>
      </c>
      <c r="B4377" t="s">
        <v>8789</v>
      </c>
      <c r="C4377">
        <v>76.694801330999994</v>
      </c>
      <c r="D4377" t="s">
        <v>37</v>
      </c>
      <c r="E4377">
        <v>783292.90114149998</v>
      </c>
      <c r="F4377">
        <v>9636920.8835108094</v>
      </c>
      <c r="G4377">
        <f>IF(C4377="","",VLOOKUP(C4377,Classes_detaillees!B:D,Classes_detaillees!C$1,TRUE))</f>
        <v>80</v>
      </c>
      <c r="H4377">
        <f>IF(C4377="","",VLOOKUP(C4377,Classes_finales!B:D,Classes_finales!C$1,TRUE))</f>
        <v>80</v>
      </c>
      <c r="I4377">
        <f t="shared" si="68"/>
        <v>20</v>
      </c>
      <c r="J4377" s="31">
        <f>Classes_finales!$W$30*C4377^3+Classes_finales!$W$31*C4377^2+Classes_finales!$W$32*C4377+Classes_finales!$W$33</f>
        <v>7.8043194158781599</v>
      </c>
      <c r="K4377">
        <f>IF(OR(C4377&lt;10,C4377&gt;450),0,IF(H4377&gt;=MAX(Classes_finales!D:D),$M$1,Donnees_SIG!J4377))</f>
        <v>7.914299999999999</v>
      </c>
      <c r="P4377" t="s">
        <v>39</v>
      </c>
    </row>
    <row r="4378" spans="1:16">
      <c r="A4378" t="s">
        <v>8790</v>
      </c>
      <c r="B4378" s="31" t="s">
        <v>8791</v>
      </c>
      <c r="C4378">
        <v>85.688499450999998</v>
      </c>
      <c r="D4378" t="s">
        <v>37</v>
      </c>
      <c r="E4378">
        <v>786045.25063540705</v>
      </c>
      <c r="F4378">
        <v>9636502.1818819903</v>
      </c>
      <c r="G4378">
        <f>IF(C4378="","",VLOOKUP(C4378,Classes_detaillees!B:D,Classes_detaillees!C$1,TRUE))</f>
        <v>90</v>
      </c>
      <c r="H4378">
        <f>IF(C4378="","",VLOOKUP(C4378,Classes_finales!B:D,Classes_finales!C$1,TRUE))</f>
        <v>80</v>
      </c>
      <c r="I4378">
        <f t="shared" si="68"/>
        <v>20</v>
      </c>
      <c r="J4378" s="31">
        <f>Classes_finales!$W$30*C4378^3+Classes_finales!$W$31*C4378^2+Classes_finales!$W$32*C4378+Classes_finales!$W$33</f>
        <v>7.9681286826862507</v>
      </c>
      <c r="K4378">
        <f>IF(OR(C4378&lt;10,C4378&gt;450),0,IF(H4378&gt;=MAX(Classes_finales!D:D),$M$1,Donnees_SIG!J4378))</f>
        <v>7.914299999999999</v>
      </c>
      <c r="P4378" t="s">
        <v>39</v>
      </c>
    </row>
    <row r="4379" spans="1:16">
      <c r="A4379" t="s">
        <v>8792</v>
      </c>
      <c r="B4379" t="s">
        <v>8793</v>
      </c>
      <c r="C4379">
        <v>50.501300811999997</v>
      </c>
      <c r="D4379" t="s">
        <v>37</v>
      </c>
      <c r="E4379">
        <v>786490.84047244</v>
      </c>
      <c r="F4379">
        <v>9636286.5766242407</v>
      </c>
      <c r="G4379">
        <f>IF(C4379="","",VLOOKUP(C4379,Classes_detaillees!B:D,Classes_detaillees!C$1,TRUE))</f>
        <v>55</v>
      </c>
      <c r="H4379">
        <f>IF(C4379="","",VLOOKUP(C4379,Classes_finales!B:D,Classes_finales!C$1,TRUE))</f>
        <v>60</v>
      </c>
      <c r="I4379">
        <f t="shared" si="68"/>
        <v>20</v>
      </c>
      <c r="J4379" s="31">
        <f>Classes_finales!$W$30*C4379^3+Classes_finales!$W$31*C4379^2+Classes_finales!$W$32*C4379+Classes_finales!$W$33</f>
        <v>5.4307115114765221</v>
      </c>
      <c r="K4379">
        <f>IF(OR(C4379&lt;10,C4379&gt;450),0,IF(H4379&gt;=MAX(Classes_finales!D:D),$M$1,Donnees_SIG!J4379))</f>
        <v>5.4307115114765221</v>
      </c>
      <c r="P4379" t="s">
        <v>39</v>
      </c>
    </row>
    <row r="4380" spans="1:16">
      <c r="A4380" t="s">
        <v>8794</v>
      </c>
      <c r="B4380" t="s">
        <v>8795</v>
      </c>
      <c r="C4380">
        <v>105.85220337</v>
      </c>
      <c r="D4380" t="s">
        <v>37</v>
      </c>
      <c r="E4380">
        <v>790181.57071874104</v>
      </c>
      <c r="F4380">
        <v>9637369.1650470793</v>
      </c>
      <c r="G4380">
        <f>IF(C4380="","",VLOOKUP(C4380,Classes_detaillees!B:D,Classes_detaillees!C$1,TRUE))</f>
        <v>110</v>
      </c>
      <c r="H4380">
        <f>IF(C4380="","",VLOOKUP(C4380,Classes_finales!B:D,Classes_finales!C$1,TRUE))</f>
        <v>80</v>
      </c>
      <c r="I4380">
        <f t="shared" si="68"/>
        <v>20</v>
      </c>
      <c r="J4380" s="31">
        <f>Classes_finales!$W$30*C4380^3+Classes_finales!$W$31*C4380^2+Classes_finales!$W$32*C4380+Classes_finales!$W$33</f>
        <v>6.4747857937803541</v>
      </c>
      <c r="K4380">
        <f>IF(OR(C4380&lt;10,C4380&gt;450),0,IF(H4380&gt;=MAX(Classes_finales!D:D),$M$1,Donnees_SIG!J4380))</f>
        <v>7.914299999999999</v>
      </c>
      <c r="P4380" t="s">
        <v>39</v>
      </c>
    </row>
    <row r="4381" spans="1:16">
      <c r="A4381" t="s">
        <v>8796</v>
      </c>
      <c r="B4381" t="s">
        <v>8797</v>
      </c>
      <c r="C4381">
        <v>81.775802612000007</v>
      </c>
      <c r="D4381" t="s">
        <v>37</v>
      </c>
      <c r="E4381">
        <v>790482.445761999</v>
      </c>
      <c r="F4381">
        <v>9637426.4207745902</v>
      </c>
      <c r="G4381">
        <f>IF(C4381="","",VLOOKUP(C4381,Classes_detaillees!B:D,Classes_detaillees!C$1,TRUE))</f>
        <v>85</v>
      </c>
      <c r="H4381">
        <f>IF(C4381="","",VLOOKUP(C4381,Classes_finales!B:D,Classes_finales!C$1,TRUE))</f>
        <v>80</v>
      </c>
      <c r="I4381">
        <f t="shared" si="68"/>
        <v>20</v>
      </c>
      <c r="J4381" s="31">
        <f>Classes_finales!$W$30*C4381^3+Classes_finales!$W$31*C4381^2+Classes_finales!$W$32*C4381+Classes_finales!$W$33</f>
        <v>7.9502064512752728</v>
      </c>
      <c r="K4381">
        <f>IF(OR(C4381&lt;10,C4381&gt;450),0,IF(H4381&gt;=MAX(Classes_finales!D:D),$M$1,Donnees_SIG!J4381))</f>
        <v>7.914299999999999</v>
      </c>
      <c r="P4381" t="s">
        <v>39</v>
      </c>
    </row>
    <row r="4382" spans="1:16">
      <c r="A4382" t="s">
        <v>8798</v>
      </c>
      <c r="B4382" s="31" t="s">
        <v>8799</v>
      </c>
      <c r="C4382">
        <v>93.540298461999996</v>
      </c>
      <c r="D4382" t="s">
        <v>37</v>
      </c>
      <c r="E4382">
        <v>790553.57238719403</v>
      </c>
      <c r="F4382">
        <v>9637987.4629740492</v>
      </c>
      <c r="G4382">
        <f>IF(C4382="","",VLOOKUP(C4382,Classes_detaillees!B:D,Classes_detaillees!C$1,TRUE))</f>
        <v>95</v>
      </c>
      <c r="H4382">
        <f>IF(C4382="","",VLOOKUP(C4382,Classes_finales!B:D,Classes_finales!C$1,TRUE))</f>
        <v>80</v>
      </c>
      <c r="I4382">
        <f t="shared" si="68"/>
        <v>20</v>
      </c>
      <c r="J4382" s="31">
        <f>Classes_finales!$W$30*C4382^3+Classes_finales!$W$31*C4382^2+Classes_finales!$W$32*C4382+Classes_finales!$W$33</f>
        <v>7.7251207769563681</v>
      </c>
      <c r="K4382">
        <f>IF(OR(C4382&lt;10,C4382&gt;450),0,IF(H4382&gt;=MAX(Classes_finales!D:D),$M$1,Donnees_SIG!J4382))</f>
        <v>7.914299999999999</v>
      </c>
      <c r="P4382" t="s">
        <v>39</v>
      </c>
    </row>
    <row r="4383" spans="1:16">
      <c r="A4383" t="s">
        <v>8800</v>
      </c>
      <c r="B4383" s="31" t="s">
        <v>8801</v>
      </c>
      <c r="C4383">
        <v>50.697700500000003</v>
      </c>
      <c r="D4383" t="s">
        <v>37</v>
      </c>
      <c r="E4383">
        <v>790467.95227637398</v>
      </c>
      <c r="F4383">
        <v>9637705.7995345201</v>
      </c>
      <c r="G4383">
        <f>IF(C4383="","",VLOOKUP(C4383,Classes_detaillees!B:D,Classes_detaillees!C$1,TRUE))</f>
        <v>55</v>
      </c>
      <c r="H4383">
        <f>IF(C4383="","",VLOOKUP(C4383,Classes_finales!B:D,Classes_finales!C$1,TRUE))</f>
        <v>60</v>
      </c>
      <c r="I4383">
        <f t="shared" si="68"/>
        <v>20</v>
      </c>
      <c r="J4383" s="31">
        <f>Classes_finales!$W$30*C4383^3+Classes_finales!$W$31*C4383^2+Classes_finales!$W$32*C4383+Classes_finales!$W$33</f>
        <v>5.4554419720432996</v>
      </c>
      <c r="K4383">
        <f>IF(OR(C4383&lt;10,C4383&gt;450),0,IF(H4383&gt;=MAX(Classes_finales!D:D),$M$1,Donnees_SIG!J4383))</f>
        <v>5.4554419720432996</v>
      </c>
      <c r="P4383" t="s">
        <v>39</v>
      </c>
    </row>
    <row r="4384" spans="1:16">
      <c r="A4384" t="s">
        <v>8802</v>
      </c>
      <c r="B4384" s="31" t="s">
        <v>8803</v>
      </c>
      <c r="C4384">
        <v>30.344999312999999</v>
      </c>
      <c r="D4384" t="s">
        <v>37</v>
      </c>
      <c r="E4384">
        <v>791436.24979621696</v>
      </c>
      <c r="F4384">
        <v>9638312.2506284304</v>
      </c>
      <c r="G4384">
        <f>IF(C4384="","",VLOOKUP(C4384,Classes_detaillees!B:D,Classes_detaillees!C$1,TRUE))</f>
        <v>35</v>
      </c>
      <c r="H4384">
        <f>IF(C4384="","",VLOOKUP(C4384,Classes_finales!B:D,Classes_finales!C$1,TRUE))</f>
        <v>35</v>
      </c>
      <c r="I4384">
        <f t="shared" si="68"/>
        <v>20</v>
      </c>
      <c r="J4384" s="31">
        <f>Classes_finales!$W$30*C4384^3+Classes_finales!$W$31*C4384^2+Classes_finales!$W$32*C4384+Classes_finales!$W$33</f>
        <v>2.7158871958664941</v>
      </c>
      <c r="K4384">
        <f>IF(OR(C4384&lt;10,C4384&gt;450),0,IF(H4384&gt;=MAX(Classes_finales!D:D),$M$1,Donnees_SIG!J4384))</f>
        <v>2.7158871958664941</v>
      </c>
      <c r="P4384" t="s">
        <v>39</v>
      </c>
    </row>
    <row r="4385" spans="1:16">
      <c r="A4385" t="s">
        <v>8804</v>
      </c>
      <c r="B4385" s="31" t="s">
        <v>8805</v>
      </c>
      <c r="C4385">
        <v>24.113399506</v>
      </c>
      <c r="D4385" t="s">
        <v>37</v>
      </c>
      <c r="E4385">
        <v>791232.62808014499</v>
      </c>
      <c r="F4385">
        <v>9639016.5045072008</v>
      </c>
      <c r="G4385">
        <f>IF(C4385="","",VLOOKUP(C4385,Classes_detaillees!B:D,Classes_detaillees!C$1,TRUE))</f>
        <v>25</v>
      </c>
      <c r="H4385">
        <f>IF(C4385="","",VLOOKUP(C4385,Classes_finales!B:D,Classes_finales!C$1,TRUE))</f>
        <v>30</v>
      </c>
      <c r="I4385">
        <f t="shared" si="68"/>
        <v>20</v>
      </c>
      <c r="J4385" s="31">
        <f>Classes_finales!$W$30*C4385^3+Classes_finales!$W$31*C4385^2+Classes_finales!$W$32*C4385+Classes_finales!$W$33</f>
        <v>1.8931380768129897</v>
      </c>
      <c r="K4385">
        <f>IF(OR(C4385&lt;10,C4385&gt;450),0,IF(H4385&gt;=MAX(Classes_finales!D:D),$M$1,Donnees_SIG!J4385))</f>
        <v>1.8931380768129897</v>
      </c>
      <c r="P4385" t="s">
        <v>39</v>
      </c>
    </row>
    <row r="4386" spans="1:16">
      <c r="A4386" t="s">
        <v>8806</v>
      </c>
      <c r="B4386" t="s">
        <v>8807</v>
      </c>
      <c r="C4386">
        <v>57.778999329000001</v>
      </c>
      <c r="D4386" t="s">
        <v>37</v>
      </c>
      <c r="E4386">
        <v>792995.63958972495</v>
      </c>
      <c r="F4386">
        <v>9638995.66068938</v>
      </c>
      <c r="G4386">
        <f>IF(C4386="","",VLOOKUP(C4386,Classes_detaillees!B:D,Classes_detaillees!C$1,TRUE))</f>
        <v>60</v>
      </c>
      <c r="H4386">
        <f>IF(C4386="","",VLOOKUP(C4386,Classes_finales!B:D,Classes_finales!C$1,TRUE))</f>
        <v>60</v>
      </c>
      <c r="I4386">
        <f t="shared" si="68"/>
        <v>20</v>
      </c>
      <c r="J4386" s="31">
        <f>Classes_finales!$W$30*C4386^3+Classes_finales!$W$31*C4386^2+Classes_finales!$W$32*C4386+Classes_finales!$W$33</f>
        <v>6.2966301650351006</v>
      </c>
      <c r="K4386">
        <f>IF(OR(C4386&lt;10,C4386&gt;450),0,IF(H4386&gt;=MAX(Classes_finales!D:D),$M$1,Donnees_SIG!J4386))</f>
        <v>6.2966301650351006</v>
      </c>
      <c r="P4386" t="s">
        <v>39</v>
      </c>
    </row>
    <row r="4387" spans="1:16">
      <c r="A4387" t="s">
        <v>8808</v>
      </c>
      <c r="B4387" t="s">
        <v>8809</v>
      </c>
      <c r="C4387">
        <v>146.68449401999999</v>
      </c>
      <c r="D4387" t="s">
        <v>37</v>
      </c>
      <c r="E4387">
        <v>791460.68170688499</v>
      </c>
      <c r="F4387">
        <v>9638378.2311203498</v>
      </c>
      <c r="G4387">
        <f>IF(C4387="","",VLOOKUP(C4387,Classes_detaillees!B:D,Classes_detaillees!C$1,TRUE))</f>
        <v>150</v>
      </c>
      <c r="H4387">
        <f>IF(C4387="","",VLOOKUP(C4387,Classes_finales!B:D,Classes_finales!C$1,TRUE))</f>
        <v>80</v>
      </c>
      <c r="I4387">
        <f t="shared" si="68"/>
        <v>20</v>
      </c>
      <c r="J4387" s="31">
        <f>Classes_finales!$W$30*C4387^3+Classes_finales!$W$31*C4387^2+Classes_finales!$W$32*C4387+Classes_finales!$W$33</f>
        <v>-7.9176737881171135</v>
      </c>
      <c r="K4387">
        <f>IF(OR(C4387&lt;10,C4387&gt;450),0,IF(H4387&gt;=MAX(Classes_finales!D:D),$M$1,Donnees_SIG!J4387))</f>
        <v>7.914299999999999</v>
      </c>
      <c r="P4387" t="s">
        <v>39</v>
      </c>
    </row>
    <row r="4388" spans="1:16">
      <c r="A4388" t="s">
        <v>8810</v>
      </c>
      <c r="B4388" t="s">
        <v>8811</v>
      </c>
      <c r="C4388">
        <v>309.33468628000003</v>
      </c>
      <c r="D4388" t="s">
        <v>37</v>
      </c>
      <c r="E4388">
        <v>790617.38873643801</v>
      </c>
      <c r="F4388">
        <v>9638567.0924469698</v>
      </c>
      <c r="G4388">
        <f>IF(C4388="","",VLOOKUP(C4388,Classes_detaillees!B:D,Classes_detaillees!C$1,TRUE))</f>
        <v>310</v>
      </c>
      <c r="H4388">
        <f>IF(C4388="","",VLOOKUP(C4388,Classes_finales!B:D,Classes_finales!C$1,TRUE))</f>
        <v>80</v>
      </c>
      <c r="I4388">
        <f t="shared" si="68"/>
        <v>20</v>
      </c>
      <c r="J4388" s="31">
        <f>Classes_finales!$W$30*C4388^3+Classes_finales!$W$31*C4388^2+Classes_finales!$W$32*C4388+Classes_finales!$W$33</f>
        <v>-364.35509879978247</v>
      </c>
      <c r="K4388">
        <f>IF(OR(C4388&lt;10,C4388&gt;450),0,IF(H4388&gt;=MAX(Classes_finales!D:D),$M$1,Donnees_SIG!J4388))</f>
        <v>7.914299999999999</v>
      </c>
      <c r="P4388" t="s">
        <v>39</v>
      </c>
    </row>
    <row r="4389" spans="1:16">
      <c r="A4389" t="s">
        <v>8812</v>
      </c>
      <c r="B4389" t="s">
        <v>8813</v>
      </c>
      <c r="C4389">
        <v>90.899101256999998</v>
      </c>
      <c r="D4389" t="s">
        <v>37</v>
      </c>
      <c r="E4389">
        <v>791120.82327423501</v>
      </c>
      <c r="F4389">
        <v>9636950.1695177108</v>
      </c>
      <c r="G4389">
        <f>IF(C4389="","",VLOOKUP(C4389,Classes_detaillees!B:D,Classes_detaillees!C$1,TRUE))</f>
        <v>95</v>
      </c>
      <c r="H4389">
        <f>IF(C4389="","",VLOOKUP(C4389,Classes_finales!B:D,Classes_finales!C$1,TRUE))</f>
        <v>80</v>
      </c>
      <c r="I4389">
        <f t="shared" si="68"/>
        <v>20</v>
      </c>
      <c r="J4389" s="31">
        <f>Classes_finales!$W$30*C4389^3+Classes_finales!$W$31*C4389^2+Classes_finales!$W$32*C4389+Classes_finales!$W$33</f>
        <v>7.8509383862035218</v>
      </c>
      <c r="K4389">
        <f>IF(OR(C4389&lt;10,C4389&gt;450),0,IF(H4389&gt;=MAX(Classes_finales!D:D),$M$1,Donnees_SIG!J4389))</f>
        <v>7.914299999999999</v>
      </c>
      <c r="P4389" t="s">
        <v>39</v>
      </c>
    </row>
    <row r="4390" spans="1:16">
      <c r="A4390" t="s">
        <v>8814</v>
      </c>
      <c r="B4390" t="s">
        <v>8815</v>
      </c>
      <c r="C4390">
        <v>89.396003723000007</v>
      </c>
      <c r="D4390" t="s">
        <v>37</v>
      </c>
      <c r="E4390">
        <v>790973.78040817101</v>
      </c>
      <c r="F4390">
        <v>9638185.4928580206</v>
      </c>
      <c r="G4390">
        <f>IF(C4390="","",VLOOKUP(C4390,Classes_detaillees!B:D,Classes_detaillees!C$1,TRUE))</f>
        <v>90</v>
      </c>
      <c r="H4390">
        <f>IF(C4390="","",VLOOKUP(C4390,Classes_finales!B:D,Classes_finales!C$1,TRUE))</f>
        <v>80</v>
      </c>
      <c r="I4390">
        <f t="shared" si="68"/>
        <v>20</v>
      </c>
      <c r="J4390" s="31">
        <f>Classes_finales!$W$30*C4390^3+Classes_finales!$W$31*C4390^2+Classes_finales!$W$32*C4390+Classes_finales!$W$33</f>
        <v>7.9021292868560717</v>
      </c>
      <c r="K4390">
        <f>IF(OR(C4390&lt;10,C4390&gt;450),0,IF(H4390&gt;=MAX(Classes_finales!D:D),$M$1,Donnees_SIG!J4390))</f>
        <v>7.914299999999999</v>
      </c>
      <c r="P4390" t="s">
        <v>39</v>
      </c>
    </row>
    <row r="4391" spans="1:16">
      <c r="A4391" t="s">
        <v>8816</v>
      </c>
      <c r="B4391" s="31" t="s">
        <v>8817</v>
      </c>
      <c r="C4391">
        <v>344.08520507999998</v>
      </c>
      <c r="D4391" t="s">
        <v>37</v>
      </c>
      <c r="E4391">
        <v>791750.678609594</v>
      </c>
      <c r="F4391">
        <v>9638454.6066199001</v>
      </c>
      <c r="G4391">
        <f>IF(C4391="","",VLOOKUP(C4391,Classes_detaillees!B:D,Classes_detaillees!C$1,TRUE))</f>
        <v>345</v>
      </c>
      <c r="H4391">
        <f>IF(C4391="","",VLOOKUP(C4391,Classes_finales!B:D,Classes_finales!C$1,TRUE))</f>
        <v>80</v>
      </c>
      <c r="I4391">
        <f t="shared" si="68"/>
        <v>20</v>
      </c>
      <c r="J4391" s="31">
        <f>Classes_finales!$W$30*C4391^3+Classes_finales!$W$31*C4391^2+Classes_finales!$W$32*C4391+Classes_finales!$W$33</f>
        <v>-535.18786900770465</v>
      </c>
      <c r="K4391">
        <f>IF(OR(C4391&lt;10,C4391&gt;450),0,IF(H4391&gt;=MAX(Classes_finales!D:D),$M$1,Donnees_SIG!J4391))</f>
        <v>7.914299999999999</v>
      </c>
      <c r="P4391" t="s">
        <v>39</v>
      </c>
    </row>
    <row r="4392" spans="1:16">
      <c r="A4392" t="s">
        <v>8818</v>
      </c>
      <c r="B4392" t="s">
        <v>8819</v>
      </c>
      <c r="C4392">
        <v>28.897499084</v>
      </c>
      <c r="D4392" t="s">
        <v>37</v>
      </c>
      <c r="E4392">
        <v>785622.15153804398</v>
      </c>
      <c r="F4392">
        <v>9635903.5131354593</v>
      </c>
      <c r="G4392">
        <f>IF(C4392="","",VLOOKUP(C4392,Classes_detaillees!B:D,Classes_detaillees!C$1,TRUE))</f>
        <v>30</v>
      </c>
      <c r="H4392">
        <f>IF(C4392="","",VLOOKUP(C4392,Classes_finales!B:D,Classes_finales!C$1,TRUE))</f>
        <v>30</v>
      </c>
      <c r="I4392">
        <f t="shared" si="68"/>
        <v>20</v>
      </c>
      <c r="J4392" s="31">
        <f>Classes_finales!$W$30*C4392^3+Classes_finales!$W$31*C4392^2+Classes_finales!$W$32*C4392+Classes_finales!$W$33</f>
        <v>2.5210856317191292</v>
      </c>
      <c r="K4392">
        <f>IF(OR(C4392&lt;10,C4392&gt;450),0,IF(H4392&gt;=MAX(Classes_finales!D:D),$M$1,Donnees_SIG!J4392))</f>
        <v>2.5210856317191292</v>
      </c>
      <c r="P4392" t="s">
        <v>39</v>
      </c>
    </row>
    <row r="4393" spans="1:16">
      <c r="A4393" t="s">
        <v>8820</v>
      </c>
      <c r="B4393" s="31" t="s">
        <v>8821</v>
      </c>
      <c r="C4393">
        <v>85.817901610999996</v>
      </c>
      <c r="D4393" t="s">
        <v>37</v>
      </c>
      <c r="E4393">
        <v>791919.86925738701</v>
      </c>
      <c r="F4393">
        <v>9639540.36738321</v>
      </c>
      <c r="G4393">
        <f>IF(C4393="","",VLOOKUP(C4393,Classes_detaillees!B:D,Classes_detaillees!C$1,TRUE))</f>
        <v>90</v>
      </c>
      <c r="H4393">
        <f>IF(C4393="","",VLOOKUP(C4393,Classes_finales!B:D,Classes_finales!C$1,TRUE))</f>
        <v>80</v>
      </c>
      <c r="I4393">
        <f t="shared" si="68"/>
        <v>20</v>
      </c>
      <c r="J4393" s="31">
        <f>Classes_finales!$W$30*C4393^3+Classes_finales!$W$31*C4393^2+Classes_finales!$W$32*C4393+Classes_finales!$W$33</f>
        <v>7.967222520061048</v>
      </c>
      <c r="K4393">
        <f>IF(OR(C4393&lt;10,C4393&gt;450),0,IF(H4393&gt;=MAX(Classes_finales!D:D),$M$1,Donnees_SIG!J4393))</f>
        <v>7.914299999999999</v>
      </c>
      <c r="P4393" t="s">
        <v>39</v>
      </c>
    </row>
    <row r="4394" spans="1:16">
      <c r="A4394" t="s">
        <v>8822</v>
      </c>
      <c r="B4394" t="s">
        <v>8823</v>
      </c>
      <c r="C4394">
        <v>42.100498199</v>
      </c>
      <c r="D4394" t="s">
        <v>37</v>
      </c>
      <c r="E4394">
        <v>791318.97335067904</v>
      </c>
      <c r="F4394">
        <v>9638096.0101567302</v>
      </c>
      <c r="G4394">
        <f>IF(C4394="","",VLOOKUP(C4394,Classes_detaillees!B:D,Classes_detaillees!C$1,TRUE))</f>
        <v>45</v>
      </c>
      <c r="H4394">
        <f>IF(C4394="","",VLOOKUP(C4394,Classes_finales!B:D,Classes_finales!C$1,TRUE))</f>
        <v>50</v>
      </c>
      <c r="I4394">
        <f t="shared" si="68"/>
        <v>20</v>
      </c>
      <c r="J4394" s="31">
        <f>Classes_finales!$W$30*C4394^3+Classes_finales!$W$31*C4394^2+Classes_finales!$W$32*C4394+Classes_finales!$W$33</f>
        <v>4.3247904330515681</v>
      </c>
      <c r="K4394">
        <f>IF(OR(C4394&lt;10,C4394&gt;450),0,IF(H4394&gt;=MAX(Classes_finales!D:D),$M$1,Donnees_SIG!J4394))</f>
        <v>4.3247904330515681</v>
      </c>
      <c r="P4394" t="s">
        <v>39</v>
      </c>
    </row>
    <row r="4395" spans="1:16">
      <c r="A4395" t="s">
        <v>8824</v>
      </c>
      <c r="B4395" t="s">
        <v>8825</v>
      </c>
      <c r="C4395">
        <v>77.147796631000006</v>
      </c>
      <c r="D4395" t="s">
        <v>37</v>
      </c>
      <c r="E4395">
        <v>790047.17855413398</v>
      </c>
      <c r="F4395">
        <v>9637700.3590127304</v>
      </c>
      <c r="G4395">
        <f>IF(C4395="","",VLOOKUP(C4395,Classes_detaillees!B:D,Classes_detaillees!C$1,TRUE))</f>
        <v>80</v>
      </c>
      <c r="H4395">
        <f>IF(C4395="","",VLOOKUP(C4395,Classes_finales!B:D,Classes_finales!C$1,TRUE))</f>
        <v>80</v>
      </c>
      <c r="I4395">
        <f t="shared" si="68"/>
        <v>20</v>
      </c>
      <c r="J4395" s="31">
        <f>Classes_finales!$W$30*C4395^3+Classes_finales!$W$31*C4395^2+Classes_finales!$W$32*C4395+Classes_finales!$W$33</f>
        <v>7.8225930267030233</v>
      </c>
      <c r="K4395">
        <f>IF(OR(C4395&lt;10,C4395&gt;450),0,IF(H4395&gt;=MAX(Classes_finales!D:D),$M$1,Donnees_SIG!J4395))</f>
        <v>7.914299999999999</v>
      </c>
      <c r="P4395" t="s">
        <v>39</v>
      </c>
    </row>
    <row r="4396" spans="1:16">
      <c r="A4396" t="s">
        <v>8826</v>
      </c>
      <c r="B4396" s="31" t="s">
        <v>8827</v>
      </c>
      <c r="C4396">
        <v>31.467500687000001</v>
      </c>
      <c r="D4396" t="s">
        <v>37</v>
      </c>
      <c r="E4396">
        <v>792531.28926268499</v>
      </c>
      <c r="F4396">
        <v>9638613.5900244303</v>
      </c>
      <c r="G4396">
        <f>IF(C4396="","",VLOOKUP(C4396,Classes_detaillees!B:D,Classes_detaillees!C$1,TRUE))</f>
        <v>35</v>
      </c>
      <c r="H4396">
        <f>IF(C4396="","",VLOOKUP(C4396,Classes_finales!B:D,Classes_finales!C$1,TRUE))</f>
        <v>35</v>
      </c>
      <c r="I4396">
        <f t="shared" si="68"/>
        <v>20</v>
      </c>
      <c r="J4396" s="31">
        <f>Classes_finales!$W$30*C4396^3+Classes_finales!$W$31*C4396^2+Classes_finales!$W$32*C4396+Classes_finales!$W$33</f>
        <v>2.8680640590181312</v>
      </c>
      <c r="K4396">
        <f>IF(OR(C4396&lt;10,C4396&gt;450),0,IF(H4396&gt;=MAX(Classes_finales!D:D),$M$1,Donnees_SIG!J4396))</f>
        <v>2.8680640590181312</v>
      </c>
      <c r="P4396" t="s">
        <v>39</v>
      </c>
    </row>
    <row r="4397" spans="1:16">
      <c r="A4397" t="s">
        <v>8828</v>
      </c>
      <c r="B4397" t="s">
        <v>8829</v>
      </c>
      <c r="C4397">
        <v>130.28739929</v>
      </c>
      <c r="D4397" t="s">
        <v>37</v>
      </c>
      <c r="E4397">
        <v>790442.42240266502</v>
      </c>
      <c r="F4397">
        <v>9637960.3764433004</v>
      </c>
      <c r="G4397">
        <f>IF(C4397="","",VLOOKUP(C4397,Classes_detaillees!B:D,Classes_detaillees!C$1,TRUE))</f>
        <v>135</v>
      </c>
      <c r="H4397">
        <f>IF(C4397="","",VLOOKUP(C4397,Classes_finales!B:D,Classes_finales!C$1,TRUE))</f>
        <v>80</v>
      </c>
      <c r="I4397">
        <f t="shared" si="68"/>
        <v>20</v>
      </c>
      <c r="J4397" s="31">
        <f>Classes_finales!$W$30*C4397^3+Classes_finales!$W$31*C4397^2+Classes_finales!$W$32*C4397+Classes_finales!$W$33</f>
        <v>4.8159507876250895E-2</v>
      </c>
      <c r="K4397">
        <f>IF(OR(C4397&lt;10,C4397&gt;450),0,IF(H4397&gt;=MAX(Classes_finales!D:D),$M$1,Donnees_SIG!J4397))</f>
        <v>7.914299999999999</v>
      </c>
      <c r="P4397" t="s">
        <v>39</v>
      </c>
    </row>
    <row r="4398" spans="1:16">
      <c r="A4398" t="s">
        <v>8830</v>
      </c>
      <c r="B4398" t="s">
        <v>8831</v>
      </c>
      <c r="C4398">
        <v>49.316501617</v>
      </c>
      <c r="D4398" t="s">
        <v>37</v>
      </c>
      <c r="E4398">
        <v>793129.29438429803</v>
      </c>
      <c r="F4398">
        <v>9638515.5668916795</v>
      </c>
      <c r="G4398">
        <f>IF(C4398="","",VLOOKUP(C4398,Classes_detaillees!B:D,Classes_detaillees!C$1,TRUE))</f>
        <v>50</v>
      </c>
      <c r="H4398">
        <f>IF(C4398="","",VLOOKUP(C4398,Classes_finales!B:D,Classes_finales!C$1,TRUE))</f>
        <v>50</v>
      </c>
      <c r="I4398">
        <f t="shared" si="68"/>
        <v>20</v>
      </c>
      <c r="J4398" s="31">
        <f>Classes_finales!$W$30*C4398^3+Classes_finales!$W$31*C4398^2+Classes_finales!$W$32*C4398+Classes_finales!$W$33</f>
        <v>5.2801967053649825</v>
      </c>
      <c r="K4398">
        <f>IF(OR(C4398&lt;10,C4398&gt;450),0,IF(H4398&gt;=MAX(Classes_finales!D:D),$M$1,Donnees_SIG!J4398))</f>
        <v>5.2801967053649825</v>
      </c>
      <c r="P4398" t="s">
        <v>39</v>
      </c>
    </row>
    <row r="4399" spans="1:16">
      <c r="A4399" t="s">
        <v>8832</v>
      </c>
      <c r="B4399" s="31" t="s">
        <v>8833</v>
      </c>
      <c r="C4399">
        <v>154.63499451000001</v>
      </c>
      <c r="D4399" t="s">
        <v>37</v>
      </c>
      <c r="E4399">
        <v>790945.67748738197</v>
      </c>
      <c r="F4399">
        <v>9638195.32320497</v>
      </c>
      <c r="G4399">
        <f>IF(C4399="","",VLOOKUP(C4399,Classes_detaillees!B:D,Classes_detaillees!C$1,TRUE))</f>
        <v>155</v>
      </c>
      <c r="H4399">
        <f>IF(C4399="","",VLOOKUP(C4399,Classes_finales!B:D,Classes_finales!C$1,TRUE))</f>
        <v>80</v>
      </c>
      <c r="I4399">
        <f t="shared" si="68"/>
        <v>20</v>
      </c>
      <c r="J4399" s="31">
        <f>Classes_finales!$W$30*C4399^3+Classes_finales!$W$31*C4399^2+Classes_finales!$W$32*C4399+Classes_finales!$W$33</f>
        <v>-13.02519209609452</v>
      </c>
      <c r="K4399">
        <f>IF(OR(C4399&lt;10,C4399&gt;450),0,IF(H4399&gt;=MAX(Classes_finales!D:D),$M$1,Donnees_SIG!J4399))</f>
        <v>7.914299999999999</v>
      </c>
      <c r="P4399" t="s">
        <v>39</v>
      </c>
    </row>
    <row r="4400" spans="1:16">
      <c r="A4400" t="s">
        <v>8834</v>
      </c>
      <c r="B4400" t="s">
        <v>8835</v>
      </c>
      <c r="C4400">
        <v>76.073699950999995</v>
      </c>
      <c r="D4400" t="s">
        <v>37</v>
      </c>
      <c r="E4400">
        <v>783527.51676010096</v>
      </c>
      <c r="F4400">
        <v>9635980.7587078996</v>
      </c>
      <c r="G4400">
        <f>IF(C4400="","",VLOOKUP(C4400,Classes_detaillees!B:D,Classes_detaillees!C$1,TRUE))</f>
        <v>80</v>
      </c>
      <c r="H4400">
        <f>IF(C4400="","",VLOOKUP(C4400,Classes_finales!B:D,Classes_finales!C$1,TRUE))</f>
        <v>80</v>
      </c>
      <c r="I4400">
        <f t="shared" si="68"/>
        <v>20</v>
      </c>
      <c r="J4400" s="31">
        <f>Classes_finales!$W$30*C4400^3+Classes_finales!$W$31*C4400^2+Classes_finales!$W$32*C4400+Classes_finales!$W$33</f>
        <v>7.7776645090300907</v>
      </c>
      <c r="K4400">
        <f>IF(OR(C4400&lt;10,C4400&gt;450),0,IF(H4400&gt;=MAX(Classes_finales!D:D),$M$1,Donnees_SIG!J4400))</f>
        <v>7.914299999999999</v>
      </c>
      <c r="P4400" t="s">
        <v>39</v>
      </c>
    </row>
    <row r="4401" spans="1:16">
      <c r="A4401" t="s">
        <v>8836</v>
      </c>
      <c r="B4401" s="31" t="s">
        <v>8837</v>
      </c>
      <c r="C4401">
        <v>48.51499939</v>
      </c>
      <c r="D4401" t="s">
        <v>37</v>
      </c>
      <c r="E4401">
        <v>790162.72969738999</v>
      </c>
      <c r="F4401">
        <v>9637418.3745213691</v>
      </c>
      <c r="G4401">
        <f>IF(C4401="","",VLOOKUP(C4401,Classes_detaillees!B:D,Classes_detaillees!C$1,TRUE))</f>
        <v>50</v>
      </c>
      <c r="H4401">
        <f>IF(C4401="","",VLOOKUP(C4401,Classes_finales!B:D,Classes_finales!C$1,TRUE))</f>
        <v>50</v>
      </c>
      <c r="I4401">
        <f t="shared" si="68"/>
        <v>20</v>
      </c>
      <c r="J4401" s="31">
        <f>Classes_finales!$W$30*C4401^3+Classes_finales!$W$31*C4401^2+Classes_finales!$W$32*C4401+Classes_finales!$W$33</f>
        <v>5.1771547364048516</v>
      </c>
      <c r="K4401">
        <f>IF(OR(C4401&lt;10,C4401&gt;450),0,IF(H4401&gt;=MAX(Classes_finales!D:D),$M$1,Donnees_SIG!J4401))</f>
        <v>5.1771547364048516</v>
      </c>
      <c r="P4401" t="s">
        <v>39</v>
      </c>
    </row>
    <row r="4402" spans="1:16">
      <c r="A4402" t="s">
        <v>8838</v>
      </c>
      <c r="B4402" t="s">
        <v>8839</v>
      </c>
      <c r="C4402">
        <v>16.601200104</v>
      </c>
      <c r="D4402" t="s">
        <v>37</v>
      </c>
      <c r="E4402">
        <v>782894.18791697605</v>
      </c>
      <c r="F4402">
        <v>9635846.7377657201</v>
      </c>
      <c r="G4402">
        <f>IF(C4402="","",VLOOKUP(C4402,Classes_detaillees!B:D,Classes_detaillees!C$1,TRUE))</f>
        <v>20</v>
      </c>
      <c r="H4402">
        <f>IF(C4402="","",VLOOKUP(C4402,Classes_finales!B:D,Classes_finales!C$1,TRUE))</f>
        <v>30</v>
      </c>
      <c r="I4402">
        <f t="shared" si="68"/>
        <v>20</v>
      </c>
      <c r="J4402" s="31">
        <f>Classes_finales!$W$30*C4402^3+Classes_finales!$W$31*C4402^2+Classes_finales!$W$32*C4402+Classes_finales!$W$33</f>
        <v>0.98172218120829169</v>
      </c>
      <c r="K4402">
        <f>IF(OR(C4402&lt;10,C4402&gt;450),0,IF(H4402&gt;=MAX(Classes_finales!D:D),$M$1,Donnees_SIG!J4402))</f>
        <v>0.98172218120829169</v>
      </c>
      <c r="P4402" t="s">
        <v>39</v>
      </c>
    </row>
    <row r="4403" spans="1:16">
      <c r="A4403" t="s">
        <v>8840</v>
      </c>
      <c r="B4403" t="s">
        <v>8841</v>
      </c>
      <c r="C4403">
        <v>20.395200728999999</v>
      </c>
      <c r="D4403" t="s">
        <v>37</v>
      </c>
      <c r="E4403">
        <v>791660.32296143298</v>
      </c>
      <c r="F4403">
        <v>9638360.7836937699</v>
      </c>
      <c r="G4403">
        <f>IF(C4403="","",VLOOKUP(C4403,Classes_detaillees!B:D,Classes_detaillees!C$1,TRUE))</f>
        <v>25</v>
      </c>
      <c r="H4403">
        <f>IF(C4403="","",VLOOKUP(C4403,Classes_finales!B:D,Classes_finales!C$1,TRUE))</f>
        <v>30</v>
      </c>
      <c r="I4403">
        <f t="shared" si="68"/>
        <v>20</v>
      </c>
      <c r="J4403" s="31">
        <f>Classes_finales!$W$30*C4403^3+Classes_finales!$W$31*C4403^2+Classes_finales!$W$32*C4403+Classes_finales!$W$33</f>
        <v>1.4282347172747223</v>
      </c>
      <c r="K4403">
        <f>IF(OR(C4403&lt;10,C4403&gt;450),0,IF(H4403&gt;=MAX(Classes_finales!D:D),$M$1,Donnees_SIG!J4403))</f>
        <v>1.4282347172747223</v>
      </c>
      <c r="P4403" t="s">
        <v>39</v>
      </c>
    </row>
    <row r="4404" spans="1:16">
      <c r="A4404" t="s">
        <v>8842</v>
      </c>
      <c r="B4404" t="s">
        <v>8843</v>
      </c>
      <c r="C4404">
        <v>25.524700164999999</v>
      </c>
      <c r="D4404" t="s">
        <v>37</v>
      </c>
      <c r="E4404">
        <v>786041.06985885301</v>
      </c>
      <c r="F4404">
        <v>9636404.79186894</v>
      </c>
      <c r="G4404">
        <f>IF(C4404="","",VLOOKUP(C4404,Classes_detaillees!B:D,Classes_detaillees!C$1,TRUE))</f>
        <v>30</v>
      </c>
      <c r="H4404">
        <f>IF(C4404="","",VLOOKUP(C4404,Classes_finales!B:D,Classes_finales!C$1,TRUE))</f>
        <v>30</v>
      </c>
      <c r="I4404">
        <f t="shared" si="68"/>
        <v>20</v>
      </c>
      <c r="J4404" s="31">
        <f>Classes_finales!$W$30*C4404^3+Classes_finales!$W$31*C4404^2+Classes_finales!$W$32*C4404+Classes_finales!$W$33</f>
        <v>2.0753860294283952</v>
      </c>
      <c r="K4404">
        <f>IF(OR(C4404&lt;10,C4404&gt;450),0,IF(H4404&gt;=MAX(Classes_finales!D:D),$M$1,Donnees_SIG!J4404))</f>
        <v>2.0753860294283952</v>
      </c>
      <c r="P4404" t="s">
        <v>39</v>
      </c>
    </row>
    <row r="4405" spans="1:16">
      <c r="A4405" t="s">
        <v>8844</v>
      </c>
      <c r="B4405" t="s">
        <v>8845</v>
      </c>
      <c r="C4405">
        <v>55.821601868000002</v>
      </c>
      <c r="D4405" t="s">
        <v>37</v>
      </c>
      <c r="E4405">
        <v>792214.78681900201</v>
      </c>
      <c r="F4405">
        <v>9638571.7546403799</v>
      </c>
      <c r="G4405">
        <f>IF(C4405="","",VLOOKUP(C4405,Classes_detaillees!B:D,Classes_detaillees!C$1,TRUE))</f>
        <v>60</v>
      </c>
      <c r="H4405">
        <f>IF(C4405="","",VLOOKUP(C4405,Classes_finales!B:D,Classes_finales!C$1,TRUE))</f>
        <v>60</v>
      </c>
      <c r="I4405">
        <f t="shared" si="68"/>
        <v>20</v>
      </c>
      <c r="J4405" s="31">
        <f>Classes_finales!$W$30*C4405^3+Classes_finales!$W$31*C4405^2+Classes_finales!$W$32*C4405+Classes_finales!$W$33</f>
        <v>6.0750024345986571</v>
      </c>
      <c r="K4405">
        <f>IF(OR(C4405&lt;10,C4405&gt;450),0,IF(H4405&gt;=MAX(Classes_finales!D:D),$M$1,Donnees_SIG!J4405))</f>
        <v>6.0750024345986571</v>
      </c>
      <c r="P4405" t="s">
        <v>39</v>
      </c>
    </row>
    <row r="4406" spans="1:16">
      <c r="A4406" t="s">
        <v>8846</v>
      </c>
      <c r="B4406" t="s">
        <v>8847</v>
      </c>
      <c r="C4406">
        <v>175.83790587999999</v>
      </c>
      <c r="D4406" t="s">
        <v>37</v>
      </c>
      <c r="E4406">
        <v>791925.33770091203</v>
      </c>
      <c r="F4406">
        <v>9638465.5306172408</v>
      </c>
      <c r="G4406">
        <f>IF(C4406="","",VLOOKUP(C4406,Classes_detaillees!B:D,Classes_detaillees!C$1,TRUE))</f>
        <v>180</v>
      </c>
      <c r="H4406">
        <f>IF(C4406="","",VLOOKUP(C4406,Classes_finales!B:D,Classes_finales!C$1,TRUE))</f>
        <v>80</v>
      </c>
      <c r="I4406">
        <f t="shared" si="68"/>
        <v>20</v>
      </c>
      <c r="J4406" s="31">
        <f>Classes_finales!$W$30*C4406^3+Classes_finales!$W$31*C4406^2+Classes_finales!$W$32*C4406+Classes_finales!$W$33</f>
        <v>-31.185326763961207</v>
      </c>
      <c r="K4406">
        <f>IF(OR(C4406&lt;10,C4406&gt;450),0,IF(H4406&gt;=MAX(Classes_finales!D:D),$M$1,Donnees_SIG!J4406))</f>
        <v>7.914299999999999</v>
      </c>
      <c r="P4406" t="s">
        <v>39</v>
      </c>
    </row>
    <row r="4407" spans="1:16">
      <c r="A4407" t="s">
        <v>8848</v>
      </c>
      <c r="B4407" t="s">
        <v>8849</v>
      </c>
      <c r="C4407">
        <v>43.924400329999997</v>
      </c>
      <c r="D4407" t="s">
        <v>37</v>
      </c>
      <c r="E4407">
        <v>792236.19770126999</v>
      </c>
      <c r="F4407">
        <v>9638633.5076952893</v>
      </c>
      <c r="G4407">
        <f>IF(C4407="","",VLOOKUP(C4407,Classes_detaillees!B:D,Classes_detaillees!C$1,TRUE))</f>
        <v>45</v>
      </c>
      <c r="H4407">
        <f>IF(C4407="","",VLOOKUP(C4407,Classes_finales!B:D,Classes_finales!C$1,TRUE))</f>
        <v>50</v>
      </c>
      <c r="I4407">
        <f t="shared" si="68"/>
        <v>20</v>
      </c>
      <c r="J4407" s="31">
        <f>Classes_finales!$W$30*C4407^3+Classes_finales!$W$31*C4407^2+Classes_finales!$W$32*C4407+Classes_finales!$W$33</f>
        <v>4.5712614342372646</v>
      </c>
      <c r="K4407">
        <f>IF(OR(C4407&lt;10,C4407&gt;450),0,IF(H4407&gt;=MAX(Classes_finales!D:D),$M$1,Donnees_SIG!J4407))</f>
        <v>4.5712614342372646</v>
      </c>
      <c r="P4407" t="s">
        <v>39</v>
      </c>
    </row>
    <row r="4408" spans="1:16">
      <c r="A4408" t="s">
        <v>8850</v>
      </c>
      <c r="B4408" t="s">
        <v>8851</v>
      </c>
      <c r="C4408">
        <v>30.140100479000001</v>
      </c>
      <c r="D4408" t="s">
        <v>37</v>
      </c>
      <c r="E4408">
        <v>792898.51470444805</v>
      </c>
      <c r="F4408">
        <v>9639008.3637468293</v>
      </c>
      <c r="G4408">
        <f>IF(C4408="","",VLOOKUP(C4408,Classes_detaillees!B:D,Classes_detaillees!C$1,TRUE))</f>
        <v>35</v>
      </c>
      <c r="H4408">
        <f>IF(C4408="","",VLOOKUP(C4408,Classes_finales!B:D,Classes_finales!C$1,TRUE))</f>
        <v>35</v>
      </c>
      <c r="I4408">
        <f t="shared" si="68"/>
        <v>20</v>
      </c>
      <c r="J4408" s="31">
        <f>Classes_finales!$W$30*C4408^3+Classes_finales!$W$31*C4408^2+Classes_finales!$W$32*C4408+Classes_finales!$W$33</f>
        <v>2.6882073508765383</v>
      </c>
      <c r="K4408">
        <f>IF(OR(C4408&lt;10,C4408&gt;450),0,IF(H4408&gt;=MAX(Classes_finales!D:D),$M$1,Donnees_SIG!J4408))</f>
        <v>2.6882073508765383</v>
      </c>
      <c r="P4408" t="s">
        <v>39</v>
      </c>
    </row>
    <row r="4409" spans="1:16">
      <c r="A4409" t="s">
        <v>8852</v>
      </c>
      <c r="B4409" t="s">
        <v>8853</v>
      </c>
      <c r="C4409">
        <v>59.251300811999997</v>
      </c>
      <c r="D4409" t="s">
        <v>37</v>
      </c>
      <c r="E4409">
        <v>790426.91905794095</v>
      </c>
      <c r="F4409">
        <v>9638209.97662751</v>
      </c>
      <c r="G4409">
        <f>IF(C4409="","",VLOOKUP(C4409,Classes_detaillees!B:D,Classes_detaillees!C$1,TRUE))</f>
        <v>60</v>
      </c>
      <c r="H4409">
        <f>IF(C4409="","",VLOOKUP(C4409,Classes_finales!B:D,Classes_finales!C$1,TRUE))</f>
        <v>60</v>
      </c>
      <c r="I4409">
        <f t="shared" si="68"/>
        <v>20</v>
      </c>
      <c r="J4409" s="31">
        <f>Classes_finales!$W$30*C4409^3+Classes_finales!$W$31*C4409^2+Classes_finales!$W$32*C4409+Classes_finales!$W$33</f>
        <v>6.4569850781887386</v>
      </c>
      <c r="K4409">
        <f>IF(OR(C4409&lt;10,C4409&gt;450),0,IF(H4409&gt;=MAX(Classes_finales!D:D),$M$1,Donnees_SIG!J4409))</f>
        <v>6.4569850781887386</v>
      </c>
      <c r="P4409" t="s">
        <v>39</v>
      </c>
    </row>
    <row r="4410" spans="1:16">
      <c r="A4410" t="s">
        <v>8854</v>
      </c>
      <c r="B4410" t="s">
        <v>8855</v>
      </c>
      <c r="C4410">
        <v>185.73489380000001</v>
      </c>
      <c r="D4410" t="s">
        <v>37</v>
      </c>
      <c r="E4410">
        <v>783080.99029090605</v>
      </c>
      <c r="F4410">
        <v>9636057.6962626092</v>
      </c>
      <c r="G4410">
        <f>IF(C4410="","",VLOOKUP(C4410,Classes_detaillees!B:D,Classes_detaillees!C$1,TRUE))</f>
        <v>190</v>
      </c>
      <c r="H4410">
        <f>IF(C4410="","",VLOOKUP(C4410,Classes_finales!B:D,Classes_finales!C$1,TRUE))</f>
        <v>80</v>
      </c>
      <c r="I4410">
        <f t="shared" si="68"/>
        <v>20</v>
      </c>
      <c r="J4410" s="31">
        <f>Classes_finales!$W$30*C4410^3+Classes_finales!$W$31*C4410^2+Classes_finales!$W$32*C4410+Classes_finales!$W$33</f>
        <v>-42.162599958931501</v>
      </c>
      <c r="K4410">
        <f>IF(OR(C4410&lt;10,C4410&gt;450),0,IF(H4410&gt;=MAX(Classes_finales!D:D),$M$1,Donnees_SIG!J4410))</f>
        <v>7.914299999999999</v>
      </c>
      <c r="P4410" t="s">
        <v>39</v>
      </c>
    </row>
    <row r="4411" spans="1:16">
      <c r="A4411" t="s">
        <v>8856</v>
      </c>
      <c r="B4411" t="s">
        <v>8857</v>
      </c>
      <c r="C4411">
        <v>100.65309906</v>
      </c>
      <c r="D4411" t="s">
        <v>37</v>
      </c>
      <c r="E4411">
        <v>783259.70897119597</v>
      </c>
      <c r="F4411">
        <v>9635408.4889325295</v>
      </c>
      <c r="G4411">
        <f>IF(C4411="","",VLOOKUP(C4411,Classes_detaillees!B:D,Classes_detaillees!C$1,TRUE))</f>
        <v>105</v>
      </c>
      <c r="H4411">
        <f>IF(C4411="","",VLOOKUP(C4411,Classes_finales!B:D,Classes_finales!C$1,TRUE))</f>
        <v>80</v>
      </c>
      <c r="I4411">
        <f t="shared" si="68"/>
        <v>20</v>
      </c>
      <c r="J4411" s="31">
        <f>Classes_finales!$W$30*C4411^3+Classes_finales!$W$31*C4411^2+Classes_finales!$W$32*C4411+Classes_finales!$W$33</f>
        <v>7.143339069625414</v>
      </c>
      <c r="K4411">
        <f>IF(OR(C4411&lt;10,C4411&gt;450),0,IF(H4411&gt;=MAX(Classes_finales!D:D),$M$1,Donnees_SIG!J4411))</f>
        <v>7.914299999999999</v>
      </c>
      <c r="P4411" t="s">
        <v>39</v>
      </c>
    </row>
    <row r="4412" spans="1:16">
      <c r="A4412" t="s">
        <v>8858</v>
      </c>
      <c r="B4412" t="s">
        <v>8859</v>
      </c>
      <c r="C4412">
        <v>69.879203795999999</v>
      </c>
      <c r="D4412" t="s">
        <v>37</v>
      </c>
      <c r="E4412">
        <v>785335.14904792502</v>
      </c>
      <c r="F4412">
        <v>9636642.8635235</v>
      </c>
      <c r="G4412">
        <f>IF(C4412="","",VLOOKUP(C4412,Classes_detaillees!B:D,Classes_detaillees!C$1,TRUE))</f>
        <v>70</v>
      </c>
      <c r="H4412">
        <f>IF(C4412="","",VLOOKUP(C4412,Classes_finales!B:D,Classes_finales!C$1,TRUE))</f>
        <v>70</v>
      </c>
      <c r="I4412">
        <f t="shared" si="68"/>
        <v>20</v>
      </c>
      <c r="J4412" s="31">
        <f>Classes_finales!$W$30*C4412^3+Classes_finales!$W$31*C4412^2+Classes_finales!$W$32*C4412+Classes_finales!$W$33</f>
        <v>7.4167064009430916</v>
      </c>
      <c r="K4412">
        <f>IF(OR(C4412&lt;10,C4412&gt;450),0,IF(H4412&gt;=MAX(Classes_finales!D:D),$M$1,Donnees_SIG!J4412))</f>
        <v>7.4167064009430916</v>
      </c>
      <c r="P4412" t="s">
        <v>39</v>
      </c>
    </row>
    <row r="4413" spans="1:16">
      <c r="A4413" t="s">
        <v>8860</v>
      </c>
      <c r="B4413" t="s">
        <v>8861</v>
      </c>
      <c r="C4413">
        <v>113.32340240000001</v>
      </c>
      <c r="D4413" t="s">
        <v>37</v>
      </c>
      <c r="E4413">
        <v>782958.55534988805</v>
      </c>
      <c r="F4413">
        <v>9635838.46556269</v>
      </c>
      <c r="G4413">
        <f>IF(C4413="","",VLOOKUP(C4413,Classes_detaillees!B:D,Classes_detaillees!C$1,TRUE))</f>
        <v>115</v>
      </c>
      <c r="H4413">
        <f>IF(C4413="","",VLOOKUP(C4413,Classes_finales!B:D,Classes_finales!C$1,TRUE))</f>
        <v>80</v>
      </c>
      <c r="I4413">
        <f t="shared" si="68"/>
        <v>20</v>
      </c>
      <c r="J4413" s="31">
        <f>Classes_finales!$W$30*C4413^3+Classes_finales!$W$31*C4413^2+Classes_finales!$W$32*C4413+Classes_finales!$W$33</f>
        <v>5.1168060604821459</v>
      </c>
      <c r="K4413">
        <f>IF(OR(C4413&lt;10,C4413&gt;450),0,IF(H4413&gt;=MAX(Classes_finales!D:D),$M$1,Donnees_SIG!J4413))</f>
        <v>7.914299999999999</v>
      </c>
      <c r="P4413" t="s">
        <v>39</v>
      </c>
    </row>
    <row r="4414" spans="1:16">
      <c r="A4414" t="s">
        <v>8862</v>
      </c>
      <c r="B4414" t="s">
        <v>8863</v>
      </c>
      <c r="C4414">
        <v>138.72070312</v>
      </c>
      <c r="D4414" t="s">
        <v>37</v>
      </c>
      <c r="E4414">
        <v>790922.25721863005</v>
      </c>
      <c r="F4414">
        <v>9638390.1431674194</v>
      </c>
      <c r="G4414">
        <f>IF(C4414="","",VLOOKUP(C4414,Classes_detaillees!B:D,Classes_detaillees!C$1,TRUE))</f>
        <v>140</v>
      </c>
      <c r="H4414">
        <f>IF(C4414="","",VLOOKUP(C4414,Classes_finales!B:D,Classes_finales!C$1,TRUE))</f>
        <v>80</v>
      </c>
      <c r="I4414">
        <f t="shared" si="68"/>
        <v>20</v>
      </c>
      <c r="J4414" s="31">
        <f>Classes_finales!$W$30*C4414^3+Classes_finales!$W$31*C4414^2+Classes_finales!$W$32*C4414+Classes_finales!$W$33</f>
        <v>-3.6381907888580511</v>
      </c>
      <c r="K4414">
        <f>IF(OR(C4414&lt;10,C4414&gt;450),0,IF(H4414&gt;=MAX(Classes_finales!D:D),$M$1,Donnees_SIG!J4414))</f>
        <v>7.914299999999999</v>
      </c>
      <c r="P4414" t="s">
        <v>39</v>
      </c>
    </row>
    <row r="4415" spans="1:16">
      <c r="A4415" t="s">
        <v>8864</v>
      </c>
      <c r="B4415" t="s">
        <v>8865</v>
      </c>
      <c r="C4415">
        <v>619.03662109000004</v>
      </c>
      <c r="D4415" t="s">
        <v>37</v>
      </c>
      <c r="E4415">
        <v>783506.21096484002</v>
      </c>
      <c r="F4415">
        <v>9636514.3130604308</v>
      </c>
      <c r="G4415">
        <f>IF(C4415="","",VLOOKUP(C4415,Classes_detaillees!B:D,Classes_detaillees!C$1,TRUE))</f>
        <v>620</v>
      </c>
      <c r="H4415">
        <f>IF(C4415="","",VLOOKUP(C4415,Classes_finales!B:D,Classes_finales!C$1,TRUE))</f>
        <v>80</v>
      </c>
      <c r="I4415">
        <f t="shared" si="68"/>
        <v>20</v>
      </c>
      <c r="J4415" s="31">
        <f>Classes_finales!$W$30*C4415^3+Classes_finales!$W$31*C4415^2+Classes_finales!$W$32*C4415+Classes_finales!$W$33</f>
        <v>-3866.5757083263497</v>
      </c>
      <c r="K4415">
        <f>IF(OR(C4415&lt;10,C4415&gt;450),0,IF(H4415&gt;=MAX(Classes_finales!D:D),$M$1,Donnees_SIG!J4415))</f>
        <v>0</v>
      </c>
      <c r="P4415" t="s">
        <v>39</v>
      </c>
    </row>
    <row r="4416" spans="1:16">
      <c r="A4416" t="s">
        <v>8866</v>
      </c>
      <c r="B4416" t="s">
        <v>8867</v>
      </c>
      <c r="C4416">
        <v>24.542400359999998</v>
      </c>
      <c r="D4416" t="s">
        <v>37</v>
      </c>
      <c r="E4416">
        <v>792244.09219152597</v>
      </c>
      <c r="F4416">
        <v>9638558.0035479106</v>
      </c>
      <c r="G4416">
        <f>IF(C4416="","",VLOOKUP(C4416,Classes_detaillees!B:D,Classes_detaillees!C$1,TRUE))</f>
        <v>25</v>
      </c>
      <c r="H4416">
        <f>IF(C4416="","",VLOOKUP(C4416,Classes_finales!B:D,Classes_finales!C$1,TRUE))</f>
        <v>30</v>
      </c>
      <c r="I4416">
        <f t="shared" si="68"/>
        <v>20</v>
      </c>
      <c r="J4416" s="31">
        <f>Classes_finales!$W$30*C4416^3+Classes_finales!$W$31*C4416^2+Classes_finales!$W$32*C4416+Classes_finales!$W$33</f>
        <v>1.9482351011891459</v>
      </c>
      <c r="K4416">
        <f>IF(OR(C4416&lt;10,C4416&gt;450),0,IF(H4416&gt;=MAX(Classes_finales!D:D),$M$1,Donnees_SIG!J4416))</f>
        <v>1.9482351011891459</v>
      </c>
      <c r="P4416" t="s">
        <v>39</v>
      </c>
    </row>
    <row r="4417" spans="1:16">
      <c r="A4417" t="s">
        <v>8868</v>
      </c>
      <c r="B4417" t="s">
        <v>8869</v>
      </c>
      <c r="C4417">
        <v>27.803499221999999</v>
      </c>
      <c r="D4417" t="s">
        <v>37</v>
      </c>
      <c r="E4417">
        <v>791299.99498912995</v>
      </c>
      <c r="F4417">
        <v>9638095.1846445594</v>
      </c>
      <c r="G4417">
        <f>IF(C4417="","",VLOOKUP(C4417,Classes_detaillees!B:D,Classes_detaillees!C$1,TRUE))</f>
        <v>30</v>
      </c>
      <c r="H4417">
        <f>IF(C4417="","",VLOOKUP(C4417,Classes_finales!B:D,Classes_finales!C$1,TRUE))</f>
        <v>30</v>
      </c>
      <c r="I4417">
        <f t="shared" si="68"/>
        <v>20</v>
      </c>
      <c r="J4417" s="31">
        <f>Classes_finales!$W$30*C4417^3+Classes_finales!$W$31*C4417^2+Classes_finales!$W$32*C4417+Classes_finales!$W$33</f>
        <v>2.3751338367562571</v>
      </c>
      <c r="K4417">
        <f>IF(OR(C4417&lt;10,C4417&gt;450),0,IF(H4417&gt;=MAX(Classes_finales!D:D),$M$1,Donnees_SIG!J4417))</f>
        <v>2.3751338367562571</v>
      </c>
      <c r="P4417" t="s">
        <v>39</v>
      </c>
    </row>
    <row r="4418" spans="1:16">
      <c r="A4418" t="s">
        <v>8870</v>
      </c>
      <c r="B4418" t="s">
        <v>8871</v>
      </c>
      <c r="C4418">
        <v>15.319000244</v>
      </c>
      <c r="D4418" t="s">
        <v>37</v>
      </c>
      <c r="E4418">
        <v>790533.972465439</v>
      </c>
      <c r="F4418">
        <v>9637833.2522057202</v>
      </c>
      <c r="G4418">
        <f>IF(C4418="","",VLOOKUP(C4418,Classes_detaillees!B:D,Classes_detaillees!C$1,TRUE))</f>
        <v>20</v>
      </c>
      <c r="H4418">
        <f>IF(C4418="","",VLOOKUP(C4418,Classes_finales!B:D,Classes_finales!C$1,TRUE))</f>
        <v>30</v>
      </c>
      <c r="I4418">
        <f t="shared" si="68"/>
        <v>20</v>
      </c>
      <c r="J4418" s="31">
        <f>Classes_finales!$W$30*C4418^3+Classes_finales!$W$31*C4418^2+Classes_finales!$W$32*C4418+Classes_finales!$W$33</f>
        <v>0.83833026695930379</v>
      </c>
      <c r="K4418">
        <f>IF(OR(C4418&lt;10,C4418&gt;450),0,IF(H4418&gt;=MAX(Classes_finales!D:D),$M$1,Donnees_SIG!J4418))</f>
        <v>0.83833026695930379</v>
      </c>
      <c r="P4418" t="s">
        <v>39</v>
      </c>
    </row>
    <row r="4419" spans="1:16">
      <c r="A4419" t="s">
        <v>8872</v>
      </c>
      <c r="B4419" t="s">
        <v>8873</v>
      </c>
      <c r="C4419">
        <v>117.91850281000001</v>
      </c>
      <c r="D4419" t="s">
        <v>37</v>
      </c>
      <c r="E4419">
        <v>783273.55498258397</v>
      </c>
      <c r="F4419">
        <v>9636872.3396331798</v>
      </c>
      <c r="G4419">
        <f>IF(C4419="","",VLOOKUP(C4419,Classes_detaillees!B:D,Classes_detaillees!C$1,TRUE))</f>
        <v>120</v>
      </c>
      <c r="H4419">
        <f>IF(C4419="","",VLOOKUP(C4419,Classes_finales!B:D,Classes_finales!C$1,TRUE))</f>
        <v>80</v>
      </c>
      <c r="I4419">
        <f t="shared" ref="I4419:I4482" si="69">IF(E4419="","",20)</f>
        <v>20</v>
      </c>
      <c r="J4419" s="31">
        <f>Classes_finales!$W$30*C4419^3+Classes_finales!$W$31*C4419^2+Classes_finales!$W$32*C4419+Classes_finales!$W$33</f>
        <v>4.0297630801354938</v>
      </c>
      <c r="K4419">
        <f>IF(OR(C4419&lt;10,C4419&gt;450),0,IF(H4419&gt;=MAX(Classes_finales!D:D),$M$1,Donnees_SIG!J4419))</f>
        <v>7.914299999999999</v>
      </c>
      <c r="P4419" t="s">
        <v>39</v>
      </c>
    </row>
    <row r="4420" spans="1:16">
      <c r="A4420" t="s">
        <v>8874</v>
      </c>
      <c r="B4420" s="31" t="s">
        <v>8875</v>
      </c>
      <c r="C4420">
        <v>68.982398986999996</v>
      </c>
      <c r="D4420" t="s">
        <v>37</v>
      </c>
      <c r="E4420">
        <v>792068.59604329197</v>
      </c>
      <c r="F4420">
        <v>9638064.7386638299</v>
      </c>
      <c r="G4420">
        <f>IF(C4420="","",VLOOKUP(C4420,Classes_detaillees!B:D,Classes_detaillees!C$1,TRUE))</f>
        <v>70</v>
      </c>
      <c r="H4420">
        <f>IF(C4420="","",VLOOKUP(C4420,Classes_finales!B:D,Classes_finales!C$1,TRUE))</f>
        <v>70</v>
      </c>
      <c r="I4420">
        <f t="shared" si="69"/>
        <v>20</v>
      </c>
      <c r="J4420" s="31">
        <f>Classes_finales!$W$30*C4420^3+Classes_finales!$W$31*C4420^2+Classes_finales!$W$32*C4420+Classes_finales!$W$33</f>
        <v>7.3511021392925553</v>
      </c>
      <c r="K4420">
        <f>IF(OR(C4420&lt;10,C4420&gt;450),0,IF(H4420&gt;=MAX(Classes_finales!D:D),$M$1,Donnees_SIG!J4420))</f>
        <v>7.3511021392925553</v>
      </c>
      <c r="P4420" t="s">
        <v>39</v>
      </c>
    </row>
    <row r="4421" spans="1:16">
      <c r="A4421" t="s">
        <v>8876</v>
      </c>
      <c r="B4421" t="s">
        <v>8877</v>
      </c>
      <c r="C4421">
        <v>68.083801269999995</v>
      </c>
      <c r="D4421" t="s">
        <v>37</v>
      </c>
      <c r="E4421">
        <v>791242.55546340405</v>
      </c>
      <c r="F4421">
        <v>9637134.5863544606</v>
      </c>
      <c r="G4421">
        <f>IF(C4421="","",VLOOKUP(C4421,Classes_detaillees!B:D,Classes_detaillees!C$1,TRUE))</f>
        <v>70</v>
      </c>
      <c r="H4421">
        <f>IF(C4421="","",VLOOKUP(C4421,Classes_finales!B:D,Classes_finales!C$1,TRUE))</f>
        <v>70</v>
      </c>
      <c r="I4421">
        <f t="shared" si="69"/>
        <v>20</v>
      </c>
      <c r="J4421" s="31">
        <f>Classes_finales!$W$30*C4421^3+Classes_finales!$W$31*C4421^2+Classes_finales!$W$32*C4421+Classes_finales!$W$33</f>
        <v>7.2822385935406899</v>
      </c>
      <c r="K4421">
        <f>IF(OR(C4421&lt;10,C4421&gt;450),0,IF(H4421&gt;=MAX(Classes_finales!D:D),$M$1,Donnees_SIG!J4421))</f>
        <v>7.2822385935406899</v>
      </c>
      <c r="P4421" t="s">
        <v>39</v>
      </c>
    </row>
    <row r="4422" spans="1:16">
      <c r="A4422" t="s">
        <v>8878</v>
      </c>
      <c r="B4422" t="s">
        <v>8879</v>
      </c>
      <c r="C4422">
        <v>44.007400513</v>
      </c>
      <c r="D4422" t="s">
        <v>37</v>
      </c>
      <c r="E4422">
        <v>791667.02044787398</v>
      </c>
      <c r="F4422">
        <v>9638265.8330729604</v>
      </c>
      <c r="G4422">
        <f>IF(C4422="","",VLOOKUP(C4422,Classes_detaillees!B:D,Classes_detaillees!C$1,TRUE))</f>
        <v>45</v>
      </c>
      <c r="H4422">
        <f>IF(C4422="","",VLOOKUP(C4422,Classes_finales!B:D,Classes_finales!C$1,TRUE))</f>
        <v>50</v>
      </c>
      <c r="I4422">
        <f t="shared" si="69"/>
        <v>20</v>
      </c>
      <c r="J4422" s="31">
        <f>Classes_finales!$W$30*C4422^3+Classes_finales!$W$31*C4422^2+Classes_finales!$W$32*C4422+Classes_finales!$W$33</f>
        <v>4.5824141608105737</v>
      </c>
      <c r="K4422">
        <f>IF(OR(C4422&lt;10,C4422&gt;450),0,IF(H4422&gt;=MAX(Classes_finales!D:D),$M$1,Donnees_SIG!J4422))</f>
        <v>4.5824141608105737</v>
      </c>
      <c r="P4422" t="s">
        <v>39</v>
      </c>
    </row>
    <row r="4423" spans="1:16">
      <c r="A4423" t="s">
        <v>8880</v>
      </c>
      <c r="B4423" s="31" t="s">
        <v>8881</v>
      </c>
      <c r="C4423">
        <v>47.159099578999999</v>
      </c>
      <c r="D4423" t="s">
        <v>37</v>
      </c>
      <c r="E4423">
        <v>784465.71000790305</v>
      </c>
      <c r="F4423">
        <v>9637461.7785634305</v>
      </c>
      <c r="G4423">
        <f>IF(C4423="","",VLOOKUP(C4423,Classes_detaillees!B:D,Classes_detaillees!C$1,TRUE))</f>
        <v>50</v>
      </c>
      <c r="H4423">
        <f>IF(C4423="","",VLOOKUP(C4423,Classes_finales!B:D,Classes_finales!C$1,TRUE))</f>
        <v>50</v>
      </c>
      <c r="I4423">
        <f t="shared" si="69"/>
        <v>20</v>
      </c>
      <c r="J4423" s="31">
        <f>Classes_finales!$W$30*C4423^3+Classes_finales!$W$31*C4423^2+Classes_finales!$W$32*C4423+Classes_finales!$W$33</f>
        <v>5.0007917263777735</v>
      </c>
      <c r="K4423">
        <f>IF(OR(C4423&lt;10,C4423&gt;450),0,IF(H4423&gt;=MAX(Classes_finales!D:D),$M$1,Donnees_SIG!J4423))</f>
        <v>5.0007917263777735</v>
      </c>
      <c r="P4423" t="s">
        <v>39</v>
      </c>
    </row>
    <row r="4424" spans="1:16">
      <c r="A4424" t="s">
        <v>8882</v>
      </c>
      <c r="B4424" s="31" t="s">
        <v>8883</v>
      </c>
      <c r="C4424">
        <v>24.258199692000002</v>
      </c>
      <c r="D4424" t="s">
        <v>37</v>
      </c>
      <c r="E4424">
        <v>790503.89633268095</v>
      </c>
      <c r="F4424">
        <v>9637736.7778943405</v>
      </c>
      <c r="G4424">
        <f>IF(C4424="","",VLOOKUP(C4424,Classes_detaillees!B:D,Classes_detaillees!C$1,TRUE))</f>
        <v>25</v>
      </c>
      <c r="H4424">
        <f>IF(C4424="","",VLOOKUP(C4424,Classes_finales!B:D,Classes_finales!C$1,TRUE))</f>
        <v>30</v>
      </c>
      <c r="I4424">
        <f t="shared" si="69"/>
        <v>20</v>
      </c>
      <c r="J4424" s="31">
        <f>Classes_finales!$W$30*C4424^3+Classes_finales!$W$31*C4424^2+Classes_finales!$W$32*C4424+Classes_finales!$W$33</f>
        <v>1.9117043913076057</v>
      </c>
      <c r="K4424">
        <f>IF(OR(C4424&lt;10,C4424&gt;450),0,IF(H4424&gt;=MAX(Classes_finales!D:D),$M$1,Donnees_SIG!J4424))</f>
        <v>1.9117043913076057</v>
      </c>
      <c r="P4424" t="s">
        <v>39</v>
      </c>
    </row>
    <row r="4425" spans="1:16">
      <c r="A4425" t="s">
        <v>8884</v>
      </c>
      <c r="B4425" t="s">
        <v>8885</v>
      </c>
      <c r="C4425">
        <v>51.131599426000001</v>
      </c>
      <c r="D4425" t="s">
        <v>37</v>
      </c>
      <c r="E4425">
        <v>789710.72334748402</v>
      </c>
      <c r="F4425">
        <v>9638867.3812138904</v>
      </c>
      <c r="G4425">
        <f>IF(C4425="","",VLOOKUP(C4425,Classes_detaillees!B:D,Classes_detaillees!C$1,TRUE))</f>
        <v>55</v>
      </c>
      <c r="H4425">
        <f>IF(C4425="","",VLOOKUP(C4425,Classes_finales!B:D,Classes_finales!C$1,TRUE))</f>
        <v>60</v>
      </c>
      <c r="I4425">
        <f t="shared" si="69"/>
        <v>20</v>
      </c>
      <c r="J4425" s="31">
        <f>Classes_finales!$W$30*C4425^3+Classes_finales!$W$31*C4425^2+Classes_finales!$W$32*C4425+Classes_finales!$W$33</f>
        <v>5.5098465726987129</v>
      </c>
      <c r="K4425">
        <f>IF(OR(C4425&lt;10,C4425&gt;450),0,IF(H4425&gt;=MAX(Classes_finales!D:D),$M$1,Donnees_SIG!J4425))</f>
        <v>5.5098465726987129</v>
      </c>
      <c r="P4425" t="s">
        <v>39</v>
      </c>
    </row>
    <row r="4426" spans="1:16">
      <c r="A4426" t="s">
        <v>8886</v>
      </c>
      <c r="B4426" t="s">
        <v>8887</v>
      </c>
      <c r="C4426">
        <v>74.452796935999999</v>
      </c>
      <c r="D4426" t="s">
        <v>37</v>
      </c>
      <c r="E4426">
        <v>792949.28679786401</v>
      </c>
      <c r="F4426">
        <v>9639437.5361681208</v>
      </c>
      <c r="G4426">
        <f>IF(C4426="","",VLOOKUP(C4426,Classes_detaillees!B:D,Classes_detaillees!C$1,TRUE))</f>
        <v>75</v>
      </c>
      <c r="H4426">
        <f>IF(C4426="","",VLOOKUP(C4426,Classes_finales!B:D,Classes_finales!C$1,TRUE))</f>
        <v>80</v>
      </c>
      <c r="I4426">
        <f t="shared" si="69"/>
        <v>20</v>
      </c>
      <c r="J4426" s="31">
        <f>Classes_finales!$W$30*C4426^3+Classes_finales!$W$31*C4426^2+Classes_finales!$W$32*C4426+Classes_finales!$W$33</f>
        <v>7.6995827538872508</v>
      </c>
      <c r="K4426">
        <f>IF(OR(C4426&lt;10,C4426&gt;450),0,IF(H4426&gt;=MAX(Classes_finales!D:D),$M$1,Donnees_SIG!J4426))</f>
        <v>7.914299999999999</v>
      </c>
      <c r="P4426" t="s">
        <v>39</v>
      </c>
    </row>
    <row r="4427" spans="1:16">
      <c r="A4427" t="s">
        <v>8888</v>
      </c>
      <c r="B4427" s="31" t="s">
        <v>8889</v>
      </c>
      <c r="C4427">
        <v>58.869598388999997</v>
      </c>
      <c r="D4427" t="s">
        <v>37</v>
      </c>
      <c r="E4427">
        <v>783359.99328419904</v>
      </c>
      <c r="F4427">
        <v>9635685.1760519799</v>
      </c>
      <c r="G4427">
        <f>IF(C4427="","",VLOOKUP(C4427,Classes_detaillees!B:D,Classes_detaillees!C$1,TRUE))</f>
        <v>60</v>
      </c>
      <c r="H4427">
        <f>IF(C4427="","",VLOOKUP(C4427,Classes_finales!B:D,Classes_finales!C$1,TRUE))</f>
        <v>60</v>
      </c>
      <c r="I4427">
        <f t="shared" si="69"/>
        <v>20</v>
      </c>
      <c r="J4427" s="31">
        <f>Classes_finales!$W$30*C4427^3+Classes_finales!$W$31*C4427^2+Classes_finales!$W$32*C4427+Classes_finales!$W$33</f>
        <v>6.4159608288030494</v>
      </c>
      <c r="K4427">
        <f>IF(OR(C4427&lt;10,C4427&gt;450),0,IF(H4427&gt;=MAX(Classes_finales!D:D),$M$1,Donnees_SIG!J4427))</f>
        <v>6.4159608288030494</v>
      </c>
      <c r="P4427" t="s">
        <v>39</v>
      </c>
    </row>
    <row r="4428" spans="1:16">
      <c r="A4428" t="s">
        <v>8890</v>
      </c>
      <c r="B4428" s="31" t="s">
        <v>8891</v>
      </c>
      <c r="C4428">
        <v>67.591903686999999</v>
      </c>
      <c r="D4428" t="s">
        <v>37</v>
      </c>
      <c r="E4428">
        <v>792118.878587752</v>
      </c>
      <c r="F4428">
        <v>9639637.9645589609</v>
      </c>
      <c r="G4428">
        <f>IF(C4428="","",VLOOKUP(C4428,Classes_detaillees!B:D,Classes_detaillees!C$1,TRUE))</f>
        <v>70</v>
      </c>
      <c r="H4428">
        <f>IF(C4428="","",VLOOKUP(C4428,Classes_finales!B:D,Classes_finales!C$1,TRUE))</f>
        <v>70</v>
      </c>
      <c r="I4428">
        <f t="shared" si="69"/>
        <v>20</v>
      </c>
      <c r="J4428" s="31">
        <f>Classes_finales!$W$30*C4428^3+Classes_finales!$W$31*C4428^2+Classes_finales!$W$32*C4428+Classes_finales!$W$33</f>
        <v>7.2432474032385592</v>
      </c>
      <c r="K4428">
        <f>IF(OR(C4428&lt;10,C4428&gt;450),0,IF(H4428&gt;=MAX(Classes_finales!D:D),$M$1,Donnees_SIG!J4428))</f>
        <v>7.2432474032385592</v>
      </c>
      <c r="P4428" t="s">
        <v>39</v>
      </c>
    </row>
    <row r="4429" spans="1:16">
      <c r="A4429" t="s">
        <v>8892</v>
      </c>
      <c r="B4429" s="31" t="s">
        <v>8893</v>
      </c>
      <c r="C4429">
        <v>21.802600860999998</v>
      </c>
      <c r="D4429" t="s">
        <v>37</v>
      </c>
      <c r="E4429">
        <v>785117.51760817994</v>
      </c>
      <c r="F4429">
        <v>9636993.0304140206</v>
      </c>
      <c r="G4429">
        <f>IF(C4429="","",VLOOKUP(C4429,Classes_detaillees!B:D,Classes_detaillees!C$1,TRUE))</f>
        <v>25</v>
      </c>
      <c r="H4429">
        <f>IF(C4429="","",VLOOKUP(C4429,Classes_finales!B:D,Classes_finales!C$1,TRUE))</f>
        <v>30</v>
      </c>
      <c r="I4429">
        <f t="shared" si="69"/>
        <v>20</v>
      </c>
      <c r="J4429" s="31">
        <f>Classes_finales!$W$30*C4429^3+Classes_finales!$W$31*C4429^2+Classes_finales!$W$32*C4429+Classes_finales!$W$33</f>
        <v>1.6013666676206837</v>
      </c>
      <c r="K4429">
        <f>IF(OR(C4429&lt;10,C4429&gt;450),0,IF(H4429&gt;=MAX(Classes_finales!D:D),$M$1,Donnees_SIG!J4429))</f>
        <v>1.6013666676206837</v>
      </c>
      <c r="P4429" t="s">
        <v>39</v>
      </c>
    </row>
    <row r="4430" spans="1:16">
      <c r="A4430" t="s">
        <v>8894</v>
      </c>
      <c r="B4430" t="s">
        <v>8895</v>
      </c>
      <c r="C4430">
        <v>270.48010254000002</v>
      </c>
      <c r="D4430" t="s">
        <v>37</v>
      </c>
      <c r="E4430">
        <v>790824.57770680601</v>
      </c>
      <c r="F4430">
        <v>9638581.1341773495</v>
      </c>
      <c r="G4430">
        <f>IF(C4430="","",VLOOKUP(C4430,Classes_detaillees!B:D,Classes_detaillees!C$1,TRUE))</f>
        <v>275</v>
      </c>
      <c r="H4430">
        <f>IF(C4430="","",VLOOKUP(C4430,Classes_finales!B:D,Classes_finales!C$1,TRUE))</f>
        <v>80</v>
      </c>
      <c r="I4430">
        <f t="shared" si="69"/>
        <v>20</v>
      </c>
      <c r="J4430" s="31">
        <f>Classes_finales!$W$30*C4430^3+Classes_finales!$W$31*C4430^2+Classes_finales!$W$32*C4430+Classes_finales!$W$33</f>
        <v>-219.90021804945667</v>
      </c>
      <c r="K4430">
        <f>IF(OR(C4430&lt;10,C4430&gt;450),0,IF(H4430&gt;=MAX(Classes_finales!D:D),$M$1,Donnees_SIG!J4430))</f>
        <v>7.914299999999999</v>
      </c>
      <c r="P4430" t="s">
        <v>39</v>
      </c>
    </row>
    <row r="4431" spans="1:16">
      <c r="A4431" t="s">
        <v>8896</v>
      </c>
      <c r="B4431" t="s">
        <v>8897</v>
      </c>
      <c r="C4431">
        <v>64.791603088000002</v>
      </c>
      <c r="D4431" t="s">
        <v>37</v>
      </c>
      <c r="E4431">
        <v>790958.71654775902</v>
      </c>
      <c r="F4431">
        <v>9638407.8739056196</v>
      </c>
      <c r="G4431">
        <f>IF(C4431="","",VLOOKUP(C4431,Classes_detaillees!B:D,Classes_detaillees!C$1,TRUE))</f>
        <v>65</v>
      </c>
      <c r="H4431">
        <f>IF(C4431="","",VLOOKUP(C4431,Classes_finales!B:D,Classes_finales!C$1,TRUE))</f>
        <v>70</v>
      </c>
      <c r="I4431">
        <f t="shared" si="69"/>
        <v>20</v>
      </c>
      <c r="J4431" s="31">
        <f>Classes_finales!$W$30*C4431^3+Classes_finales!$W$31*C4431^2+Classes_finales!$W$32*C4431+Classes_finales!$W$33</f>
        <v>7.0045956673137439</v>
      </c>
      <c r="K4431">
        <f>IF(OR(C4431&lt;10,C4431&gt;450),0,IF(H4431&gt;=MAX(Classes_finales!D:D),$M$1,Donnees_SIG!J4431))</f>
        <v>7.0045956673137439</v>
      </c>
      <c r="P4431" t="s">
        <v>39</v>
      </c>
    </row>
    <row r="4432" spans="1:16">
      <c r="A4432" t="s">
        <v>8898</v>
      </c>
      <c r="B4432" s="31" t="s">
        <v>8899</v>
      </c>
      <c r="C4432">
        <v>71.908096313000001</v>
      </c>
      <c r="D4432" t="s">
        <v>37</v>
      </c>
      <c r="E4432">
        <v>790527.25606136501</v>
      </c>
      <c r="F4432">
        <v>9639355.3899557795</v>
      </c>
      <c r="G4432">
        <f>IF(C4432="","",VLOOKUP(C4432,Classes_detaillees!B:D,Classes_detaillees!C$1,TRUE))</f>
        <v>75</v>
      </c>
      <c r="H4432">
        <f>IF(C4432="","",VLOOKUP(C4432,Classes_finales!B:D,Classes_finales!C$1,TRUE))</f>
        <v>80</v>
      </c>
      <c r="I4432">
        <f t="shared" si="69"/>
        <v>20</v>
      </c>
      <c r="J4432" s="31">
        <f>Classes_finales!$W$30*C4432^3+Classes_finales!$W$31*C4432^2+Classes_finales!$W$32*C4432+Classes_finales!$W$33</f>
        <v>7.5531634243675896</v>
      </c>
      <c r="K4432">
        <f>IF(OR(C4432&lt;10,C4432&gt;450),0,IF(H4432&gt;=MAX(Classes_finales!D:D),$M$1,Donnees_SIG!J4432))</f>
        <v>7.914299999999999</v>
      </c>
      <c r="P4432" t="s">
        <v>39</v>
      </c>
    </row>
    <row r="4433" spans="1:16">
      <c r="A4433" t="s">
        <v>8900</v>
      </c>
      <c r="B4433" s="31" t="s">
        <v>8901</v>
      </c>
      <c r="C4433">
        <v>118.37909698</v>
      </c>
      <c r="D4433" t="s">
        <v>37</v>
      </c>
      <c r="E4433">
        <v>790420.79996371502</v>
      </c>
      <c r="F4433">
        <v>9636918.8064486701</v>
      </c>
      <c r="G4433">
        <f>IF(C4433="","",VLOOKUP(C4433,Classes_detaillees!B:D,Classes_detaillees!C$1,TRUE))</f>
        <v>120</v>
      </c>
      <c r="H4433">
        <f>IF(C4433="","",VLOOKUP(C4433,Classes_finales!B:D,Classes_finales!C$1,TRUE))</f>
        <v>80</v>
      </c>
      <c r="I4433">
        <f t="shared" si="69"/>
        <v>20</v>
      </c>
      <c r="J4433" s="31">
        <f>Classes_finales!$W$30*C4433^3+Classes_finales!$W$31*C4433^2+Classes_finales!$W$32*C4433+Classes_finales!$W$33</f>
        <v>3.9096425727131909</v>
      </c>
      <c r="K4433">
        <f>IF(OR(C4433&lt;10,C4433&gt;450),0,IF(H4433&gt;=MAX(Classes_finales!D:D),$M$1,Donnees_SIG!J4433))</f>
        <v>7.914299999999999</v>
      </c>
      <c r="P4433" t="s">
        <v>39</v>
      </c>
    </row>
    <row r="4434" spans="1:16">
      <c r="A4434" t="s">
        <v>8902</v>
      </c>
      <c r="B4434" t="s">
        <v>8903</v>
      </c>
      <c r="C4434">
        <v>208.94700623</v>
      </c>
      <c r="D4434" t="s">
        <v>37</v>
      </c>
      <c r="E4434">
        <v>790792.38964819897</v>
      </c>
      <c r="F4434">
        <v>9638667.4296284299</v>
      </c>
      <c r="G4434">
        <f>IF(C4434="","",VLOOKUP(C4434,Classes_detaillees!B:D,Classes_detaillees!C$1,TRUE))</f>
        <v>210</v>
      </c>
      <c r="H4434">
        <f>IF(C4434="","",VLOOKUP(C4434,Classes_finales!B:D,Classes_finales!C$1,TRUE))</f>
        <v>80</v>
      </c>
      <c r="I4434">
        <f t="shared" si="69"/>
        <v>20</v>
      </c>
      <c r="J4434" s="31">
        <f>Classes_finales!$W$30*C4434^3+Classes_finales!$W$31*C4434^2+Classes_finales!$W$32*C4434+Classes_finales!$W$33</f>
        <v>-74.986868199618357</v>
      </c>
      <c r="K4434">
        <f>IF(OR(C4434&lt;10,C4434&gt;450),0,IF(H4434&gt;=MAX(Classes_finales!D:D),$M$1,Donnees_SIG!J4434))</f>
        <v>7.914299999999999</v>
      </c>
      <c r="P4434" t="s">
        <v>39</v>
      </c>
    </row>
    <row r="4435" spans="1:16">
      <c r="A4435" t="s">
        <v>8904</v>
      </c>
      <c r="B4435" t="s">
        <v>8905</v>
      </c>
      <c r="C4435">
        <v>60.258399963000002</v>
      </c>
      <c r="D4435" t="s">
        <v>37</v>
      </c>
      <c r="E4435">
        <v>792201.44428521697</v>
      </c>
      <c r="F4435">
        <v>9638619.6016009208</v>
      </c>
      <c r="G4435">
        <f>IF(C4435="","",VLOOKUP(C4435,Classes_detaillees!B:D,Classes_detaillees!C$1,TRUE))</f>
        <v>65</v>
      </c>
      <c r="H4435">
        <f>IF(C4435="","",VLOOKUP(C4435,Classes_finales!B:D,Classes_finales!C$1,TRUE))</f>
        <v>70</v>
      </c>
      <c r="I4435">
        <f t="shared" si="69"/>
        <v>20</v>
      </c>
      <c r="J4435" s="31">
        <f>Classes_finales!$W$30*C4435^3+Classes_finales!$W$31*C4435^2+Classes_finales!$W$32*C4435+Classes_finales!$W$33</f>
        <v>6.563312332291364</v>
      </c>
      <c r="K4435">
        <f>IF(OR(C4435&lt;10,C4435&gt;450),0,IF(H4435&gt;=MAX(Classes_finales!D:D),$M$1,Donnees_SIG!J4435))</f>
        <v>6.563312332291364</v>
      </c>
      <c r="P4435" t="s">
        <v>39</v>
      </c>
    </row>
    <row r="4436" spans="1:16">
      <c r="A4436" t="s">
        <v>8906</v>
      </c>
      <c r="B4436" t="s">
        <v>8907</v>
      </c>
      <c r="C4436">
        <v>21.645700455</v>
      </c>
      <c r="D4436" t="s">
        <v>37</v>
      </c>
      <c r="E4436">
        <v>790544.68020497204</v>
      </c>
      <c r="F4436">
        <v>9637798.6610651296</v>
      </c>
      <c r="G4436">
        <f>IF(C4436="","",VLOOKUP(C4436,Classes_detaillees!B:D,Classes_detaillees!C$1,TRUE))</f>
        <v>25</v>
      </c>
      <c r="H4436">
        <f>IF(C4436="","",VLOOKUP(C4436,Classes_finales!B:D,Classes_finales!C$1,TRUE))</f>
        <v>30</v>
      </c>
      <c r="I4436">
        <f t="shared" si="69"/>
        <v>20</v>
      </c>
      <c r="J4436" s="31">
        <f>Classes_finales!$W$30*C4436^3+Classes_finales!$W$31*C4436^2+Classes_finales!$W$32*C4436+Classes_finales!$W$33</f>
        <v>1.5818843729992298</v>
      </c>
      <c r="K4436">
        <f>IF(OR(C4436&lt;10,C4436&gt;450),0,IF(H4436&gt;=MAX(Classes_finales!D:D),$M$1,Donnees_SIG!J4436))</f>
        <v>1.5818843729992298</v>
      </c>
      <c r="P4436" t="s">
        <v>39</v>
      </c>
    </row>
    <row r="4437" spans="1:16">
      <c r="A4437" t="s">
        <v>8908</v>
      </c>
      <c r="B4437" t="s">
        <v>8909</v>
      </c>
      <c r="C4437">
        <v>4.7160000800999997</v>
      </c>
      <c r="D4437" t="s">
        <v>37</v>
      </c>
      <c r="E4437">
        <v>790290.33498503803</v>
      </c>
      <c r="F4437">
        <v>9638544.02792551</v>
      </c>
      <c r="G4437">
        <f>IF(C4437="","",VLOOKUP(C4437,Classes_detaillees!B:D,Classes_detaillees!C$1,TRUE))</f>
        <v>5</v>
      </c>
      <c r="H4437">
        <f>IF(C4437="","",VLOOKUP(C4437,Classes_finales!B:D,Classes_finales!C$1,TRUE))</f>
        <v>5</v>
      </c>
      <c r="I4437">
        <f t="shared" si="69"/>
        <v>20</v>
      </c>
      <c r="J4437" s="31">
        <f>Classes_finales!$W$30*C4437^3+Classes_finales!$W$31*C4437^2+Classes_finales!$W$32*C4437+Classes_finales!$W$33</f>
        <v>-0.16252788936101159</v>
      </c>
      <c r="K4437">
        <f>IF(OR(C4437&lt;10,C4437&gt;450),0,IF(H4437&gt;=MAX(Classes_finales!D:D),$M$1,Donnees_SIG!J4437))</f>
        <v>0</v>
      </c>
      <c r="P4437" t="s">
        <v>39</v>
      </c>
    </row>
    <row r="4438" spans="1:16">
      <c r="A4438" t="s">
        <v>8910</v>
      </c>
      <c r="B4438" s="31" t="s">
        <v>8911</v>
      </c>
      <c r="C4438">
        <v>32.453098296999997</v>
      </c>
      <c r="D4438" t="s">
        <v>37</v>
      </c>
      <c r="E4438">
        <v>790214.11117556505</v>
      </c>
      <c r="F4438">
        <v>9638724.0658364203</v>
      </c>
      <c r="G4438">
        <f>IF(C4438="","",VLOOKUP(C4438,Classes_detaillees!B:D,Classes_detaillees!C$1,TRUE))</f>
        <v>35</v>
      </c>
      <c r="H4438">
        <f>IF(C4438="","",VLOOKUP(C4438,Classes_finales!B:D,Classes_finales!C$1,TRUE))</f>
        <v>35</v>
      </c>
      <c r="I4438">
        <f t="shared" si="69"/>
        <v>20</v>
      </c>
      <c r="J4438" s="31">
        <f>Classes_finales!$W$30*C4438^3+Classes_finales!$W$31*C4438^2+Classes_finales!$W$32*C4438+Classes_finales!$W$33</f>
        <v>3.0023347970038192</v>
      </c>
      <c r="K4438">
        <f>IF(OR(C4438&lt;10,C4438&gt;450),0,IF(H4438&gt;=MAX(Classes_finales!D:D),$M$1,Donnees_SIG!J4438))</f>
        <v>3.0023347970038192</v>
      </c>
      <c r="P4438" t="s">
        <v>39</v>
      </c>
    </row>
    <row r="4439" spans="1:16">
      <c r="A4439" t="s">
        <v>8912</v>
      </c>
      <c r="B4439" s="31" t="s">
        <v>8913</v>
      </c>
      <c r="C4439">
        <v>14.754799843000001</v>
      </c>
      <c r="D4439" t="s">
        <v>37</v>
      </c>
      <c r="E4439">
        <v>791905.63905170804</v>
      </c>
      <c r="F4439">
        <v>9638409.7381110191</v>
      </c>
      <c r="G4439">
        <f>IF(C4439="","",VLOOKUP(C4439,Classes_detaillees!B:D,Classes_detaillees!C$1,TRUE))</f>
        <v>15</v>
      </c>
      <c r="H4439">
        <f>IF(C4439="","",VLOOKUP(C4439,Classes_finales!B:D,Classes_finales!C$1,TRUE))</f>
        <v>15</v>
      </c>
      <c r="I4439">
        <f t="shared" si="69"/>
        <v>20</v>
      </c>
      <c r="J4439" s="31">
        <f>Classes_finales!$W$30*C4439^3+Classes_finales!$W$31*C4439^2+Classes_finales!$W$32*C4439+Classes_finales!$W$33</f>
        <v>0.77655355772024537</v>
      </c>
      <c r="K4439">
        <f>IF(OR(C4439&lt;10,C4439&gt;450),0,IF(H4439&gt;=MAX(Classes_finales!D:D),$M$1,Donnees_SIG!J4439))</f>
        <v>0.77655355772024537</v>
      </c>
      <c r="P4439" t="s">
        <v>39</v>
      </c>
    </row>
    <row r="4440" spans="1:16">
      <c r="A4440" t="s">
        <v>8914</v>
      </c>
      <c r="B4440" t="s">
        <v>8915</v>
      </c>
      <c r="C4440">
        <v>32.382900237999998</v>
      </c>
      <c r="D4440" t="s">
        <v>37</v>
      </c>
      <c r="E4440">
        <v>791933.10096604202</v>
      </c>
      <c r="F4440">
        <v>9638523.4710059091</v>
      </c>
      <c r="G4440">
        <f>IF(C4440="","",VLOOKUP(C4440,Classes_detaillees!B:D,Classes_detaillees!C$1,TRUE))</f>
        <v>35</v>
      </c>
      <c r="H4440">
        <f>IF(C4440="","",VLOOKUP(C4440,Classes_finales!B:D,Classes_finales!C$1,TRUE))</f>
        <v>35</v>
      </c>
      <c r="I4440">
        <f t="shared" si="69"/>
        <v>20</v>
      </c>
      <c r="J4440" s="31">
        <f>Classes_finales!$W$30*C4440^3+Classes_finales!$W$31*C4440^2+Classes_finales!$W$32*C4440+Classes_finales!$W$33</f>
        <v>2.9927539151957832</v>
      </c>
      <c r="K4440">
        <f>IF(OR(C4440&lt;10,C4440&gt;450),0,IF(H4440&gt;=MAX(Classes_finales!D:D),$M$1,Donnees_SIG!J4440))</f>
        <v>2.9927539151957832</v>
      </c>
      <c r="P4440" t="s">
        <v>39</v>
      </c>
    </row>
    <row r="4441" spans="1:16">
      <c r="A4441" t="s">
        <v>8916</v>
      </c>
      <c r="B4441" t="s">
        <v>8917</v>
      </c>
      <c r="C4441">
        <v>72.299102782999995</v>
      </c>
      <c r="D4441" t="s">
        <v>37</v>
      </c>
      <c r="E4441">
        <v>785795.53913425596</v>
      </c>
      <c r="F4441">
        <v>9636062.56527563</v>
      </c>
      <c r="G4441">
        <f>IF(C4441="","",VLOOKUP(C4441,Classes_detaillees!B:D,Classes_detaillees!C$1,TRUE))</f>
        <v>75</v>
      </c>
      <c r="H4441">
        <f>IF(C4441="","",VLOOKUP(C4441,Classes_finales!B:D,Classes_finales!C$1,TRUE))</f>
        <v>80</v>
      </c>
      <c r="I4441">
        <f t="shared" si="69"/>
        <v>20</v>
      </c>
      <c r="J4441" s="31">
        <f>Classes_finales!$W$30*C4441^3+Classes_finales!$W$31*C4441^2+Classes_finales!$W$32*C4441+Classes_finales!$W$33</f>
        <v>7.5774915847667028</v>
      </c>
      <c r="K4441">
        <f>IF(OR(C4441&lt;10,C4441&gt;450),0,IF(H4441&gt;=MAX(Classes_finales!D:D),$M$1,Donnees_SIG!J4441))</f>
        <v>7.914299999999999</v>
      </c>
      <c r="P4441" t="s">
        <v>39</v>
      </c>
    </row>
    <row r="4442" spans="1:16">
      <c r="A4442" t="s">
        <v>8918</v>
      </c>
      <c r="B4442" t="s">
        <v>8919</v>
      </c>
      <c r="C4442">
        <v>32.880298615000001</v>
      </c>
      <c r="D4442" t="s">
        <v>37</v>
      </c>
      <c r="E4442">
        <v>783413.773632998</v>
      </c>
      <c r="F4442">
        <v>9635648.9224437103</v>
      </c>
      <c r="G4442">
        <f>IF(C4442="","",VLOOKUP(C4442,Classes_detaillees!B:D,Classes_detaillees!C$1,TRUE))</f>
        <v>35</v>
      </c>
      <c r="H4442">
        <f>IF(C4442="","",VLOOKUP(C4442,Classes_finales!B:D,Classes_finales!C$1,TRUE))</f>
        <v>35</v>
      </c>
      <c r="I4442">
        <f t="shared" si="69"/>
        <v>20</v>
      </c>
      <c r="J4442" s="31">
        <f>Classes_finales!$W$30*C4442^3+Classes_finales!$W$31*C4442^2+Classes_finales!$W$32*C4442+Classes_finales!$W$33</f>
        <v>3.0606928251427838</v>
      </c>
      <c r="K4442">
        <f>IF(OR(C4442&lt;10,C4442&gt;450),0,IF(H4442&gt;=MAX(Classes_finales!D:D),$M$1,Donnees_SIG!J4442))</f>
        <v>3.0606928251427838</v>
      </c>
      <c r="P4442" t="s">
        <v>39</v>
      </c>
    </row>
    <row r="4443" spans="1:16">
      <c r="A4443" t="s">
        <v>8920</v>
      </c>
      <c r="B4443" s="31" t="s">
        <v>8921</v>
      </c>
      <c r="C4443">
        <v>50.397499084000003</v>
      </c>
      <c r="D4443" t="s">
        <v>37</v>
      </c>
      <c r="E4443">
        <v>784743.43257305899</v>
      </c>
      <c r="F4443">
        <v>9636374.9479531795</v>
      </c>
      <c r="G4443">
        <f>IF(C4443="","",VLOOKUP(C4443,Classes_detaillees!B:D,Classes_detaillees!C$1,TRUE))</f>
        <v>55</v>
      </c>
      <c r="H4443">
        <f>IF(C4443="","",VLOOKUP(C4443,Classes_finales!B:D,Classes_finales!C$1,TRUE))</f>
        <v>60</v>
      </c>
      <c r="I4443">
        <f t="shared" si="69"/>
        <v>20</v>
      </c>
      <c r="J4443" s="31">
        <f>Classes_finales!$W$30*C4443^3+Classes_finales!$W$31*C4443^2+Classes_finales!$W$32*C4443+Classes_finales!$W$33</f>
        <v>5.4176149732011716</v>
      </c>
      <c r="K4443">
        <f>IF(OR(C4443&lt;10,C4443&gt;450),0,IF(H4443&gt;=MAX(Classes_finales!D:D),$M$1,Donnees_SIG!J4443))</f>
        <v>5.4176149732011716</v>
      </c>
      <c r="P4443" t="s">
        <v>39</v>
      </c>
    </row>
    <row r="4444" spans="1:16">
      <c r="A4444" t="s">
        <v>8922</v>
      </c>
      <c r="B4444" t="s">
        <v>8923</v>
      </c>
      <c r="C4444">
        <v>99.064498900999993</v>
      </c>
      <c r="D4444" t="s">
        <v>37</v>
      </c>
      <c r="E4444">
        <v>790602.29406258697</v>
      </c>
      <c r="F4444">
        <v>9638060.3869892992</v>
      </c>
      <c r="G4444">
        <f>IF(C4444="","",VLOOKUP(C4444,Classes_detaillees!B:D,Classes_detaillees!C$1,TRUE))</f>
        <v>100</v>
      </c>
      <c r="H4444">
        <f>IF(C4444="","",VLOOKUP(C4444,Classes_finales!B:D,Classes_finales!C$1,TRUE))</f>
        <v>80</v>
      </c>
      <c r="I4444">
        <f t="shared" si="69"/>
        <v>20</v>
      </c>
      <c r="J4444" s="31">
        <f>Classes_finales!$W$30*C4444^3+Classes_finales!$W$31*C4444^2+Classes_finales!$W$32*C4444+Classes_finales!$W$33</f>
        <v>7.3054409208492146</v>
      </c>
      <c r="K4444">
        <f>IF(OR(C4444&lt;10,C4444&gt;450),0,IF(H4444&gt;=MAX(Classes_finales!D:D),$M$1,Donnees_SIG!J4444))</f>
        <v>7.914299999999999</v>
      </c>
      <c r="P4444" t="s">
        <v>39</v>
      </c>
    </row>
    <row r="4445" spans="1:16">
      <c r="A4445" t="s">
        <v>8924</v>
      </c>
      <c r="B4445" s="31" t="s">
        <v>8925</v>
      </c>
      <c r="C4445">
        <v>60.698001861999998</v>
      </c>
      <c r="D4445" t="s">
        <v>37</v>
      </c>
      <c r="E4445">
        <v>790747.28941422899</v>
      </c>
      <c r="F4445">
        <v>9638000.7961432207</v>
      </c>
      <c r="G4445">
        <f>IF(C4445="","",VLOOKUP(C4445,Classes_detaillees!B:D,Classes_detaillees!C$1,TRUE))</f>
        <v>65</v>
      </c>
      <c r="H4445">
        <f>IF(C4445="","",VLOOKUP(C4445,Classes_finales!B:D,Classes_finales!C$1,TRUE))</f>
        <v>70</v>
      </c>
      <c r="I4445">
        <f t="shared" si="69"/>
        <v>20</v>
      </c>
      <c r="J4445" s="31">
        <f>Classes_finales!$W$30*C4445^3+Classes_finales!$W$31*C4445^2+Classes_finales!$W$32*C4445+Classes_finales!$W$33</f>
        <v>6.6088315046624313</v>
      </c>
      <c r="K4445">
        <f>IF(OR(C4445&lt;10,C4445&gt;450),0,IF(H4445&gt;=MAX(Classes_finales!D:D),$M$1,Donnees_SIG!J4445))</f>
        <v>6.6088315046624313</v>
      </c>
      <c r="P4445" t="s">
        <v>39</v>
      </c>
    </row>
    <row r="4446" spans="1:16">
      <c r="A4446" t="s">
        <v>8926</v>
      </c>
      <c r="B4446" t="s">
        <v>8927</v>
      </c>
      <c r="C4446">
        <v>106.51249695</v>
      </c>
      <c r="D4446" t="s">
        <v>37</v>
      </c>
      <c r="E4446">
        <v>783665.08195333905</v>
      </c>
      <c r="F4446">
        <v>9637716.6995904092</v>
      </c>
      <c r="G4446">
        <f>IF(C4446="","",VLOOKUP(C4446,Classes_detaillees!B:D,Classes_detaillees!C$1,TRUE))</f>
        <v>110</v>
      </c>
      <c r="H4446">
        <f>IF(C4446="","",VLOOKUP(C4446,Classes_finales!B:D,Classes_finales!C$1,TRUE))</f>
        <v>80</v>
      </c>
      <c r="I4446">
        <f t="shared" si="69"/>
        <v>20</v>
      </c>
      <c r="J4446" s="31">
        <f>Classes_finales!$W$30*C4446^3+Classes_finales!$W$31*C4446^2+Classes_finales!$W$32*C4446+Classes_finales!$W$33</f>
        <v>6.3741693809496667</v>
      </c>
      <c r="K4446">
        <f>IF(OR(C4446&lt;10,C4446&gt;450),0,IF(H4446&gt;=MAX(Classes_finales!D:D),$M$1,Donnees_SIG!J4446))</f>
        <v>7.914299999999999</v>
      </c>
      <c r="P4446" t="s">
        <v>39</v>
      </c>
    </row>
    <row r="4447" spans="1:16">
      <c r="A4447" t="s">
        <v>8928</v>
      </c>
      <c r="B4447" s="31" t="s">
        <v>8929</v>
      </c>
      <c r="C4447">
        <v>134.36729431000001</v>
      </c>
      <c r="D4447" t="s">
        <v>37</v>
      </c>
      <c r="E4447">
        <v>790340.86408993101</v>
      </c>
      <c r="F4447">
        <v>9638839.6692541502</v>
      </c>
      <c r="G4447">
        <f>IF(C4447="","",VLOOKUP(C4447,Classes_detaillees!B:D,Classes_detaillees!C$1,TRUE))</f>
        <v>135</v>
      </c>
      <c r="H4447">
        <f>IF(C4447="","",VLOOKUP(C4447,Classes_finales!B:D,Classes_finales!C$1,TRUE))</f>
        <v>80</v>
      </c>
      <c r="I4447">
        <f t="shared" si="69"/>
        <v>20</v>
      </c>
      <c r="J4447" s="31">
        <f>Classes_finales!$W$30*C4447^3+Classes_finales!$W$31*C4447^2+Classes_finales!$W$32*C4447+Classes_finales!$W$33</f>
        <v>-1.6310212632475154</v>
      </c>
      <c r="K4447">
        <f>IF(OR(C4447&lt;10,C4447&gt;450),0,IF(H4447&gt;=MAX(Classes_finales!D:D),$M$1,Donnees_SIG!J4447))</f>
        <v>7.914299999999999</v>
      </c>
      <c r="P4447" t="s">
        <v>39</v>
      </c>
    </row>
    <row r="4448" spans="1:16">
      <c r="A4448" t="s">
        <v>8930</v>
      </c>
      <c r="B4448" t="s">
        <v>8931</v>
      </c>
      <c r="C4448">
        <v>512.39508057</v>
      </c>
      <c r="D4448" t="s">
        <v>37</v>
      </c>
      <c r="E4448">
        <v>790729.342664522</v>
      </c>
      <c r="F4448">
        <v>9638943.0482468009</v>
      </c>
      <c r="G4448">
        <f>IF(C4448="","",VLOOKUP(C4448,Classes_detaillees!B:D,Classes_detaillees!C$1,TRUE))</f>
        <v>515</v>
      </c>
      <c r="H4448">
        <f>IF(C4448="","",VLOOKUP(C4448,Classes_finales!B:D,Classes_finales!C$1,TRUE))</f>
        <v>80</v>
      </c>
      <c r="I4448">
        <f t="shared" si="69"/>
        <v>20</v>
      </c>
      <c r="J4448" s="31">
        <f>Classes_finales!$W$30*C4448^3+Classes_finales!$W$31*C4448^2+Classes_finales!$W$32*C4448+Classes_finales!$W$33</f>
        <v>-2084.2886753458401</v>
      </c>
      <c r="K4448">
        <f>IF(OR(C4448&lt;10,C4448&gt;450),0,IF(H4448&gt;=MAX(Classes_finales!D:D),$M$1,Donnees_SIG!J4448))</f>
        <v>0</v>
      </c>
      <c r="P4448" t="s">
        <v>39</v>
      </c>
    </row>
    <row r="4449" spans="1:16">
      <c r="A4449" t="s">
        <v>8932</v>
      </c>
      <c r="B4449" t="s">
        <v>8933</v>
      </c>
      <c r="C4449">
        <v>136.95199585</v>
      </c>
      <c r="D4449" t="s">
        <v>37</v>
      </c>
      <c r="E4449">
        <v>783310.03541782999</v>
      </c>
      <c r="F4449">
        <v>9636989.5257510897</v>
      </c>
      <c r="G4449">
        <f>IF(C4449="","",VLOOKUP(C4449,Classes_detaillees!B:D,Classes_detaillees!C$1,TRUE))</f>
        <v>140</v>
      </c>
      <c r="H4449">
        <f>IF(C4449="","",VLOOKUP(C4449,Classes_finales!B:D,Classes_finales!C$1,TRUE))</f>
        <v>80</v>
      </c>
      <c r="I4449">
        <f t="shared" si="69"/>
        <v>20</v>
      </c>
      <c r="J4449" s="31">
        <f>Classes_finales!$W$30*C4449^3+Classes_finales!$W$31*C4449^2+Classes_finales!$W$32*C4449+Classes_finales!$W$33</f>
        <v>-2.7952828145400566</v>
      </c>
      <c r="K4449">
        <f>IF(OR(C4449&lt;10,C4449&gt;450),0,IF(H4449&gt;=MAX(Classes_finales!D:D),$M$1,Donnees_SIG!J4449))</f>
        <v>7.914299999999999</v>
      </c>
      <c r="P4449" t="s">
        <v>39</v>
      </c>
    </row>
    <row r="4450" spans="1:16">
      <c r="A4450" t="s">
        <v>8934</v>
      </c>
      <c r="B4450" s="31" t="s">
        <v>8935</v>
      </c>
      <c r="C4450">
        <v>157.62409973000001</v>
      </c>
      <c r="D4450" t="s">
        <v>37</v>
      </c>
      <c r="E4450">
        <v>783245.77243049303</v>
      </c>
      <c r="F4450">
        <v>9636781.0483271591</v>
      </c>
      <c r="G4450">
        <f>IF(C4450="","",VLOOKUP(C4450,Classes_detaillees!B:D,Classes_detaillees!C$1,TRUE))</f>
        <v>160</v>
      </c>
      <c r="H4450">
        <f>IF(C4450="","",VLOOKUP(C4450,Classes_finales!B:D,Classes_finales!C$1,TRUE))</f>
        <v>80</v>
      </c>
      <c r="I4450">
        <f t="shared" si="69"/>
        <v>20</v>
      </c>
      <c r="J4450" s="31">
        <f>Classes_finales!$W$30*C4450^3+Classes_finales!$W$31*C4450^2+Classes_finales!$W$32*C4450+Classes_finales!$W$33</f>
        <v>-15.173643741722977</v>
      </c>
      <c r="K4450">
        <f>IF(OR(C4450&lt;10,C4450&gt;450),0,IF(H4450&gt;=MAX(Classes_finales!D:D),$M$1,Donnees_SIG!J4450))</f>
        <v>7.914299999999999</v>
      </c>
      <c r="P4450" t="s">
        <v>39</v>
      </c>
    </row>
    <row r="4451" spans="1:16">
      <c r="A4451" t="s">
        <v>8936</v>
      </c>
      <c r="B4451" s="31" t="s">
        <v>8937</v>
      </c>
      <c r="C4451">
        <v>73.664901732999994</v>
      </c>
      <c r="D4451" t="s">
        <v>37</v>
      </c>
      <c r="E4451">
        <v>790591.92081977602</v>
      </c>
      <c r="F4451">
        <v>9637750.7307778709</v>
      </c>
      <c r="G4451">
        <f>IF(C4451="","",VLOOKUP(C4451,Classes_detaillees!B:D,Classes_detaillees!C$1,TRUE))</f>
        <v>75</v>
      </c>
      <c r="H4451">
        <f>IF(C4451="","",VLOOKUP(C4451,Classes_finales!B:D,Classes_finales!C$1,TRUE))</f>
        <v>80</v>
      </c>
      <c r="I4451">
        <f t="shared" si="69"/>
        <v>20</v>
      </c>
      <c r="J4451" s="31">
        <f>Classes_finales!$W$30*C4451^3+Classes_finales!$W$31*C4451^2+Classes_finales!$W$32*C4451+Classes_finales!$W$33</f>
        <v>7.6572940205466491</v>
      </c>
      <c r="K4451">
        <f>IF(OR(C4451&lt;10,C4451&gt;450),0,IF(H4451&gt;=MAX(Classes_finales!D:D),$M$1,Donnees_SIG!J4451))</f>
        <v>7.914299999999999</v>
      </c>
      <c r="P4451" t="s">
        <v>39</v>
      </c>
    </row>
    <row r="4452" spans="1:16">
      <c r="A4452" t="s">
        <v>8938</v>
      </c>
      <c r="B4452" t="s">
        <v>8939</v>
      </c>
      <c r="C4452">
        <v>66.279403686999999</v>
      </c>
      <c r="D4452" t="s">
        <v>37</v>
      </c>
      <c r="E4452">
        <v>783001.29938867304</v>
      </c>
      <c r="F4452">
        <v>9635816.9113926999</v>
      </c>
      <c r="G4452">
        <f>IF(C4452="","",VLOOKUP(C4452,Classes_detaillees!B:D,Classes_detaillees!C$1,TRUE))</f>
        <v>70</v>
      </c>
      <c r="H4452">
        <f>IF(C4452="","",VLOOKUP(C4452,Classes_finales!B:D,Classes_finales!C$1,TRUE))</f>
        <v>70</v>
      </c>
      <c r="I4452">
        <f t="shared" si="69"/>
        <v>20</v>
      </c>
      <c r="J4452" s="31">
        <f>Classes_finales!$W$30*C4452^3+Classes_finales!$W$31*C4452^2+Classes_finales!$W$32*C4452+Classes_finales!$W$33</f>
        <v>7.1348541197201225</v>
      </c>
      <c r="K4452">
        <f>IF(OR(C4452&lt;10,C4452&gt;450),0,IF(H4452&gt;=MAX(Classes_finales!D:D),$M$1,Donnees_SIG!J4452))</f>
        <v>7.1348541197201225</v>
      </c>
      <c r="P4452" t="s">
        <v>39</v>
      </c>
    </row>
    <row r="4453" spans="1:16">
      <c r="A4453" t="s">
        <v>8940</v>
      </c>
      <c r="B4453" s="31" t="s">
        <v>8941</v>
      </c>
      <c r="C4453">
        <v>124.71990203999999</v>
      </c>
      <c r="D4453" t="s">
        <v>37</v>
      </c>
      <c r="E4453">
        <v>790493.62394542794</v>
      </c>
      <c r="F4453">
        <v>9637901.6780088395</v>
      </c>
      <c r="G4453">
        <f>IF(C4453="","",VLOOKUP(C4453,Classes_detaillees!B:D,Classes_detaillees!C$1,TRUE))</f>
        <v>125</v>
      </c>
      <c r="H4453">
        <f>IF(C4453="","",VLOOKUP(C4453,Classes_finales!B:D,Classes_finales!C$1,TRUE))</f>
        <v>80</v>
      </c>
      <c r="I4453">
        <f t="shared" si="69"/>
        <v>20</v>
      </c>
      <c r="J4453" s="31">
        <f>Classes_finales!$W$30*C4453^3+Classes_finales!$W$31*C4453^2+Classes_finales!$W$32*C4453+Classes_finales!$W$33</f>
        <v>2.0394850142808285</v>
      </c>
      <c r="K4453">
        <f>IF(OR(C4453&lt;10,C4453&gt;450),0,IF(H4453&gt;=MAX(Classes_finales!D:D),$M$1,Donnees_SIG!J4453))</f>
        <v>7.914299999999999</v>
      </c>
      <c r="P4453" t="s">
        <v>39</v>
      </c>
    </row>
    <row r="4454" spans="1:16">
      <c r="A4454" t="s">
        <v>8942</v>
      </c>
      <c r="B4454" s="31" t="s">
        <v>8943</v>
      </c>
      <c r="C4454">
        <v>85.877700806000007</v>
      </c>
      <c r="D4454" t="s">
        <v>37</v>
      </c>
      <c r="E4454">
        <v>783630.40659308597</v>
      </c>
      <c r="F4454">
        <v>9637264.9332334008</v>
      </c>
      <c r="G4454">
        <f>IF(C4454="","",VLOOKUP(C4454,Classes_detaillees!B:D,Classes_detaillees!C$1,TRUE))</f>
        <v>90</v>
      </c>
      <c r="H4454">
        <f>IF(C4454="","",VLOOKUP(C4454,Classes_finales!B:D,Classes_finales!C$1,TRUE))</f>
        <v>80</v>
      </c>
      <c r="I4454">
        <f t="shared" si="69"/>
        <v>20</v>
      </c>
      <c r="J4454" s="31">
        <f>Classes_finales!$W$30*C4454^3+Classes_finales!$W$31*C4454^2+Classes_finales!$W$32*C4454+Classes_finales!$W$33</f>
        <v>7.9667704147712026</v>
      </c>
      <c r="K4454">
        <f>IF(OR(C4454&lt;10,C4454&gt;450),0,IF(H4454&gt;=MAX(Classes_finales!D:D),$M$1,Donnees_SIG!J4454))</f>
        <v>7.914299999999999</v>
      </c>
      <c r="P4454" t="s">
        <v>39</v>
      </c>
    </row>
    <row r="4455" spans="1:16">
      <c r="A4455" t="s">
        <v>8944</v>
      </c>
      <c r="B4455" t="s">
        <v>8945</v>
      </c>
      <c r="C4455">
        <v>12.252699851999999</v>
      </c>
      <c r="D4455" t="s">
        <v>37</v>
      </c>
      <c r="E4455">
        <v>784773.61454162502</v>
      </c>
      <c r="F4455">
        <v>9636408.9978293292</v>
      </c>
      <c r="G4455">
        <f>IF(C4455="","",VLOOKUP(C4455,Classes_detaillees!B:D,Classes_detaillees!C$1,TRUE))</f>
        <v>15</v>
      </c>
      <c r="H4455">
        <f>IF(C4455="","",VLOOKUP(C4455,Classes_finales!B:D,Classes_finales!C$1,TRUE))</f>
        <v>15</v>
      </c>
      <c r="I4455">
        <f t="shared" si="69"/>
        <v>20</v>
      </c>
      <c r="J4455" s="31">
        <f>Classes_finales!$W$30*C4455^3+Classes_finales!$W$31*C4455^2+Classes_finales!$W$32*C4455+Classes_finales!$W$33</f>
        <v>0.51297203298744054</v>
      </c>
      <c r="K4455">
        <f>IF(OR(C4455&lt;10,C4455&gt;450),0,IF(H4455&gt;=MAX(Classes_finales!D:D),$M$1,Donnees_SIG!J4455))</f>
        <v>0.51297203298744054</v>
      </c>
      <c r="P4455" t="s">
        <v>39</v>
      </c>
    </row>
    <row r="4456" spans="1:16">
      <c r="A4456" t="s">
        <v>8946</v>
      </c>
      <c r="B4456" t="s">
        <v>8947</v>
      </c>
      <c r="C4456">
        <v>55.255798339999998</v>
      </c>
      <c r="D4456" t="s">
        <v>37</v>
      </c>
      <c r="E4456">
        <v>783112.53787833604</v>
      </c>
      <c r="F4456">
        <v>9635744.5484720096</v>
      </c>
      <c r="G4456">
        <f>IF(C4456="","",VLOOKUP(C4456,Classes_detaillees!B:D,Classes_detaillees!C$1,TRUE))</f>
        <v>60</v>
      </c>
      <c r="H4456">
        <f>IF(C4456="","",VLOOKUP(C4456,Classes_finales!B:D,Classes_finales!C$1,TRUE))</f>
        <v>60</v>
      </c>
      <c r="I4456">
        <f t="shared" si="69"/>
        <v>20</v>
      </c>
      <c r="J4456" s="31">
        <f>Classes_finales!$W$30*C4456^3+Classes_finales!$W$31*C4456^2+Classes_finales!$W$32*C4456+Classes_finales!$W$33</f>
        <v>6.0092584142941927</v>
      </c>
      <c r="K4456">
        <f>IF(OR(C4456&lt;10,C4456&gt;450),0,IF(H4456&gt;=MAX(Classes_finales!D:D),$M$1,Donnees_SIG!J4456))</f>
        <v>6.0092584142941927</v>
      </c>
      <c r="P4456" t="s">
        <v>39</v>
      </c>
    </row>
    <row r="4457" spans="1:16">
      <c r="A4457" t="s">
        <v>8948</v>
      </c>
      <c r="B4457" s="31" t="s">
        <v>8949</v>
      </c>
      <c r="C4457">
        <v>19.585100174000001</v>
      </c>
      <c r="D4457" t="s">
        <v>37</v>
      </c>
      <c r="E4457">
        <v>783334.26072781906</v>
      </c>
      <c r="F4457">
        <v>9635569.2457375508</v>
      </c>
      <c r="G4457">
        <f>IF(C4457="","",VLOOKUP(C4457,Classes_detaillees!B:D,Classes_detaillees!C$1,TRUE))</f>
        <v>20</v>
      </c>
      <c r="H4457">
        <f>IF(C4457="","",VLOOKUP(C4457,Classes_finales!B:D,Classes_finales!C$1,TRUE))</f>
        <v>30</v>
      </c>
      <c r="I4457">
        <f t="shared" si="69"/>
        <v>20</v>
      </c>
      <c r="J4457" s="31">
        <f>Classes_finales!$W$30*C4457^3+Classes_finales!$W$31*C4457^2+Classes_finales!$W$32*C4457+Classes_finales!$W$33</f>
        <v>1.3303121813348169</v>
      </c>
      <c r="K4457">
        <f>IF(OR(C4457&lt;10,C4457&gt;450),0,IF(H4457&gt;=MAX(Classes_finales!D:D),$M$1,Donnees_SIG!J4457))</f>
        <v>1.3303121813348169</v>
      </c>
      <c r="P4457" t="s">
        <v>39</v>
      </c>
    </row>
    <row r="4458" spans="1:16">
      <c r="A4458" t="s">
        <v>8950</v>
      </c>
      <c r="B4458" s="31" t="s">
        <v>8951</v>
      </c>
      <c r="C4458">
        <v>15.997400283999999</v>
      </c>
      <c r="D4458" t="s">
        <v>37</v>
      </c>
      <c r="E4458">
        <v>790239.03577244806</v>
      </c>
      <c r="F4458">
        <v>9638883.7476011701</v>
      </c>
      <c r="G4458">
        <f>IF(C4458="","",VLOOKUP(C4458,Classes_detaillees!B:D,Classes_detaillees!C$1,TRUE))</f>
        <v>20</v>
      </c>
      <c r="H4458">
        <f>IF(C4458="","",VLOOKUP(C4458,Classes_finales!B:D,Classes_finales!C$1,TRUE))</f>
        <v>30</v>
      </c>
      <c r="I4458">
        <f t="shared" si="69"/>
        <v>20</v>
      </c>
      <c r="J4458" s="31">
        <f>Classes_finales!$W$30*C4458^3+Classes_finales!$W$31*C4458^2+Classes_finales!$W$32*C4458+Classes_finales!$W$33</f>
        <v>0.91368899617188015</v>
      </c>
      <c r="K4458">
        <f>IF(OR(C4458&lt;10,C4458&gt;450),0,IF(H4458&gt;=MAX(Classes_finales!D:D),$M$1,Donnees_SIG!J4458))</f>
        <v>0.91368899617188015</v>
      </c>
      <c r="P4458" t="s">
        <v>39</v>
      </c>
    </row>
    <row r="4459" spans="1:16">
      <c r="A4459" t="s">
        <v>8952</v>
      </c>
      <c r="B4459" t="s">
        <v>8953</v>
      </c>
      <c r="C4459">
        <v>36.586200714</v>
      </c>
      <c r="D4459" t="s">
        <v>37</v>
      </c>
      <c r="E4459">
        <v>790473.10791410902</v>
      </c>
      <c r="F4459">
        <v>9638569.3003717102</v>
      </c>
      <c r="G4459">
        <f>IF(C4459="","",VLOOKUP(C4459,Classes_detaillees!B:D,Classes_detaillees!C$1,TRUE))</f>
        <v>40</v>
      </c>
      <c r="H4459">
        <f>IF(C4459="","",VLOOKUP(C4459,Classes_finales!B:D,Classes_finales!C$1,TRUE))</f>
        <v>40</v>
      </c>
      <c r="I4459">
        <f t="shared" si="69"/>
        <v>20</v>
      </c>
      <c r="J4459" s="31">
        <f>Classes_finales!$W$30*C4459^3+Classes_finales!$W$31*C4459^2+Classes_finales!$W$32*C4459+Classes_finales!$W$33</f>
        <v>3.5694157627166443</v>
      </c>
      <c r="K4459">
        <f>IF(OR(C4459&lt;10,C4459&gt;450),0,IF(H4459&gt;=MAX(Classes_finales!D:D),$M$1,Donnees_SIG!J4459))</f>
        <v>3.5694157627166443</v>
      </c>
      <c r="P4459" t="s">
        <v>39</v>
      </c>
    </row>
    <row r="4460" spans="1:16">
      <c r="A4460" t="s">
        <v>8954</v>
      </c>
      <c r="B4460" t="s">
        <v>8955</v>
      </c>
      <c r="C4460">
        <v>104.47779846</v>
      </c>
      <c r="D4460" t="s">
        <v>37</v>
      </c>
      <c r="E4460">
        <v>790546.63058165496</v>
      </c>
      <c r="F4460">
        <v>9638158.3015197404</v>
      </c>
      <c r="G4460">
        <f>IF(C4460="","",VLOOKUP(C4460,Classes_detaillees!B:D,Classes_detaillees!C$1,TRUE))</f>
        <v>105</v>
      </c>
      <c r="H4460">
        <f>IF(C4460="","",VLOOKUP(C4460,Classes_finales!B:D,Classes_finales!C$1,TRUE))</f>
        <v>80</v>
      </c>
      <c r="I4460">
        <f t="shared" si="69"/>
        <v>20</v>
      </c>
      <c r="J4460" s="31">
        <f>Classes_finales!$W$30*C4460^3+Classes_finales!$W$31*C4460^2+Classes_finales!$W$32*C4460+Classes_finales!$W$33</f>
        <v>6.6726507403948681</v>
      </c>
      <c r="K4460">
        <f>IF(OR(C4460&lt;10,C4460&gt;450),0,IF(H4460&gt;=MAX(Classes_finales!D:D),$M$1,Donnees_SIG!J4460))</f>
        <v>7.914299999999999</v>
      </c>
      <c r="P4460" t="s">
        <v>39</v>
      </c>
    </row>
    <row r="4461" spans="1:16">
      <c r="A4461" t="s">
        <v>8956</v>
      </c>
      <c r="B4461" t="s">
        <v>8957</v>
      </c>
      <c r="C4461">
        <v>94.924797057999996</v>
      </c>
      <c r="D4461" t="s">
        <v>37</v>
      </c>
      <c r="E4461">
        <v>790533.08692644595</v>
      </c>
      <c r="F4461">
        <v>9637719.5450430401</v>
      </c>
      <c r="G4461">
        <f>IF(C4461="","",VLOOKUP(C4461,Classes_detaillees!B:D,Classes_detaillees!C$1,TRUE))</f>
        <v>95</v>
      </c>
      <c r="H4461">
        <f>IF(C4461="","",VLOOKUP(C4461,Classes_finales!B:D,Classes_finales!C$1,TRUE))</f>
        <v>80</v>
      </c>
      <c r="I4461">
        <f t="shared" si="69"/>
        <v>20</v>
      </c>
      <c r="J4461" s="31">
        <f>Classes_finales!$W$30*C4461^3+Classes_finales!$W$31*C4461^2+Classes_finales!$W$32*C4461+Classes_finales!$W$33</f>
        <v>7.640288730254678</v>
      </c>
      <c r="K4461">
        <f>IF(OR(C4461&lt;10,C4461&gt;450),0,IF(H4461&gt;=MAX(Classes_finales!D:D),$M$1,Donnees_SIG!J4461))</f>
        <v>7.914299999999999</v>
      </c>
      <c r="P4461" t="s">
        <v>39</v>
      </c>
    </row>
    <row r="4462" spans="1:16">
      <c r="A4462" t="s">
        <v>8958</v>
      </c>
      <c r="B4462" t="s">
        <v>8959</v>
      </c>
      <c r="C4462">
        <v>85.265998839999995</v>
      </c>
      <c r="D4462" t="s">
        <v>37</v>
      </c>
      <c r="E4462">
        <v>783007.620086379</v>
      </c>
      <c r="F4462">
        <v>9635858.5785398893</v>
      </c>
      <c r="G4462">
        <f>IF(C4462="","",VLOOKUP(C4462,Classes_detaillees!B:D,Classes_detaillees!C$1,TRUE))</f>
        <v>90</v>
      </c>
      <c r="H4462">
        <f>IF(C4462="","",VLOOKUP(C4462,Classes_finales!B:D,Classes_finales!C$1,TRUE))</f>
        <v>80</v>
      </c>
      <c r="I4462">
        <f t="shared" si="69"/>
        <v>20</v>
      </c>
      <c r="J4462" s="31">
        <f>Classes_finales!$W$30*C4462^3+Classes_finales!$W$31*C4462^2+Classes_finales!$W$32*C4462+Classes_finales!$W$33</f>
        <v>7.9704028359886454</v>
      </c>
      <c r="K4462">
        <f>IF(OR(C4462&lt;10,C4462&gt;450),0,IF(H4462&gt;=MAX(Classes_finales!D:D),$M$1,Donnees_SIG!J4462))</f>
        <v>7.914299999999999</v>
      </c>
      <c r="P4462" t="s">
        <v>39</v>
      </c>
    </row>
    <row r="4463" spans="1:16">
      <c r="A4463" t="s">
        <v>8960</v>
      </c>
      <c r="B4463" s="31" t="s">
        <v>8961</v>
      </c>
      <c r="C4463">
        <v>127.35910034</v>
      </c>
      <c r="D4463" t="s">
        <v>37</v>
      </c>
      <c r="E4463">
        <v>792759.75758333702</v>
      </c>
      <c r="F4463">
        <v>9638906.05012138</v>
      </c>
      <c r="G4463">
        <f>IF(C4463="","",VLOOKUP(C4463,Classes_detaillees!B:D,Classes_detaillees!C$1,TRUE))</f>
        <v>130</v>
      </c>
      <c r="H4463">
        <f>IF(C4463="","",VLOOKUP(C4463,Classes_finales!B:D,Classes_finales!C$1,TRUE))</f>
        <v>80</v>
      </c>
      <c r="I4463">
        <f t="shared" si="69"/>
        <v>20</v>
      </c>
      <c r="J4463" s="31">
        <f>Classes_finales!$W$30*C4463^3+Classes_finales!$W$31*C4463^2+Classes_finales!$W$32*C4463+Classes_finales!$W$33</f>
        <v>1.1376224646109834</v>
      </c>
      <c r="K4463">
        <f>IF(OR(C4463&lt;10,C4463&gt;450),0,IF(H4463&gt;=MAX(Classes_finales!D:D),$M$1,Donnees_SIG!J4463))</f>
        <v>7.914299999999999</v>
      </c>
      <c r="P4463" t="s">
        <v>39</v>
      </c>
    </row>
    <row r="4464" spans="1:16">
      <c r="A4464" t="s">
        <v>8962</v>
      </c>
      <c r="B4464" s="31" t="s">
        <v>8963</v>
      </c>
      <c r="C4464">
        <v>106.91470337</v>
      </c>
      <c r="D4464" t="s">
        <v>37</v>
      </c>
      <c r="E4464">
        <v>783543.59047227702</v>
      </c>
      <c r="F4464">
        <v>9637002.86126066</v>
      </c>
      <c r="G4464">
        <f>IF(C4464="","",VLOOKUP(C4464,Classes_detaillees!B:D,Classes_detaillees!C$1,TRUE))</f>
        <v>110</v>
      </c>
      <c r="H4464">
        <f>IF(C4464="","",VLOOKUP(C4464,Classes_finales!B:D,Classes_finales!C$1,TRUE))</f>
        <v>80</v>
      </c>
      <c r="I4464">
        <f t="shared" si="69"/>
        <v>20</v>
      </c>
      <c r="J4464" s="31">
        <f>Classes_finales!$W$30*C4464^3+Classes_finales!$W$31*C4464^2+Classes_finales!$W$32*C4464+Classes_finales!$W$33</f>
        <v>6.3110919450990579</v>
      </c>
      <c r="K4464">
        <f>IF(OR(C4464&lt;10,C4464&gt;450),0,IF(H4464&gt;=MAX(Classes_finales!D:D),$M$1,Donnees_SIG!J4464))</f>
        <v>7.914299999999999</v>
      </c>
      <c r="P4464" t="s">
        <v>39</v>
      </c>
    </row>
    <row r="4465" spans="1:16">
      <c r="A4465" t="s">
        <v>8964</v>
      </c>
      <c r="B4465" t="s">
        <v>8965</v>
      </c>
      <c r="C4465">
        <v>147.09390259</v>
      </c>
      <c r="D4465" t="s">
        <v>37</v>
      </c>
      <c r="E4465">
        <v>789771.07734924403</v>
      </c>
      <c r="F4465">
        <v>9639038.6792520508</v>
      </c>
      <c r="G4465">
        <f>IF(C4465="","",VLOOKUP(C4465,Classes_detaillees!B:D,Classes_detaillees!C$1,TRUE))</f>
        <v>150</v>
      </c>
      <c r="H4465">
        <f>IF(C4465="","",VLOOKUP(C4465,Classes_finales!B:D,Classes_finales!C$1,TRUE))</f>
        <v>80</v>
      </c>
      <c r="I4465">
        <f t="shared" si="69"/>
        <v>20</v>
      </c>
      <c r="J4465" s="31">
        <f>Classes_finales!$W$30*C4465^3+Classes_finales!$W$31*C4465^2+Classes_finales!$W$32*C4465+Classes_finales!$W$33</f>
        <v>-8.1597876011659256</v>
      </c>
      <c r="K4465">
        <f>IF(OR(C4465&lt;10,C4465&gt;450),0,IF(H4465&gt;=MAX(Classes_finales!D:D),$M$1,Donnees_SIG!J4465))</f>
        <v>7.914299999999999</v>
      </c>
      <c r="P4465" t="s">
        <v>39</v>
      </c>
    </row>
    <row r="4466" spans="1:16">
      <c r="A4466" t="s">
        <v>8966</v>
      </c>
      <c r="B4466" t="s">
        <v>8967</v>
      </c>
      <c r="C4466">
        <v>30.591100693000001</v>
      </c>
      <c r="D4466" t="s">
        <v>37</v>
      </c>
      <c r="E4466">
        <v>791581.27055145602</v>
      </c>
      <c r="F4466">
        <v>9639125.84947039</v>
      </c>
      <c r="G4466">
        <f>IF(C4466="","",VLOOKUP(C4466,Classes_detaillees!B:D,Classes_detaillees!C$1,TRUE))</f>
        <v>35</v>
      </c>
      <c r="H4466">
        <f>IF(C4466="","",VLOOKUP(C4466,Classes_finales!B:D,Classes_finales!C$1,TRUE))</f>
        <v>35</v>
      </c>
      <c r="I4466">
        <f t="shared" si="69"/>
        <v>20</v>
      </c>
      <c r="J4466" s="31">
        <f>Classes_finales!$W$30*C4466^3+Classes_finales!$W$31*C4466^2+Classes_finales!$W$32*C4466+Classes_finales!$W$33</f>
        <v>2.7491751128854172</v>
      </c>
      <c r="K4466">
        <f>IF(OR(C4466&lt;10,C4466&gt;450),0,IF(H4466&gt;=MAX(Classes_finales!D:D),$M$1,Donnees_SIG!J4466))</f>
        <v>2.7491751128854172</v>
      </c>
      <c r="P4466" t="s">
        <v>39</v>
      </c>
    </row>
    <row r="4467" spans="1:16">
      <c r="A4467" t="s">
        <v>8968</v>
      </c>
      <c r="B4467" t="s">
        <v>8969</v>
      </c>
      <c r="C4467">
        <v>8.6181001662999996</v>
      </c>
      <c r="D4467" t="s">
        <v>37</v>
      </c>
      <c r="E4467">
        <v>793416.54173779895</v>
      </c>
      <c r="F4467">
        <v>9638931.0353100691</v>
      </c>
      <c r="G4467">
        <f>IF(C4467="","",VLOOKUP(C4467,Classes_detaillees!B:D,Classes_detaillees!C$1,TRUE))</f>
        <v>10</v>
      </c>
      <c r="H4467">
        <f>IF(C4467="","",VLOOKUP(C4467,Classes_finales!B:D,Classes_finales!C$1,TRUE))</f>
        <v>10</v>
      </c>
      <c r="I4467">
        <f t="shared" si="69"/>
        <v>20</v>
      </c>
      <c r="J4467" s="31">
        <f>Classes_finales!$W$30*C4467^3+Classes_finales!$W$31*C4467^2+Classes_finales!$W$32*C4467+Classes_finales!$W$33</f>
        <v>0.16326592004406881</v>
      </c>
      <c r="K4467">
        <f>IF(OR(C4467&lt;10,C4467&gt;450),0,IF(H4467&gt;=MAX(Classes_finales!D:D),$M$1,Donnees_SIG!J4467))</f>
        <v>0</v>
      </c>
      <c r="P4467" t="s">
        <v>39</v>
      </c>
    </row>
    <row r="4468" spans="1:16">
      <c r="A4468" t="s">
        <v>8970</v>
      </c>
      <c r="B4468" t="s">
        <v>8971</v>
      </c>
      <c r="C4468">
        <v>121.8742981</v>
      </c>
      <c r="D4468" t="s">
        <v>37</v>
      </c>
      <c r="E4468">
        <v>790287.96911390696</v>
      </c>
      <c r="F4468">
        <v>9638846.4713242799</v>
      </c>
      <c r="G4468">
        <f>IF(C4468="","",VLOOKUP(C4468,Classes_detaillees!B:D,Classes_detaillees!C$1,TRUE))</f>
        <v>125</v>
      </c>
      <c r="H4468">
        <f>IF(C4468="","",VLOOKUP(C4468,Classes_finales!B:D,Classes_finales!C$1,TRUE))</f>
        <v>80</v>
      </c>
      <c r="I4468">
        <f t="shared" si="69"/>
        <v>20</v>
      </c>
      <c r="J4468" s="31">
        <f>Classes_finales!$W$30*C4468^3+Classes_finales!$W$31*C4468^2+Classes_finales!$W$32*C4468+Classes_finales!$W$33</f>
        <v>2.9294867455157916</v>
      </c>
      <c r="K4468">
        <f>IF(OR(C4468&lt;10,C4468&gt;450),0,IF(H4468&gt;=MAX(Classes_finales!D:D),$M$1,Donnees_SIG!J4468))</f>
        <v>7.914299999999999</v>
      </c>
      <c r="P4468" t="s">
        <v>39</v>
      </c>
    </row>
    <row r="4469" spans="1:16">
      <c r="A4469" t="s">
        <v>8972</v>
      </c>
      <c r="B4469" t="s">
        <v>8973</v>
      </c>
      <c r="C4469">
        <v>16.173999786</v>
      </c>
      <c r="D4469" t="s">
        <v>37</v>
      </c>
      <c r="E4469">
        <v>783009.53299751296</v>
      </c>
      <c r="F4469">
        <v>9636274.8963711504</v>
      </c>
      <c r="G4469">
        <f>IF(C4469="","",VLOOKUP(C4469,Classes_detaillees!B:D,Classes_detaillees!C$1,TRUE))</f>
        <v>20</v>
      </c>
      <c r="H4469">
        <f>IF(C4469="","",VLOOKUP(C4469,Classes_finales!B:D,Classes_finales!C$1,TRUE))</f>
        <v>30</v>
      </c>
      <c r="I4469">
        <f t="shared" si="69"/>
        <v>20</v>
      </c>
      <c r="J4469" s="31">
        <f>Classes_finales!$W$30*C4469^3+Classes_finales!$W$31*C4469^2+Classes_finales!$W$32*C4469+Classes_finales!$W$33</f>
        <v>0.93349497283240357</v>
      </c>
      <c r="K4469">
        <f>IF(OR(C4469&lt;10,C4469&gt;450),0,IF(H4469&gt;=MAX(Classes_finales!D:D),$M$1,Donnees_SIG!J4469))</f>
        <v>0.93349497283240357</v>
      </c>
      <c r="P4469" t="s">
        <v>39</v>
      </c>
    </row>
    <row r="4470" spans="1:16">
      <c r="A4470" t="s">
        <v>8974</v>
      </c>
      <c r="B4470" t="s">
        <v>8975</v>
      </c>
      <c r="C4470">
        <v>79.985198975000003</v>
      </c>
      <c r="D4470" t="s">
        <v>37</v>
      </c>
      <c r="E4470">
        <v>783253.96561031102</v>
      </c>
      <c r="F4470">
        <v>9636834.5479929708</v>
      </c>
      <c r="G4470">
        <f>IF(C4470="","",VLOOKUP(C4470,Classes_detaillees!B:D,Classes_detaillees!C$1,TRUE))</f>
        <v>80</v>
      </c>
      <c r="H4470">
        <f>IF(C4470="","",VLOOKUP(C4470,Classes_finales!B:D,Classes_finales!C$1,TRUE))</f>
        <v>80</v>
      </c>
      <c r="I4470">
        <f t="shared" si="69"/>
        <v>20</v>
      </c>
      <c r="J4470" s="31">
        <f>Classes_finales!$W$30*C4470^3+Classes_finales!$W$31*C4470^2+Classes_finales!$W$32*C4470+Classes_finales!$W$33</f>
        <v>7.913930884959461</v>
      </c>
      <c r="K4470">
        <f>IF(OR(C4470&lt;10,C4470&gt;450),0,IF(H4470&gt;=MAX(Classes_finales!D:D),$M$1,Donnees_SIG!J4470))</f>
        <v>7.914299999999999</v>
      </c>
      <c r="P4470" t="s">
        <v>39</v>
      </c>
    </row>
    <row r="4471" spans="1:16">
      <c r="A4471" t="s">
        <v>8976</v>
      </c>
      <c r="B4471" t="s">
        <v>8977</v>
      </c>
      <c r="C4471">
        <v>109.18640137</v>
      </c>
      <c r="D4471" t="s">
        <v>37</v>
      </c>
      <c r="E4471">
        <v>791518.844811655</v>
      </c>
      <c r="F4471">
        <v>9638456.5546515491</v>
      </c>
      <c r="G4471">
        <f>IF(C4471="","",VLOOKUP(C4471,Classes_detaillees!B:D,Classes_detaillees!C$1,TRUE))</f>
        <v>110</v>
      </c>
      <c r="H4471">
        <f>IF(C4471="","",VLOOKUP(C4471,Classes_finales!B:D,Classes_finales!C$1,TRUE))</f>
        <v>80</v>
      </c>
      <c r="I4471">
        <f t="shared" si="69"/>
        <v>20</v>
      </c>
      <c r="J4471" s="31">
        <f>Classes_finales!$W$30*C4471^3+Classes_finales!$W$31*C4471^2+Classes_finales!$W$32*C4471+Classes_finales!$W$33</f>
        <v>5.9289953295117268</v>
      </c>
      <c r="K4471">
        <f>IF(OR(C4471&lt;10,C4471&gt;450),0,IF(H4471&gt;=MAX(Classes_finales!D:D),$M$1,Donnees_SIG!J4471))</f>
        <v>7.914299999999999</v>
      </c>
      <c r="P4471" t="s">
        <v>39</v>
      </c>
    </row>
    <row r="4472" spans="1:16">
      <c r="A4472" t="s">
        <v>8978</v>
      </c>
      <c r="B4472" t="s">
        <v>8979</v>
      </c>
      <c r="C4472">
        <v>114.82379913</v>
      </c>
      <c r="D4472" t="s">
        <v>37</v>
      </c>
      <c r="E4472">
        <v>782923.30789469997</v>
      </c>
      <c r="F4472">
        <v>9635830.6582809594</v>
      </c>
      <c r="G4472">
        <f>IF(C4472="","",VLOOKUP(C4472,Classes_detaillees!B:D,Classes_detaillees!C$1,TRUE))</f>
        <v>115</v>
      </c>
      <c r="H4472">
        <f>IF(C4472="","",VLOOKUP(C4472,Classes_finales!B:D,Classes_finales!C$1,TRUE))</f>
        <v>80</v>
      </c>
      <c r="I4472">
        <f t="shared" si="69"/>
        <v>20</v>
      </c>
      <c r="J4472" s="31">
        <f>Classes_finales!$W$30*C4472^3+Classes_finales!$W$31*C4472^2+Classes_finales!$W$32*C4472+Classes_finales!$W$33</f>
        <v>4.7837861103223105</v>
      </c>
      <c r="K4472">
        <f>IF(OR(C4472&lt;10,C4472&gt;450),0,IF(H4472&gt;=MAX(Classes_finales!D:D),$M$1,Donnees_SIG!J4472))</f>
        <v>7.914299999999999</v>
      </c>
      <c r="P4472" t="s">
        <v>39</v>
      </c>
    </row>
    <row r="4473" spans="1:16">
      <c r="A4473" t="s">
        <v>8980</v>
      </c>
      <c r="B4473" s="31" t="s">
        <v>8981</v>
      </c>
      <c r="C4473">
        <v>70.272598267000006</v>
      </c>
      <c r="D4473" t="s">
        <v>37</v>
      </c>
      <c r="E4473">
        <v>790799.19970034994</v>
      </c>
      <c r="F4473">
        <v>9639253.4495465904</v>
      </c>
      <c r="G4473">
        <f>IF(C4473="","",VLOOKUP(C4473,Classes_detaillees!B:D,Classes_detaillees!C$1,TRUE))</f>
        <v>75</v>
      </c>
      <c r="H4473">
        <f>IF(C4473="","",VLOOKUP(C4473,Classes_finales!B:D,Classes_finales!C$1,TRUE))</f>
        <v>80</v>
      </c>
      <c r="I4473">
        <f t="shared" si="69"/>
        <v>20</v>
      </c>
      <c r="J4473" s="31">
        <f>Classes_finales!$W$30*C4473^3+Classes_finales!$W$31*C4473^2+Classes_finales!$W$32*C4473+Classes_finales!$W$33</f>
        <v>7.4444781923654197</v>
      </c>
      <c r="K4473">
        <f>IF(OR(C4473&lt;10,C4473&gt;450),0,IF(H4473&gt;=MAX(Classes_finales!D:D),$M$1,Donnees_SIG!J4473))</f>
        <v>7.914299999999999</v>
      </c>
      <c r="P4473" t="s">
        <v>39</v>
      </c>
    </row>
    <row r="4474" spans="1:16">
      <c r="A4474" t="s">
        <v>8982</v>
      </c>
      <c r="B4474" s="31" t="s">
        <v>8983</v>
      </c>
      <c r="C4474">
        <v>8.2943000792999992</v>
      </c>
      <c r="D4474" t="s">
        <v>37</v>
      </c>
      <c r="E4474">
        <v>786844.69540585799</v>
      </c>
      <c r="F4474">
        <v>9636433.71825484</v>
      </c>
      <c r="G4474">
        <f>IF(C4474="","",VLOOKUP(C4474,Classes_detaillees!B:D,Classes_detaillees!C$1,TRUE))</f>
        <v>10</v>
      </c>
      <c r="H4474">
        <f>IF(C4474="","",VLOOKUP(C4474,Classes_finales!B:D,Classes_finales!C$1,TRUE))</f>
        <v>10</v>
      </c>
      <c r="I4474">
        <f t="shared" si="69"/>
        <v>20</v>
      </c>
      <c r="J4474" s="31">
        <f>Classes_finales!$W$30*C4474^3+Classes_finales!$W$31*C4474^2+Classes_finales!$W$32*C4474+Classes_finales!$W$33</f>
        <v>0.13418338876057234</v>
      </c>
      <c r="K4474">
        <f>IF(OR(C4474&lt;10,C4474&gt;450),0,IF(H4474&gt;=MAX(Classes_finales!D:D),$M$1,Donnees_SIG!J4474))</f>
        <v>0</v>
      </c>
      <c r="P4474" t="s">
        <v>39</v>
      </c>
    </row>
    <row r="4475" spans="1:16">
      <c r="A4475" t="s">
        <v>8984</v>
      </c>
      <c r="B4475" s="31" t="s">
        <v>8985</v>
      </c>
      <c r="C4475">
        <v>14.325499535000001</v>
      </c>
      <c r="D4475" t="s">
        <v>37</v>
      </c>
      <c r="E4475">
        <v>790959.74559029902</v>
      </c>
      <c r="F4475">
        <v>9637258.2555255201</v>
      </c>
      <c r="G4475">
        <f>IF(C4475="","",VLOOKUP(C4475,Classes_detaillees!B:D,Classes_detaillees!C$1,TRUE))</f>
        <v>15</v>
      </c>
      <c r="H4475">
        <f>IF(C4475="","",VLOOKUP(C4475,Classes_finales!B:D,Classes_finales!C$1,TRUE))</f>
        <v>15</v>
      </c>
      <c r="I4475">
        <f t="shared" si="69"/>
        <v>20</v>
      </c>
      <c r="J4475" s="31">
        <f>Classes_finales!$W$30*C4475^3+Classes_finales!$W$31*C4475^2+Classes_finales!$W$32*C4475+Classes_finales!$W$33</f>
        <v>0.73010722256103655</v>
      </c>
      <c r="K4475">
        <f>IF(OR(C4475&lt;10,C4475&gt;450),0,IF(H4475&gt;=MAX(Classes_finales!D:D),$M$1,Donnees_SIG!J4475))</f>
        <v>0.73010722256103655</v>
      </c>
      <c r="P4475" t="s">
        <v>39</v>
      </c>
    </row>
    <row r="4476" spans="1:16">
      <c r="A4476" t="s">
        <v>8986</v>
      </c>
      <c r="B4476" s="31" t="s">
        <v>8987</v>
      </c>
      <c r="C4476">
        <v>25.639099121000001</v>
      </c>
      <c r="D4476" t="s">
        <v>37</v>
      </c>
      <c r="E4476">
        <v>783319.48822078505</v>
      </c>
      <c r="F4476">
        <v>9636951.5469280407</v>
      </c>
      <c r="G4476">
        <f>IF(C4476="","",VLOOKUP(C4476,Classes_detaillees!B:D,Classes_detaillees!C$1,TRUE))</f>
        <v>30</v>
      </c>
      <c r="H4476">
        <f>IF(C4476="","",VLOOKUP(C4476,Classes_finales!B:D,Classes_finales!C$1,TRUE))</f>
        <v>30</v>
      </c>
      <c r="I4476">
        <f t="shared" si="69"/>
        <v>20</v>
      </c>
      <c r="J4476" s="31">
        <f>Classes_finales!$W$30*C4476^3+Classes_finales!$W$31*C4476^2+Classes_finales!$W$32*C4476+Classes_finales!$W$33</f>
        <v>2.0902801188667763</v>
      </c>
      <c r="K4476">
        <f>IF(OR(C4476&lt;10,C4476&gt;450),0,IF(H4476&gt;=MAX(Classes_finales!D:D),$M$1,Donnees_SIG!J4476))</f>
        <v>2.0902801188667763</v>
      </c>
      <c r="P4476" t="s">
        <v>39</v>
      </c>
    </row>
    <row r="4477" spans="1:16">
      <c r="A4477" t="s">
        <v>8988</v>
      </c>
      <c r="B4477" t="s">
        <v>8989</v>
      </c>
      <c r="C4477">
        <v>58.328300476000003</v>
      </c>
      <c r="D4477" t="s">
        <v>37</v>
      </c>
      <c r="E4477">
        <v>792195.85427493998</v>
      </c>
      <c r="F4477">
        <v>9638051.0220787004</v>
      </c>
      <c r="G4477">
        <f>IF(C4477="","",VLOOKUP(C4477,Classes_detaillees!B:D,Classes_detaillees!C$1,TRUE))</f>
        <v>60</v>
      </c>
      <c r="H4477">
        <f>IF(C4477="","",VLOOKUP(C4477,Classes_finales!B:D,Classes_finales!C$1,TRUE))</f>
        <v>60</v>
      </c>
      <c r="I4477">
        <f t="shared" si="69"/>
        <v>20</v>
      </c>
      <c r="J4477" s="31">
        <f>Classes_finales!$W$30*C4477^3+Classes_finales!$W$31*C4477^2+Classes_finales!$W$32*C4477+Classes_finales!$W$33</f>
        <v>6.357119742852106</v>
      </c>
      <c r="K4477">
        <f>IF(OR(C4477&lt;10,C4477&gt;450),0,IF(H4477&gt;=MAX(Classes_finales!D:D),$M$1,Donnees_SIG!J4477))</f>
        <v>6.357119742852106</v>
      </c>
      <c r="P4477" t="s">
        <v>39</v>
      </c>
    </row>
    <row r="4478" spans="1:16">
      <c r="A4478" t="s">
        <v>8990</v>
      </c>
      <c r="B4478" s="31" t="s">
        <v>8991</v>
      </c>
      <c r="C4478">
        <v>55.790901183999999</v>
      </c>
      <c r="D4478" t="s">
        <v>37</v>
      </c>
      <c r="E4478">
        <v>790888.63226204703</v>
      </c>
      <c r="F4478">
        <v>9637970.8778273594</v>
      </c>
      <c r="G4478">
        <f>IF(C4478="","",VLOOKUP(C4478,Classes_detaillees!B:D,Classes_detaillees!C$1,TRUE))</f>
        <v>60</v>
      </c>
      <c r="H4478">
        <f>IF(C4478="","",VLOOKUP(C4478,Classes_finales!B:D,Classes_finales!C$1,TRUE))</f>
        <v>60</v>
      </c>
      <c r="I4478">
        <f t="shared" si="69"/>
        <v>20</v>
      </c>
      <c r="J4478" s="31">
        <f>Classes_finales!$W$30*C4478^3+Classes_finales!$W$31*C4478^2+Classes_finales!$W$32*C4478+Classes_finales!$W$33</f>
        <v>6.0714538272862164</v>
      </c>
      <c r="K4478">
        <f>IF(OR(C4478&lt;10,C4478&gt;450),0,IF(H4478&gt;=MAX(Classes_finales!D:D),$M$1,Donnees_SIG!J4478))</f>
        <v>6.0714538272862164</v>
      </c>
      <c r="P4478" t="s">
        <v>39</v>
      </c>
    </row>
    <row r="4479" spans="1:16">
      <c r="A4479" t="s">
        <v>8992</v>
      </c>
      <c r="B4479" t="s">
        <v>8993</v>
      </c>
      <c r="C4479">
        <v>85.654701232999997</v>
      </c>
      <c r="D4479" t="s">
        <v>37</v>
      </c>
      <c r="E4479">
        <v>791667.41794633004</v>
      </c>
      <c r="F4479">
        <v>9638219.1656921208</v>
      </c>
      <c r="G4479">
        <f>IF(C4479="","",VLOOKUP(C4479,Classes_detaillees!B:D,Classes_detaillees!C$1,TRUE))</f>
        <v>90</v>
      </c>
      <c r="H4479">
        <f>IF(C4479="","",VLOOKUP(C4479,Classes_finales!B:D,Classes_finales!C$1,TRUE))</f>
        <v>80</v>
      </c>
      <c r="I4479">
        <f t="shared" si="69"/>
        <v>20</v>
      </c>
      <c r="J4479" s="31">
        <f>Classes_finales!$W$30*C4479^3+Classes_finales!$W$31*C4479^2+Classes_finales!$W$32*C4479+Classes_finales!$W$33</f>
        <v>7.9683491265108763</v>
      </c>
      <c r="K4479">
        <f>IF(OR(C4479&lt;10,C4479&gt;450),0,IF(H4479&gt;=MAX(Classes_finales!D:D),$M$1,Donnees_SIG!J4479))</f>
        <v>7.914299999999999</v>
      </c>
      <c r="P4479" t="s">
        <v>39</v>
      </c>
    </row>
    <row r="4480" spans="1:16">
      <c r="A4480" t="s">
        <v>8994</v>
      </c>
      <c r="B4480" t="s">
        <v>8995</v>
      </c>
      <c r="C4480">
        <v>94.035400390999996</v>
      </c>
      <c r="D4480" t="s">
        <v>37</v>
      </c>
      <c r="E4480">
        <v>789824.06336736598</v>
      </c>
      <c r="F4480">
        <v>9637353.8427091092</v>
      </c>
      <c r="G4480">
        <f>IF(C4480="","",VLOOKUP(C4480,Classes_detaillees!B:D,Classes_detaillees!C$1,TRUE))</f>
        <v>95</v>
      </c>
      <c r="H4480">
        <f>IF(C4480="","",VLOOKUP(C4480,Classes_finales!B:D,Classes_finales!C$1,TRUE))</f>
        <v>80</v>
      </c>
      <c r="I4480">
        <f t="shared" si="69"/>
        <v>20</v>
      </c>
      <c r="J4480" s="31">
        <f>Classes_finales!$W$30*C4480^3+Classes_finales!$W$31*C4480^2+Classes_finales!$W$32*C4480+Classes_finales!$W$33</f>
        <v>7.6963037008200441</v>
      </c>
      <c r="K4480">
        <f>IF(OR(C4480&lt;10,C4480&gt;450),0,IF(H4480&gt;=MAX(Classes_finales!D:D),$M$1,Donnees_SIG!J4480))</f>
        <v>7.914299999999999</v>
      </c>
      <c r="P4480" t="s">
        <v>39</v>
      </c>
    </row>
    <row r="4481" spans="1:16">
      <c r="A4481" t="s">
        <v>8996</v>
      </c>
      <c r="B4481" t="s">
        <v>8997</v>
      </c>
      <c r="C4481">
        <v>144.02589416999999</v>
      </c>
      <c r="D4481" t="s">
        <v>37</v>
      </c>
      <c r="E4481">
        <v>790970.91572002997</v>
      </c>
      <c r="F4481">
        <v>9638258.5144989397</v>
      </c>
      <c r="G4481">
        <f>IF(C4481="","",VLOOKUP(C4481,Classes_detaillees!B:D,Classes_detaillees!C$1,TRUE))</f>
        <v>145</v>
      </c>
      <c r="H4481">
        <f>IF(C4481="","",VLOOKUP(C4481,Classes_finales!B:D,Classes_finales!C$1,TRUE))</f>
        <v>80</v>
      </c>
      <c r="I4481">
        <f t="shared" si="69"/>
        <v>20</v>
      </c>
      <c r="J4481" s="31">
        <f>Classes_finales!$W$30*C4481^3+Classes_finales!$W$31*C4481^2+Classes_finales!$W$32*C4481+Classes_finales!$W$33</f>
        <v>-6.3989208845812122</v>
      </c>
      <c r="K4481">
        <f>IF(OR(C4481&lt;10,C4481&gt;450),0,IF(H4481&gt;=MAX(Classes_finales!D:D),$M$1,Donnees_SIG!J4481))</f>
        <v>7.914299999999999</v>
      </c>
      <c r="P4481" t="s">
        <v>39</v>
      </c>
    </row>
    <row r="4482" spans="1:16">
      <c r="A4482" t="s">
        <v>8998</v>
      </c>
      <c r="B4482" s="31" t="s">
        <v>8999</v>
      </c>
      <c r="C4482">
        <v>76.370002747000001</v>
      </c>
      <c r="D4482" t="s">
        <v>37</v>
      </c>
      <c r="E4482">
        <v>790507.08551680006</v>
      </c>
      <c r="F4482">
        <v>9638298.5836657397</v>
      </c>
      <c r="G4482">
        <f>IF(C4482="","",VLOOKUP(C4482,Classes_detaillees!B:D,Classes_detaillees!C$1,TRUE))</f>
        <v>80</v>
      </c>
      <c r="H4482">
        <f>IF(C4482="","",VLOOKUP(C4482,Classes_finales!B:D,Classes_finales!C$1,TRUE))</f>
        <v>80</v>
      </c>
      <c r="I4482">
        <f t="shared" si="69"/>
        <v>20</v>
      </c>
      <c r="J4482" s="31">
        <f>Classes_finales!$W$30*C4482^3+Classes_finales!$W$31*C4482^2+Classes_finales!$W$32*C4482+Classes_finales!$W$33</f>
        <v>7.790609821020837</v>
      </c>
      <c r="K4482">
        <f>IF(OR(C4482&lt;10,C4482&gt;450),0,IF(H4482&gt;=MAX(Classes_finales!D:D),$M$1,Donnees_SIG!J4482))</f>
        <v>7.914299999999999</v>
      </c>
      <c r="P4482" t="s">
        <v>39</v>
      </c>
    </row>
    <row r="4483" spans="1:16">
      <c r="A4483" t="s">
        <v>9000</v>
      </c>
      <c r="B4483" s="31" t="s">
        <v>9001</v>
      </c>
      <c r="C4483">
        <v>115.21849822999999</v>
      </c>
      <c r="D4483" t="s">
        <v>37</v>
      </c>
      <c r="E4483">
        <v>790363.47644257103</v>
      </c>
      <c r="F4483">
        <v>9638858.1093484405</v>
      </c>
      <c r="G4483">
        <f>IF(C4483="","",VLOOKUP(C4483,Classes_detaillees!B:D,Classes_detaillees!C$1,TRUE))</f>
        <v>120</v>
      </c>
      <c r="H4483">
        <f>IF(C4483="","",VLOOKUP(C4483,Classes_finales!B:D,Classes_finales!C$1,TRUE))</f>
        <v>80</v>
      </c>
      <c r="I4483">
        <f t="shared" ref="I4483:I4546" si="70">IF(E4483="","",20)</f>
        <v>20</v>
      </c>
      <c r="J4483" s="31">
        <f>Classes_finales!$W$30*C4483^3+Classes_finales!$W$31*C4483^2+Classes_finales!$W$32*C4483+Classes_finales!$W$33</f>
        <v>4.6926897145938273</v>
      </c>
      <c r="K4483">
        <f>IF(OR(C4483&lt;10,C4483&gt;450),0,IF(H4483&gt;=MAX(Classes_finales!D:D),$M$1,Donnees_SIG!J4483))</f>
        <v>7.914299999999999</v>
      </c>
      <c r="P4483" t="s">
        <v>39</v>
      </c>
    </row>
    <row r="4484" spans="1:16">
      <c r="A4484" t="s">
        <v>9002</v>
      </c>
      <c r="B4484" t="s">
        <v>9003</v>
      </c>
      <c r="C4484">
        <v>221.83020020000001</v>
      </c>
      <c r="D4484" t="s">
        <v>37</v>
      </c>
      <c r="E4484">
        <v>782796.58820939797</v>
      </c>
      <c r="F4484">
        <v>9636085.8711137008</v>
      </c>
      <c r="G4484">
        <f>IF(C4484="","",VLOOKUP(C4484,Classes_detaillees!B:D,Classes_detaillees!C$1,TRUE))</f>
        <v>225</v>
      </c>
      <c r="H4484">
        <f>IF(C4484="","",VLOOKUP(C4484,Classes_finales!B:D,Classes_finales!C$1,TRUE))</f>
        <v>80</v>
      </c>
      <c r="I4484">
        <f t="shared" si="70"/>
        <v>20</v>
      </c>
      <c r="J4484" s="31">
        <f>Classes_finales!$W$30*C4484^3+Classes_finales!$W$31*C4484^2+Classes_finales!$W$32*C4484+Classes_finales!$W$33</f>
        <v>-97.9157977662843</v>
      </c>
      <c r="K4484">
        <f>IF(OR(C4484&lt;10,C4484&gt;450),0,IF(H4484&gt;=MAX(Classes_finales!D:D),$M$1,Donnees_SIG!J4484))</f>
        <v>7.914299999999999</v>
      </c>
      <c r="P4484" t="s">
        <v>39</v>
      </c>
    </row>
    <row r="4485" spans="1:16">
      <c r="A4485" t="s">
        <v>9004</v>
      </c>
      <c r="B4485" t="s">
        <v>9005</v>
      </c>
      <c r="C4485">
        <v>103.19100189</v>
      </c>
      <c r="D4485" t="s">
        <v>37</v>
      </c>
      <c r="E4485">
        <v>790658.86475429195</v>
      </c>
      <c r="F4485">
        <v>9637959.4113422595</v>
      </c>
      <c r="G4485">
        <f>IF(C4485="","",VLOOKUP(C4485,Classes_detaillees!B:D,Classes_detaillees!C$1,TRUE))</f>
        <v>105</v>
      </c>
      <c r="H4485">
        <f>IF(C4485="","",VLOOKUP(C4485,Classes_finales!B:D,Classes_finales!C$1,TRUE))</f>
        <v>80</v>
      </c>
      <c r="I4485">
        <f t="shared" si="70"/>
        <v>20</v>
      </c>
      <c r="J4485" s="31">
        <f>Classes_finales!$W$30*C4485^3+Classes_finales!$W$31*C4485^2+Classes_finales!$W$32*C4485+Classes_finales!$W$33</f>
        <v>6.8439643844133524</v>
      </c>
      <c r="K4485">
        <f>IF(OR(C4485&lt;10,C4485&gt;450),0,IF(H4485&gt;=MAX(Classes_finales!D:D),$M$1,Donnees_SIG!J4485))</f>
        <v>7.914299999999999</v>
      </c>
      <c r="P4485" t="s">
        <v>39</v>
      </c>
    </row>
    <row r="4486" spans="1:16">
      <c r="A4486" t="s">
        <v>9006</v>
      </c>
      <c r="B4486" t="s">
        <v>9007</v>
      </c>
      <c r="C4486">
        <v>23.099100112999999</v>
      </c>
      <c r="D4486" t="s">
        <v>37</v>
      </c>
      <c r="E4486">
        <v>792715.76707255503</v>
      </c>
      <c r="F4486">
        <v>9639383.2014917899</v>
      </c>
      <c r="G4486">
        <f>IF(C4486="","",VLOOKUP(C4486,Classes_detaillees!B:D,Classes_detaillees!C$1,TRUE))</f>
        <v>25</v>
      </c>
      <c r="H4486">
        <f>IF(C4486="","",VLOOKUP(C4486,Classes_finales!B:D,Classes_finales!C$1,TRUE))</f>
        <v>30</v>
      </c>
      <c r="I4486">
        <f t="shared" si="70"/>
        <v>20</v>
      </c>
      <c r="J4486" s="31">
        <f>Classes_finales!$W$30*C4486^3+Classes_finales!$W$31*C4486^2+Classes_finales!$W$32*C4486+Classes_finales!$W$33</f>
        <v>1.763990323896333</v>
      </c>
      <c r="K4486">
        <f>IF(OR(C4486&lt;10,C4486&gt;450),0,IF(H4486&gt;=MAX(Classes_finales!D:D),$M$1,Donnees_SIG!J4486))</f>
        <v>1.763990323896333</v>
      </c>
      <c r="P4486" t="s">
        <v>39</v>
      </c>
    </row>
    <row r="4487" spans="1:16">
      <c r="A4487" t="s">
        <v>9008</v>
      </c>
      <c r="B4487" s="31" t="s">
        <v>9009</v>
      </c>
      <c r="C4487">
        <v>95.230102539000001</v>
      </c>
      <c r="D4487" t="s">
        <v>37</v>
      </c>
      <c r="E4487">
        <v>790451.40987516905</v>
      </c>
      <c r="F4487">
        <v>9637733.7370743304</v>
      </c>
      <c r="G4487">
        <f>IF(C4487="","",VLOOKUP(C4487,Classes_detaillees!B:D,Classes_detaillees!C$1,TRUE))</f>
        <v>100</v>
      </c>
      <c r="H4487">
        <f>IF(C4487="","",VLOOKUP(C4487,Classes_finales!B:D,Classes_finales!C$1,TRUE))</f>
        <v>80</v>
      </c>
      <c r="I4487">
        <f t="shared" si="70"/>
        <v>20</v>
      </c>
      <c r="J4487" s="31">
        <f>Classes_finales!$W$30*C4487^3+Classes_finales!$W$31*C4487^2+Classes_finales!$W$32*C4487+Classes_finales!$W$33</f>
        <v>7.619789612112406</v>
      </c>
      <c r="K4487">
        <f>IF(OR(C4487&lt;10,C4487&gt;450),0,IF(H4487&gt;=MAX(Classes_finales!D:D),$M$1,Donnees_SIG!J4487))</f>
        <v>7.914299999999999</v>
      </c>
      <c r="P4487" t="s">
        <v>39</v>
      </c>
    </row>
    <row r="4488" spans="1:16">
      <c r="A4488" t="s">
        <v>9010</v>
      </c>
      <c r="B4488" t="s">
        <v>9011</v>
      </c>
      <c r="C4488">
        <v>82.693496703999998</v>
      </c>
      <c r="D4488" t="s">
        <v>37</v>
      </c>
      <c r="E4488">
        <v>792181.92847198795</v>
      </c>
      <c r="F4488">
        <v>9639653.9318239894</v>
      </c>
      <c r="G4488">
        <f>IF(C4488="","",VLOOKUP(C4488,Classes_detaillees!B:D,Classes_detaillees!C$1,TRUE))</f>
        <v>85</v>
      </c>
      <c r="H4488">
        <f>IF(C4488="","",VLOOKUP(C4488,Classes_finales!B:D,Classes_finales!C$1,TRUE))</f>
        <v>80</v>
      </c>
      <c r="I4488">
        <f t="shared" si="70"/>
        <v>20</v>
      </c>
      <c r="J4488" s="31">
        <f>Classes_finales!$W$30*C4488^3+Classes_finales!$W$31*C4488^2+Classes_finales!$W$32*C4488+Classes_finales!$W$33</f>
        <v>7.9621144419397343</v>
      </c>
      <c r="K4488">
        <f>IF(OR(C4488&lt;10,C4488&gt;450),0,IF(H4488&gt;=MAX(Classes_finales!D:D),$M$1,Donnees_SIG!J4488))</f>
        <v>7.914299999999999</v>
      </c>
      <c r="P4488" t="s">
        <v>39</v>
      </c>
    </row>
    <row r="4489" spans="1:16">
      <c r="A4489" t="s">
        <v>9012</v>
      </c>
      <c r="B4489" t="s">
        <v>9013</v>
      </c>
      <c r="C4489">
        <v>55.215801239000001</v>
      </c>
      <c r="D4489" t="s">
        <v>37</v>
      </c>
      <c r="E4489">
        <v>791855.15919656202</v>
      </c>
      <c r="F4489">
        <v>9638386.1215456203</v>
      </c>
      <c r="G4489">
        <f>IF(C4489="","",VLOOKUP(C4489,Classes_detaillees!B:D,Classes_detaillees!C$1,TRUE))</f>
        <v>60</v>
      </c>
      <c r="H4489">
        <f>IF(C4489="","",VLOOKUP(C4489,Classes_finales!B:D,Classes_finales!C$1,TRUE))</f>
        <v>60</v>
      </c>
      <c r="I4489">
        <f t="shared" si="70"/>
        <v>20</v>
      </c>
      <c r="J4489" s="31">
        <f>Classes_finales!$W$30*C4489^3+Classes_finales!$W$31*C4489^2+Classes_finales!$W$32*C4489+Classes_finales!$W$33</f>
        <v>6.0045836372683432</v>
      </c>
      <c r="K4489">
        <f>IF(OR(C4489&lt;10,C4489&gt;450),0,IF(H4489&gt;=MAX(Classes_finales!D:D),$M$1,Donnees_SIG!J4489))</f>
        <v>6.0045836372683432</v>
      </c>
      <c r="P4489" t="s">
        <v>39</v>
      </c>
    </row>
    <row r="4490" spans="1:16">
      <c r="A4490" t="s">
        <v>9014</v>
      </c>
      <c r="B4490" t="s">
        <v>9015</v>
      </c>
      <c r="C4490">
        <v>118.65670013</v>
      </c>
      <c r="D4490" t="s">
        <v>37</v>
      </c>
      <c r="E4490">
        <v>790262.41926913301</v>
      </c>
      <c r="F4490">
        <v>9638686.9074157607</v>
      </c>
      <c r="G4490">
        <f>IF(C4490="","",VLOOKUP(C4490,Classes_detaillees!B:D,Classes_detaillees!C$1,TRUE))</f>
        <v>120</v>
      </c>
      <c r="H4490">
        <f>IF(C4490="","",VLOOKUP(C4490,Classes_finales!B:D,Classes_finales!C$1,TRUE))</f>
        <v>80</v>
      </c>
      <c r="I4490">
        <f t="shared" si="70"/>
        <v>20</v>
      </c>
      <c r="J4490" s="31">
        <f>Classes_finales!$W$30*C4490^3+Classes_finales!$W$31*C4490^2+Classes_finales!$W$32*C4490+Classes_finales!$W$33</f>
        <v>3.8362411994842867</v>
      </c>
      <c r="K4490">
        <f>IF(OR(C4490&lt;10,C4490&gt;450),0,IF(H4490&gt;=MAX(Classes_finales!D:D),$M$1,Donnees_SIG!J4490))</f>
        <v>7.914299999999999</v>
      </c>
      <c r="P4490" t="s">
        <v>39</v>
      </c>
    </row>
    <row r="4491" spans="1:16">
      <c r="A4491" t="s">
        <v>9016</v>
      </c>
      <c r="B4491" t="s">
        <v>9017</v>
      </c>
      <c r="C4491">
        <v>105.37249756</v>
      </c>
      <c r="D4491" t="s">
        <v>37</v>
      </c>
      <c r="E4491">
        <v>792343.14831958595</v>
      </c>
      <c r="F4491">
        <v>9638582.6071645394</v>
      </c>
      <c r="G4491">
        <f>IF(C4491="","",VLOOKUP(C4491,Classes_detaillees!B:D,Classes_detaillees!C$1,TRUE))</f>
        <v>110</v>
      </c>
      <c r="H4491">
        <f>IF(C4491="","",VLOOKUP(C4491,Classes_finales!B:D,Classes_finales!C$1,TRUE))</f>
        <v>80</v>
      </c>
      <c r="I4491">
        <f t="shared" si="70"/>
        <v>20</v>
      </c>
      <c r="J4491" s="31">
        <f>Classes_finales!$W$30*C4491^3+Classes_finales!$W$31*C4491^2+Classes_finales!$W$32*C4491+Classes_finales!$W$33</f>
        <v>6.5456119210582084</v>
      </c>
      <c r="K4491">
        <f>IF(OR(C4491&lt;10,C4491&gt;450),0,IF(H4491&gt;=MAX(Classes_finales!D:D),$M$1,Donnees_SIG!J4491))</f>
        <v>7.914299999999999</v>
      </c>
      <c r="P4491" t="s">
        <v>39</v>
      </c>
    </row>
    <row r="4492" spans="1:16">
      <c r="A4492" t="s">
        <v>9018</v>
      </c>
      <c r="B4492" t="s">
        <v>9019</v>
      </c>
      <c r="C4492">
        <v>160.25010681000001</v>
      </c>
      <c r="D4492" t="s">
        <v>37</v>
      </c>
      <c r="E4492">
        <v>790337.50054916996</v>
      </c>
      <c r="F4492">
        <v>9637035.3481940702</v>
      </c>
      <c r="G4492">
        <f>IF(C4492="","",VLOOKUP(C4492,Classes_detaillees!B:D,Classes_detaillees!C$1,TRUE))</f>
        <v>165</v>
      </c>
      <c r="H4492">
        <f>IF(C4492="","",VLOOKUP(C4492,Classes_finales!B:D,Classes_finales!C$1,TRUE))</f>
        <v>80</v>
      </c>
      <c r="I4492">
        <f t="shared" si="70"/>
        <v>20</v>
      </c>
      <c r="J4492" s="31">
        <f>Classes_finales!$W$30*C4492^3+Classes_finales!$W$31*C4492^2+Classes_finales!$W$32*C4492+Classes_finales!$W$33</f>
        <v>-17.168020996613144</v>
      </c>
      <c r="K4492">
        <f>IF(OR(C4492&lt;10,C4492&gt;450),0,IF(H4492&gt;=MAX(Classes_finales!D:D),$M$1,Donnees_SIG!J4492))</f>
        <v>7.914299999999999</v>
      </c>
      <c r="P4492" t="s">
        <v>39</v>
      </c>
    </row>
    <row r="4493" spans="1:16">
      <c r="A4493" t="s">
        <v>9020</v>
      </c>
      <c r="B4493" s="31" t="s">
        <v>9021</v>
      </c>
      <c r="C4493">
        <v>13.034000397</v>
      </c>
      <c r="D4493" t="s">
        <v>37</v>
      </c>
      <c r="E4493">
        <v>790588.85886064696</v>
      </c>
      <c r="F4493">
        <v>9637803.2904141396</v>
      </c>
      <c r="G4493">
        <f>IF(C4493="","",VLOOKUP(C4493,Classes_detaillees!B:D,Classes_detaillees!C$1,TRUE))</f>
        <v>15</v>
      </c>
      <c r="H4493">
        <f>IF(C4493="","",VLOOKUP(C4493,Classes_finales!B:D,Classes_finales!C$1,TRUE))</f>
        <v>15</v>
      </c>
      <c r="I4493">
        <f t="shared" si="70"/>
        <v>20</v>
      </c>
      <c r="J4493" s="31">
        <f>Classes_finales!$W$30*C4493^3+Classes_finales!$W$31*C4493^2+Classes_finales!$W$32*C4493+Classes_finales!$W$33</f>
        <v>0.593396322044347</v>
      </c>
      <c r="K4493">
        <f>IF(OR(C4493&lt;10,C4493&gt;450),0,IF(H4493&gt;=MAX(Classes_finales!D:D),$M$1,Donnees_SIG!J4493))</f>
        <v>0.593396322044347</v>
      </c>
      <c r="P4493" t="s">
        <v>39</v>
      </c>
    </row>
    <row r="4494" spans="1:16">
      <c r="A4494" t="s">
        <v>9022</v>
      </c>
      <c r="B4494" s="31" t="s">
        <v>9023</v>
      </c>
      <c r="C4494">
        <v>20.370500565</v>
      </c>
      <c r="D4494" t="s">
        <v>37</v>
      </c>
      <c r="E4494">
        <v>783043.97737861297</v>
      </c>
      <c r="F4494">
        <v>9636216.5103754494</v>
      </c>
      <c r="G4494">
        <f>IF(C4494="","",VLOOKUP(C4494,Classes_detaillees!B:D,Classes_detaillees!C$1,TRUE))</f>
        <v>25</v>
      </c>
      <c r="H4494">
        <f>IF(C4494="","",VLOOKUP(C4494,Classes_finales!B:D,Classes_finales!C$1,TRUE))</f>
        <v>30</v>
      </c>
      <c r="I4494">
        <f t="shared" si="70"/>
        <v>20</v>
      </c>
      <c r="J4494" s="31">
        <f>Classes_finales!$W$30*C4494^3+Classes_finales!$W$31*C4494^2+Classes_finales!$W$32*C4494+Classes_finales!$W$33</f>
        <v>1.4252297717999596</v>
      </c>
      <c r="K4494">
        <f>IF(OR(C4494&lt;10,C4494&gt;450),0,IF(H4494&gt;=MAX(Classes_finales!D:D),$M$1,Donnees_SIG!J4494))</f>
        <v>1.4252297717999596</v>
      </c>
      <c r="P4494" t="s">
        <v>39</v>
      </c>
    </row>
    <row r="4495" spans="1:16">
      <c r="A4495" t="s">
        <v>9024</v>
      </c>
      <c r="B4495" s="31" t="s">
        <v>9025</v>
      </c>
      <c r="C4495">
        <v>14.53429985</v>
      </c>
      <c r="D4495" t="s">
        <v>37</v>
      </c>
      <c r="E4495">
        <v>793375.52648895106</v>
      </c>
      <c r="F4495">
        <v>9638896.3501170594</v>
      </c>
      <c r="G4495">
        <f>IF(C4495="","",VLOOKUP(C4495,Classes_detaillees!B:D,Classes_detaillees!C$1,TRUE))</f>
        <v>15</v>
      </c>
      <c r="H4495">
        <f>IF(C4495="","",VLOOKUP(C4495,Classes_finales!B:D,Classes_finales!C$1,TRUE))</f>
        <v>15</v>
      </c>
      <c r="I4495">
        <f t="shared" si="70"/>
        <v>20</v>
      </c>
      <c r="J4495" s="31">
        <f>Classes_finales!$W$30*C4495^3+Classes_finales!$W$31*C4495^2+Classes_finales!$W$32*C4495+Classes_finales!$W$33</f>
        <v>0.75263636319820293</v>
      </c>
      <c r="K4495">
        <f>IF(OR(C4495&lt;10,C4495&gt;450),0,IF(H4495&gt;=MAX(Classes_finales!D:D),$M$1,Donnees_SIG!J4495))</f>
        <v>0.75263636319820293</v>
      </c>
      <c r="P4495" t="s">
        <v>39</v>
      </c>
    </row>
    <row r="4496" spans="1:16">
      <c r="A4496" t="s">
        <v>9026</v>
      </c>
      <c r="B4496" t="s">
        <v>9027</v>
      </c>
      <c r="C4496">
        <v>43.256401062000002</v>
      </c>
      <c r="D4496" t="s">
        <v>37</v>
      </c>
      <c r="E4496">
        <v>790799.63191915199</v>
      </c>
      <c r="F4496">
        <v>9638223.7507745996</v>
      </c>
      <c r="G4496">
        <f>IF(C4496="","",VLOOKUP(C4496,Classes_detaillees!B:D,Classes_detaillees!C$1,TRUE))</f>
        <v>45</v>
      </c>
      <c r="H4496">
        <f>IF(C4496="","",VLOOKUP(C4496,Classes_finales!B:D,Classes_finales!C$1,TRUE))</f>
        <v>50</v>
      </c>
      <c r="I4496">
        <f t="shared" si="70"/>
        <v>20</v>
      </c>
      <c r="J4496" s="31">
        <f>Classes_finales!$W$30*C4496^3+Classes_finales!$W$31*C4496^2+Classes_finales!$W$32*C4496+Classes_finales!$W$33</f>
        <v>4.4812898486443427</v>
      </c>
      <c r="K4496">
        <f>IF(OR(C4496&lt;10,C4496&gt;450),0,IF(H4496&gt;=MAX(Classes_finales!D:D),$M$1,Donnees_SIG!J4496))</f>
        <v>4.4812898486443427</v>
      </c>
      <c r="P4496" t="s">
        <v>39</v>
      </c>
    </row>
    <row r="4497" spans="1:16">
      <c r="A4497" t="s">
        <v>9028</v>
      </c>
      <c r="B4497" t="s">
        <v>9029</v>
      </c>
      <c r="C4497">
        <v>71.757499695000007</v>
      </c>
      <c r="D4497" t="s">
        <v>37</v>
      </c>
      <c r="E4497">
        <v>792583.95364759397</v>
      </c>
      <c r="F4497">
        <v>9638727.0088691395</v>
      </c>
      <c r="G4497">
        <f>IF(C4497="","",VLOOKUP(C4497,Classes_detaillees!B:D,Classes_detaillees!C$1,TRUE))</f>
        <v>75</v>
      </c>
      <c r="H4497">
        <f>IF(C4497="","",VLOOKUP(C4497,Classes_finales!B:D,Classes_finales!C$1,TRUE))</f>
        <v>80</v>
      </c>
      <c r="I4497">
        <f t="shared" si="70"/>
        <v>20</v>
      </c>
      <c r="J4497" s="31">
        <f>Classes_finales!$W$30*C4497^3+Classes_finales!$W$31*C4497^2+Classes_finales!$W$32*C4497+Classes_finales!$W$33</f>
        <v>7.5436205465364861</v>
      </c>
      <c r="K4497">
        <f>IF(OR(C4497&lt;10,C4497&gt;450),0,IF(H4497&gt;=MAX(Classes_finales!D:D),$M$1,Donnees_SIG!J4497))</f>
        <v>7.914299999999999</v>
      </c>
      <c r="P4497" t="s">
        <v>39</v>
      </c>
    </row>
    <row r="4498" spans="1:16">
      <c r="A4498" t="s">
        <v>9030</v>
      </c>
      <c r="B4498" t="s">
        <v>9031</v>
      </c>
      <c r="C4498">
        <v>30.880199432000001</v>
      </c>
      <c r="D4498" t="s">
        <v>37</v>
      </c>
      <c r="E4498">
        <v>792908.30818417703</v>
      </c>
      <c r="F4498">
        <v>9639026.3426482994</v>
      </c>
      <c r="G4498">
        <f>IF(C4498="","",VLOOKUP(C4498,Classes_detaillees!B:D,Classes_detaillees!C$1,TRUE))</f>
        <v>35</v>
      </c>
      <c r="H4498">
        <f>IF(C4498="","",VLOOKUP(C4498,Classes_finales!B:D,Classes_finales!C$1,TRUE))</f>
        <v>35</v>
      </c>
      <c r="I4498">
        <f t="shared" si="70"/>
        <v>20</v>
      </c>
      <c r="J4498" s="31">
        <f>Classes_finales!$W$30*C4498^3+Classes_finales!$W$31*C4498^2+Classes_finales!$W$32*C4498+Classes_finales!$W$33</f>
        <v>2.7883351650843289</v>
      </c>
      <c r="K4498">
        <f>IF(OR(C4498&lt;10,C4498&gt;450),0,IF(H4498&gt;=MAX(Classes_finales!D:D),$M$1,Donnees_SIG!J4498))</f>
        <v>2.7883351650843289</v>
      </c>
      <c r="P4498" t="s">
        <v>39</v>
      </c>
    </row>
    <row r="4499" spans="1:16">
      <c r="A4499" t="s">
        <v>9032</v>
      </c>
      <c r="B4499" t="s">
        <v>9033</v>
      </c>
      <c r="C4499">
        <v>133.48770142000001</v>
      </c>
      <c r="D4499" t="s">
        <v>37</v>
      </c>
      <c r="E4499">
        <v>783015.027699803</v>
      </c>
      <c r="F4499">
        <v>9635835.4940439705</v>
      </c>
      <c r="G4499">
        <f>IF(C4499="","",VLOOKUP(C4499,Classes_detaillees!B:D,Classes_detaillees!C$1,TRUE))</f>
        <v>135</v>
      </c>
      <c r="H4499">
        <f>IF(C4499="","",VLOOKUP(C4499,Classes_finales!B:D,Classes_finales!C$1,TRUE))</f>
        <v>80</v>
      </c>
      <c r="I4499">
        <f t="shared" si="70"/>
        <v>20</v>
      </c>
      <c r="J4499" s="31">
        <f>Classes_finales!$W$30*C4499^3+Classes_finales!$W$31*C4499^2+Classes_finales!$W$32*C4499+Classes_finales!$W$33</f>
        <v>-1.2527810518044551</v>
      </c>
      <c r="K4499">
        <f>IF(OR(C4499&lt;10,C4499&gt;450),0,IF(H4499&gt;=MAX(Classes_finales!D:D),$M$1,Donnees_SIG!J4499))</f>
        <v>7.914299999999999</v>
      </c>
      <c r="P4499" t="s">
        <v>39</v>
      </c>
    </row>
    <row r="4500" spans="1:16">
      <c r="A4500" t="s">
        <v>9034</v>
      </c>
      <c r="B4500" s="31" t="s">
        <v>9035</v>
      </c>
      <c r="C4500">
        <v>39.359699249000002</v>
      </c>
      <c r="D4500" t="s">
        <v>37</v>
      </c>
      <c r="E4500">
        <v>783384.567017155</v>
      </c>
      <c r="F4500">
        <v>9636965.8093409892</v>
      </c>
      <c r="G4500">
        <f>IF(C4500="","",VLOOKUP(C4500,Classes_detaillees!B:D,Classes_detaillees!C$1,TRUE))</f>
        <v>40</v>
      </c>
      <c r="H4500">
        <f>IF(C4500="","",VLOOKUP(C4500,Classes_finales!B:D,Classes_finales!C$1,TRUE))</f>
        <v>40</v>
      </c>
      <c r="I4500">
        <f t="shared" si="70"/>
        <v>20</v>
      </c>
      <c r="J4500" s="31">
        <f>Classes_finales!$W$30*C4500^3+Classes_finales!$W$31*C4500^2+Classes_finales!$W$32*C4500+Classes_finales!$W$33</f>
        <v>3.9505660804524845</v>
      </c>
      <c r="K4500">
        <f>IF(OR(C4500&lt;10,C4500&gt;450),0,IF(H4500&gt;=MAX(Classes_finales!D:D),$M$1,Donnees_SIG!J4500))</f>
        <v>3.9505660804524845</v>
      </c>
      <c r="P4500" t="s">
        <v>39</v>
      </c>
    </row>
    <row r="4501" spans="1:16">
      <c r="A4501" t="s">
        <v>9036</v>
      </c>
      <c r="B4501" t="s">
        <v>9037</v>
      </c>
      <c r="C4501">
        <v>173.42300415</v>
      </c>
      <c r="D4501" t="s">
        <v>37</v>
      </c>
      <c r="E4501">
        <v>790818.68681268406</v>
      </c>
      <c r="F4501">
        <v>9639304.9062703494</v>
      </c>
      <c r="G4501">
        <f>IF(C4501="","",VLOOKUP(C4501,Classes_detaillees!B:D,Classes_detaillees!C$1,TRUE))</f>
        <v>175</v>
      </c>
      <c r="H4501">
        <f>IF(C4501="","",VLOOKUP(C4501,Classes_finales!B:D,Classes_finales!C$1,TRUE))</f>
        <v>80</v>
      </c>
      <c r="I4501">
        <f t="shared" si="70"/>
        <v>20</v>
      </c>
      <c r="J4501" s="31">
        <f>Classes_finales!$W$30*C4501^3+Classes_finales!$W$31*C4501^2+Classes_finales!$W$32*C4501+Classes_finales!$W$33</f>
        <v>-28.759550958929204</v>
      </c>
      <c r="K4501">
        <f>IF(OR(C4501&lt;10,C4501&gt;450),0,IF(H4501&gt;=MAX(Classes_finales!D:D),$M$1,Donnees_SIG!J4501))</f>
        <v>7.914299999999999</v>
      </c>
      <c r="P4501" t="s">
        <v>39</v>
      </c>
    </row>
    <row r="4502" spans="1:16">
      <c r="A4502" t="s">
        <v>9038</v>
      </c>
      <c r="B4502" s="31" t="s">
        <v>9039</v>
      </c>
      <c r="C4502">
        <v>331.84140015000003</v>
      </c>
      <c r="D4502" t="s">
        <v>37</v>
      </c>
      <c r="E4502">
        <v>783748.032829465</v>
      </c>
      <c r="F4502">
        <v>9635496.7993275896</v>
      </c>
      <c r="G4502">
        <f>IF(C4502="","",VLOOKUP(C4502,Classes_detaillees!B:D,Classes_detaillees!C$1,TRUE))</f>
        <v>335</v>
      </c>
      <c r="H4502">
        <f>IF(C4502="","",VLOOKUP(C4502,Classes_finales!B:D,Classes_finales!C$1,TRUE))</f>
        <v>80</v>
      </c>
      <c r="I4502">
        <f t="shared" si="70"/>
        <v>20</v>
      </c>
      <c r="J4502" s="31">
        <f>Classes_finales!$W$30*C4502^3+Classes_finales!$W$31*C4502^2+Classes_finales!$W$32*C4502+Classes_finales!$W$33</f>
        <v>-470.17372204790121</v>
      </c>
      <c r="K4502">
        <f>IF(OR(C4502&lt;10,C4502&gt;450),0,IF(H4502&gt;=MAX(Classes_finales!D:D),$M$1,Donnees_SIG!J4502))</f>
        <v>7.914299999999999</v>
      </c>
      <c r="P4502" t="s">
        <v>39</v>
      </c>
    </row>
    <row r="4503" spans="1:16">
      <c r="A4503" t="s">
        <v>9040</v>
      </c>
      <c r="B4503" t="s">
        <v>9041</v>
      </c>
      <c r="C4503">
        <v>9.6166000365999995</v>
      </c>
      <c r="D4503" t="s">
        <v>37</v>
      </c>
      <c r="E4503">
        <v>790368.97058192198</v>
      </c>
      <c r="F4503">
        <v>9638756.1275148597</v>
      </c>
      <c r="G4503">
        <f>IF(C4503="","",VLOOKUP(C4503,Classes_detaillees!B:D,Classes_detaillees!C$1,TRUE))</f>
        <v>10</v>
      </c>
      <c r="H4503">
        <f>IF(C4503="","",VLOOKUP(C4503,Classes_finales!B:D,Classes_finales!C$1,TRUE))</f>
        <v>10</v>
      </c>
      <c r="I4503">
        <f t="shared" si="70"/>
        <v>20</v>
      </c>
      <c r="J4503" s="31">
        <f>Classes_finales!$W$30*C4503^3+Classes_finales!$W$31*C4503^2+Classes_finales!$W$32*C4503+Classes_finales!$W$33</f>
        <v>0.25515166348606744</v>
      </c>
      <c r="K4503">
        <f>IF(OR(C4503&lt;10,C4503&gt;450),0,IF(H4503&gt;=MAX(Classes_finales!D:D),$M$1,Donnees_SIG!J4503))</f>
        <v>0</v>
      </c>
      <c r="P4503" t="s">
        <v>39</v>
      </c>
    </row>
    <row r="4504" spans="1:16">
      <c r="A4504" t="s">
        <v>9042</v>
      </c>
      <c r="B4504" t="s">
        <v>9043</v>
      </c>
      <c r="C4504">
        <v>54.874298095999997</v>
      </c>
      <c r="D4504" t="s">
        <v>37</v>
      </c>
      <c r="E4504">
        <v>790551.42423580005</v>
      </c>
      <c r="F4504">
        <v>9638084.1175906304</v>
      </c>
      <c r="G4504">
        <f>IF(C4504="","",VLOOKUP(C4504,Classes_detaillees!B:D,Classes_detaillees!C$1,TRUE))</f>
        <v>55</v>
      </c>
      <c r="H4504">
        <f>IF(C4504="","",VLOOKUP(C4504,Classes_finales!B:D,Classes_finales!C$1,TRUE))</f>
        <v>60</v>
      </c>
      <c r="I4504">
        <f t="shared" si="70"/>
        <v>20</v>
      </c>
      <c r="J4504" s="31">
        <f>Classes_finales!$W$30*C4504^3+Classes_finales!$W$31*C4504^2+Classes_finales!$W$32*C4504+Classes_finales!$W$33</f>
        <v>5.9645252551291001</v>
      </c>
      <c r="K4504">
        <f>IF(OR(C4504&lt;10,C4504&gt;450),0,IF(H4504&gt;=MAX(Classes_finales!D:D),$M$1,Donnees_SIG!J4504))</f>
        <v>5.9645252551291001</v>
      </c>
      <c r="P4504" t="s">
        <v>39</v>
      </c>
    </row>
    <row r="4505" spans="1:16">
      <c r="A4505" t="s">
        <v>9044</v>
      </c>
      <c r="B4505" t="s">
        <v>9045</v>
      </c>
      <c r="C4505">
        <v>50.479900360000002</v>
      </c>
      <c r="D4505" t="s">
        <v>37</v>
      </c>
      <c r="E4505">
        <v>791241.91357692098</v>
      </c>
      <c r="F4505">
        <v>9638848.6994793601</v>
      </c>
      <c r="G4505">
        <f>IF(C4505="","",VLOOKUP(C4505,Classes_detaillees!B:D,Classes_detaillees!C$1,TRUE))</f>
        <v>55</v>
      </c>
      <c r="H4505">
        <f>IF(C4505="","",VLOOKUP(C4505,Classes_finales!B:D,Classes_finales!C$1,TRUE))</f>
        <v>60</v>
      </c>
      <c r="I4505">
        <f t="shared" si="70"/>
        <v>20</v>
      </c>
      <c r="J4505" s="31">
        <f>Classes_finales!$W$30*C4505^3+Classes_finales!$W$31*C4505^2+Classes_finales!$W$32*C4505+Classes_finales!$W$33</f>
        <v>5.4280129017367145</v>
      </c>
      <c r="K4505">
        <f>IF(OR(C4505&lt;10,C4505&gt;450),0,IF(H4505&gt;=MAX(Classes_finales!D:D),$M$1,Donnees_SIG!J4505))</f>
        <v>5.4280129017367145</v>
      </c>
      <c r="P4505" t="s">
        <v>39</v>
      </c>
    </row>
    <row r="4506" spans="1:16">
      <c r="A4506" t="s">
        <v>9046</v>
      </c>
      <c r="B4506" s="31" t="s">
        <v>9047</v>
      </c>
      <c r="C4506">
        <v>34.424098968999999</v>
      </c>
      <c r="D4506" t="s">
        <v>37</v>
      </c>
      <c r="E4506">
        <v>790551.35649801197</v>
      </c>
      <c r="F4506">
        <v>9637180.7711615991</v>
      </c>
      <c r="G4506">
        <f>IF(C4506="","",VLOOKUP(C4506,Classes_detaillees!B:D,Classes_detaillees!C$1,TRUE))</f>
        <v>35</v>
      </c>
      <c r="H4506">
        <f>IF(C4506="","",VLOOKUP(C4506,Classes_finales!B:D,Classes_finales!C$1,TRUE))</f>
        <v>35</v>
      </c>
      <c r="I4506">
        <f t="shared" si="70"/>
        <v>20</v>
      </c>
      <c r="J4506" s="31">
        <f>Classes_finales!$W$30*C4506^3+Classes_finales!$W$31*C4506^2+Classes_finales!$W$32*C4506+Classes_finales!$W$33</f>
        <v>3.2722081846300761</v>
      </c>
      <c r="K4506">
        <f>IF(OR(C4506&lt;10,C4506&gt;450),0,IF(H4506&gt;=MAX(Classes_finales!D:D),$M$1,Donnees_SIG!J4506))</f>
        <v>3.2722081846300761</v>
      </c>
      <c r="P4506" t="s">
        <v>39</v>
      </c>
    </row>
    <row r="4507" spans="1:16">
      <c r="A4507" t="s">
        <v>9048</v>
      </c>
      <c r="B4507" t="s">
        <v>9049</v>
      </c>
      <c r="C4507">
        <v>212.61099243000001</v>
      </c>
      <c r="D4507" t="s">
        <v>37</v>
      </c>
      <c r="E4507">
        <v>790603.54970863496</v>
      </c>
      <c r="F4507">
        <v>9638156.3425895609</v>
      </c>
      <c r="G4507">
        <f>IF(C4507="","",VLOOKUP(C4507,Classes_detaillees!B:D,Classes_detaillees!C$1,TRUE))</f>
        <v>215</v>
      </c>
      <c r="H4507">
        <f>IF(C4507="","",VLOOKUP(C4507,Classes_finales!B:D,Classes_finales!C$1,TRUE))</f>
        <v>80</v>
      </c>
      <c r="I4507">
        <f t="shared" si="70"/>
        <v>20</v>
      </c>
      <c r="J4507" s="31">
        <f>Classes_finales!$W$30*C4507^3+Classes_finales!$W$31*C4507^2+Classes_finales!$W$32*C4507+Classes_finales!$W$33</f>
        <v>-81.147519219882184</v>
      </c>
      <c r="K4507">
        <f>IF(OR(C4507&lt;10,C4507&gt;450),0,IF(H4507&gt;=MAX(Classes_finales!D:D),$M$1,Donnees_SIG!J4507))</f>
        <v>7.914299999999999</v>
      </c>
      <c r="P4507" t="s">
        <v>39</v>
      </c>
    </row>
    <row r="4508" spans="1:16">
      <c r="A4508" t="s">
        <v>9050</v>
      </c>
      <c r="B4508" s="31" t="s">
        <v>9051</v>
      </c>
      <c r="C4508">
        <v>41.991298676</v>
      </c>
      <c r="D4508" t="s">
        <v>37</v>
      </c>
      <c r="E4508">
        <v>783316.03279435204</v>
      </c>
      <c r="F4508">
        <v>9635546.3250755202</v>
      </c>
      <c r="G4508">
        <f>IF(C4508="","",VLOOKUP(C4508,Classes_detaillees!B:D,Classes_detaillees!C$1,TRUE))</f>
        <v>45</v>
      </c>
      <c r="H4508">
        <f>IF(C4508="","",VLOOKUP(C4508,Classes_finales!B:D,Classes_finales!C$1,TRUE))</f>
        <v>50</v>
      </c>
      <c r="I4508">
        <f t="shared" si="70"/>
        <v>20</v>
      </c>
      <c r="J4508" s="31">
        <f>Classes_finales!$W$30*C4508^3+Classes_finales!$W$31*C4508^2+Classes_finales!$W$32*C4508+Classes_finales!$W$33</f>
        <v>4.3099578139063635</v>
      </c>
      <c r="K4508">
        <f>IF(OR(C4508&lt;10,C4508&gt;450),0,IF(H4508&gt;=MAX(Classes_finales!D:D),$M$1,Donnees_SIG!J4508))</f>
        <v>4.3099578139063635</v>
      </c>
      <c r="P4508" t="s">
        <v>39</v>
      </c>
    </row>
    <row r="4509" spans="1:16">
      <c r="A4509" t="s">
        <v>9052</v>
      </c>
      <c r="B4509" t="s">
        <v>9053</v>
      </c>
      <c r="C4509">
        <v>132.56809998</v>
      </c>
      <c r="D4509" t="s">
        <v>37</v>
      </c>
      <c r="E4509">
        <v>790264.85010572395</v>
      </c>
      <c r="F4509">
        <v>9638925.7571144495</v>
      </c>
      <c r="G4509">
        <f>IF(C4509="","",VLOOKUP(C4509,Classes_detaillees!B:D,Classes_detaillees!C$1,TRUE))</f>
        <v>135</v>
      </c>
      <c r="H4509">
        <f>IF(C4509="","",VLOOKUP(C4509,Classes_finales!B:D,Classes_finales!C$1,TRUE))</f>
        <v>80</v>
      </c>
      <c r="I4509">
        <f t="shared" si="70"/>
        <v>20</v>
      </c>
      <c r="J4509" s="31">
        <f>Classes_finales!$W$30*C4509^3+Classes_finales!$W$31*C4509^2+Classes_finales!$W$32*C4509+Classes_finales!$W$33</f>
        <v>-0.86694681178875532</v>
      </c>
      <c r="K4509">
        <f>IF(OR(C4509&lt;10,C4509&gt;450),0,IF(H4509&gt;=MAX(Classes_finales!D:D),$M$1,Donnees_SIG!J4509))</f>
        <v>7.914299999999999</v>
      </c>
      <c r="P4509" t="s">
        <v>39</v>
      </c>
    </row>
    <row r="4510" spans="1:16">
      <c r="A4510" t="s">
        <v>9054</v>
      </c>
      <c r="B4510" t="s">
        <v>9055</v>
      </c>
      <c r="C4510">
        <v>45.495498656999999</v>
      </c>
      <c r="D4510" t="s">
        <v>37</v>
      </c>
      <c r="E4510">
        <v>790135.07693965698</v>
      </c>
      <c r="F4510">
        <v>9637086.8736455105</v>
      </c>
      <c r="G4510">
        <f>IF(C4510="","",VLOOKUP(C4510,Classes_detaillees!B:D,Classes_detaillees!C$1,TRUE))</f>
        <v>50</v>
      </c>
      <c r="H4510">
        <f>IF(C4510="","",VLOOKUP(C4510,Classes_finales!B:D,Classes_finales!C$1,TRUE))</f>
        <v>50</v>
      </c>
      <c r="I4510">
        <f t="shared" si="70"/>
        <v>20</v>
      </c>
      <c r="J4510" s="31">
        <f>Classes_finales!$W$30*C4510^3+Classes_finales!$W$31*C4510^2+Classes_finales!$W$32*C4510+Classes_finales!$W$33</f>
        <v>4.7812743282983625</v>
      </c>
      <c r="K4510">
        <f>IF(OR(C4510&lt;10,C4510&gt;450),0,IF(H4510&gt;=MAX(Classes_finales!D:D),$M$1,Donnees_SIG!J4510))</f>
        <v>4.7812743282983625</v>
      </c>
      <c r="P4510" t="s">
        <v>39</v>
      </c>
    </row>
    <row r="4511" spans="1:16">
      <c r="A4511" t="s">
        <v>9056</v>
      </c>
      <c r="B4511" t="s">
        <v>9057</v>
      </c>
      <c r="C4511">
        <v>62.865398407000001</v>
      </c>
      <c r="D4511" t="s">
        <v>37</v>
      </c>
      <c r="E4511">
        <v>791937.84935448004</v>
      </c>
      <c r="F4511">
        <v>9638303.8321226407</v>
      </c>
      <c r="G4511">
        <f>IF(C4511="","",VLOOKUP(C4511,Classes_detaillees!B:D,Classes_detaillees!C$1,TRUE))</f>
        <v>65</v>
      </c>
      <c r="H4511">
        <f>IF(C4511="","",VLOOKUP(C4511,Classes_finales!B:D,Classes_finales!C$1,TRUE))</f>
        <v>70</v>
      </c>
      <c r="I4511">
        <f t="shared" si="70"/>
        <v>20</v>
      </c>
      <c r="J4511" s="31">
        <f>Classes_finales!$W$30*C4511^3+Classes_finales!$W$31*C4511^2+Classes_finales!$W$32*C4511+Classes_finales!$W$33</f>
        <v>6.8249150541184829</v>
      </c>
      <c r="K4511">
        <f>IF(OR(C4511&lt;10,C4511&gt;450),0,IF(H4511&gt;=MAX(Classes_finales!D:D),$M$1,Donnees_SIG!J4511))</f>
        <v>6.8249150541184829</v>
      </c>
      <c r="P4511" t="s">
        <v>39</v>
      </c>
    </row>
    <row r="4512" spans="1:16">
      <c r="A4512" t="s">
        <v>9058</v>
      </c>
      <c r="B4512" s="31" t="s">
        <v>9059</v>
      </c>
      <c r="C4512">
        <v>102.47509766</v>
      </c>
      <c r="D4512" t="s">
        <v>37</v>
      </c>
      <c r="E4512">
        <v>790855.88245702302</v>
      </c>
      <c r="F4512">
        <v>9638627.7483331207</v>
      </c>
      <c r="G4512">
        <f>IF(C4512="","",VLOOKUP(C4512,Classes_detaillees!B:D,Classes_detaillees!C$1,TRUE))</f>
        <v>105</v>
      </c>
      <c r="H4512">
        <f>IF(C4512="","",VLOOKUP(C4512,Classes_finales!B:D,Classes_finales!C$1,TRUE))</f>
        <v>80</v>
      </c>
      <c r="I4512">
        <f t="shared" si="70"/>
        <v>20</v>
      </c>
      <c r="J4512" s="31">
        <f>Classes_finales!$W$30*C4512^3+Classes_finales!$W$31*C4512^2+Classes_finales!$W$32*C4512+Classes_finales!$W$33</f>
        <v>6.9335349649005256</v>
      </c>
      <c r="K4512">
        <f>IF(OR(C4512&lt;10,C4512&gt;450),0,IF(H4512&gt;=MAX(Classes_finales!D:D),$M$1,Donnees_SIG!J4512))</f>
        <v>7.914299999999999</v>
      </c>
      <c r="P4512" t="s">
        <v>39</v>
      </c>
    </row>
    <row r="4513" spans="1:16">
      <c r="A4513" t="s">
        <v>9060</v>
      </c>
      <c r="B4513" t="s">
        <v>9061</v>
      </c>
      <c r="C4513">
        <v>131.43049622000001</v>
      </c>
      <c r="D4513" t="s">
        <v>37</v>
      </c>
      <c r="E4513">
        <v>790429.28509979905</v>
      </c>
      <c r="F4513">
        <v>9638803.5876961295</v>
      </c>
      <c r="G4513">
        <f>IF(C4513="","",VLOOKUP(C4513,Classes_detaillees!B:D,Classes_detaillees!C$1,TRUE))</f>
        <v>135</v>
      </c>
      <c r="H4513">
        <f>IF(C4513="","",VLOOKUP(C4513,Classes_finales!B:D,Classes_finales!C$1,TRUE))</f>
        <v>80</v>
      </c>
      <c r="I4513">
        <f t="shared" si="70"/>
        <v>20</v>
      </c>
      <c r="J4513" s="31">
        <f>Classes_finales!$W$30*C4513^3+Classes_finales!$W$31*C4513^2+Classes_finales!$W$32*C4513+Classes_finales!$W$33</f>
        <v>-0.40310202820478258</v>
      </c>
      <c r="K4513">
        <f>IF(OR(C4513&lt;10,C4513&gt;450),0,IF(H4513&gt;=MAX(Classes_finales!D:D),$M$1,Donnees_SIG!J4513))</f>
        <v>7.914299999999999</v>
      </c>
      <c r="P4513" t="s">
        <v>39</v>
      </c>
    </row>
    <row r="4514" spans="1:16">
      <c r="A4514" t="s">
        <v>9062</v>
      </c>
      <c r="B4514" s="31" t="s">
        <v>9063</v>
      </c>
      <c r="C4514">
        <v>33.750801086000003</v>
      </c>
      <c r="D4514" t="s">
        <v>37</v>
      </c>
      <c r="E4514">
        <v>790296.38551270706</v>
      </c>
      <c r="F4514">
        <v>9637113.1049618796</v>
      </c>
      <c r="G4514">
        <f>IF(C4514="","",VLOOKUP(C4514,Classes_detaillees!B:D,Classes_detaillees!C$1,TRUE))</f>
        <v>35</v>
      </c>
      <c r="H4514">
        <f>IF(C4514="","",VLOOKUP(C4514,Classes_finales!B:D,Classes_finales!C$1,TRUE))</f>
        <v>35</v>
      </c>
      <c r="I4514">
        <f t="shared" si="70"/>
        <v>20</v>
      </c>
      <c r="J4514" s="31">
        <f>Classes_finales!$W$30*C4514^3+Classes_finales!$W$31*C4514^2+Classes_finales!$W$32*C4514+Classes_finales!$W$33</f>
        <v>3.1798551064553822</v>
      </c>
      <c r="K4514">
        <f>IF(OR(C4514&lt;10,C4514&gt;450),0,IF(H4514&gt;=MAX(Classes_finales!D:D),$M$1,Donnees_SIG!J4514))</f>
        <v>3.1798551064553822</v>
      </c>
      <c r="P4514" t="s">
        <v>39</v>
      </c>
    </row>
    <row r="4515" spans="1:16">
      <c r="A4515" t="s">
        <v>9064</v>
      </c>
      <c r="B4515" t="s">
        <v>9065</v>
      </c>
      <c r="C4515">
        <v>27.578199387000002</v>
      </c>
      <c r="D4515" t="s">
        <v>37</v>
      </c>
      <c r="E4515">
        <v>790980.82951120799</v>
      </c>
      <c r="F4515">
        <v>9638505.7844713498</v>
      </c>
      <c r="G4515">
        <f>IF(C4515="","",VLOOKUP(C4515,Classes_detaillees!B:D,Classes_detaillees!C$1,TRUE))</f>
        <v>30</v>
      </c>
      <c r="H4515">
        <f>IF(C4515="","",VLOOKUP(C4515,Classes_finales!B:D,Classes_finales!C$1,TRUE))</f>
        <v>30</v>
      </c>
      <c r="I4515">
        <f t="shared" si="70"/>
        <v>20</v>
      </c>
      <c r="J4515" s="31">
        <f>Classes_finales!$W$30*C4515^3+Classes_finales!$W$31*C4515^2+Classes_finales!$W$32*C4515+Classes_finales!$W$33</f>
        <v>2.3452292275274345</v>
      </c>
      <c r="K4515">
        <f>IF(OR(C4515&lt;10,C4515&gt;450),0,IF(H4515&gt;=MAX(Classes_finales!D:D),$M$1,Donnees_SIG!J4515))</f>
        <v>2.3452292275274345</v>
      </c>
      <c r="P4515" t="s">
        <v>39</v>
      </c>
    </row>
    <row r="4516" spans="1:16">
      <c r="A4516" t="s">
        <v>9066</v>
      </c>
      <c r="B4516" s="31" t="s">
        <v>9067</v>
      </c>
      <c r="C4516">
        <v>51.399600982999999</v>
      </c>
      <c r="D4516" t="s">
        <v>37</v>
      </c>
      <c r="E4516">
        <v>791044.49282268505</v>
      </c>
      <c r="F4516">
        <v>9638491.1382384095</v>
      </c>
      <c r="G4516">
        <f>IF(C4516="","",VLOOKUP(C4516,Classes_detaillees!B:D,Classes_detaillees!C$1,TRUE))</f>
        <v>55</v>
      </c>
      <c r="H4516">
        <f>IF(C4516="","",VLOOKUP(C4516,Classes_finales!B:D,Classes_finales!C$1,TRUE))</f>
        <v>60</v>
      </c>
      <c r="I4516">
        <f t="shared" si="70"/>
        <v>20</v>
      </c>
      <c r="J4516" s="31">
        <f>Classes_finales!$W$30*C4516^3+Classes_finales!$W$31*C4516^2+Classes_finales!$W$32*C4516+Classes_finales!$W$33</f>
        <v>5.5432874253244346</v>
      </c>
      <c r="K4516">
        <f>IF(OR(C4516&lt;10,C4516&gt;450),0,IF(H4516&gt;=MAX(Classes_finales!D:D),$M$1,Donnees_SIG!J4516))</f>
        <v>5.5432874253244346</v>
      </c>
      <c r="P4516" t="s">
        <v>39</v>
      </c>
    </row>
    <row r="4517" spans="1:16">
      <c r="A4517" t="s">
        <v>9068</v>
      </c>
      <c r="B4517" t="s">
        <v>9069</v>
      </c>
      <c r="C4517">
        <v>26.968599318999999</v>
      </c>
      <c r="D4517" t="s">
        <v>37</v>
      </c>
      <c r="E4517">
        <v>791851.34995029401</v>
      </c>
      <c r="F4517">
        <v>9638286.5434676409</v>
      </c>
      <c r="G4517">
        <f>IF(C4517="","",VLOOKUP(C4517,Classes_detaillees!B:D,Classes_detaillees!C$1,TRUE))</f>
        <v>30</v>
      </c>
      <c r="H4517">
        <f>IF(C4517="","",VLOOKUP(C4517,Classes_finales!B:D,Classes_finales!C$1,TRUE))</f>
        <v>30</v>
      </c>
      <c r="I4517">
        <f t="shared" si="70"/>
        <v>20</v>
      </c>
      <c r="J4517" s="31">
        <f>Classes_finales!$W$30*C4517^3+Classes_finales!$W$31*C4517^2+Classes_finales!$W$32*C4517+Classes_finales!$W$33</f>
        <v>2.264596938636068</v>
      </c>
      <c r="K4517">
        <f>IF(OR(C4517&lt;10,C4517&gt;450),0,IF(H4517&gt;=MAX(Classes_finales!D:D),$M$1,Donnees_SIG!J4517))</f>
        <v>2.264596938636068</v>
      </c>
      <c r="P4517" t="s">
        <v>39</v>
      </c>
    </row>
    <row r="4518" spans="1:16">
      <c r="A4518" t="s">
        <v>9070</v>
      </c>
      <c r="B4518" s="31" t="s">
        <v>9071</v>
      </c>
      <c r="C4518">
        <v>35.964401244999998</v>
      </c>
      <c r="D4518" t="s">
        <v>37</v>
      </c>
      <c r="E4518">
        <v>790790.46164766594</v>
      </c>
      <c r="F4518">
        <v>9638212.1342961807</v>
      </c>
      <c r="G4518">
        <f>IF(C4518="","",VLOOKUP(C4518,Classes_detaillees!B:D,Classes_detaillees!C$1,TRUE))</f>
        <v>40</v>
      </c>
      <c r="H4518">
        <f>IF(C4518="","",VLOOKUP(C4518,Classes_finales!B:D,Classes_finales!C$1,TRUE))</f>
        <v>40</v>
      </c>
      <c r="I4518">
        <f t="shared" si="70"/>
        <v>20</v>
      </c>
      <c r="J4518" s="31">
        <f>Classes_finales!$W$30*C4518^3+Classes_finales!$W$31*C4518^2+Classes_finales!$W$32*C4518+Classes_finales!$W$33</f>
        <v>3.4838837988304197</v>
      </c>
      <c r="K4518">
        <f>IF(OR(C4518&lt;10,C4518&gt;450),0,IF(H4518&gt;=MAX(Classes_finales!D:D),$M$1,Donnees_SIG!J4518))</f>
        <v>3.4838837988304197</v>
      </c>
      <c r="P4518" t="s">
        <v>39</v>
      </c>
    </row>
    <row r="4519" spans="1:16">
      <c r="A4519" t="s">
        <v>9072</v>
      </c>
      <c r="B4519" t="s">
        <v>9073</v>
      </c>
      <c r="C4519">
        <v>26.412900924999999</v>
      </c>
      <c r="D4519" t="s">
        <v>37</v>
      </c>
      <c r="E4519">
        <v>790618.16131735197</v>
      </c>
      <c r="F4519">
        <v>9637950.6099580005</v>
      </c>
      <c r="G4519">
        <f>IF(C4519="","",VLOOKUP(C4519,Classes_detaillees!B:D,Classes_detaillees!C$1,TRUE))</f>
        <v>30</v>
      </c>
      <c r="H4519">
        <f>IF(C4519="","",VLOOKUP(C4519,Classes_finales!B:D,Classes_finales!C$1,TRUE))</f>
        <v>30</v>
      </c>
      <c r="I4519">
        <f t="shared" si="70"/>
        <v>20</v>
      </c>
      <c r="J4519" s="31">
        <f>Classes_finales!$W$30*C4519^3+Classes_finales!$W$31*C4519^2+Classes_finales!$W$32*C4519+Classes_finales!$W$33</f>
        <v>2.191470370839538</v>
      </c>
      <c r="K4519">
        <f>IF(OR(C4519&lt;10,C4519&gt;450),0,IF(H4519&gt;=MAX(Classes_finales!D:D),$M$1,Donnees_SIG!J4519))</f>
        <v>2.191470370839538</v>
      </c>
      <c r="P4519" t="s">
        <v>39</v>
      </c>
    </row>
    <row r="4520" spans="1:16">
      <c r="A4520" t="s">
        <v>9074</v>
      </c>
      <c r="B4520" t="s">
        <v>9075</v>
      </c>
      <c r="C4520">
        <v>44.525600433000001</v>
      </c>
      <c r="D4520" t="s">
        <v>37</v>
      </c>
      <c r="E4520">
        <v>783277.62804074003</v>
      </c>
      <c r="F4520">
        <v>9635539.4531499092</v>
      </c>
      <c r="G4520">
        <f>IF(C4520="","",VLOOKUP(C4520,Classes_detaillees!B:D,Classes_detaillees!C$1,TRUE))</f>
        <v>45</v>
      </c>
      <c r="H4520">
        <f>IF(C4520="","",VLOOKUP(C4520,Classes_finales!B:D,Classes_finales!C$1,TRUE))</f>
        <v>50</v>
      </c>
      <c r="I4520">
        <f t="shared" si="70"/>
        <v>20</v>
      </c>
      <c r="J4520" s="31">
        <f>Classes_finales!$W$30*C4520^3+Classes_finales!$W$31*C4520^2+Classes_finales!$W$32*C4520+Classes_finales!$W$33</f>
        <v>4.6519047056070235</v>
      </c>
      <c r="K4520">
        <f>IF(OR(C4520&lt;10,C4520&gt;450),0,IF(H4520&gt;=MAX(Classes_finales!D:D),$M$1,Donnees_SIG!J4520))</f>
        <v>4.6519047056070235</v>
      </c>
      <c r="P4520" t="s">
        <v>39</v>
      </c>
    </row>
    <row r="4521" spans="1:16">
      <c r="A4521" t="s">
        <v>9076</v>
      </c>
      <c r="B4521" t="s">
        <v>9077</v>
      </c>
      <c r="C4521">
        <v>132.01649474999999</v>
      </c>
      <c r="D4521" t="s">
        <v>37</v>
      </c>
      <c r="E4521">
        <v>790519.48262892396</v>
      </c>
      <c r="F4521">
        <v>9637164.3901509009</v>
      </c>
      <c r="G4521">
        <f>IF(C4521="","",VLOOKUP(C4521,Classes_detaillees!B:D,Classes_detaillees!C$1,TRUE))</f>
        <v>135</v>
      </c>
      <c r="H4521">
        <f>IF(C4521="","",VLOOKUP(C4521,Classes_finales!B:D,Classes_finales!C$1,TRUE))</f>
        <v>80</v>
      </c>
      <c r="I4521">
        <f t="shared" si="70"/>
        <v>20</v>
      </c>
      <c r="J4521" s="31">
        <f>Classes_finales!$W$30*C4521^3+Classes_finales!$W$31*C4521^2+Classes_finales!$W$32*C4521+Classes_finales!$W$33</f>
        <v>-0.64018712573392067</v>
      </c>
      <c r="K4521">
        <f>IF(OR(C4521&lt;10,C4521&gt;450),0,IF(H4521&gt;=MAX(Classes_finales!D:D),$M$1,Donnees_SIG!J4521))</f>
        <v>7.914299999999999</v>
      </c>
      <c r="P4521" t="s">
        <v>39</v>
      </c>
    </row>
    <row r="4522" spans="1:16">
      <c r="A4522" t="s">
        <v>9078</v>
      </c>
      <c r="B4522" t="s">
        <v>9079</v>
      </c>
      <c r="C4522">
        <v>144.04760741999999</v>
      </c>
      <c r="D4522" t="s">
        <v>37</v>
      </c>
      <c r="E4522">
        <v>790408.41281262704</v>
      </c>
      <c r="F4522">
        <v>9638773.4302826691</v>
      </c>
      <c r="G4522">
        <f>IF(C4522="","",VLOOKUP(C4522,Classes_detaillees!B:D,Classes_detaillees!C$1,TRUE))</f>
        <v>145</v>
      </c>
      <c r="H4522">
        <f>IF(C4522="","",VLOOKUP(C4522,Classes_finales!B:D,Classes_finales!C$1,TRUE))</f>
        <v>80</v>
      </c>
      <c r="I4522">
        <f t="shared" si="70"/>
        <v>20</v>
      </c>
      <c r="J4522" s="31">
        <f>Classes_finales!$W$30*C4522^3+Classes_finales!$W$31*C4522^2+Classes_finales!$W$32*C4522+Classes_finales!$W$33</f>
        <v>-6.4109529223590762</v>
      </c>
      <c r="K4522">
        <f>IF(OR(C4522&lt;10,C4522&gt;450),0,IF(H4522&gt;=MAX(Classes_finales!D:D),$M$1,Donnees_SIG!J4522))</f>
        <v>7.914299999999999</v>
      </c>
      <c r="P4522" t="s">
        <v>39</v>
      </c>
    </row>
    <row r="4523" spans="1:16">
      <c r="A4523" t="s">
        <v>9080</v>
      </c>
      <c r="B4523" t="s">
        <v>9081</v>
      </c>
      <c r="C4523">
        <v>91.254096985000004</v>
      </c>
      <c r="D4523" t="s">
        <v>37</v>
      </c>
      <c r="E4523">
        <v>790410.99858350202</v>
      </c>
      <c r="F4523">
        <v>9638530.1416333094</v>
      </c>
      <c r="G4523">
        <f>IF(C4523="","",VLOOKUP(C4523,Classes_detaillees!B:D,Classes_detaillees!C$1,TRUE))</f>
        <v>95</v>
      </c>
      <c r="H4523">
        <f>IF(C4523="","",VLOOKUP(C4523,Classes_finales!B:D,Classes_finales!C$1,TRUE))</f>
        <v>80</v>
      </c>
      <c r="I4523">
        <f t="shared" si="70"/>
        <v>20</v>
      </c>
      <c r="J4523" s="31">
        <f>Classes_finales!$W$30*C4523^3+Classes_finales!$W$31*C4523^2+Classes_finales!$W$32*C4523+Classes_finales!$W$33</f>
        <v>7.8367171123509696</v>
      </c>
      <c r="K4523">
        <f>IF(OR(C4523&lt;10,C4523&gt;450),0,IF(H4523&gt;=MAX(Classes_finales!D:D),$M$1,Donnees_SIG!J4523))</f>
        <v>7.914299999999999</v>
      </c>
      <c r="P4523" t="s">
        <v>39</v>
      </c>
    </row>
    <row r="4524" spans="1:16">
      <c r="A4524" t="s">
        <v>9082</v>
      </c>
      <c r="B4524" t="s">
        <v>9083</v>
      </c>
      <c r="C4524">
        <v>216.62280272999999</v>
      </c>
      <c r="D4524" t="s">
        <v>37</v>
      </c>
      <c r="E4524">
        <v>783287.28632759699</v>
      </c>
      <c r="F4524">
        <v>9636702.3700605407</v>
      </c>
      <c r="G4524">
        <f>IF(C4524="","",VLOOKUP(C4524,Classes_detaillees!B:D,Classes_detaillees!C$1,TRUE))</f>
        <v>220</v>
      </c>
      <c r="H4524">
        <f>IF(C4524="","",VLOOKUP(C4524,Classes_finales!B:D,Classes_finales!C$1,TRUE))</f>
        <v>80</v>
      </c>
      <c r="I4524">
        <f t="shared" si="70"/>
        <v>20</v>
      </c>
      <c r="J4524" s="31">
        <f>Classes_finales!$W$30*C4524^3+Classes_finales!$W$31*C4524^2+Classes_finales!$W$32*C4524+Classes_finales!$W$33</f>
        <v>-88.218298315486351</v>
      </c>
      <c r="K4524">
        <f>IF(OR(C4524&lt;10,C4524&gt;450),0,IF(H4524&gt;=MAX(Classes_finales!D:D),$M$1,Donnees_SIG!J4524))</f>
        <v>7.914299999999999</v>
      </c>
      <c r="P4524" t="s">
        <v>39</v>
      </c>
    </row>
    <row r="4525" spans="1:16">
      <c r="A4525" t="s">
        <v>9084</v>
      </c>
      <c r="B4525" t="s">
        <v>9085</v>
      </c>
      <c r="C4525">
        <v>165.88490295</v>
      </c>
      <c r="D4525" t="s">
        <v>37</v>
      </c>
      <c r="E4525">
        <v>791545.748614638</v>
      </c>
      <c r="F4525">
        <v>9638445.5190237891</v>
      </c>
      <c r="G4525">
        <f>IF(C4525="","",VLOOKUP(C4525,Classes_detaillees!B:D,Classes_detaillees!C$1,TRUE))</f>
        <v>170</v>
      </c>
      <c r="H4525">
        <f>IF(C4525="","",VLOOKUP(C4525,Classes_finales!B:D,Classes_finales!C$1,TRUE))</f>
        <v>80</v>
      </c>
      <c r="I4525">
        <f t="shared" si="70"/>
        <v>20</v>
      </c>
      <c r="J4525" s="31">
        <f>Classes_finales!$W$30*C4525^3+Classes_finales!$W$31*C4525^2+Classes_finales!$W$32*C4525+Classes_finales!$W$33</f>
        <v>-21.795441817670358</v>
      </c>
      <c r="K4525">
        <f>IF(OR(C4525&lt;10,C4525&gt;450),0,IF(H4525&gt;=MAX(Classes_finales!D:D),$M$1,Donnees_SIG!J4525))</f>
        <v>7.914299999999999</v>
      </c>
      <c r="P4525" t="s">
        <v>39</v>
      </c>
    </row>
    <row r="4526" spans="1:16">
      <c r="A4526" t="s">
        <v>9086</v>
      </c>
      <c r="B4526" t="s">
        <v>9087</v>
      </c>
      <c r="C4526">
        <v>18.537900924999999</v>
      </c>
      <c r="D4526" t="s">
        <v>37</v>
      </c>
      <c r="E4526">
        <v>790666.76001376705</v>
      </c>
      <c r="F4526">
        <v>9637571.2443154398</v>
      </c>
      <c r="G4526">
        <f>IF(C4526="","",VLOOKUP(C4526,Classes_detaillees!B:D,Classes_detaillees!C$1,TRUE))</f>
        <v>20</v>
      </c>
      <c r="H4526">
        <f>IF(C4526="","",VLOOKUP(C4526,Classes_finales!B:D,Classes_finales!C$1,TRUE))</f>
        <v>30</v>
      </c>
      <c r="I4526">
        <f t="shared" si="70"/>
        <v>20</v>
      </c>
      <c r="J4526" s="31">
        <f>Classes_finales!$W$30*C4526^3+Classes_finales!$W$31*C4526^2+Classes_finales!$W$32*C4526+Classes_finales!$W$33</f>
        <v>1.2057324671070724</v>
      </c>
      <c r="K4526">
        <f>IF(OR(C4526&lt;10,C4526&gt;450),0,IF(H4526&gt;=MAX(Classes_finales!D:D),$M$1,Donnees_SIG!J4526))</f>
        <v>1.2057324671070724</v>
      </c>
      <c r="P4526" t="s">
        <v>39</v>
      </c>
    </row>
    <row r="4527" spans="1:16">
      <c r="A4527" t="s">
        <v>9088</v>
      </c>
      <c r="B4527" t="s">
        <v>9089</v>
      </c>
      <c r="C4527">
        <v>43.024200438999998</v>
      </c>
      <c r="D4527" t="s">
        <v>37</v>
      </c>
      <c r="E4527">
        <v>783077.70215309097</v>
      </c>
      <c r="F4527">
        <v>9635712.7270731796</v>
      </c>
      <c r="G4527">
        <f>IF(C4527="","",VLOOKUP(C4527,Classes_detaillees!B:D,Classes_detaillees!C$1,TRUE))</f>
        <v>45</v>
      </c>
      <c r="H4527">
        <f>IF(C4527="","",VLOOKUP(C4527,Classes_finales!B:D,Classes_finales!C$1,TRUE))</f>
        <v>50</v>
      </c>
      <c r="I4527">
        <f t="shared" si="70"/>
        <v>20</v>
      </c>
      <c r="J4527" s="31">
        <f>Classes_finales!$W$30*C4527^3+Classes_finales!$W$31*C4527^2+Classes_finales!$W$32*C4527+Classes_finales!$W$33</f>
        <v>4.4499307085004993</v>
      </c>
      <c r="K4527">
        <f>IF(OR(C4527&lt;10,C4527&gt;450),0,IF(H4527&gt;=MAX(Classes_finales!D:D),$M$1,Donnees_SIG!J4527))</f>
        <v>4.4499307085004993</v>
      </c>
      <c r="P4527" t="s">
        <v>39</v>
      </c>
    </row>
    <row r="4528" spans="1:16">
      <c r="A4528" t="s">
        <v>9090</v>
      </c>
      <c r="B4528" t="s">
        <v>9091</v>
      </c>
      <c r="C4528">
        <v>16.315299988</v>
      </c>
      <c r="D4528" t="s">
        <v>37</v>
      </c>
      <c r="E4528">
        <v>791893.60346263496</v>
      </c>
      <c r="F4528">
        <v>9638342.0385902692</v>
      </c>
      <c r="G4528">
        <f>IF(C4528="","",VLOOKUP(C4528,Classes_detaillees!B:D,Classes_detaillees!C$1,TRUE))</f>
        <v>20</v>
      </c>
      <c r="H4528">
        <f>IF(C4528="","",VLOOKUP(C4528,Classes_finales!B:D,Classes_finales!C$1,TRUE))</f>
        <v>30</v>
      </c>
      <c r="I4528">
        <f t="shared" si="70"/>
        <v>20</v>
      </c>
      <c r="J4528" s="31">
        <f>Classes_finales!$W$30*C4528^3+Classes_finales!$W$31*C4528^2+Classes_finales!$W$32*C4528+Classes_finales!$W$33</f>
        <v>0.9493973272137568</v>
      </c>
      <c r="K4528">
        <f>IF(OR(C4528&lt;10,C4528&gt;450),0,IF(H4528&gt;=MAX(Classes_finales!D:D),$M$1,Donnees_SIG!J4528))</f>
        <v>0.9493973272137568</v>
      </c>
      <c r="P4528" t="s">
        <v>39</v>
      </c>
    </row>
    <row r="4529" spans="1:16">
      <c r="A4529" t="s">
        <v>9092</v>
      </c>
      <c r="B4529" s="31" t="s">
        <v>9093</v>
      </c>
      <c r="C4529">
        <v>57.724601745999998</v>
      </c>
      <c r="D4529" t="s">
        <v>37</v>
      </c>
      <c r="E4529">
        <v>782755.403968703</v>
      </c>
      <c r="F4529">
        <v>9635756.2653279305</v>
      </c>
      <c r="G4529">
        <f>IF(C4529="","",VLOOKUP(C4529,Classes_detaillees!B:D,Classes_detaillees!C$1,TRUE))</f>
        <v>60</v>
      </c>
      <c r="H4529">
        <f>IF(C4529="","",VLOOKUP(C4529,Classes_finales!B:D,Classes_finales!C$1,TRUE))</f>
        <v>60</v>
      </c>
      <c r="I4529">
        <f t="shared" si="70"/>
        <v>20</v>
      </c>
      <c r="J4529" s="31">
        <f>Classes_finales!$W$30*C4529^3+Classes_finales!$W$31*C4529^2+Classes_finales!$W$32*C4529+Classes_finales!$W$33</f>
        <v>6.2905979256873241</v>
      </c>
      <c r="K4529">
        <f>IF(OR(C4529&lt;10,C4529&gt;450),0,IF(H4529&gt;=MAX(Classes_finales!D:D),$M$1,Donnees_SIG!J4529))</f>
        <v>6.2905979256873241</v>
      </c>
      <c r="P4529" t="s">
        <v>39</v>
      </c>
    </row>
    <row r="4530" spans="1:16">
      <c r="A4530" t="s">
        <v>9094</v>
      </c>
      <c r="B4530" t="s">
        <v>9095</v>
      </c>
      <c r="C4530">
        <v>107.73909759999999</v>
      </c>
      <c r="D4530" t="s">
        <v>37</v>
      </c>
      <c r="E4530">
        <v>793554.37235161499</v>
      </c>
      <c r="F4530">
        <v>9639395.0671172105</v>
      </c>
      <c r="G4530">
        <f>IF(C4530="","",VLOOKUP(C4530,Classes_detaillees!B:D,Classes_detaillees!C$1,TRUE))</f>
        <v>110</v>
      </c>
      <c r="H4530">
        <f>IF(C4530="","",VLOOKUP(C4530,Classes_finales!B:D,Classes_finales!C$1,TRUE))</f>
        <v>80</v>
      </c>
      <c r="I4530">
        <f t="shared" si="70"/>
        <v>20</v>
      </c>
      <c r="J4530" s="31">
        <f>Classes_finales!$W$30*C4530^3+Classes_finales!$W$31*C4530^2+Classes_finales!$W$32*C4530+Classes_finales!$W$33</f>
        <v>6.1775327839021017</v>
      </c>
      <c r="K4530">
        <f>IF(OR(C4530&lt;10,C4530&gt;450),0,IF(H4530&gt;=MAX(Classes_finales!D:D),$M$1,Donnees_SIG!J4530))</f>
        <v>7.914299999999999</v>
      </c>
      <c r="P4530" t="s">
        <v>39</v>
      </c>
    </row>
    <row r="4531" spans="1:16">
      <c r="A4531" t="s">
        <v>9096</v>
      </c>
      <c r="B4531" t="s">
        <v>9097</v>
      </c>
      <c r="C4531">
        <v>35.759498596</v>
      </c>
      <c r="D4531" t="s">
        <v>37</v>
      </c>
      <c r="E4531">
        <v>792359.88972481596</v>
      </c>
      <c r="F4531">
        <v>9638662.9307934102</v>
      </c>
      <c r="G4531">
        <f>IF(C4531="","",VLOOKUP(C4531,Classes_detaillees!B:D,Classes_detaillees!C$1,TRUE))</f>
        <v>40</v>
      </c>
      <c r="H4531">
        <f>IF(C4531="","",VLOOKUP(C4531,Classes_finales!B:D,Classes_finales!C$1,TRUE))</f>
        <v>40</v>
      </c>
      <c r="I4531">
        <f t="shared" si="70"/>
        <v>20</v>
      </c>
      <c r="J4531" s="31">
        <f>Classes_finales!$W$30*C4531^3+Classes_finales!$W$31*C4531^2+Classes_finales!$W$32*C4531+Classes_finales!$W$33</f>
        <v>3.455704028747328</v>
      </c>
      <c r="K4531">
        <f>IF(OR(C4531&lt;10,C4531&gt;450),0,IF(H4531&gt;=MAX(Classes_finales!D:D),$M$1,Donnees_SIG!J4531))</f>
        <v>3.455704028747328</v>
      </c>
      <c r="P4531" t="s">
        <v>39</v>
      </c>
    </row>
    <row r="4532" spans="1:16">
      <c r="A4532" t="s">
        <v>9098</v>
      </c>
      <c r="B4532" s="31" t="s">
        <v>9099</v>
      </c>
      <c r="C4532">
        <v>40.52640152</v>
      </c>
      <c r="D4532" t="s">
        <v>37</v>
      </c>
      <c r="E4532">
        <v>792503.80224529805</v>
      </c>
      <c r="F4532">
        <v>9638702.7753705699</v>
      </c>
      <c r="G4532">
        <f>IF(C4532="","",VLOOKUP(C4532,Classes_detaillees!B:D,Classes_detaillees!C$1,TRUE))</f>
        <v>45</v>
      </c>
      <c r="H4532">
        <f>IF(C4532="","",VLOOKUP(C4532,Classes_finales!B:D,Classes_finales!C$1,TRUE))</f>
        <v>50</v>
      </c>
      <c r="I4532">
        <f t="shared" si="70"/>
        <v>20</v>
      </c>
      <c r="J4532" s="31">
        <f>Classes_finales!$W$30*C4532^3+Classes_finales!$W$31*C4532^2+Classes_finales!$W$32*C4532+Classes_finales!$W$33</f>
        <v>4.1103060310738826</v>
      </c>
      <c r="K4532">
        <f>IF(OR(C4532&lt;10,C4532&gt;450),0,IF(H4532&gt;=MAX(Classes_finales!D:D),$M$1,Donnees_SIG!J4532))</f>
        <v>4.1103060310738826</v>
      </c>
      <c r="P4532" t="s">
        <v>39</v>
      </c>
    </row>
    <row r="4533" spans="1:16">
      <c r="A4533" t="s">
        <v>9100</v>
      </c>
      <c r="B4533" s="31" t="s">
        <v>9101</v>
      </c>
      <c r="C4533">
        <v>85.869400024000001</v>
      </c>
      <c r="D4533" t="s">
        <v>37</v>
      </c>
      <c r="E4533">
        <v>790181.02854179102</v>
      </c>
      <c r="F4533">
        <v>9637636.8530149702</v>
      </c>
      <c r="G4533">
        <f>IF(C4533="","",VLOOKUP(C4533,Classes_detaillees!B:D,Classes_detaillees!C$1,TRUE))</f>
        <v>90</v>
      </c>
      <c r="H4533">
        <f>IF(C4533="","",VLOOKUP(C4533,Classes_finales!B:D,Classes_finales!C$1,TRUE))</f>
        <v>80</v>
      </c>
      <c r="I4533">
        <f t="shared" si="70"/>
        <v>20</v>
      </c>
      <c r="J4533" s="31">
        <f>Classes_finales!$W$30*C4533^3+Classes_finales!$W$31*C4533^2+Classes_finales!$W$32*C4533+Classes_finales!$W$33</f>
        <v>7.9668344335411039</v>
      </c>
      <c r="K4533">
        <f>IF(OR(C4533&lt;10,C4533&gt;450),0,IF(H4533&gt;=MAX(Classes_finales!D:D),$M$1,Donnees_SIG!J4533))</f>
        <v>7.914299999999999</v>
      </c>
      <c r="P4533" t="s">
        <v>39</v>
      </c>
    </row>
    <row r="4534" spans="1:16">
      <c r="A4534" t="s">
        <v>9102</v>
      </c>
      <c r="B4534" t="s">
        <v>9103</v>
      </c>
      <c r="C4534">
        <v>101.31590271</v>
      </c>
      <c r="D4534" t="s">
        <v>37</v>
      </c>
      <c r="E4534">
        <v>790500.31655071804</v>
      </c>
      <c r="F4534">
        <v>9637747.8736472297</v>
      </c>
      <c r="G4534">
        <f>IF(C4534="","",VLOOKUP(C4534,Classes_detaillees!B:D,Classes_detaillees!C$1,TRUE))</f>
        <v>105</v>
      </c>
      <c r="H4534">
        <f>IF(C4534="","",VLOOKUP(C4534,Classes_finales!B:D,Classes_finales!C$1,TRUE))</f>
        <v>80</v>
      </c>
      <c r="I4534">
        <f t="shared" si="70"/>
        <v>20</v>
      </c>
      <c r="J4534" s="31">
        <f>Classes_finales!$W$30*C4534^3+Classes_finales!$W$31*C4534^2+Classes_finales!$W$32*C4534+Classes_finales!$W$33</f>
        <v>7.0700047784775659</v>
      </c>
      <c r="K4534">
        <f>IF(OR(C4534&lt;10,C4534&gt;450),0,IF(H4534&gt;=MAX(Classes_finales!D:D),$M$1,Donnees_SIG!J4534))</f>
        <v>7.914299999999999</v>
      </c>
      <c r="P4534" t="s">
        <v>39</v>
      </c>
    </row>
    <row r="4535" spans="1:16">
      <c r="A4535" t="s">
        <v>9104</v>
      </c>
      <c r="B4535" s="31" t="s">
        <v>9105</v>
      </c>
      <c r="C4535">
        <v>36.700801849000001</v>
      </c>
      <c r="D4535" t="s">
        <v>37</v>
      </c>
      <c r="E4535">
        <v>793051.11274064297</v>
      </c>
      <c r="F4535">
        <v>9638944.6656816304</v>
      </c>
      <c r="G4535">
        <f>IF(C4535="","",VLOOKUP(C4535,Classes_detaillees!B:D,Classes_detaillees!C$1,TRUE))</f>
        <v>40</v>
      </c>
      <c r="H4535">
        <f>IF(C4535="","",VLOOKUP(C4535,Classes_finales!B:D,Classes_finales!C$1,TRUE))</f>
        <v>40</v>
      </c>
      <c r="I4535">
        <f t="shared" si="70"/>
        <v>20</v>
      </c>
      <c r="J4535" s="31">
        <f>Classes_finales!$W$30*C4535^3+Classes_finales!$W$31*C4535^2+Classes_finales!$W$32*C4535+Classes_finales!$W$33</f>
        <v>3.5851810476393475</v>
      </c>
      <c r="K4535">
        <f>IF(OR(C4535&lt;10,C4535&gt;450),0,IF(H4535&gt;=MAX(Classes_finales!D:D),$M$1,Donnees_SIG!J4535))</f>
        <v>3.5851810476393475</v>
      </c>
      <c r="P4535" t="s">
        <v>39</v>
      </c>
    </row>
    <row r="4536" spans="1:16">
      <c r="A4536" t="s">
        <v>9106</v>
      </c>
      <c r="B4536" t="s">
        <v>9107</v>
      </c>
      <c r="C4536">
        <v>64.363502502000003</v>
      </c>
      <c r="D4536" t="s">
        <v>37</v>
      </c>
      <c r="E4536">
        <v>784669.87425278698</v>
      </c>
      <c r="F4536">
        <v>9636349.7644194197</v>
      </c>
      <c r="G4536">
        <f>IF(C4536="","",VLOOKUP(C4536,Classes_detaillees!B:D,Classes_detaillees!C$1,TRUE))</f>
        <v>65</v>
      </c>
      <c r="H4536">
        <f>IF(C4536="","",VLOOKUP(C4536,Classes_finales!B:D,Classes_finales!C$1,TRUE))</f>
        <v>70</v>
      </c>
      <c r="I4536">
        <f t="shared" si="70"/>
        <v>20</v>
      </c>
      <c r="J4536" s="31">
        <f>Classes_finales!$W$30*C4536^3+Classes_finales!$W$31*C4536^2+Classes_finales!$W$32*C4536+Classes_finales!$W$33</f>
        <v>6.9657135615410919</v>
      </c>
      <c r="K4536">
        <f>IF(OR(C4536&lt;10,C4536&gt;450),0,IF(H4536&gt;=MAX(Classes_finales!D:D),$M$1,Donnees_SIG!J4536))</f>
        <v>6.9657135615410919</v>
      </c>
      <c r="P4536" t="s">
        <v>39</v>
      </c>
    </row>
    <row r="4537" spans="1:16">
      <c r="A4537" t="s">
        <v>9108</v>
      </c>
      <c r="B4537" t="s">
        <v>9109</v>
      </c>
      <c r="C4537">
        <v>37.529399871999999</v>
      </c>
      <c r="D4537" t="s">
        <v>37</v>
      </c>
      <c r="E4537">
        <v>783168.84817051899</v>
      </c>
      <c r="F4537">
        <v>9636338.1935916394</v>
      </c>
      <c r="G4537">
        <f>IF(C4537="","",VLOOKUP(C4537,Classes_detaillees!B:D,Classes_detaillees!C$1,TRUE))</f>
        <v>40</v>
      </c>
      <c r="H4537">
        <f>IF(C4537="","",VLOOKUP(C4537,Classes_finales!B:D,Classes_finales!C$1,TRUE))</f>
        <v>40</v>
      </c>
      <c r="I4537">
        <f t="shared" si="70"/>
        <v>20</v>
      </c>
      <c r="J4537" s="31">
        <f>Classes_finales!$W$30*C4537^3+Classes_finales!$W$31*C4537^2+Classes_finales!$W$32*C4537+Classes_finales!$W$33</f>
        <v>3.6991556736709392</v>
      </c>
      <c r="K4537">
        <f>IF(OR(C4537&lt;10,C4537&gt;450),0,IF(H4537&gt;=MAX(Classes_finales!D:D),$M$1,Donnees_SIG!J4537))</f>
        <v>3.6991556736709392</v>
      </c>
      <c r="P4537" t="s">
        <v>39</v>
      </c>
    </row>
    <row r="4538" spans="1:16">
      <c r="A4538" t="s">
        <v>9110</v>
      </c>
      <c r="B4538" s="31" t="s">
        <v>9111</v>
      </c>
      <c r="C4538">
        <v>64.582801818999997</v>
      </c>
      <c r="D4538" t="s">
        <v>37</v>
      </c>
      <c r="E4538">
        <v>790594.418920225</v>
      </c>
      <c r="F4538">
        <v>9638988.5014891196</v>
      </c>
      <c r="G4538">
        <f>IF(C4538="","",VLOOKUP(C4538,Classes_detaillees!B:D,Classes_detaillees!C$1,TRUE))</f>
        <v>65</v>
      </c>
      <c r="H4538">
        <f>IF(C4538="","",VLOOKUP(C4538,Classes_finales!B:D,Classes_finales!C$1,TRUE))</f>
        <v>70</v>
      </c>
      <c r="I4538">
        <f t="shared" si="70"/>
        <v>20</v>
      </c>
      <c r="J4538" s="31">
        <f>Classes_finales!$W$30*C4538^3+Classes_finales!$W$31*C4538^2+Classes_finales!$W$32*C4538+Classes_finales!$W$33</f>
        <v>6.9857080425737408</v>
      </c>
      <c r="K4538">
        <f>IF(OR(C4538&lt;10,C4538&gt;450),0,IF(H4538&gt;=MAX(Classes_finales!D:D),$M$1,Donnees_SIG!J4538))</f>
        <v>6.9857080425737408</v>
      </c>
      <c r="P4538" t="s">
        <v>39</v>
      </c>
    </row>
    <row r="4539" spans="1:16">
      <c r="A4539" t="s">
        <v>9112</v>
      </c>
      <c r="B4539" t="s">
        <v>9113</v>
      </c>
      <c r="C4539">
        <v>9.4914999007999992</v>
      </c>
      <c r="D4539" t="s">
        <v>37</v>
      </c>
      <c r="E4539">
        <v>791508.25171040196</v>
      </c>
      <c r="F4539">
        <v>9638532.1061937809</v>
      </c>
      <c r="G4539">
        <f>IF(C4539="","",VLOOKUP(C4539,Classes_detaillees!B:D,Classes_detaillees!C$1,TRUE))</f>
        <v>10</v>
      </c>
      <c r="H4539">
        <f>IF(C4539="","",VLOOKUP(C4539,Classes_finales!B:D,Classes_finales!C$1,TRUE))</f>
        <v>10</v>
      </c>
      <c r="I4539">
        <f t="shared" si="70"/>
        <v>20</v>
      </c>
      <c r="J4539" s="31">
        <f>Classes_finales!$W$30*C4539^3+Classes_finales!$W$31*C4539^2+Classes_finales!$W$32*C4539+Classes_finales!$W$33</f>
        <v>0.24345968602865975</v>
      </c>
      <c r="K4539">
        <f>IF(OR(C4539&lt;10,C4539&gt;450),0,IF(H4539&gt;=MAX(Classes_finales!D:D),$M$1,Donnees_SIG!J4539))</f>
        <v>0</v>
      </c>
      <c r="P4539" t="s">
        <v>39</v>
      </c>
    </row>
    <row r="4540" spans="1:16">
      <c r="A4540" t="s">
        <v>9114</v>
      </c>
      <c r="B4540" s="31" t="s">
        <v>9115</v>
      </c>
      <c r="C4540">
        <v>80.095497131000002</v>
      </c>
      <c r="D4540" t="s">
        <v>37</v>
      </c>
      <c r="E4540">
        <v>786439.10795781901</v>
      </c>
      <c r="F4540">
        <v>9635968.3125049602</v>
      </c>
      <c r="G4540">
        <f>IF(C4540="","",VLOOKUP(C4540,Classes_detaillees!B:D,Classes_detaillees!C$1,TRUE))</f>
        <v>85</v>
      </c>
      <c r="H4540">
        <f>IF(C4540="","",VLOOKUP(C4540,Classes_finales!B:D,Classes_finales!C$1,TRUE))</f>
        <v>80</v>
      </c>
      <c r="I4540">
        <f t="shared" si="70"/>
        <v>20</v>
      </c>
      <c r="J4540" s="31">
        <f>Classes_finales!$W$30*C4540^3+Classes_finales!$W$31*C4540^2+Classes_finales!$W$32*C4540+Classes_finales!$W$33</f>
        <v>7.9166541499185161</v>
      </c>
      <c r="K4540">
        <f>IF(OR(C4540&lt;10,C4540&gt;450),0,IF(H4540&gt;=MAX(Classes_finales!D:D),$M$1,Donnees_SIG!J4540))</f>
        <v>7.914299999999999</v>
      </c>
      <c r="P4540" t="s">
        <v>39</v>
      </c>
    </row>
    <row r="4541" spans="1:16">
      <c r="A4541" t="s">
        <v>9116</v>
      </c>
      <c r="B4541" s="31" t="s">
        <v>9117</v>
      </c>
      <c r="C4541">
        <v>115.94000244</v>
      </c>
      <c r="D4541" t="s">
        <v>37</v>
      </c>
      <c r="E4541">
        <v>791966.41582947795</v>
      </c>
      <c r="F4541">
        <v>9637801.7046269197</v>
      </c>
      <c r="G4541">
        <f>IF(C4541="","",VLOOKUP(C4541,Classes_detaillees!B:D,Classes_detaillees!C$1,TRUE))</f>
        <v>120</v>
      </c>
      <c r="H4541">
        <f>IF(C4541="","",VLOOKUP(C4541,Classes_finales!B:D,Classes_finales!C$1,TRUE))</f>
        <v>80</v>
      </c>
      <c r="I4541">
        <f t="shared" si="70"/>
        <v>20</v>
      </c>
      <c r="J4541" s="31">
        <f>Classes_finales!$W$30*C4541^3+Classes_finales!$W$31*C4541^2+Classes_finales!$W$32*C4541+Classes_finales!$W$33</f>
        <v>4.5223658839667706</v>
      </c>
      <c r="K4541">
        <f>IF(OR(C4541&lt;10,C4541&gt;450),0,IF(H4541&gt;=MAX(Classes_finales!D:D),$M$1,Donnees_SIG!J4541))</f>
        <v>7.914299999999999</v>
      </c>
      <c r="P4541" t="s">
        <v>39</v>
      </c>
    </row>
    <row r="4542" spans="1:16">
      <c r="A4542" t="s">
        <v>9118</v>
      </c>
      <c r="B4542" t="s">
        <v>9119</v>
      </c>
      <c r="C4542">
        <v>124.29239655000001</v>
      </c>
      <c r="D4542" t="s">
        <v>37</v>
      </c>
      <c r="E4542">
        <v>790961.07765838399</v>
      </c>
      <c r="F4542">
        <v>9638385.6802580506</v>
      </c>
      <c r="G4542">
        <f>IF(C4542="","",VLOOKUP(C4542,Classes_detaillees!B:D,Classes_detaillees!C$1,TRUE))</f>
        <v>125</v>
      </c>
      <c r="H4542">
        <f>IF(C4542="","",VLOOKUP(C4542,Classes_finales!B:D,Classes_finales!C$1,TRUE))</f>
        <v>80</v>
      </c>
      <c r="I4542">
        <f t="shared" si="70"/>
        <v>20</v>
      </c>
      <c r="J4542" s="31">
        <f>Classes_finales!$W$30*C4542^3+Classes_finales!$W$31*C4542^2+Classes_finales!$W$32*C4542+Classes_finales!$W$33</f>
        <v>2.1785870625433472</v>
      </c>
      <c r="K4542">
        <f>IF(OR(C4542&lt;10,C4542&gt;450),0,IF(H4542&gt;=MAX(Classes_finales!D:D),$M$1,Donnees_SIG!J4542))</f>
        <v>7.914299999999999</v>
      </c>
      <c r="P4542" t="s">
        <v>39</v>
      </c>
    </row>
    <row r="4543" spans="1:16">
      <c r="A4543" t="s">
        <v>9120</v>
      </c>
      <c r="B4543" t="s">
        <v>9121</v>
      </c>
      <c r="C4543">
        <v>458.80090331999997</v>
      </c>
      <c r="D4543" t="s">
        <v>37</v>
      </c>
      <c r="E4543">
        <v>791784.86481800198</v>
      </c>
      <c r="F4543">
        <v>9638656.3989502508</v>
      </c>
      <c r="G4543">
        <f>IF(C4543="","",VLOOKUP(C4543,Classes_detaillees!B:D,Classes_detaillees!C$1,TRUE))</f>
        <v>460</v>
      </c>
      <c r="H4543">
        <f>IF(C4543="","",VLOOKUP(C4543,Classes_finales!B:D,Classes_finales!C$1,TRUE))</f>
        <v>80</v>
      </c>
      <c r="I4543">
        <f t="shared" si="70"/>
        <v>20</v>
      </c>
      <c r="J4543" s="31">
        <f>Classes_finales!$W$30*C4543^3+Classes_finales!$W$31*C4543^2+Classes_finales!$W$32*C4543+Classes_finales!$W$33</f>
        <v>-1442.811655304459</v>
      </c>
      <c r="K4543">
        <f>IF(OR(C4543&lt;10,C4543&gt;450),0,IF(H4543&gt;=MAX(Classes_finales!D:D),$M$1,Donnees_SIG!J4543))</f>
        <v>0</v>
      </c>
      <c r="P4543" t="s">
        <v>39</v>
      </c>
    </row>
    <row r="4544" spans="1:16">
      <c r="A4544" t="s">
        <v>9122</v>
      </c>
      <c r="B4544" t="s">
        <v>9123</v>
      </c>
      <c r="C4544">
        <v>172.87170409999999</v>
      </c>
      <c r="D4544" t="s">
        <v>37</v>
      </c>
      <c r="E4544">
        <v>790032.22422805999</v>
      </c>
      <c r="F4544">
        <v>9637429.0650133807</v>
      </c>
      <c r="G4544">
        <f>IF(C4544="","",VLOOKUP(C4544,Classes_detaillees!B:D,Classes_detaillees!C$1,TRUE))</f>
        <v>175</v>
      </c>
      <c r="H4544">
        <f>IF(C4544="","",VLOOKUP(C4544,Classes_finales!B:D,Classes_finales!C$1,TRUE))</f>
        <v>80</v>
      </c>
      <c r="I4544">
        <f t="shared" si="70"/>
        <v>20</v>
      </c>
      <c r="J4544" s="31">
        <f>Classes_finales!$W$30*C4544^3+Classes_finales!$W$31*C4544^2+Classes_finales!$W$32*C4544+Classes_finales!$W$33</f>
        <v>-28.21924739556389</v>
      </c>
      <c r="K4544">
        <f>IF(OR(C4544&lt;10,C4544&gt;450),0,IF(H4544&gt;=MAX(Classes_finales!D:D),$M$1,Donnees_SIG!J4544))</f>
        <v>7.914299999999999</v>
      </c>
      <c r="P4544" t="s">
        <v>39</v>
      </c>
    </row>
    <row r="4545" spans="1:16">
      <c r="A4545" t="s">
        <v>9124</v>
      </c>
      <c r="B4545" t="s">
        <v>9125</v>
      </c>
      <c r="C4545">
        <v>156.01519775</v>
      </c>
      <c r="D4545" t="s">
        <v>37</v>
      </c>
      <c r="E4545">
        <v>790622.87476802</v>
      </c>
      <c r="F4545">
        <v>9638688.1293305401</v>
      </c>
      <c r="G4545">
        <f>IF(C4545="","",VLOOKUP(C4545,Classes_detaillees!B:D,Classes_detaillees!C$1,TRUE))</f>
        <v>160</v>
      </c>
      <c r="H4545">
        <f>IF(C4545="","",VLOOKUP(C4545,Classes_finales!B:D,Classes_finales!C$1,TRUE))</f>
        <v>80</v>
      </c>
      <c r="I4545">
        <f t="shared" si="70"/>
        <v>20</v>
      </c>
      <c r="J4545" s="31">
        <f>Classes_finales!$W$30*C4545^3+Classes_finales!$W$31*C4545^2+Classes_finales!$W$32*C4545+Classes_finales!$W$33</f>
        <v>-14.001316312891895</v>
      </c>
      <c r="K4545">
        <f>IF(OR(C4545&lt;10,C4545&gt;450),0,IF(H4545&gt;=MAX(Classes_finales!D:D),$M$1,Donnees_SIG!J4545))</f>
        <v>7.914299999999999</v>
      </c>
      <c r="P4545" t="s">
        <v>39</v>
      </c>
    </row>
    <row r="4546" spans="1:16">
      <c r="A4546" t="s">
        <v>9126</v>
      </c>
      <c r="B4546" s="31" t="s">
        <v>9127</v>
      </c>
      <c r="C4546">
        <v>57.236698150999999</v>
      </c>
      <c r="D4546" t="s">
        <v>37</v>
      </c>
      <c r="E4546">
        <v>783460.64207841805</v>
      </c>
      <c r="F4546">
        <v>9636907.1144506894</v>
      </c>
      <c r="G4546">
        <f>IF(C4546="","",VLOOKUP(C4546,Classes_detaillees!B:D,Classes_detaillees!C$1,TRUE))</f>
        <v>60</v>
      </c>
      <c r="H4546">
        <f>IF(C4546="","",VLOOKUP(C4546,Classes_finales!B:D,Classes_finales!C$1,TRUE))</f>
        <v>60</v>
      </c>
      <c r="I4546">
        <f t="shared" si="70"/>
        <v>20</v>
      </c>
      <c r="J4546" s="31">
        <f>Classes_finales!$W$30*C4546^3+Classes_finales!$W$31*C4546^2+Classes_finales!$W$32*C4546+Classes_finales!$W$33</f>
        <v>6.236161466543761</v>
      </c>
      <c r="K4546">
        <f>IF(OR(C4546&lt;10,C4546&gt;450),0,IF(H4546&gt;=MAX(Classes_finales!D:D),$M$1,Donnees_SIG!J4546))</f>
        <v>6.236161466543761</v>
      </c>
      <c r="P4546" t="s">
        <v>39</v>
      </c>
    </row>
    <row r="4547" spans="1:16">
      <c r="A4547" t="s">
        <v>9128</v>
      </c>
      <c r="B4547" s="31" t="s">
        <v>9129</v>
      </c>
      <c r="C4547">
        <v>18.748600006</v>
      </c>
      <c r="D4547" t="s">
        <v>37</v>
      </c>
      <c r="E4547">
        <v>791852.03519758198</v>
      </c>
      <c r="F4547">
        <v>9638375.5453062095</v>
      </c>
      <c r="G4547">
        <f>IF(C4547="","",VLOOKUP(C4547,Classes_detaillees!B:D,Classes_detaillees!C$1,TRUE))</f>
        <v>20</v>
      </c>
      <c r="H4547">
        <f>IF(C4547="","",VLOOKUP(C4547,Classes_finales!B:D,Classes_finales!C$1,TRUE))</f>
        <v>30</v>
      </c>
      <c r="I4547">
        <f t="shared" ref="I4547:I4610" si="71">IF(E4547="","",20)</f>
        <v>20</v>
      </c>
      <c r="J4547" s="31">
        <f>Classes_finales!$W$30*C4547^3+Classes_finales!$W$31*C4547^2+Classes_finales!$W$32*C4547+Classes_finales!$W$33</f>
        <v>1.2306109365668743</v>
      </c>
      <c r="K4547">
        <f>IF(OR(C4547&lt;10,C4547&gt;450),0,IF(H4547&gt;=MAX(Classes_finales!D:D),$M$1,Donnees_SIG!J4547))</f>
        <v>1.2306109365668743</v>
      </c>
      <c r="P4547" t="s">
        <v>39</v>
      </c>
    </row>
    <row r="4548" spans="1:16">
      <c r="A4548" t="s">
        <v>9130</v>
      </c>
      <c r="B4548" s="31" t="s">
        <v>9131</v>
      </c>
      <c r="C4548">
        <v>21.305099487</v>
      </c>
      <c r="D4548" t="s">
        <v>37</v>
      </c>
      <c r="E4548">
        <v>785630.13780945004</v>
      </c>
      <c r="F4548">
        <v>9635906.2869068701</v>
      </c>
      <c r="G4548">
        <f>IF(C4548="","",VLOOKUP(C4548,Classes_detaillees!B:D,Classes_detaillees!C$1,TRUE))</f>
        <v>25</v>
      </c>
      <c r="H4548">
        <f>IF(C4548="","",VLOOKUP(C4548,Classes_finales!B:D,Classes_finales!C$1,TRUE))</f>
        <v>30</v>
      </c>
      <c r="I4548">
        <f t="shared" si="71"/>
        <v>20</v>
      </c>
      <c r="J4548" s="31">
        <f>Classes_finales!$W$30*C4548^3+Classes_finales!$W$31*C4548^2+Classes_finales!$W$32*C4548+Classes_finales!$W$33</f>
        <v>1.5397453535302614</v>
      </c>
      <c r="K4548">
        <f>IF(OR(C4548&lt;10,C4548&gt;450),0,IF(H4548&gt;=MAX(Classes_finales!D:D),$M$1,Donnees_SIG!J4548))</f>
        <v>1.5397453535302614</v>
      </c>
      <c r="P4548" t="s">
        <v>39</v>
      </c>
    </row>
    <row r="4549" spans="1:16">
      <c r="A4549" t="s">
        <v>9132</v>
      </c>
      <c r="B4549" t="s">
        <v>9133</v>
      </c>
      <c r="C4549">
        <v>81.983398437999995</v>
      </c>
      <c r="D4549" t="s">
        <v>37</v>
      </c>
      <c r="E4549">
        <v>790835.47030075395</v>
      </c>
      <c r="F4549">
        <v>9638376.5463298205</v>
      </c>
      <c r="G4549">
        <f>IF(C4549="","",VLOOKUP(C4549,Classes_detaillees!B:D,Classes_detaillees!C$1,TRUE))</f>
        <v>85</v>
      </c>
      <c r="H4549">
        <f>IF(C4549="","",VLOOKUP(C4549,Classes_finales!B:D,Classes_finales!C$1,TRUE))</f>
        <v>80</v>
      </c>
      <c r="I4549">
        <f t="shared" si="71"/>
        <v>20</v>
      </c>
      <c r="J4549" s="31">
        <f>Classes_finales!$W$30*C4549^3+Classes_finales!$W$31*C4549^2+Classes_finales!$W$32*C4549+Classes_finales!$W$33</f>
        <v>7.9533025121531313</v>
      </c>
      <c r="K4549">
        <f>IF(OR(C4549&lt;10,C4549&gt;450),0,IF(H4549&gt;=MAX(Classes_finales!D:D),$M$1,Donnees_SIG!J4549))</f>
        <v>7.914299999999999</v>
      </c>
      <c r="P4549" t="s">
        <v>39</v>
      </c>
    </row>
    <row r="4550" spans="1:16">
      <c r="A4550" t="s">
        <v>9134</v>
      </c>
      <c r="B4550" t="s">
        <v>9135</v>
      </c>
      <c r="C4550">
        <v>292.16549683</v>
      </c>
      <c r="D4550" t="s">
        <v>37</v>
      </c>
      <c r="E4550">
        <v>782906.95404314797</v>
      </c>
      <c r="F4550">
        <v>9635755.6580692809</v>
      </c>
      <c r="G4550">
        <f>IF(C4550="","",VLOOKUP(C4550,Classes_detaillees!B:D,Classes_detaillees!C$1,TRUE))</f>
        <v>295</v>
      </c>
      <c r="H4550">
        <f>IF(C4550="","",VLOOKUP(C4550,Classes_finales!B:D,Classes_finales!C$1,TRUE))</f>
        <v>80</v>
      </c>
      <c r="I4550">
        <f t="shared" si="71"/>
        <v>20</v>
      </c>
      <c r="J4550" s="31">
        <f>Classes_finales!$W$30*C4550^3+Classes_finales!$W$31*C4550^2+Classes_finales!$W$32*C4550+Classes_finales!$W$33</f>
        <v>-294.84888789918807</v>
      </c>
      <c r="K4550">
        <f>IF(OR(C4550&lt;10,C4550&gt;450),0,IF(H4550&gt;=MAX(Classes_finales!D:D),$M$1,Donnees_SIG!J4550))</f>
        <v>7.914299999999999</v>
      </c>
      <c r="P4550" t="s">
        <v>39</v>
      </c>
    </row>
    <row r="4551" spans="1:16">
      <c r="A4551" t="s">
        <v>9136</v>
      </c>
      <c r="B4551" t="s">
        <v>9137</v>
      </c>
      <c r="C4551">
        <v>33.184501648000001</v>
      </c>
      <c r="D4551" t="s">
        <v>37</v>
      </c>
      <c r="E4551">
        <v>791424.80710334599</v>
      </c>
      <c r="F4551">
        <v>9638521.7492076606</v>
      </c>
      <c r="G4551">
        <f>IF(C4551="","",VLOOKUP(C4551,Classes_detaillees!B:D,Classes_detaillees!C$1,TRUE))</f>
        <v>35</v>
      </c>
      <c r="H4551">
        <f>IF(C4551="","",VLOOKUP(C4551,Classes_finales!B:D,Classes_finales!C$1,TRUE))</f>
        <v>35</v>
      </c>
      <c r="I4551">
        <f t="shared" si="71"/>
        <v>20</v>
      </c>
      <c r="J4551" s="31">
        <f>Classes_finales!$W$30*C4551^3+Classes_finales!$W$31*C4551^2+Classes_finales!$W$32*C4551+Classes_finales!$W$33</f>
        <v>3.1022998087573774</v>
      </c>
      <c r="K4551">
        <f>IF(OR(C4551&lt;10,C4551&gt;450),0,IF(H4551&gt;=MAX(Classes_finales!D:D),$M$1,Donnees_SIG!J4551))</f>
        <v>3.1022998087573774</v>
      </c>
      <c r="P4551" t="s">
        <v>39</v>
      </c>
    </row>
    <row r="4552" spans="1:16">
      <c r="A4552" t="s">
        <v>9138</v>
      </c>
      <c r="B4552" t="s">
        <v>9139</v>
      </c>
      <c r="C4552">
        <v>63.744201660000002</v>
      </c>
      <c r="D4552" t="s">
        <v>37</v>
      </c>
      <c r="E4552">
        <v>790605.779592028</v>
      </c>
      <c r="F4552">
        <v>9637856.9519273303</v>
      </c>
      <c r="G4552">
        <f>IF(C4552="","",VLOOKUP(C4552,Classes_detaillees!B:D,Classes_detaillees!C$1,TRUE))</f>
        <v>65</v>
      </c>
      <c r="H4552">
        <f>IF(C4552="","",VLOOKUP(C4552,Classes_finales!B:D,Classes_finales!C$1,TRUE))</f>
        <v>70</v>
      </c>
      <c r="I4552">
        <f t="shared" si="71"/>
        <v>20</v>
      </c>
      <c r="J4552" s="31">
        <f>Classes_finales!$W$30*C4552^3+Classes_finales!$W$31*C4552^2+Classes_finales!$W$32*C4552+Classes_finales!$W$33</f>
        <v>6.9083902869235612</v>
      </c>
      <c r="K4552">
        <f>IF(OR(C4552&lt;10,C4552&gt;450),0,IF(H4552&gt;=MAX(Classes_finales!D:D),$M$1,Donnees_SIG!J4552))</f>
        <v>6.9083902869235612</v>
      </c>
      <c r="P4552" t="s">
        <v>39</v>
      </c>
    </row>
    <row r="4553" spans="1:16">
      <c r="A4553" t="s">
        <v>9140</v>
      </c>
      <c r="B4553" s="31" t="s">
        <v>9141</v>
      </c>
      <c r="C4553">
        <v>34.664001464999998</v>
      </c>
      <c r="D4553" t="s">
        <v>37</v>
      </c>
      <c r="E4553">
        <v>790462.95873582806</v>
      </c>
      <c r="F4553">
        <v>9637697.4870902803</v>
      </c>
      <c r="G4553">
        <f>IF(C4553="","",VLOOKUP(C4553,Classes_detaillees!B:D,Classes_detaillees!C$1,TRUE))</f>
        <v>35</v>
      </c>
      <c r="H4553">
        <f>IF(C4553="","",VLOOKUP(C4553,Classes_finales!B:D,Classes_finales!C$1,TRUE))</f>
        <v>35</v>
      </c>
      <c r="I4553">
        <f t="shared" si="71"/>
        <v>20</v>
      </c>
      <c r="J4553" s="31">
        <f>Classes_finales!$W$30*C4553^3+Classes_finales!$W$31*C4553^2+Classes_finales!$W$32*C4553+Classes_finales!$W$33</f>
        <v>3.3051458494437487</v>
      </c>
      <c r="K4553">
        <f>IF(OR(C4553&lt;10,C4553&gt;450),0,IF(H4553&gt;=MAX(Classes_finales!D:D),$M$1,Donnees_SIG!J4553))</f>
        <v>3.3051458494437487</v>
      </c>
      <c r="P4553" t="s">
        <v>39</v>
      </c>
    </row>
    <row r="4554" spans="1:16">
      <c r="A4554" t="s">
        <v>9142</v>
      </c>
      <c r="B4554" s="31" t="s">
        <v>9143</v>
      </c>
      <c r="C4554">
        <v>71.183296204000001</v>
      </c>
      <c r="D4554" t="s">
        <v>37</v>
      </c>
      <c r="E4554">
        <v>783488.74674757197</v>
      </c>
      <c r="F4554">
        <v>9636714.7127519697</v>
      </c>
      <c r="G4554">
        <f>IF(C4554="","",VLOOKUP(C4554,Classes_detaillees!B:D,Classes_detaillees!C$1,TRUE))</f>
        <v>75</v>
      </c>
      <c r="H4554">
        <f>IF(C4554="","",VLOOKUP(C4554,Classes_finales!B:D,Classes_finales!C$1,TRUE))</f>
        <v>80</v>
      </c>
      <c r="I4554">
        <f t="shared" si="71"/>
        <v>20</v>
      </c>
      <c r="J4554" s="31">
        <f>Classes_finales!$W$30*C4554^3+Classes_finales!$W$31*C4554^2+Classes_finales!$W$32*C4554+Classes_finales!$W$33</f>
        <v>7.5063621842627768</v>
      </c>
      <c r="K4554">
        <f>IF(OR(C4554&lt;10,C4554&gt;450),0,IF(H4554&gt;=MAX(Classes_finales!D:D),$M$1,Donnees_SIG!J4554))</f>
        <v>7.914299999999999</v>
      </c>
      <c r="P4554" t="s">
        <v>39</v>
      </c>
    </row>
    <row r="4555" spans="1:16">
      <c r="A4555" t="s">
        <v>9144</v>
      </c>
      <c r="B4555" t="s">
        <v>9145</v>
      </c>
      <c r="C4555">
        <v>103.73419952</v>
      </c>
      <c r="D4555" t="s">
        <v>37</v>
      </c>
      <c r="E4555">
        <v>790859.24994163495</v>
      </c>
      <c r="F4555">
        <v>9639295.3933092691</v>
      </c>
      <c r="G4555">
        <f>IF(C4555="","",VLOOKUP(C4555,Classes_detaillees!B:D,Classes_detaillees!C$1,TRUE))</f>
        <v>105</v>
      </c>
      <c r="H4555">
        <f>IF(C4555="","",VLOOKUP(C4555,Classes_finales!B:D,Classes_finales!C$1,TRUE))</f>
        <v>80</v>
      </c>
      <c r="I4555">
        <f t="shared" si="71"/>
        <v>20</v>
      </c>
      <c r="J4555" s="31">
        <f>Classes_finales!$W$30*C4555^3+Classes_finales!$W$31*C4555^2+Classes_finales!$W$32*C4555+Classes_finales!$W$33</f>
        <v>6.7732744825398381</v>
      </c>
      <c r="K4555">
        <f>IF(OR(C4555&lt;10,C4555&gt;450),0,IF(H4555&gt;=MAX(Classes_finales!D:D),$M$1,Donnees_SIG!J4555))</f>
        <v>7.914299999999999</v>
      </c>
      <c r="P4555" t="s">
        <v>39</v>
      </c>
    </row>
    <row r="4556" spans="1:16">
      <c r="A4556" t="s">
        <v>9146</v>
      </c>
      <c r="B4556" t="s">
        <v>9147</v>
      </c>
      <c r="C4556">
        <v>282.12921143</v>
      </c>
      <c r="D4556" t="s">
        <v>37</v>
      </c>
      <c r="E4556">
        <v>790559.00579429499</v>
      </c>
      <c r="F4556">
        <v>9637467.4397607502</v>
      </c>
      <c r="G4556">
        <f>IF(C4556="","",VLOOKUP(C4556,Classes_detaillees!B:D,Classes_detaillees!C$1,TRUE))</f>
        <v>285</v>
      </c>
      <c r="H4556">
        <f>IF(C4556="","",VLOOKUP(C4556,Classes_finales!B:D,Classes_finales!C$1,TRUE))</f>
        <v>80</v>
      </c>
      <c r="I4556">
        <f t="shared" si="71"/>
        <v>20</v>
      </c>
      <c r="J4556" s="31">
        <f>Classes_finales!$W$30*C4556^3+Classes_finales!$W$31*C4556^2+Classes_finales!$W$32*C4556+Classes_finales!$W$33</f>
        <v>-258.44355271513189</v>
      </c>
      <c r="K4556">
        <f>IF(OR(C4556&lt;10,C4556&gt;450),0,IF(H4556&gt;=MAX(Classes_finales!D:D),$M$1,Donnees_SIG!J4556))</f>
        <v>7.914299999999999</v>
      </c>
      <c r="P4556" t="s">
        <v>39</v>
      </c>
    </row>
    <row r="4557" spans="1:16">
      <c r="A4557" t="s">
        <v>9148</v>
      </c>
      <c r="B4557" t="s">
        <v>9149</v>
      </c>
      <c r="C4557">
        <v>86.369300842000001</v>
      </c>
      <c r="D4557" t="s">
        <v>37</v>
      </c>
      <c r="E4557">
        <v>791903.20434219297</v>
      </c>
      <c r="F4557">
        <v>9639656.6025033705</v>
      </c>
      <c r="G4557">
        <f>IF(C4557="","",VLOOKUP(C4557,Classes_detaillees!B:D,Classes_detaillees!C$1,TRUE))</f>
        <v>90</v>
      </c>
      <c r="H4557">
        <f>IF(C4557="","",VLOOKUP(C4557,Classes_finales!B:D,Classes_finales!C$1,TRUE))</f>
        <v>80</v>
      </c>
      <c r="I4557">
        <f t="shared" si="71"/>
        <v>20</v>
      </c>
      <c r="J4557" s="31">
        <f>Classes_finales!$W$30*C4557^3+Classes_finales!$W$31*C4557^2+Classes_finales!$W$32*C4557+Classes_finales!$W$33</f>
        <v>7.9622510135374895</v>
      </c>
      <c r="K4557">
        <f>IF(OR(C4557&lt;10,C4557&gt;450),0,IF(H4557&gt;=MAX(Classes_finales!D:D),$M$1,Donnees_SIG!J4557))</f>
        <v>7.914299999999999</v>
      </c>
      <c r="P4557" t="s">
        <v>39</v>
      </c>
    </row>
    <row r="4558" spans="1:16">
      <c r="A4558" t="s">
        <v>9150</v>
      </c>
      <c r="B4558" t="s">
        <v>9151</v>
      </c>
      <c r="C4558">
        <v>68.286300659000005</v>
      </c>
      <c r="D4558" t="s">
        <v>37</v>
      </c>
      <c r="E4558">
        <v>789784.96896410699</v>
      </c>
      <c r="F4558">
        <v>9638987.4658693299</v>
      </c>
      <c r="G4558">
        <f>IF(C4558="","",VLOOKUP(C4558,Classes_detaillees!B:D,Classes_detaillees!C$1,TRUE))</f>
        <v>70</v>
      </c>
      <c r="H4558">
        <f>IF(C4558="","",VLOOKUP(C4558,Classes_finales!B:D,Classes_finales!C$1,TRUE))</f>
        <v>70</v>
      </c>
      <c r="I4558">
        <f t="shared" si="71"/>
        <v>20</v>
      </c>
      <c r="J4558" s="31">
        <f>Classes_finales!$W$30*C4558^3+Classes_finales!$W$31*C4558^2+Classes_finales!$W$32*C4558+Classes_finales!$W$33</f>
        <v>7.2980258405201006</v>
      </c>
      <c r="K4558">
        <f>IF(OR(C4558&lt;10,C4558&gt;450),0,IF(H4558&gt;=MAX(Classes_finales!D:D),$M$1,Donnees_SIG!J4558))</f>
        <v>7.2980258405201006</v>
      </c>
      <c r="P4558" t="s">
        <v>39</v>
      </c>
    </row>
    <row r="4559" spans="1:16">
      <c r="A4559" t="s">
        <v>9152</v>
      </c>
      <c r="B4559" t="s">
        <v>9153</v>
      </c>
      <c r="C4559">
        <v>61.180301665999998</v>
      </c>
      <c r="D4559" t="s">
        <v>37</v>
      </c>
      <c r="E4559">
        <v>782959.01385449804</v>
      </c>
      <c r="F4559">
        <v>9636276.5337363798</v>
      </c>
      <c r="G4559">
        <f>IF(C4559="","",VLOOKUP(C4559,Classes_detaillees!B:D,Classes_detaillees!C$1,TRUE))</f>
        <v>65</v>
      </c>
      <c r="H4559">
        <f>IF(C4559="","",VLOOKUP(C4559,Classes_finales!B:D,Classes_finales!C$1,TRUE))</f>
        <v>70</v>
      </c>
      <c r="I4559">
        <f t="shared" si="71"/>
        <v>20</v>
      </c>
      <c r="J4559" s="31">
        <f>Classes_finales!$W$30*C4559^3+Classes_finales!$W$31*C4559^2+Classes_finales!$W$32*C4559+Classes_finales!$W$33</f>
        <v>6.6581304020827048</v>
      </c>
      <c r="K4559">
        <f>IF(OR(C4559&lt;10,C4559&gt;450),0,IF(H4559&gt;=MAX(Classes_finales!D:D),$M$1,Donnees_SIG!J4559))</f>
        <v>6.6581304020827048</v>
      </c>
      <c r="P4559" t="s">
        <v>39</v>
      </c>
    </row>
    <row r="4560" spans="1:16">
      <c r="A4560" t="s">
        <v>9154</v>
      </c>
      <c r="B4560" t="s">
        <v>9155</v>
      </c>
      <c r="C4560">
        <v>119.3125</v>
      </c>
      <c r="D4560" t="s">
        <v>37</v>
      </c>
      <c r="E4560">
        <v>792975.560943758</v>
      </c>
      <c r="F4560">
        <v>9639496.5841770992</v>
      </c>
      <c r="G4560">
        <f>IF(C4560="","",VLOOKUP(C4560,Classes_detaillees!B:D,Classes_detaillees!C$1,TRUE))</f>
        <v>120</v>
      </c>
      <c r="H4560">
        <f>IF(C4560="","",VLOOKUP(C4560,Classes_finales!B:D,Classes_finales!C$1,TRUE))</f>
        <v>80</v>
      </c>
      <c r="I4560">
        <f t="shared" si="71"/>
        <v>20</v>
      </c>
      <c r="J4560" s="31">
        <f>Classes_finales!$W$30*C4560^3+Classes_finales!$W$31*C4560^2+Classes_finales!$W$32*C4560+Classes_finales!$W$33</f>
        <v>3.659824467773436</v>
      </c>
      <c r="K4560">
        <f>IF(OR(C4560&lt;10,C4560&gt;450),0,IF(H4560&gt;=MAX(Classes_finales!D:D),$M$1,Donnees_SIG!J4560))</f>
        <v>7.914299999999999</v>
      </c>
      <c r="P4560" t="s">
        <v>39</v>
      </c>
    </row>
    <row r="4561" spans="1:16">
      <c r="A4561" t="s">
        <v>9156</v>
      </c>
      <c r="B4561" t="s">
        <v>9157</v>
      </c>
      <c r="C4561">
        <v>109.88909912</v>
      </c>
      <c r="D4561" t="s">
        <v>37</v>
      </c>
      <c r="E4561">
        <v>791459.33057850599</v>
      </c>
      <c r="F4561">
        <v>9638533.4504692797</v>
      </c>
      <c r="G4561">
        <f>IF(C4561="","",VLOOKUP(C4561,Classes_detaillees!B:D,Classes_detaillees!C$1,TRUE))</f>
        <v>110</v>
      </c>
      <c r="H4561">
        <f>IF(C4561="","",VLOOKUP(C4561,Classes_finales!B:D,Classes_finales!C$1,TRUE))</f>
        <v>80</v>
      </c>
      <c r="I4561">
        <f t="shared" si="71"/>
        <v>20</v>
      </c>
      <c r="J4561" s="31">
        <f>Classes_finales!$W$30*C4561^3+Classes_finales!$W$31*C4561^2+Classes_finales!$W$32*C4561+Classes_finales!$W$33</f>
        <v>5.8017736645445979</v>
      </c>
      <c r="K4561">
        <f>IF(OR(C4561&lt;10,C4561&gt;450),0,IF(H4561&gt;=MAX(Classes_finales!D:D),$M$1,Donnees_SIG!J4561))</f>
        <v>7.914299999999999</v>
      </c>
      <c r="P4561" t="s">
        <v>39</v>
      </c>
    </row>
    <row r="4562" spans="1:16">
      <c r="A4562" t="s">
        <v>9158</v>
      </c>
      <c r="B4562" t="s">
        <v>9159</v>
      </c>
      <c r="C4562">
        <v>31.994800567999999</v>
      </c>
      <c r="D4562" t="s">
        <v>37</v>
      </c>
      <c r="E4562">
        <v>786072.91205627902</v>
      </c>
      <c r="F4562">
        <v>9636403.1452867296</v>
      </c>
      <c r="G4562">
        <f>IF(C4562="","",VLOOKUP(C4562,Classes_detaillees!B:D,Classes_detaillees!C$1,TRUE))</f>
        <v>35</v>
      </c>
      <c r="H4562">
        <f>IF(C4562="","",VLOOKUP(C4562,Classes_finales!B:D,Classes_finales!C$1,TRUE))</f>
        <v>35</v>
      </c>
      <c r="I4562">
        <f t="shared" si="71"/>
        <v>20</v>
      </c>
      <c r="J4562" s="31">
        <f>Classes_finales!$W$30*C4562^3+Classes_finales!$W$31*C4562^2+Classes_finales!$W$32*C4562+Classes_finales!$W$33</f>
        <v>2.9398315329680371</v>
      </c>
      <c r="K4562">
        <f>IF(OR(C4562&lt;10,C4562&gt;450),0,IF(H4562&gt;=MAX(Classes_finales!D:D),$M$1,Donnees_SIG!J4562))</f>
        <v>2.9398315329680371</v>
      </c>
      <c r="P4562" t="s">
        <v>39</v>
      </c>
    </row>
    <row r="4563" spans="1:16">
      <c r="A4563" t="s">
        <v>9160</v>
      </c>
      <c r="B4563" t="s">
        <v>9161</v>
      </c>
      <c r="C4563">
        <v>201.03500366</v>
      </c>
      <c r="D4563" t="s">
        <v>37</v>
      </c>
      <c r="E4563">
        <v>783049.73138511402</v>
      </c>
      <c r="F4563">
        <v>9636188.0395203009</v>
      </c>
      <c r="G4563">
        <f>IF(C4563="","",VLOOKUP(C4563,Classes_detaillees!B:D,Classes_detaillees!C$1,TRUE))</f>
        <v>205</v>
      </c>
      <c r="H4563">
        <f>IF(C4563="","",VLOOKUP(C4563,Classes_finales!B:D,Classes_finales!C$1,TRUE))</f>
        <v>80</v>
      </c>
      <c r="I4563">
        <f t="shared" si="71"/>
        <v>20</v>
      </c>
      <c r="J4563" s="31">
        <f>Classes_finales!$W$30*C4563^3+Classes_finales!$W$31*C4563^2+Classes_finales!$W$32*C4563+Classes_finales!$W$33</f>
        <v>-62.622534108785651</v>
      </c>
      <c r="K4563">
        <f>IF(OR(C4563&lt;10,C4563&gt;450),0,IF(H4563&gt;=MAX(Classes_finales!D:D),$M$1,Donnees_SIG!J4563))</f>
        <v>7.914299999999999</v>
      </c>
      <c r="P4563" t="s">
        <v>39</v>
      </c>
    </row>
    <row r="4564" spans="1:16">
      <c r="A4564" t="s">
        <v>9162</v>
      </c>
      <c r="B4564" t="s">
        <v>9163</v>
      </c>
      <c r="C4564">
        <v>169.74090576</v>
      </c>
      <c r="D4564" t="s">
        <v>37</v>
      </c>
      <c r="E4564">
        <v>792049.90817604598</v>
      </c>
      <c r="F4564">
        <v>9638571.3957400601</v>
      </c>
      <c r="G4564">
        <f>IF(C4564="","",VLOOKUP(C4564,Classes_detaillees!B:D,Classes_detaillees!C$1,TRUE))</f>
        <v>170</v>
      </c>
      <c r="H4564">
        <f>IF(C4564="","",VLOOKUP(C4564,Classes_finales!B:D,Classes_finales!C$1,TRUE))</f>
        <v>80</v>
      </c>
      <c r="I4564">
        <f t="shared" si="71"/>
        <v>20</v>
      </c>
      <c r="J4564" s="31">
        <f>Classes_finales!$W$30*C4564^3+Classes_finales!$W$31*C4564^2+Classes_finales!$W$32*C4564+Classes_finales!$W$33</f>
        <v>-25.244512232358602</v>
      </c>
      <c r="K4564">
        <f>IF(OR(C4564&lt;10,C4564&gt;450),0,IF(H4564&gt;=MAX(Classes_finales!D:D),$M$1,Donnees_SIG!J4564))</f>
        <v>7.914299999999999</v>
      </c>
      <c r="P4564" t="s">
        <v>39</v>
      </c>
    </row>
    <row r="4565" spans="1:16">
      <c r="A4565" t="s">
        <v>9164</v>
      </c>
      <c r="B4565" t="s">
        <v>9165</v>
      </c>
      <c r="C4565">
        <v>65.277496338000006</v>
      </c>
      <c r="D4565" t="s">
        <v>37</v>
      </c>
      <c r="E4565">
        <v>783163.50447544805</v>
      </c>
      <c r="F4565">
        <v>9636150.9769938905</v>
      </c>
      <c r="G4565">
        <f>IF(C4565="","",VLOOKUP(C4565,Classes_detaillees!B:D,Classes_detaillees!C$1,TRUE))</f>
        <v>70</v>
      </c>
      <c r="H4565">
        <f>IF(C4565="","",VLOOKUP(C4565,Classes_finales!B:D,Classes_finales!C$1,TRUE))</f>
        <v>70</v>
      </c>
      <c r="I4565">
        <f t="shared" si="71"/>
        <v>20</v>
      </c>
      <c r="J4565" s="31">
        <f>Classes_finales!$W$30*C4565^3+Classes_finales!$W$31*C4565^2+Classes_finales!$W$32*C4565+Classes_finales!$W$33</f>
        <v>7.0479768380795065</v>
      </c>
      <c r="K4565">
        <f>IF(OR(C4565&lt;10,C4565&gt;450),0,IF(H4565&gt;=MAX(Classes_finales!D:D),$M$1,Donnees_SIG!J4565))</f>
        <v>7.0479768380795065</v>
      </c>
      <c r="P4565" t="s">
        <v>39</v>
      </c>
    </row>
    <row r="4566" spans="1:16">
      <c r="A4566" t="s">
        <v>9166</v>
      </c>
      <c r="B4566" s="31" t="s">
        <v>9167</v>
      </c>
      <c r="C4566">
        <v>54.676200866999999</v>
      </c>
      <c r="D4566" t="s">
        <v>37</v>
      </c>
      <c r="E4566">
        <v>782768.08440417901</v>
      </c>
      <c r="F4566">
        <v>9635738.2358811293</v>
      </c>
      <c r="G4566">
        <f>IF(C4566="","",VLOOKUP(C4566,Classes_detaillees!B:D,Classes_detaillees!C$1,TRUE))</f>
        <v>55</v>
      </c>
      <c r="H4566">
        <f>IF(C4566="","",VLOOKUP(C4566,Classes_finales!B:D,Classes_finales!C$1,TRUE))</f>
        <v>60</v>
      </c>
      <c r="I4566">
        <f t="shared" si="71"/>
        <v>20</v>
      </c>
      <c r="J4566" s="31">
        <f>Classes_finales!$W$30*C4566^3+Classes_finales!$W$31*C4566^2+Classes_finales!$W$32*C4566+Classes_finales!$W$33</f>
        <v>5.9411713302995057</v>
      </c>
      <c r="K4566">
        <f>IF(OR(C4566&lt;10,C4566&gt;450),0,IF(H4566&gt;=MAX(Classes_finales!D:D),$M$1,Donnees_SIG!J4566))</f>
        <v>5.9411713302995057</v>
      </c>
      <c r="P4566" t="s">
        <v>39</v>
      </c>
    </row>
    <row r="4567" spans="1:16">
      <c r="A4567" t="s">
        <v>9168</v>
      </c>
      <c r="B4567" t="s">
        <v>9169</v>
      </c>
      <c r="C4567">
        <v>86.939498900999993</v>
      </c>
      <c r="D4567" t="s">
        <v>37</v>
      </c>
      <c r="E4567">
        <v>790170.16570938495</v>
      </c>
      <c r="F4567">
        <v>9637587.4505698103</v>
      </c>
      <c r="G4567">
        <f>IF(C4567="","",VLOOKUP(C4567,Classes_detaillees!B:D,Classes_detaillees!C$1,TRUE))</f>
        <v>90</v>
      </c>
      <c r="H4567">
        <f>IF(C4567="","",VLOOKUP(C4567,Classes_finales!B:D,Classes_finales!C$1,TRUE))</f>
        <v>80</v>
      </c>
      <c r="I4567">
        <f t="shared" si="71"/>
        <v>20</v>
      </c>
      <c r="J4567" s="31">
        <f>Classes_finales!$W$30*C4567^3+Classes_finales!$W$31*C4567^2+Classes_finales!$W$32*C4567+Classes_finales!$W$33</f>
        <v>7.9552025859421018</v>
      </c>
      <c r="K4567">
        <f>IF(OR(C4567&lt;10,C4567&gt;450),0,IF(H4567&gt;=MAX(Classes_finales!D:D),$M$1,Donnees_SIG!J4567))</f>
        <v>7.914299999999999</v>
      </c>
      <c r="P4567" t="s">
        <v>39</v>
      </c>
    </row>
    <row r="4568" spans="1:16">
      <c r="A4568" t="s">
        <v>9170</v>
      </c>
      <c r="B4568" t="s">
        <v>9171</v>
      </c>
      <c r="C4568">
        <v>9.8847999573000003</v>
      </c>
      <c r="D4568" t="s">
        <v>37</v>
      </c>
      <c r="E4568">
        <v>790630.99792270595</v>
      </c>
      <c r="F4568">
        <v>9638363.4198381696</v>
      </c>
      <c r="G4568">
        <f>IF(C4568="","",VLOOKUP(C4568,Classes_detaillees!B:D,Classes_detaillees!C$1,TRUE))</f>
        <v>10</v>
      </c>
      <c r="H4568">
        <f>IF(C4568="","",VLOOKUP(C4568,Classes_finales!B:D,Classes_finales!C$1,TRUE))</f>
        <v>10</v>
      </c>
      <c r="I4568">
        <f t="shared" si="71"/>
        <v>20</v>
      </c>
      <c r="J4568" s="31">
        <f>Classes_finales!$W$30*C4568^3+Classes_finales!$W$31*C4568^2+Classes_finales!$W$32*C4568+Classes_finales!$W$33</f>
        <v>0.28038878020402103</v>
      </c>
      <c r="K4568">
        <f>IF(OR(C4568&lt;10,C4568&gt;450),0,IF(H4568&gt;=MAX(Classes_finales!D:D),$M$1,Donnees_SIG!J4568))</f>
        <v>0</v>
      </c>
      <c r="P4568" t="s">
        <v>39</v>
      </c>
    </row>
    <row r="4569" spans="1:16">
      <c r="A4569" t="s">
        <v>9172</v>
      </c>
      <c r="B4569" t="s">
        <v>9173</v>
      </c>
      <c r="C4569">
        <v>37.209201813</v>
      </c>
      <c r="D4569" t="s">
        <v>37</v>
      </c>
      <c r="E4569">
        <v>791603.33812773495</v>
      </c>
      <c r="F4569">
        <v>9639004.7063377704</v>
      </c>
      <c r="G4569">
        <f>IF(C4569="","",VLOOKUP(C4569,Classes_detaillees!B:D,Classes_detaillees!C$1,TRUE))</f>
        <v>40</v>
      </c>
      <c r="H4569">
        <f>IF(C4569="","",VLOOKUP(C4569,Classes_finales!B:D,Classes_finales!C$1,TRUE))</f>
        <v>40</v>
      </c>
      <c r="I4569">
        <f t="shared" si="71"/>
        <v>20</v>
      </c>
      <c r="J4569" s="31">
        <f>Classes_finales!$W$30*C4569^3+Classes_finales!$W$31*C4569^2+Classes_finales!$W$32*C4569+Classes_finales!$W$33</f>
        <v>3.6551167429722944</v>
      </c>
      <c r="K4569">
        <f>IF(OR(C4569&lt;10,C4569&gt;450),0,IF(H4569&gt;=MAX(Classes_finales!D:D),$M$1,Donnees_SIG!J4569))</f>
        <v>3.6551167429722944</v>
      </c>
      <c r="P4569" t="s">
        <v>39</v>
      </c>
    </row>
    <row r="4570" spans="1:16">
      <c r="A4570" t="s">
        <v>9174</v>
      </c>
      <c r="B4570" s="31" t="s">
        <v>9175</v>
      </c>
      <c r="C4570">
        <v>56.482799530000001</v>
      </c>
      <c r="D4570" t="s">
        <v>37</v>
      </c>
      <c r="E4570">
        <v>792153.23437358101</v>
      </c>
      <c r="F4570">
        <v>9639826.6092714705</v>
      </c>
      <c r="G4570">
        <f>IF(C4570="","",VLOOKUP(C4570,Classes_detaillees!B:D,Classes_detaillees!C$1,TRUE))</f>
        <v>60</v>
      </c>
      <c r="H4570">
        <f>IF(C4570="","",VLOOKUP(C4570,Classes_finales!B:D,Classes_finales!C$1,TRUE))</f>
        <v>60</v>
      </c>
      <c r="I4570">
        <f t="shared" si="71"/>
        <v>20</v>
      </c>
      <c r="J4570" s="31">
        <f>Classes_finales!$W$30*C4570^3+Classes_finales!$W$31*C4570^2+Classes_finales!$W$32*C4570+Classes_finales!$W$33</f>
        <v>6.1508968964693871</v>
      </c>
      <c r="K4570">
        <f>IF(OR(C4570&lt;10,C4570&gt;450),0,IF(H4570&gt;=MAX(Classes_finales!D:D),$M$1,Donnees_SIG!J4570))</f>
        <v>6.1508968964693871</v>
      </c>
      <c r="P4570" t="s">
        <v>39</v>
      </c>
    </row>
    <row r="4571" spans="1:16">
      <c r="A4571" t="s">
        <v>9176</v>
      </c>
      <c r="B4571" t="s">
        <v>9177</v>
      </c>
      <c r="C4571">
        <v>54.951599121000001</v>
      </c>
      <c r="D4571" t="s">
        <v>37</v>
      </c>
      <c r="E4571">
        <v>790844.68681720097</v>
      </c>
      <c r="F4571">
        <v>9638377.0555746797</v>
      </c>
      <c r="G4571">
        <f>IF(C4571="","",VLOOKUP(C4571,Classes_detaillees!B:D,Classes_detaillees!C$1,TRUE))</f>
        <v>55</v>
      </c>
      <c r="H4571">
        <f>IF(C4571="","",VLOOKUP(C4571,Classes_finales!B:D,Classes_finales!C$1,TRUE))</f>
        <v>60</v>
      </c>
      <c r="I4571">
        <f t="shared" si="71"/>
        <v>20</v>
      </c>
      <c r="J4571" s="31">
        <f>Classes_finales!$W$30*C4571^3+Classes_finales!$W$31*C4571^2+Classes_finales!$W$32*C4571+Classes_finales!$W$33</f>
        <v>5.9736151621635258</v>
      </c>
      <c r="K4571">
        <f>IF(OR(C4571&lt;10,C4571&gt;450),0,IF(H4571&gt;=MAX(Classes_finales!D:D),$M$1,Donnees_SIG!J4571))</f>
        <v>5.9736151621635258</v>
      </c>
      <c r="P4571" t="s">
        <v>39</v>
      </c>
    </row>
    <row r="4572" spans="1:16">
      <c r="A4572" t="s">
        <v>9178</v>
      </c>
      <c r="B4572" t="s">
        <v>9179</v>
      </c>
      <c r="C4572">
        <v>28.070999145999998</v>
      </c>
      <c r="D4572" t="s">
        <v>37</v>
      </c>
      <c r="E4572">
        <v>782872.48165037902</v>
      </c>
      <c r="F4572">
        <v>9635845.2722145692</v>
      </c>
      <c r="G4572">
        <f>IF(C4572="","",VLOOKUP(C4572,Classes_detaillees!B:D,Classes_detaillees!C$1,TRUE))</f>
        <v>30</v>
      </c>
      <c r="H4572">
        <f>IF(C4572="","",VLOOKUP(C4572,Classes_finales!B:D,Classes_finales!C$1,TRUE))</f>
        <v>30</v>
      </c>
      <c r="I4572">
        <f t="shared" si="71"/>
        <v>20</v>
      </c>
      <c r="J4572" s="31">
        <f>Classes_finales!$W$30*C4572^3+Classes_finales!$W$31*C4572^2+Classes_finales!$W$32*C4572+Classes_finales!$W$33</f>
        <v>2.410709760465739</v>
      </c>
      <c r="K4572">
        <f>IF(OR(C4572&lt;10,C4572&gt;450),0,IF(H4572&gt;=MAX(Classes_finales!D:D),$M$1,Donnees_SIG!J4572))</f>
        <v>2.410709760465739</v>
      </c>
      <c r="P4572" t="s">
        <v>39</v>
      </c>
    </row>
    <row r="4573" spans="1:16">
      <c r="A4573" t="s">
        <v>9180</v>
      </c>
      <c r="B4573" s="31" t="s">
        <v>9181</v>
      </c>
      <c r="C4573">
        <v>26.109100342000001</v>
      </c>
      <c r="D4573" t="s">
        <v>37</v>
      </c>
      <c r="E4573">
        <v>783490.13175775902</v>
      </c>
      <c r="F4573">
        <v>9636147.6755019594</v>
      </c>
      <c r="G4573">
        <f>IF(C4573="","",VLOOKUP(C4573,Classes_detaillees!B:D,Classes_detaillees!C$1,TRUE))</f>
        <v>30</v>
      </c>
      <c r="H4573">
        <f>IF(C4573="","",VLOOKUP(C4573,Classes_finales!B:D,Classes_finales!C$1,TRUE))</f>
        <v>30</v>
      </c>
      <c r="I4573">
        <f t="shared" si="71"/>
        <v>20</v>
      </c>
      <c r="J4573" s="31">
        <f>Classes_finales!$W$30*C4573^3+Classes_finales!$W$31*C4573^2+Classes_finales!$W$32*C4573+Classes_finales!$W$33</f>
        <v>2.1516513705870639</v>
      </c>
      <c r="K4573">
        <f>IF(OR(C4573&lt;10,C4573&gt;450),0,IF(H4573&gt;=MAX(Classes_finales!D:D),$M$1,Donnees_SIG!J4573))</f>
        <v>2.1516513705870639</v>
      </c>
      <c r="P4573" t="s">
        <v>39</v>
      </c>
    </row>
    <row r="4574" spans="1:16">
      <c r="A4574" t="s">
        <v>9182</v>
      </c>
      <c r="B4574" t="s">
        <v>9183</v>
      </c>
      <c r="C4574">
        <v>58.034801483000003</v>
      </c>
      <c r="D4574" t="s">
        <v>37</v>
      </c>
      <c r="E4574">
        <v>790215.72519560996</v>
      </c>
      <c r="F4574">
        <v>9638837.3376413006</v>
      </c>
      <c r="G4574">
        <f>IF(C4574="","",VLOOKUP(C4574,Classes_detaillees!B:D,Classes_detaillees!C$1,TRUE))</f>
        <v>60</v>
      </c>
      <c r="H4574">
        <f>IF(C4574="","",VLOOKUP(C4574,Classes_finales!B:D,Classes_finales!C$1,TRUE))</f>
        <v>60</v>
      </c>
      <c r="I4574">
        <f t="shared" si="71"/>
        <v>20</v>
      </c>
      <c r="J4574" s="31">
        <f>Classes_finales!$W$30*C4574^3+Classes_finales!$W$31*C4574^2+Classes_finales!$W$32*C4574+Classes_finales!$W$33</f>
        <v>6.3248956604092683</v>
      </c>
      <c r="K4574">
        <f>IF(OR(C4574&lt;10,C4574&gt;450),0,IF(H4574&gt;=MAX(Classes_finales!D:D),$M$1,Donnees_SIG!J4574))</f>
        <v>6.3248956604092683</v>
      </c>
      <c r="P4574" t="s">
        <v>39</v>
      </c>
    </row>
    <row r="4575" spans="1:16">
      <c r="A4575" t="s">
        <v>9184</v>
      </c>
      <c r="B4575" s="31" t="s">
        <v>9185</v>
      </c>
      <c r="C4575">
        <v>71.535102843999994</v>
      </c>
      <c r="D4575" t="s">
        <v>37</v>
      </c>
      <c r="E4575">
        <v>790955.348618121</v>
      </c>
      <c r="F4575">
        <v>9638185.8798856009</v>
      </c>
      <c r="G4575">
        <f>IF(C4575="","",VLOOKUP(C4575,Classes_detaillees!B:D,Classes_detaillees!C$1,TRUE))</f>
        <v>75</v>
      </c>
      <c r="H4575">
        <f>IF(C4575="","",VLOOKUP(C4575,Classes_finales!B:D,Classes_finales!C$1,TRUE))</f>
        <v>80</v>
      </c>
      <c r="I4575">
        <f t="shared" si="71"/>
        <v>20</v>
      </c>
      <c r="J4575" s="31">
        <f>Classes_finales!$W$30*C4575^3+Classes_finales!$W$31*C4575^2+Classes_finales!$W$32*C4575+Classes_finales!$W$33</f>
        <v>7.5293533595083932</v>
      </c>
      <c r="K4575">
        <f>IF(OR(C4575&lt;10,C4575&gt;450),0,IF(H4575&gt;=MAX(Classes_finales!D:D),$M$1,Donnees_SIG!J4575))</f>
        <v>7.914299999999999</v>
      </c>
      <c r="P4575" t="s">
        <v>39</v>
      </c>
    </row>
    <row r="4576" spans="1:16">
      <c r="A4576" t="s">
        <v>9186</v>
      </c>
      <c r="B4576" s="31" t="s">
        <v>9187</v>
      </c>
      <c r="C4576">
        <v>183.06440735000001</v>
      </c>
      <c r="D4576" t="s">
        <v>37</v>
      </c>
      <c r="E4576">
        <v>790327.89689362701</v>
      </c>
      <c r="F4576">
        <v>9638526.3073090594</v>
      </c>
      <c r="G4576">
        <f>IF(C4576="","",VLOOKUP(C4576,Classes_detaillees!B:D,Classes_detaillees!C$1,TRUE))</f>
        <v>185</v>
      </c>
      <c r="H4576">
        <f>IF(C4576="","",VLOOKUP(C4576,Classes_finales!B:D,Classes_finales!C$1,TRUE))</f>
        <v>80</v>
      </c>
      <c r="I4576">
        <f t="shared" si="71"/>
        <v>20</v>
      </c>
      <c r="J4576" s="31">
        <f>Classes_finales!$W$30*C4576^3+Classes_finales!$W$31*C4576^2+Classes_finales!$W$32*C4576+Classes_finales!$W$33</f>
        <v>-39.032867115690763</v>
      </c>
      <c r="K4576">
        <f>IF(OR(C4576&lt;10,C4576&gt;450),0,IF(H4576&gt;=MAX(Classes_finales!D:D),$M$1,Donnees_SIG!J4576))</f>
        <v>7.914299999999999</v>
      </c>
      <c r="P4576" t="s">
        <v>39</v>
      </c>
    </row>
    <row r="4577" spans="1:16">
      <c r="A4577" t="s">
        <v>9188</v>
      </c>
      <c r="B4577" t="s">
        <v>9189</v>
      </c>
      <c r="C4577">
        <v>78.738098144999995</v>
      </c>
      <c r="D4577" t="s">
        <v>37</v>
      </c>
      <c r="E4577">
        <v>790857.03224831703</v>
      </c>
      <c r="F4577">
        <v>9639391.5091979895</v>
      </c>
      <c r="G4577">
        <f>IF(C4577="","",VLOOKUP(C4577,Classes_detaillees!B:D,Classes_detaillees!C$1,TRUE))</f>
        <v>80</v>
      </c>
      <c r="H4577">
        <f>IF(C4577="","",VLOOKUP(C4577,Classes_finales!B:D,Classes_finales!C$1,TRUE))</f>
        <v>80</v>
      </c>
      <c r="I4577">
        <f t="shared" si="71"/>
        <v>20</v>
      </c>
      <c r="J4577" s="31">
        <f>Classes_finales!$W$30*C4577^3+Classes_finales!$W$31*C4577^2+Classes_finales!$W$32*C4577+Classes_finales!$W$33</f>
        <v>7.8787786024088895</v>
      </c>
      <c r="K4577">
        <f>IF(OR(C4577&lt;10,C4577&gt;450),0,IF(H4577&gt;=MAX(Classes_finales!D:D),$M$1,Donnees_SIG!J4577))</f>
        <v>7.914299999999999</v>
      </c>
      <c r="P4577" t="s">
        <v>39</v>
      </c>
    </row>
    <row r="4578" spans="1:16">
      <c r="A4578" t="s">
        <v>9190</v>
      </c>
      <c r="B4578" t="s">
        <v>9191</v>
      </c>
      <c r="C4578">
        <v>191.26600647000001</v>
      </c>
      <c r="D4578" t="s">
        <v>37</v>
      </c>
      <c r="E4578">
        <v>792239.57867680502</v>
      </c>
      <c r="F4578">
        <v>9638675.1139639299</v>
      </c>
      <c r="G4578">
        <f>IF(C4578="","",VLOOKUP(C4578,Classes_detaillees!B:D,Classes_detaillees!C$1,TRUE))</f>
        <v>195</v>
      </c>
      <c r="H4578">
        <f>IF(C4578="","",VLOOKUP(C4578,Classes_finales!B:D,Classes_finales!C$1,TRUE))</f>
        <v>80</v>
      </c>
      <c r="I4578">
        <f t="shared" si="71"/>
        <v>20</v>
      </c>
      <c r="J4578" s="31">
        <f>Classes_finales!$W$30*C4578^3+Classes_finales!$W$31*C4578^2+Classes_finales!$W$32*C4578+Classes_finales!$W$33</f>
        <v>-49.053238925276275</v>
      </c>
      <c r="K4578">
        <f>IF(OR(C4578&lt;10,C4578&gt;450),0,IF(H4578&gt;=MAX(Classes_finales!D:D),$M$1,Donnees_SIG!J4578))</f>
        <v>7.914299999999999</v>
      </c>
      <c r="P4578" t="s">
        <v>39</v>
      </c>
    </row>
    <row r="4579" spans="1:16">
      <c r="A4579" t="s">
        <v>9192</v>
      </c>
      <c r="B4579" s="31" t="s">
        <v>9193</v>
      </c>
      <c r="C4579">
        <v>43.940498351999999</v>
      </c>
      <c r="D4579" t="s">
        <v>37</v>
      </c>
      <c r="E4579">
        <v>792243.42279107496</v>
      </c>
      <c r="F4579">
        <v>9639608.4637781195</v>
      </c>
      <c r="G4579">
        <f>IF(C4579="","",VLOOKUP(C4579,Classes_detaillees!B:D,Classes_detaillees!C$1,TRUE))</f>
        <v>45</v>
      </c>
      <c r="H4579">
        <f>IF(C4579="","",VLOOKUP(C4579,Classes_finales!B:D,Classes_finales!C$1,TRUE))</f>
        <v>50</v>
      </c>
      <c r="I4579">
        <f t="shared" si="71"/>
        <v>20</v>
      </c>
      <c r="J4579" s="31">
        <f>Classes_finales!$W$30*C4579^3+Classes_finales!$W$31*C4579^2+Classes_finales!$W$32*C4579+Classes_finales!$W$33</f>
        <v>4.5734249950246362</v>
      </c>
      <c r="K4579">
        <f>IF(OR(C4579&lt;10,C4579&gt;450),0,IF(H4579&gt;=MAX(Classes_finales!D:D),$M$1,Donnees_SIG!J4579))</f>
        <v>4.5734249950246362</v>
      </c>
      <c r="P4579" t="s">
        <v>39</v>
      </c>
    </row>
    <row r="4580" spans="1:16">
      <c r="A4580" t="s">
        <v>9194</v>
      </c>
      <c r="B4580" t="s">
        <v>9195</v>
      </c>
      <c r="C4580">
        <v>14.533900260999999</v>
      </c>
      <c r="D4580" t="s">
        <v>37</v>
      </c>
      <c r="E4580">
        <v>790254.14925408596</v>
      </c>
      <c r="F4580">
        <v>9637719.2139626294</v>
      </c>
      <c r="G4580">
        <f>IF(C4580="","",VLOOKUP(C4580,Classes_detaillees!B:D,Classes_detaillees!C$1,TRUE))</f>
        <v>15</v>
      </c>
      <c r="H4580">
        <f>IF(C4580="","",VLOOKUP(C4580,Classes_finales!B:D,Classes_finales!C$1,TRUE))</f>
        <v>15</v>
      </c>
      <c r="I4580">
        <f t="shared" si="71"/>
        <v>20</v>
      </c>
      <c r="J4580" s="31">
        <f>Classes_finales!$W$30*C4580^3+Classes_finales!$W$31*C4580^2+Classes_finales!$W$32*C4580+Classes_finales!$W$33</f>
        <v>0.75259313740383815</v>
      </c>
      <c r="K4580">
        <f>IF(OR(C4580&lt;10,C4580&gt;450),0,IF(H4580&gt;=MAX(Classes_finales!D:D),$M$1,Donnees_SIG!J4580))</f>
        <v>0.75259313740383815</v>
      </c>
      <c r="P4580" t="s">
        <v>39</v>
      </c>
    </row>
    <row r="4581" spans="1:16">
      <c r="A4581" t="s">
        <v>9196</v>
      </c>
      <c r="B4581" t="s">
        <v>9197</v>
      </c>
      <c r="C4581">
        <v>30.858400345</v>
      </c>
      <c r="D4581" t="s">
        <v>37</v>
      </c>
      <c r="E4581">
        <v>790708.43538117502</v>
      </c>
      <c r="F4581">
        <v>9638016.2805806305</v>
      </c>
      <c r="G4581">
        <f>IF(C4581="","",VLOOKUP(C4581,Classes_detaillees!B:D,Classes_detaillees!C$1,TRUE))</f>
        <v>35</v>
      </c>
      <c r="H4581">
        <f>IF(C4581="","",VLOOKUP(C4581,Classes_finales!B:D,Classes_finales!C$1,TRUE))</f>
        <v>35</v>
      </c>
      <c r="I4581">
        <f t="shared" si="71"/>
        <v>20</v>
      </c>
      <c r="J4581" s="31">
        <f>Classes_finales!$W$30*C4581^3+Classes_finales!$W$31*C4581^2+Classes_finales!$W$32*C4581+Classes_finales!$W$33</f>
        <v>2.7853802967357519</v>
      </c>
      <c r="K4581">
        <f>IF(OR(C4581&lt;10,C4581&gt;450),0,IF(H4581&gt;=MAX(Classes_finales!D:D),$M$1,Donnees_SIG!J4581))</f>
        <v>2.7853802967357519</v>
      </c>
      <c r="P4581" t="s">
        <v>39</v>
      </c>
    </row>
    <row r="4582" spans="1:16">
      <c r="A4582" t="s">
        <v>9198</v>
      </c>
      <c r="B4582" t="s">
        <v>9199</v>
      </c>
      <c r="C4582">
        <v>37.533798218000001</v>
      </c>
      <c r="D4582" t="s">
        <v>37</v>
      </c>
      <c r="E4582">
        <v>790406.86562894797</v>
      </c>
      <c r="F4582">
        <v>9638665.6463032309</v>
      </c>
      <c r="G4582">
        <f>IF(C4582="","",VLOOKUP(C4582,Classes_detaillees!B:D,Classes_detaillees!C$1,TRUE))</f>
        <v>40</v>
      </c>
      <c r="H4582">
        <f>IF(C4582="","",VLOOKUP(C4582,Classes_finales!B:D,Classes_finales!C$1,TRUE))</f>
        <v>40</v>
      </c>
      <c r="I4582">
        <f t="shared" si="71"/>
        <v>20</v>
      </c>
      <c r="J4582" s="31">
        <f>Classes_finales!$W$30*C4582^3+Classes_finales!$W$31*C4582^2+Classes_finales!$W$32*C4582+Classes_finales!$W$33</f>
        <v>3.6997605420423061</v>
      </c>
      <c r="K4582">
        <f>IF(OR(C4582&lt;10,C4582&gt;450),0,IF(H4582&gt;=MAX(Classes_finales!D:D),$M$1,Donnees_SIG!J4582))</f>
        <v>3.6997605420423061</v>
      </c>
      <c r="P4582" t="s">
        <v>39</v>
      </c>
    </row>
    <row r="4583" spans="1:16">
      <c r="A4583" t="s">
        <v>9200</v>
      </c>
      <c r="B4583" t="s">
        <v>9201</v>
      </c>
      <c r="C4583">
        <v>53.472999573000003</v>
      </c>
      <c r="D4583" t="s">
        <v>37</v>
      </c>
      <c r="E4583">
        <v>790467.83665647602</v>
      </c>
      <c r="F4583">
        <v>9638566.5167091899</v>
      </c>
      <c r="G4583">
        <f>IF(C4583="","",VLOOKUP(C4583,Classes_detaillees!B:D,Classes_detaillees!C$1,TRUE))</f>
        <v>55</v>
      </c>
      <c r="H4583">
        <f>IF(C4583="","",VLOOKUP(C4583,Classes_finales!B:D,Classes_finales!C$1,TRUE))</f>
        <v>60</v>
      </c>
      <c r="I4583">
        <f t="shared" si="71"/>
        <v>20</v>
      </c>
      <c r="J4583" s="31">
        <f>Classes_finales!$W$30*C4583^3+Classes_finales!$W$31*C4583^2+Classes_finales!$W$32*C4583+Classes_finales!$W$33</f>
        <v>5.7975364575991346</v>
      </c>
      <c r="K4583">
        <f>IF(OR(C4583&lt;10,C4583&gt;450),0,IF(H4583&gt;=MAX(Classes_finales!D:D),$M$1,Donnees_SIG!J4583))</f>
        <v>5.7975364575991346</v>
      </c>
      <c r="P4583" t="s">
        <v>39</v>
      </c>
    </row>
    <row r="4584" spans="1:16">
      <c r="A4584" t="s">
        <v>9202</v>
      </c>
      <c r="B4584" t="s">
        <v>9203</v>
      </c>
      <c r="C4584">
        <v>108.18599700999999</v>
      </c>
      <c r="D4584" t="s">
        <v>37</v>
      </c>
      <c r="E4584">
        <v>790624.91922929406</v>
      </c>
      <c r="F4584">
        <v>9639260.7477987092</v>
      </c>
      <c r="G4584">
        <f>IF(C4584="","",VLOOKUP(C4584,Classes_detaillees!B:D,Classes_detaillees!C$1,TRUE))</f>
        <v>110</v>
      </c>
      <c r="H4584">
        <f>IF(C4584="","",VLOOKUP(C4584,Classes_finales!B:D,Classes_finales!C$1,TRUE))</f>
        <v>80</v>
      </c>
      <c r="I4584">
        <f t="shared" si="71"/>
        <v>20</v>
      </c>
      <c r="J4584" s="31">
        <f>Classes_finales!$W$30*C4584^3+Classes_finales!$W$31*C4584^2+Classes_finales!$W$32*C4584+Classes_finales!$W$33</f>
        <v>6.1027126667322094</v>
      </c>
      <c r="K4584">
        <f>IF(OR(C4584&lt;10,C4584&gt;450),0,IF(H4584&gt;=MAX(Classes_finales!D:D),$M$1,Donnees_SIG!J4584))</f>
        <v>7.914299999999999</v>
      </c>
      <c r="P4584" t="s">
        <v>39</v>
      </c>
    </row>
    <row r="4585" spans="1:16">
      <c r="A4585" t="s">
        <v>9204</v>
      </c>
      <c r="B4585" s="31" t="s">
        <v>9205</v>
      </c>
      <c r="C4585">
        <v>86.431999207000004</v>
      </c>
      <c r="D4585" t="s">
        <v>37</v>
      </c>
      <c r="E4585">
        <v>790434.47465931799</v>
      </c>
      <c r="F4585">
        <v>9636927.9580521397</v>
      </c>
      <c r="G4585">
        <f>IF(C4585="","",VLOOKUP(C4585,Classes_detaillees!B:D,Classes_detaillees!C$1,TRUE))</f>
        <v>90</v>
      </c>
      <c r="H4585">
        <f>IF(C4585="","",VLOOKUP(C4585,Classes_finales!B:D,Classes_finales!C$1,TRUE))</f>
        <v>80</v>
      </c>
      <c r="I4585">
        <f t="shared" si="71"/>
        <v>20</v>
      </c>
      <c r="J4585" s="31">
        <f>Classes_finales!$W$30*C4585^3+Classes_finales!$W$31*C4585^2+Classes_finales!$W$32*C4585+Classes_finales!$W$33</f>
        <v>7.9615712692743479</v>
      </c>
      <c r="K4585">
        <f>IF(OR(C4585&lt;10,C4585&gt;450),0,IF(H4585&gt;=MAX(Classes_finales!D:D),$M$1,Donnees_SIG!J4585))</f>
        <v>7.914299999999999</v>
      </c>
      <c r="P4585" t="s">
        <v>39</v>
      </c>
    </row>
    <row r="4586" spans="1:16">
      <c r="A4586" t="s">
        <v>9206</v>
      </c>
      <c r="B4586" t="s">
        <v>9207</v>
      </c>
      <c r="C4586">
        <v>129.53939818999999</v>
      </c>
      <c r="D4586" t="s">
        <v>37</v>
      </c>
      <c r="E4586">
        <v>791011.66616729903</v>
      </c>
      <c r="F4586">
        <v>9638574.0971172303</v>
      </c>
      <c r="G4586">
        <f>IF(C4586="","",VLOOKUP(C4586,Classes_detaillees!B:D,Classes_detaillees!C$1,TRUE))</f>
        <v>130</v>
      </c>
      <c r="H4586">
        <f>IF(C4586="","",VLOOKUP(C4586,Classes_finales!B:D,Classes_finales!C$1,TRUE))</f>
        <v>80</v>
      </c>
      <c r="I4586">
        <f t="shared" si="71"/>
        <v>20</v>
      </c>
      <c r="J4586" s="31">
        <f>Classes_finales!$W$30*C4586^3+Classes_finales!$W$31*C4586^2+Classes_finales!$W$32*C4586+Classes_finales!$W$33</f>
        <v>0.33549164884828242</v>
      </c>
      <c r="K4586">
        <f>IF(OR(C4586&lt;10,C4586&gt;450),0,IF(H4586&gt;=MAX(Classes_finales!D:D),$M$1,Donnees_SIG!J4586))</f>
        <v>7.914299999999999</v>
      </c>
      <c r="P4586" t="s">
        <v>39</v>
      </c>
    </row>
    <row r="4587" spans="1:16">
      <c r="A4587" t="s">
        <v>9208</v>
      </c>
      <c r="B4587" s="31" t="s">
        <v>9209</v>
      </c>
      <c r="C4587">
        <v>18.500499725000001</v>
      </c>
      <c r="D4587" t="s">
        <v>37</v>
      </c>
      <c r="E4587">
        <v>790835.34088564897</v>
      </c>
      <c r="F4587">
        <v>9638009.7425964996</v>
      </c>
      <c r="G4587">
        <f>IF(C4587="","",VLOOKUP(C4587,Classes_detaillees!B:D,Classes_detaillees!C$1,TRUE))</f>
        <v>20</v>
      </c>
      <c r="H4587">
        <f>IF(C4587="","",VLOOKUP(C4587,Classes_finales!B:D,Classes_finales!C$1,TRUE))</f>
        <v>30</v>
      </c>
      <c r="I4587">
        <f t="shared" si="71"/>
        <v>20</v>
      </c>
      <c r="J4587" s="31">
        <f>Classes_finales!$W$30*C4587^3+Classes_finales!$W$31*C4587^2+Classes_finales!$W$32*C4587+Classes_finales!$W$33</f>
        <v>1.2013263503868228</v>
      </c>
      <c r="K4587">
        <f>IF(OR(C4587&lt;10,C4587&gt;450),0,IF(H4587&gt;=MAX(Classes_finales!D:D),$M$1,Donnees_SIG!J4587))</f>
        <v>1.2013263503868228</v>
      </c>
      <c r="P4587" t="s">
        <v>39</v>
      </c>
    </row>
    <row r="4588" spans="1:16">
      <c r="A4588" t="s">
        <v>9210</v>
      </c>
      <c r="B4588" t="s">
        <v>9211</v>
      </c>
      <c r="C4588">
        <v>14.220100403</v>
      </c>
      <c r="D4588" t="s">
        <v>37</v>
      </c>
      <c r="E4588">
        <v>791433.90581985202</v>
      </c>
      <c r="F4588">
        <v>9638522.7839528807</v>
      </c>
      <c r="G4588">
        <f>IF(C4588="","",VLOOKUP(C4588,Classes_detaillees!B:D,Classes_detaillees!C$1,TRUE))</f>
        <v>15</v>
      </c>
      <c r="H4588">
        <f>IF(C4588="","",VLOOKUP(C4588,Classes_finales!B:D,Classes_finales!C$1,TRUE))</f>
        <v>15</v>
      </c>
      <c r="I4588">
        <f t="shared" si="71"/>
        <v>20</v>
      </c>
      <c r="J4588" s="31">
        <f>Classes_finales!$W$30*C4588^3+Classes_finales!$W$31*C4588^2+Classes_finales!$W$32*C4588+Classes_finales!$W$33</f>
        <v>0.71877918785938166</v>
      </c>
      <c r="K4588">
        <f>IF(OR(C4588&lt;10,C4588&gt;450),0,IF(H4588&gt;=MAX(Classes_finales!D:D),$M$1,Donnees_SIG!J4588))</f>
        <v>0.71877918785938166</v>
      </c>
      <c r="P4588" t="s">
        <v>39</v>
      </c>
    </row>
    <row r="4589" spans="1:16">
      <c r="A4589" t="s">
        <v>9212</v>
      </c>
      <c r="B4589" t="s">
        <v>9213</v>
      </c>
      <c r="C4589">
        <v>10.122400283999999</v>
      </c>
      <c r="D4589" t="s">
        <v>37</v>
      </c>
      <c r="E4589">
        <v>792193.46825657994</v>
      </c>
      <c r="F4589">
        <v>9638416.7908295002</v>
      </c>
      <c r="G4589">
        <f>IF(C4589="","",VLOOKUP(C4589,Classes_detaillees!B:D,Classes_detaillees!C$1,TRUE))</f>
        <v>15</v>
      </c>
      <c r="H4589">
        <f>IF(C4589="","",VLOOKUP(C4589,Classes_finales!B:D,Classes_finales!C$1,TRUE))</f>
        <v>15</v>
      </c>
      <c r="I4589">
        <f t="shared" si="71"/>
        <v>20</v>
      </c>
      <c r="J4589" s="31">
        <f>Classes_finales!$W$30*C4589^3+Classes_finales!$W$31*C4589^2+Classes_finales!$W$32*C4589+Classes_finales!$W$33</f>
        <v>0.30293972120323343</v>
      </c>
      <c r="K4589">
        <f>IF(OR(C4589&lt;10,C4589&gt;450),0,IF(H4589&gt;=MAX(Classes_finales!D:D),$M$1,Donnees_SIG!J4589))</f>
        <v>0.30293972120323343</v>
      </c>
      <c r="P4589" t="s">
        <v>39</v>
      </c>
    </row>
    <row r="4590" spans="1:16">
      <c r="A4590" t="s">
        <v>9214</v>
      </c>
      <c r="B4590" t="s">
        <v>9215</v>
      </c>
      <c r="C4590">
        <v>62.530998230000002</v>
      </c>
      <c r="D4590" t="s">
        <v>37</v>
      </c>
      <c r="E4590">
        <v>792940.04171907797</v>
      </c>
      <c r="F4590">
        <v>9639146.9756876808</v>
      </c>
      <c r="G4590">
        <f>IF(C4590="","",VLOOKUP(C4590,Classes_detaillees!B:D,Classes_detaillees!C$1,TRUE))</f>
        <v>65</v>
      </c>
      <c r="H4590">
        <f>IF(C4590="","",VLOOKUP(C4590,Classes_finales!B:D,Classes_finales!C$1,TRUE))</f>
        <v>70</v>
      </c>
      <c r="I4590">
        <f t="shared" si="71"/>
        <v>20</v>
      </c>
      <c r="J4590" s="31">
        <f>Classes_finales!$W$30*C4590^3+Classes_finales!$W$31*C4590^2+Classes_finales!$W$32*C4590+Classes_finales!$W$33</f>
        <v>6.7925091124051242</v>
      </c>
      <c r="K4590">
        <f>IF(OR(C4590&lt;10,C4590&gt;450),0,IF(H4590&gt;=MAX(Classes_finales!D:D),$M$1,Donnees_SIG!J4590))</f>
        <v>6.7925091124051242</v>
      </c>
      <c r="P4590" t="s">
        <v>39</v>
      </c>
    </row>
    <row r="4591" spans="1:16">
      <c r="A4591" t="s">
        <v>9216</v>
      </c>
      <c r="B4591" t="s">
        <v>9217</v>
      </c>
      <c r="C4591">
        <v>124.18759918000001</v>
      </c>
      <c r="D4591" t="s">
        <v>37</v>
      </c>
      <c r="E4591">
        <v>790545.98052900995</v>
      </c>
      <c r="F4591">
        <v>9639231.2974155005</v>
      </c>
      <c r="G4591">
        <f>IF(C4591="","",VLOOKUP(C4591,Classes_detaillees!B:D,Classes_detaillees!C$1,TRUE))</f>
        <v>125</v>
      </c>
      <c r="H4591">
        <f>IF(C4591="","",VLOOKUP(C4591,Classes_finales!B:D,Classes_finales!C$1,TRUE))</f>
        <v>80</v>
      </c>
      <c r="I4591">
        <f t="shared" si="71"/>
        <v>20</v>
      </c>
      <c r="J4591" s="31">
        <f>Classes_finales!$W$30*C4591^3+Classes_finales!$W$31*C4591^2+Classes_finales!$W$32*C4591+Classes_finales!$W$33</f>
        <v>2.2123924607136947</v>
      </c>
      <c r="K4591">
        <f>IF(OR(C4591&lt;10,C4591&gt;450),0,IF(H4591&gt;=MAX(Classes_finales!D:D),$M$1,Donnees_SIG!J4591))</f>
        <v>7.914299999999999</v>
      </c>
      <c r="P4591" t="s">
        <v>39</v>
      </c>
    </row>
    <row r="4592" spans="1:16">
      <c r="A4592" t="s">
        <v>9218</v>
      </c>
      <c r="B4592" s="31" t="s">
        <v>9219</v>
      </c>
      <c r="C4592">
        <v>103.46109772</v>
      </c>
      <c r="D4592" t="s">
        <v>37</v>
      </c>
      <c r="E4592">
        <v>784692.06669025496</v>
      </c>
      <c r="F4592">
        <v>9636232.8583733104</v>
      </c>
      <c r="G4592">
        <f>IF(C4592="","",VLOOKUP(C4592,Classes_detaillees!B:D,Classes_detaillees!C$1,TRUE))</f>
        <v>105</v>
      </c>
      <c r="H4592">
        <f>IF(C4592="","",VLOOKUP(C4592,Classes_finales!B:D,Classes_finales!C$1,TRUE))</f>
        <v>80</v>
      </c>
      <c r="I4592">
        <f t="shared" si="71"/>
        <v>20</v>
      </c>
      <c r="J4592" s="31">
        <f>Classes_finales!$W$30*C4592^3+Classes_finales!$W$31*C4592^2+Classes_finales!$W$32*C4592+Classes_finales!$W$33</f>
        <v>6.8091106513858559</v>
      </c>
      <c r="K4592">
        <f>IF(OR(C4592&lt;10,C4592&gt;450),0,IF(H4592&gt;=MAX(Classes_finales!D:D),$M$1,Donnees_SIG!J4592))</f>
        <v>7.914299999999999</v>
      </c>
      <c r="P4592" t="s">
        <v>39</v>
      </c>
    </row>
    <row r="4593" spans="1:16">
      <c r="A4593" t="s">
        <v>9220</v>
      </c>
      <c r="B4593" t="s">
        <v>9221</v>
      </c>
      <c r="C4593">
        <v>68.519096375000004</v>
      </c>
      <c r="D4593" t="s">
        <v>37</v>
      </c>
      <c r="E4593">
        <v>784484.73525170702</v>
      </c>
      <c r="F4593">
        <v>9637374.7523578499</v>
      </c>
      <c r="G4593">
        <f>IF(C4593="","",VLOOKUP(C4593,Classes_detaillees!B:D,Classes_detaillees!C$1,TRUE))</f>
        <v>70</v>
      </c>
      <c r="H4593">
        <f>IF(C4593="","",VLOOKUP(C4593,Classes_finales!B:D,Classes_finales!C$1,TRUE))</f>
        <v>70</v>
      </c>
      <c r="I4593">
        <f t="shared" si="71"/>
        <v>20</v>
      </c>
      <c r="J4593" s="31">
        <f>Classes_finales!$W$30*C4593^3+Classes_finales!$W$31*C4593^2+Classes_finales!$W$32*C4593+Classes_finales!$W$33</f>
        <v>7.3159827365649583</v>
      </c>
      <c r="K4593">
        <f>IF(OR(C4593&lt;10,C4593&gt;450),0,IF(H4593&gt;=MAX(Classes_finales!D:D),$M$1,Donnees_SIG!J4593))</f>
        <v>7.3159827365649583</v>
      </c>
      <c r="P4593" t="s">
        <v>39</v>
      </c>
    </row>
    <row r="4594" spans="1:16">
      <c r="A4594" t="s">
        <v>9222</v>
      </c>
      <c r="B4594" t="s">
        <v>9223</v>
      </c>
      <c r="C4594">
        <v>130.93620300000001</v>
      </c>
      <c r="D4594" t="s">
        <v>37</v>
      </c>
      <c r="E4594">
        <v>790485.16355188796</v>
      </c>
      <c r="F4594">
        <v>9638694.6362576708</v>
      </c>
      <c r="G4594">
        <f>IF(C4594="","",VLOOKUP(C4594,Classes_detaillees!B:D,Classes_detaillees!C$1,TRUE))</f>
        <v>135</v>
      </c>
      <c r="H4594">
        <f>IF(C4594="","",VLOOKUP(C4594,Classes_finales!B:D,Classes_finales!C$1,TRUE))</f>
        <v>80</v>
      </c>
      <c r="I4594">
        <f t="shared" si="71"/>
        <v>20</v>
      </c>
      <c r="J4594" s="31">
        <f>Classes_finales!$W$30*C4594^3+Classes_finales!$W$31*C4594^2+Classes_finales!$W$32*C4594+Classes_finales!$W$33</f>
        <v>-0.20615645241065872</v>
      </c>
      <c r="K4594">
        <f>IF(OR(C4594&lt;10,C4594&gt;450),0,IF(H4594&gt;=MAX(Classes_finales!D:D),$M$1,Donnees_SIG!J4594))</f>
        <v>7.914299999999999</v>
      </c>
      <c r="P4594" t="s">
        <v>39</v>
      </c>
    </row>
    <row r="4595" spans="1:16">
      <c r="A4595" t="s">
        <v>9224</v>
      </c>
      <c r="B4595" s="31" t="s">
        <v>9225</v>
      </c>
      <c r="C4595">
        <v>150.05470276</v>
      </c>
      <c r="D4595" t="s">
        <v>37</v>
      </c>
      <c r="E4595">
        <v>791534.06203948602</v>
      </c>
      <c r="F4595">
        <v>9638966.6973859593</v>
      </c>
      <c r="G4595">
        <f>IF(C4595="","",VLOOKUP(C4595,Classes_detaillees!B:D,Classes_detaillees!C$1,TRUE))</f>
        <v>155</v>
      </c>
      <c r="H4595">
        <f>IF(C4595="","",VLOOKUP(C4595,Classes_finales!B:D,Classes_finales!C$1,TRUE))</f>
        <v>80</v>
      </c>
      <c r="I4595">
        <f t="shared" si="71"/>
        <v>20</v>
      </c>
      <c r="J4595" s="31">
        <f>Classes_finales!$W$30*C4595^3+Classes_finales!$W$31*C4595^2+Classes_finales!$W$32*C4595+Classes_finales!$W$33</f>
        <v>-9.9773526688951151</v>
      </c>
      <c r="K4595">
        <f>IF(OR(C4595&lt;10,C4595&gt;450),0,IF(H4595&gt;=MAX(Classes_finales!D:D),$M$1,Donnees_SIG!J4595))</f>
        <v>7.914299999999999</v>
      </c>
      <c r="P4595" t="s">
        <v>39</v>
      </c>
    </row>
    <row r="4596" spans="1:16">
      <c r="A4596" t="s">
        <v>9226</v>
      </c>
      <c r="B4596" s="31" t="s">
        <v>9227</v>
      </c>
      <c r="C4596">
        <v>50.738098145000002</v>
      </c>
      <c r="D4596" t="s">
        <v>37</v>
      </c>
      <c r="E4596">
        <v>792187.92468551896</v>
      </c>
      <c r="F4596">
        <v>9638677.3394198492</v>
      </c>
      <c r="G4596">
        <f>IF(C4596="","",VLOOKUP(C4596,Classes_detaillees!B:D,Classes_detaillees!C$1,TRUE))</f>
        <v>55</v>
      </c>
      <c r="H4596">
        <f>IF(C4596="","",VLOOKUP(C4596,Classes_finales!B:D,Classes_finales!C$1,TRUE))</f>
        <v>60</v>
      </c>
      <c r="I4596">
        <f t="shared" si="71"/>
        <v>20</v>
      </c>
      <c r="J4596" s="31">
        <f>Classes_finales!$W$30*C4596^3+Classes_finales!$W$31*C4596^2+Classes_finales!$W$32*C4596+Classes_finales!$W$33</f>
        <v>5.4605207813500662</v>
      </c>
      <c r="K4596">
        <f>IF(OR(C4596&lt;10,C4596&gt;450),0,IF(H4596&gt;=MAX(Classes_finales!D:D),$M$1,Donnees_SIG!J4596))</f>
        <v>5.4605207813500662</v>
      </c>
      <c r="P4596" t="s">
        <v>39</v>
      </c>
    </row>
    <row r="4597" spans="1:16">
      <c r="A4597" t="s">
        <v>9228</v>
      </c>
      <c r="B4597" s="31" t="s">
        <v>9229</v>
      </c>
      <c r="C4597">
        <v>252.34970093000001</v>
      </c>
      <c r="D4597" t="s">
        <v>37</v>
      </c>
      <c r="E4597">
        <v>784302.54886720201</v>
      </c>
      <c r="F4597">
        <v>9635399.0437440593</v>
      </c>
      <c r="G4597">
        <f>IF(C4597="","",VLOOKUP(C4597,Classes_detaillees!B:D,Classes_detaillees!C$1,TRUE))</f>
        <v>255</v>
      </c>
      <c r="H4597">
        <f>IF(C4597="","",VLOOKUP(C4597,Classes_finales!B:D,Classes_finales!C$1,TRUE))</f>
        <v>80</v>
      </c>
      <c r="I4597">
        <f t="shared" si="71"/>
        <v>20</v>
      </c>
      <c r="J4597" s="31">
        <f>Classes_finales!$W$30*C4597^3+Classes_finales!$W$31*C4597^2+Classes_finales!$W$32*C4597+Classes_finales!$W$33</f>
        <v>-167.41663894909252</v>
      </c>
      <c r="K4597">
        <f>IF(OR(C4597&lt;10,C4597&gt;450),0,IF(H4597&gt;=MAX(Classes_finales!D:D),$M$1,Donnees_SIG!J4597))</f>
        <v>7.914299999999999</v>
      </c>
      <c r="P4597" t="s">
        <v>39</v>
      </c>
    </row>
    <row r="4598" spans="1:16">
      <c r="A4598" t="s">
        <v>9230</v>
      </c>
      <c r="B4598" s="31" t="s">
        <v>9231</v>
      </c>
      <c r="C4598">
        <v>144.45239258000001</v>
      </c>
      <c r="D4598" t="s">
        <v>37</v>
      </c>
      <c r="E4598">
        <v>790207.92578481499</v>
      </c>
      <c r="F4598">
        <v>9638790.1694849897</v>
      </c>
      <c r="G4598">
        <f>IF(C4598="","",VLOOKUP(C4598,Classes_detaillees!B:D,Classes_detaillees!C$1,TRUE))</f>
        <v>145</v>
      </c>
      <c r="H4598">
        <f>IF(C4598="","",VLOOKUP(C4598,Classes_finales!B:D,Classes_finales!C$1,TRUE))</f>
        <v>80</v>
      </c>
      <c r="I4598">
        <f t="shared" si="71"/>
        <v>20</v>
      </c>
      <c r="J4598" s="31">
        <f>Classes_finales!$W$30*C4598^3+Classes_finales!$W$31*C4598^2+Classes_finales!$W$32*C4598+Classes_finales!$W$33</f>
        <v>-6.636371531826553</v>
      </c>
      <c r="K4598">
        <f>IF(OR(C4598&lt;10,C4598&gt;450),0,IF(H4598&gt;=MAX(Classes_finales!D:D),$M$1,Donnees_SIG!J4598))</f>
        <v>7.914299999999999</v>
      </c>
      <c r="P4598" t="s">
        <v>39</v>
      </c>
    </row>
    <row r="4599" spans="1:16">
      <c r="A4599" t="s">
        <v>9232</v>
      </c>
      <c r="B4599" t="s">
        <v>9233</v>
      </c>
      <c r="C4599">
        <v>19.187200546</v>
      </c>
      <c r="D4599" t="s">
        <v>37</v>
      </c>
      <c r="E4599">
        <v>789807.69755665702</v>
      </c>
      <c r="F4599">
        <v>9637298.4249944799</v>
      </c>
      <c r="G4599">
        <f>IF(C4599="","",VLOOKUP(C4599,Classes_detaillees!B:D,Classes_detaillees!C$1,TRUE))</f>
        <v>20</v>
      </c>
      <c r="H4599">
        <f>IF(C4599="","",VLOOKUP(C4599,Classes_finales!B:D,Classes_finales!C$1,TRUE))</f>
        <v>30</v>
      </c>
      <c r="I4599">
        <f t="shared" si="71"/>
        <v>20</v>
      </c>
      <c r="J4599" s="31">
        <f>Classes_finales!$W$30*C4599^3+Classes_finales!$W$31*C4599^2+Classes_finales!$W$32*C4599+Classes_finales!$W$33</f>
        <v>1.2827039283684432</v>
      </c>
      <c r="K4599">
        <f>IF(OR(C4599&lt;10,C4599&gt;450),0,IF(H4599&gt;=MAX(Classes_finales!D:D),$M$1,Donnees_SIG!J4599))</f>
        <v>1.2827039283684432</v>
      </c>
      <c r="P4599" t="s">
        <v>39</v>
      </c>
    </row>
    <row r="4600" spans="1:16">
      <c r="A4600" t="s">
        <v>9234</v>
      </c>
      <c r="B4600" t="s">
        <v>9235</v>
      </c>
      <c r="C4600">
        <v>86.421997070000003</v>
      </c>
      <c r="D4600" t="s">
        <v>37</v>
      </c>
      <c r="E4600">
        <v>790599.67405058094</v>
      </c>
      <c r="F4600">
        <v>9638795.0343382396</v>
      </c>
      <c r="G4600">
        <f>IF(C4600="","",VLOOKUP(C4600,Classes_detaillees!B:D,Classes_detaillees!C$1,TRUE))</f>
        <v>90</v>
      </c>
      <c r="H4600">
        <f>IF(C4600="","",VLOOKUP(C4600,Classes_finales!B:D,Classes_finales!C$1,TRUE))</f>
        <v>80</v>
      </c>
      <c r="I4600">
        <f t="shared" si="71"/>
        <v>20</v>
      </c>
      <c r="J4600" s="31">
        <f>Classes_finales!$W$30*C4600^3+Classes_finales!$W$31*C4600^2+Classes_finales!$W$32*C4600+Classes_finales!$W$33</f>
        <v>7.9616812804699659</v>
      </c>
      <c r="K4600">
        <f>IF(OR(C4600&lt;10,C4600&gt;450),0,IF(H4600&gt;=MAX(Classes_finales!D:D),$M$1,Donnees_SIG!J4600))</f>
        <v>7.914299999999999</v>
      </c>
      <c r="P4600" t="s">
        <v>39</v>
      </c>
    </row>
    <row r="4601" spans="1:16">
      <c r="A4601" t="s">
        <v>9236</v>
      </c>
      <c r="B4601" t="s">
        <v>9237</v>
      </c>
      <c r="C4601">
        <v>57.422000885000003</v>
      </c>
      <c r="D4601" t="s">
        <v>37</v>
      </c>
      <c r="E4601">
        <v>793594.529727755</v>
      </c>
      <c r="F4601">
        <v>9639248.2475847993</v>
      </c>
      <c r="G4601">
        <f>IF(C4601="","",VLOOKUP(C4601,Classes_detaillees!B:D,Classes_detaillees!C$1,TRUE))</f>
        <v>60</v>
      </c>
      <c r="H4601">
        <f>IF(C4601="","",VLOOKUP(C4601,Classes_finales!B:D,Classes_finales!C$1,TRUE))</f>
        <v>60</v>
      </c>
      <c r="I4601">
        <f t="shared" si="71"/>
        <v>20</v>
      </c>
      <c r="J4601" s="31">
        <f>Classes_finales!$W$30*C4601^3+Classes_finales!$W$31*C4601^2+Classes_finales!$W$32*C4601+Classes_finales!$W$33</f>
        <v>6.2569060533629166</v>
      </c>
      <c r="K4601">
        <f>IF(OR(C4601&lt;10,C4601&gt;450),0,IF(H4601&gt;=MAX(Classes_finales!D:D),$M$1,Donnees_SIG!J4601))</f>
        <v>6.2569060533629166</v>
      </c>
      <c r="P4601" t="s">
        <v>39</v>
      </c>
    </row>
    <row r="4602" spans="1:16">
      <c r="A4602" t="s">
        <v>9238</v>
      </c>
      <c r="B4602" t="s">
        <v>9239</v>
      </c>
      <c r="C4602">
        <v>103.06490325999999</v>
      </c>
      <c r="D4602" t="s">
        <v>37</v>
      </c>
      <c r="E4602">
        <v>790508.62005805003</v>
      </c>
      <c r="F4602">
        <v>9637950.4468311705</v>
      </c>
      <c r="G4602">
        <f>IF(C4602="","",VLOOKUP(C4602,Classes_detaillees!B:D,Classes_detaillees!C$1,TRUE))</f>
        <v>105</v>
      </c>
      <c r="H4602">
        <f>IF(C4602="","",VLOOKUP(C4602,Classes_finales!B:D,Classes_finales!C$1,TRUE))</f>
        <v>80</v>
      </c>
      <c r="I4602">
        <f t="shared" si="71"/>
        <v>20</v>
      </c>
      <c r="J4602" s="31">
        <f>Classes_finales!$W$30*C4602^3+Classes_finales!$W$31*C4602^2+Classes_finales!$W$32*C4602+Classes_finales!$W$33</f>
        <v>6.8600368608536169</v>
      </c>
      <c r="K4602">
        <f>IF(OR(C4602&lt;10,C4602&gt;450),0,IF(H4602&gt;=MAX(Classes_finales!D:D),$M$1,Donnees_SIG!J4602))</f>
        <v>7.914299999999999</v>
      </c>
      <c r="P4602" t="s">
        <v>39</v>
      </c>
    </row>
    <row r="4603" spans="1:16">
      <c r="A4603" t="s">
        <v>9240</v>
      </c>
      <c r="B4603" s="31" t="s">
        <v>9241</v>
      </c>
      <c r="C4603">
        <v>176.35519409</v>
      </c>
      <c r="D4603" t="s">
        <v>37</v>
      </c>
      <c r="E4603">
        <v>790034.17713478301</v>
      </c>
      <c r="F4603">
        <v>9638798.2085260991</v>
      </c>
      <c r="G4603">
        <f>IF(C4603="","",VLOOKUP(C4603,Classes_detaillees!B:D,Classes_detaillees!C$1,TRUE))</f>
        <v>180</v>
      </c>
      <c r="H4603">
        <f>IF(C4603="","",VLOOKUP(C4603,Classes_finales!B:D,Classes_finales!C$1,TRUE))</f>
        <v>80</v>
      </c>
      <c r="I4603">
        <f t="shared" si="71"/>
        <v>20</v>
      </c>
      <c r="J4603" s="31">
        <f>Classes_finales!$W$30*C4603^3+Classes_finales!$W$31*C4603^2+Classes_finales!$W$32*C4603+Classes_finales!$W$33</f>
        <v>-31.717552298494851</v>
      </c>
      <c r="K4603">
        <f>IF(OR(C4603&lt;10,C4603&gt;450),0,IF(H4603&gt;=MAX(Classes_finales!D:D),$M$1,Donnees_SIG!J4603))</f>
        <v>7.914299999999999</v>
      </c>
      <c r="P4603" t="s">
        <v>39</v>
      </c>
    </row>
    <row r="4604" spans="1:16">
      <c r="A4604" t="s">
        <v>9242</v>
      </c>
      <c r="B4604" t="s">
        <v>9243</v>
      </c>
      <c r="C4604">
        <v>132.18989563</v>
      </c>
      <c r="D4604" t="s">
        <v>37</v>
      </c>
      <c r="E4604">
        <v>791638.03704761097</v>
      </c>
      <c r="F4604">
        <v>9639162.0407134797</v>
      </c>
      <c r="G4604">
        <f>IF(C4604="","",VLOOKUP(C4604,Classes_detaillees!B:D,Classes_detaillees!C$1,TRUE))</f>
        <v>135</v>
      </c>
      <c r="H4604">
        <f>IF(C4604="","",VLOOKUP(C4604,Classes_finales!B:D,Classes_finales!C$1,TRUE))</f>
        <v>80</v>
      </c>
      <c r="I4604">
        <f t="shared" si="71"/>
        <v>20</v>
      </c>
      <c r="J4604" s="31">
        <f>Classes_finales!$W$30*C4604^3+Classes_finales!$W$31*C4604^2+Classes_finales!$W$32*C4604+Classes_finales!$W$33</f>
        <v>-0.7110944463339357</v>
      </c>
      <c r="K4604">
        <f>IF(OR(C4604&lt;10,C4604&gt;450),0,IF(H4604&gt;=MAX(Classes_finales!D:D),$M$1,Donnees_SIG!J4604))</f>
        <v>7.914299999999999</v>
      </c>
      <c r="P4604" t="s">
        <v>39</v>
      </c>
    </row>
    <row r="4605" spans="1:16">
      <c r="A4605" t="s">
        <v>9244</v>
      </c>
      <c r="B4605" t="s">
        <v>9245</v>
      </c>
      <c r="C4605">
        <v>63.954399109000001</v>
      </c>
      <c r="D4605" t="s">
        <v>37</v>
      </c>
      <c r="E4605">
        <v>790880.79751290195</v>
      </c>
      <c r="F4605">
        <v>9638247.2236775495</v>
      </c>
      <c r="G4605">
        <f>IF(C4605="","",VLOOKUP(C4605,Classes_detaillees!B:D,Classes_detaillees!C$1,TRUE))</f>
        <v>65</v>
      </c>
      <c r="H4605">
        <f>IF(C4605="","",VLOOKUP(C4605,Classes_finales!B:D,Classes_finales!C$1,TRUE))</f>
        <v>70</v>
      </c>
      <c r="I4605">
        <f t="shared" si="71"/>
        <v>20</v>
      </c>
      <c r="J4605" s="31">
        <f>Classes_finales!$W$30*C4605^3+Classes_finales!$W$31*C4605^2+Classes_finales!$W$32*C4605+Classes_finales!$W$33</f>
        <v>6.9279875649814802</v>
      </c>
      <c r="K4605">
        <f>IF(OR(C4605&lt;10,C4605&gt;450),0,IF(H4605&gt;=MAX(Classes_finales!D:D),$M$1,Donnees_SIG!J4605))</f>
        <v>6.9279875649814802</v>
      </c>
      <c r="P4605" t="s">
        <v>39</v>
      </c>
    </row>
    <row r="4606" spans="1:16">
      <c r="A4606" t="s">
        <v>9246</v>
      </c>
      <c r="B4606" t="s">
        <v>9247</v>
      </c>
      <c r="C4606">
        <v>56.889099121000001</v>
      </c>
      <c r="D4606" t="s">
        <v>37</v>
      </c>
      <c r="E4606">
        <v>791800.17701261397</v>
      </c>
      <c r="F4606">
        <v>9637733.4252973199</v>
      </c>
      <c r="G4606">
        <f>IF(C4606="","",VLOOKUP(C4606,Classes_detaillees!B:D,Classes_detaillees!C$1,TRUE))</f>
        <v>60</v>
      </c>
      <c r="H4606">
        <f>IF(C4606="","",VLOOKUP(C4606,Classes_finales!B:D,Classes_finales!C$1,TRUE))</f>
        <v>60</v>
      </c>
      <c r="I4606">
        <f t="shared" si="71"/>
        <v>20</v>
      </c>
      <c r="J4606" s="31">
        <f>Classes_finales!$W$30*C4606^3+Classes_finales!$W$31*C4606^2+Classes_finales!$W$32*C4606+Classes_finales!$W$33</f>
        <v>6.1970198393773135</v>
      </c>
      <c r="K4606">
        <f>IF(OR(C4606&lt;10,C4606&gt;450),0,IF(H4606&gt;=MAX(Classes_finales!D:D),$M$1,Donnees_SIG!J4606))</f>
        <v>6.1970198393773135</v>
      </c>
      <c r="P4606" t="s">
        <v>39</v>
      </c>
    </row>
    <row r="4607" spans="1:16">
      <c r="A4607" t="s">
        <v>9248</v>
      </c>
      <c r="B4607" t="s">
        <v>9249</v>
      </c>
      <c r="C4607">
        <v>71.298599242999998</v>
      </c>
      <c r="D4607" t="s">
        <v>37</v>
      </c>
      <c r="E4607">
        <v>789597.03433068201</v>
      </c>
      <c r="F4607">
        <v>9638895.2138936408</v>
      </c>
      <c r="G4607">
        <f>IF(C4607="","",VLOOKUP(C4607,Classes_detaillees!B:D,Classes_detaillees!C$1,TRUE))</f>
        <v>75</v>
      </c>
      <c r="H4607">
        <f>IF(C4607="","",VLOOKUP(C4607,Classes_finales!B:D,Classes_finales!C$1,TRUE))</f>
        <v>80</v>
      </c>
      <c r="I4607">
        <f t="shared" si="71"/>
        <v>20</v>
      </c>
      <c r="J4607" s="31">
        <f>Classes_finales!$W$30*C4607^3+Classes_finales!$W$31*C4607^2+Classes_finales!$W$32*C4607+Classes_finales!$W$33</f>
        <v>7.5139541682246289</v>
      </c>
      <c r="K4607">
        <f>IF(OR(C4607&lt;10,C4607&gt;450),0,IF(H4607&gt;=MAX(Classes_finales!D:D),$M$1,Donnees_SIG!J4607))</f>
        <v>7.914299999999999</v>
      </c>
      <c r="P4607" t="s">
        <v>39</v>
      </c>
    </row>
    <row r="4608" spans="1:16">
      <c r="A4608" t="s">
        <v>9250</v>
      </c>
      <c r="B4608" s="31" t="s">
        <v>9251</v>
      </c>
      <c r="C4608">
        <v>62.194099426000001</v>
      </c>
      <c r="D4608" t="s">
        <v>37</v>
      </c>
      <c r="E4608">
        <v>790933.23634574201</v>
      </c>
      <c r="F4608">
        <v>9639328.0928395409</v>
      </c>
      <c r="G4608">
        <f>IF(C4608="","",VLOOKUP(C4608,Classes_detaillees!B:D,Classes_detaillees!C$1,TRUE))</f>
        <v>65</v>
      </c>
      <c r="H4608">
        <f>IF(C4608="","",VLOOKUP(C4608,Classes_finales!B:D,Classes_finales!C$1,TRUE))</f>
        <v>70</v>
      </c>
      <c r="I4608">
        <f t="shared" si="71"/>
        <v>20</v>
      </c>
      <c r="J4608" s="31">
        <f>Classes_finales!$W$30*C4608^3+Classes_finales!$W$31*C4608^2+Classes_finales!$W$32*C4608+Classes_finales!$W$33</f>
        <v>6.7595100775147419</v>
      </c>
      <c r="K4608">
        <f>IF(OR(C4608&lt;10,C4608&gt;450),0,IF(H4608&gt;=MAX(Classes_finales!D:D),$M$1,Donnees_SIG!J4608))</f>
        <v>6.7595100775147419</v>
      </c>
      <c r="P4608" t="s">
        <v>39</v>
      </c>
    </row>
    <row r="4609" spans="1:16">
      <c r="A4609" t="s">
        <v>9252</v>
      </c>
      <c r="B4609" t="s">
        <v>9253</v>
      </c>
      <c r="C4609">
        <v>343.84399414000001</v>
      </c>
      <c r="D4609" t="s">
        <v>37</v>
      </c>
      <c r="E4609">
        <v>784574.01889980806</v>
      </c>
      <c r="F4609">
        <v>9634896.0330360197</v>
      </c>
      <c r="G4609">
        <f>IF(C4609="","",VLOOKUP(C4609,Classes_detaillees!B:D,Classes_detaillees!C$1,TRUE))</f>
        <v>345</v>
      </c>
      <c r="H4609">
        <f>IF(C4609="","",VLOOKUP(C4609,Classes_finales!B:D,Classes_finales!C$1,TRUE))</f>
        <v>80</v>
      </c>
      <c r="I4609">
        <f t="shared" si="71"/>
        <v>20</v>
      </c>
      <c r="J4609" s="31">
        <f>Classes_finales!$W$30*C4609^3+Classes_finales!$W$31*C4609^2+Classes_finales!$W$32*C4609+Classes_finales!$W$33</f>
        <v>-533.85436934981044</v>
      </c>
      <c r="K4609">
        <f>IF(OR(C4609&lt;10,C4609&gt;450),0,IF(H4609&gt;=MAX(Classes_finales!D:D),$M$1,Donnees_SIG!J4609))</f>
        <v>7.914299999999999</v>
      </c>
      <c r="P4609" t="s">
        <v>39</v>
      </c>
    </row>
    <row r="4610" spans="1:16">
      <c r="A4610" t="s">
        <v>9254</v>
      </c>
      <c r="B4610" t="s">
        <v>9255</v>
      </c>
      <c r="C4610">
        <v>121.13210297000001</v>
      </c>
      <c r="D4610" t="s">
        <v>37</v>
      </c>
      <c r="E4610">
        <v>790652.88839381002</v>
      </c>
      <c r="F4610">
        <v>9638635.6507767104</v>
      </c>
      <c r="G4610">
        <f>IF(C4610="","",VLOOKUP(C4610,Classes_detaillees!B:D,Classes_detaillees!C$1,TRUE))</f>
        <v>125</v>
      </c>
      <c r="H4610">
        <f>IF(C4610="","",VLOOKUP(C4610,Classes_finales!B:D,Classes_finales!C$1,TRUE))</f>
        <v>80</v>
      </c>
      <c r="I4610">
        <f t="shared" si="71"/>
        <v>20</v>
      </c>
      <c r="J4610" s="31">
        <f>Classes_finales!$W$30*C4610^3+Classes_finales!$W$31*C4610^2+Classes_finales!$W$32*C4610+Classes_finales!$W$33</f>
        <v>3.1478927560426082</v>
      </c>
      <c r="K4610">
        <f>IF(OR(C4610&lt;10,C4610&gt;450),0,IF(H4610&gt;=MAX(Classes_finales!D:D),$M$1,Donnees_SIG!J4610))</f>
        <v>7.914299999999999</v>
      </c>
      <c r="P4610" t="s">
        <v>39</v>
      </c>
    </row>
    <row r="4611" spans="1:16">
      <c r="A4611" t="s">
        <v>9256</v>
      </c>
      <c r="B4611" t="s">
        <v>9257</v>
      </c>
      <c r="C4611">
        <v>21.710699081000001</v>
      </c>
      <c r="D4611" t="s">
        <v>37</v>
      </c>
      <c r="E4611">
        <v>793417.561378913</v>
      </c>
      <c r="F4611">
        <v>9639215.5988057591</v>
      </c>
      <c r="G4611">
        <f>IF(C4611="","",VLOOKUP(C4611,Classes_detaillees!B:D,Classes_detaillees!C$1,TRUE))</f>
        <v>25</v>
      </c>
      <c r="H4611">
        <f>IF(C4611="","",VLOOKUP(C4611,Classes_finales!B:D,Classes_finales!C$1,TRUE))</f>
        <v>30</v>
      </c>
      <c r="I4611">
        <f t="shared" ref="I4611:I4674" si="72">IF(E4611="","",20)</f>
        <v>20</v>
      </c>
      <c r="J4611" s="31">
        <f>Classes_finales!$W$30*C4611^3+Classes_finales!$W$31*C4611^2+Classes_finales!$W$32*C4611+Classes_finales!$W$33</f>
        <v>1.5899498833175203</v>
      </c>
      <c r="K4611">
        <f>IF(OR(C4611&lt;10,C4611&gt;450),0,IF(H4611&gt;=MAX(Classes_finales!D:D),$M$1,Donnees_SIG!J4611))</f>
        <v>1.5899498833175203</v>
      </c>
      <c r="P4611" t="s">
        <v>39</v>
      </c>
    </row>
    <row r="4612" spans="1:16">
      <c r="A4612" t="s">
        <v>9258</v>
      </c>
      <c r="B4612" t="s">
        <v>9259</v>
      </c>
      <c r="C4612">
        <v>34.700801849000001</v>
      </c>
      <c r="D4612" t="s">
        <v>37</v>
      </c>
      <c r="E4612">
        <v>792224.58782665001</v>
      </c>
      <c r="F4612">
        <v>9638533.3212489504</v>
      </c>
      <c r="G4612">
        <f>IF(C4612="","",VLOOKUP(C4612,Classes_detaillees!B:D,Classes_detaillees!C$1,TRUE))</f>
        <v>35</v>
      </c>
      <c r="H4612">
        <f>IF(C4612="","",VLOOKUP(C4612,Classes_finales!B:D,Classes_finales!C$1,TRUE))</f>
        <v>35</v>
      </c>
      <c r="I4612">
        <f t="shared" si="72"/>
        <v>20</v>
      </c>
      <c r="J4612" s="31">
        <f>Classes_finales!$W$30*C4612^3+Classes_finales!$W$31*C4612^2+Classes_finales!$W$32*C4612+Classes_finales!$W$33</f>
        <v>3.3101996616875349</v>
      </c>
      <c r="K4612">
        <f>IF(OR(C4612&lt;10,C4612&gt;450),0,IF(H4612&gt;=MAX(Classes_finales!D:D),$M$1,Donnees_SIG!J4612))</f>
        <v>3.3101996616875349</v>
      </c>
      <c r="P4612" t="s">
        <v>39</v>
      </c>
    </row>
    <row r="4613" spans="1:16">
      <c r="A4613" t="s">
        <v>9260</v>
      </c>
      <c r="B4613" s="31" t="s">
        <v>9261</v>
      </c>
      <c r="C4613">
        <v>60.516300201</v>
      </c>
      <c r="D4613" t="s">
        <v>37</v>
      </c>
      <c r="E4613">
        <v>790463.39173484698</v>
      </c>
      <c r="F4613">
        <v>9638243.0019861702</v>
      </c>
      <c r="G4613">
        <f>IF(C4613="","",VLOOKUP(C4613,Classes_detaillees!B:D,Classes_detaillees!C$1,TRUE))</f>
        <v>65</v>
      </c>
      <c r="H4613">
        <f>IF(C4613="","",VLOOKUP(C4613,Classes_finales!B:D,Classes_finales!C$1,TRUE))</f>
        <v>70</v>
      </c>
      <c r="I4613">
        <f t="shared" si="72"/>
        <v>20</v>
      </c>
      <c r="J4613" s="31">
        <f>Classes_finales!$W$30*C4613^3+Classes_finales!$W$31*C4613^2+Classes_finales!$W$32*C4613+Classes_finales!$W$33</f>
        <v>6.5900839462677983</v>
      </c>
      <c r="K4613">
        <f>IF(OR(C4613&lt;10,C4613&gt;450),0,IF(H4613&gt;=MAX(Classes_finales!D:D),$M$1,Donnees_SIG!J4613))</f>
        <v>6.5900839462677983</v>
      </c>
      <c r="P4613" t="s">
        <v>39</v>
      </c>
    </row>
    <row r="4614" spans="1:16">
      <c r="A4614" t="s">
        <v>9262</v>
      </c>
      <c r="B4614" s="31" t="s">
        <v>9263</v>
      </c>
      <c r="C4614">
        <v>55.800701140999998</v>
      </c>
      <c r="D4614" t="s">
        <v>37</v>
      </c>
      <c r="E4614">
        <v>790582.72638464102</v>
      </c>
      <c r="F4614">
        <v>9637938.3376780506</v>
      </c>
      <c r="G4614">
        <f>IF(C4614="","",VLOOKUP(C4614,Classes_detaillees!B:D,Classes_detaillees!C$1,TRUE))</f>
        <v>60</v>
      </c>
      <c r="H4614">
        <f>IF(C4614="","",VLOOKUP(C4614,Classes_finales!B:D,Classes_finales!C$1,TRUE))</f>
        <v>60</v>
      </c>
      <c r="I4614">
        <f t="shared" si="72"/>
        <v>20</v>
      </c>
      <c r="J4614" s="31">
        <f>Classes_finales!$W$30*C4614^3+Classes_finales!$W$31*C4614^2+Classes_finales!$W$32*C4614+Classes_finales!$W$33</f>
        <v>6.0725868124570628</v>
      </c>
      <c r="K4614">
        <f>IF(OR(C4614&lt;10,C4614&gt;450),0,IF(H4614&gt;=MAX(Classes_finales!D:D),$M$1,Donnees_SIG!J4614))</f>
        <v>6.0725868124570628</v>
      </c>
      <c r="P4614" t="s">
        <v>39</v>
      </c>
    </row>
    <row r="4615" spans="1:16">
      <c r="A4615" t="s">
        <v>9264</v>
      </c>
      <c r="B4615" t="s">
        <v>9265</v>
      </c>
      <c r="C4615">
        <v>87.585899353000002</v>
      </c>
      <c r="D4615" t="s">
        <v>37</v>
      </c>
      <c r="E4615">
        <v>783273.49313553504</v>
      </c>
      <c r="F4615">
        <v>9636699.4766591601</v>
      </c>
      <c r="G4615">
        <f>IF(C4615="","",VLOOKUP(C4615,Classes_detaillees!B:D,Classes_detaillees!C$1,TRUE))</f>
        <v>90</v>
      </c>
      <c r="H4615">
        <f>IF(C4615="","",VLOOKUP(C4615,Classes_finales!B:D,Classes_finales!C$1,TRUE))</f>
        <v>80</v>
      </c>
      <c r="I4615">
        <f t="shared" si="72"/>
        <v>20</v>
      </c>
      <c r="J4615" s="31">
        <f>Classes_finales!$W$30*C4615^3+Classes_finales!$W$31*C4615^2+Classes_finales!$W$32*C4615+Classes_finales!$W$33</f>
        <v>7.9448388910983336</v>
      </c>
      <c r="K4615">
        <f>IF(OR(C4615&lt;10,C4615&gt;450),0,IF(H4615&gt;=MAX(Classes_finales!D:D),$M$1,Donnees_SIG!J4615))</f>
        <v>7.914299999999999</v>
      </c>
      <c r="P4615" t="s">
        <v>39</v>
      </c>
    </row>
    <row r="4616" spans="1:16">
      <c r="A4616" t="s">
        <v>9266</v>
      </c>
      <c r="B4616" t="s">
        <v>9267</v>
      </c>
      <c r="C4616">
        <v>116.65000153</v>
      </c>
      <c r="D4616" t="s">
        <v>37</v>
      </c>
      <c r="E4616">
        <v>789868.39169663202</v>
      </c>
      <c r="F4616">
        <v>9637373.3545758203</v>
      </c>
      <c r="G4616">
        <f>IF(C4616="","",VLOOKUP(C4616,Classes_detaillees!B:D,Classes_detaillees!C$1,TRUE))</f>
        <v>120</v>
      </c>
      <c r="H4616">
        <f>IF(C4616="","",VLOOKUP(C4616,Classes_finales!B:D,Classes_finales!C$1,TRUE))</f>
        <v>80</v>
      </c>
      <c r="I4616">
        <f t="shared" si="72"/>
        <v>20</v>
      </c>
      <c r="J4616" s="31">
        <f>Classes_finales!$W$30*C4616^3+Classes_finales!$W$31*C4616^2+Classes_finales!$W$32*C4616+Classes_finales!$W$33</f>
        <v>4.3499240307017608</v>
      </c>
      <c r="K4616">
        <f>IF(OR(C4616&lt;10,C4616&gt;450),0,IF(H4616&gt;=MAX(Classes_finales!D:D),$M$1,Donnees_SIG!J4616))</f>
        <v>7.914299999999999</v>
      </c>
      <c r="P4616" t="s">
        <v>39</v>
      </c>
    </row>
    <row r="4617" spans="1:16">
      <c r="A4617" t="s">
        <v>9268</v>
      </c>
      <c r="B4617" t="s">
        <v>9269</v>
      </c>
      <c r="C4617">
        <v>141.0243988</v>
      </c>
      <c r="D4617" t="s">
        <v>37</v>
      </c>
      <c r="E4617">
        <v>792197.87417478894</v>
      </c>
      <c r="F4617">
        <v>9638602.7180383299</v>
      </c>
      <c r="G4617">
        <f>IF(C4617="","",VLOOKUP(C4617,Classes_detaillees!B:D,Classes_detaillees!C$1,TRUE))</f>
        <v>145</v>
      </c>
      <c r="H4617">
        <f>IF(C4617="","",VLOOKUP(C4617,Classes_finales!B:D,Classes_finales!C$1,TRUE))</f>
        <v>80</v>
      </c>
      <c r="I4617">
        <f t="shared" si="72"/>
        <v>20</v>
      </c>
      <c r="J4617" s="31">
        <f>Classes_finales!$W$30*C4617^3+Classes_finales!$W$31*C4617^2+Classes_finales!$W$32*C4617+Classes_finales!$W$33</f>
        <v>-4.7936027722055243</v>
      </c>
      <c r="K4617">
        <f>IF(OR(C4617&lt;10,C4617&gt;450),0,IF(H4617&gt;=MAX(Classes_finales!D:D),$M$1,Donnees_SIG!J4617))</f>
        <v>7.914299999999999</v>
      </c>
      <c r="P4617" t="s">
        <v>39</v>
      </c>
    </row>
    <row r="4618" spans="1:16">
      <c r="A4618" t="s">
        <v>9270</v>
      </c>
      <c r="B4618" t="s">
        <v>9271</v>
      </c>
      <c r="C4618">
        <v>91.338897704999994</v>
      </c>
      <c r="D4618" t="s">
        <v>37</v>
      </c>
      <c r="E4618">
        <v>793360.79491382197</v>
      </c>
      <c r="F4618">
        <v>9639189.0055634398</v>
      </c>
      <c r="G4618">
        <f>IF(C4618="","",VLOOKUP(C4618,Classes_detaillees!B:D,Classes_detaillees!C$1,TRUE))</f>
        <v>95</v>
      </c>
      <c r="H4618">
        <f>IF(C4618="","",VLOOKUP(C4618,Classes_finales!B:D,Classes_finales!C$1,TRUE))</f>
        <v>80</v>
      </c>
      <c r="I4618">
        <f t="shared" si="72"/>
        <v>20</v>
      </c>
      <c r="J4618" s="31">
        <f>Classes_finales!$W$30*C4618^3+Classes_finales!$W$31*C4618^2+Classes_finales!$W$32*C4618+Classes_finales!$W$33</f>
        <v>7.8331980119374354</v>
      </c>
      <c r="K4618">
        <f>IF(OR(C4618&lt;10,C4618&gt;450),0,IF(H4618&gt;=MAX(Classes_finales!D:D),$M$1,Donnees_SIG!J4618))</f>
        <v>7.914299999999999</v>
      </c>
      <c r="P4618" t="s">
        <v>39</v>
      </c>
    </row>
    <row r="4619" spans="1:16">
      <c r="A4619" t="s">
        <v>9272</v>
      </c>
      <c r="B4619" t="s">
        <v>9273</v>
      </c>
      <c r="C4619">
        <v>98.076896667</v>
      </c>
      <c r="D4619" t="s">
        <v>37</v>
      </c>
      <c r="E4619">
        <v>792050.18605141598</v>
      </c>
      <c r="F4619">
        <v>9639717.1676151901</v>
      </c>
      <c r="G4619">
        <f>IF(C4619="","",VLOOKUP(C4619,Classes_detaillees!B:D,Classes_detaillees!C$1,TRUE))</f>
        <v>100</v>
      </c>
      <c r="H4619">
        <f>IF(C4619="","",VLOOKUP(C4619,Classes_finales!B:D,Classes_finales!C$1,TRUE))</f>
        <v>80</v>
      </c>
      <c r="I4619">
        <f t="shared" si="72"/>
        <v>20</v>
      </c>
      <c r="J4619" s="31">
        <f>Classes_finales!$W$30*C4619^3+Classes_finales!$W$31*C4619^2+Classes_finales!$W$32*C4619+Classes_finales!$W$33</f>
        <v>7.3966605584782545</v>
      </c>
      <c r="K4619">
        <f>IF(OR(C4619&lt;10,C4619&gt;450),0,IF(H4619&gt;=MAX(Classes_finales!D:D),$M$1,Donnees_SIG!J4619))</f>
        <v>7.914299999999999</v>
      </c>
      <c r="P4619" t="s">
        <v>39</v>
      </c>
    </row>
    <row r="4620" spans="1:16">
      <c r="A4620" t="s">
        <v>9274</v>
      </c>
      <c r="B4620" t="s">
        <v>9275</v>
      </c>
      <c r="C4620">
        <v>72.400901794000006</v>
      </c>
      <c r="D4620" t="s">
        <v>37</v>
      </c>
      <c r="E4620">
        <v>789786.34368219704</v>
      </c>
      <c r="F4620">
        <v>9638999.6170273907</v>
      </c>
      <c r="G4620">
        <f>IF(C4620="","",VLOOKUP(C4620,Classes_detaillees!B:D,Classes_detaillees!C$1,TRUE))</f>
        <v>75</v>
      </c>
      <c r="H4620">
        <f>IF(C4620="","",VLOOKUP(C4620,Classes_finales!B:D,Classes_finales!C$1,TRUE))</f>
        <v>80</v>
      </c>
      <c r="I4620">
        <f t="shared" si="72"/>
        <v>20</v>
      </c>
      <c r="J4620" s="31">
        <f>Classes_finales!$W$30*C4620^3+Classes_finales!$W$31*C4620^2+Classes_finales!$W$32*C4620+Classes_finales!$W$33</f>
        <v>7.5837184865686087</v>
      </c>
      <c r="K4620">
        <f>IF(OR(C4620&lt;10,C4620&gt;450),0,IF(H4620&gt;=MAX(Classes_finales!D:D),$M$1,Donnees_SIG!J4620))</f>
        <v>7.914299999999999</v>
      </c>
      <c r="P4620" t="s">
        <v>39</v>
      </c>
    </row>
    <row r="4621" spans="1:16">
      <c r="A4621" t="s">
        <v>9276</v>
      </c>
      <c r="B4621" t="s">
        <v>9277</v>
      </c>
      <c r="C4621">
        <v>16.085800170999999</v>
      </c>
      <c r="D4621" t="s">
        <v>37</v>
      </c>
      <c r="E4621">
        <v>789890.19022998505</v>
      </c>
      <c r="F4621">
        <v>9637407.1104768608</v>
      </c>
      <c r="G4621">
        <f>IF(C4621="","",VLOOKUP(C4621,Classes_detaillees!B:D,Classes_detaillees!C$1,TRUE))</f>
        <v>20</v>
      </c>
      <c r="H4621">
        <f>IF(C4621="","",VLOOKUP(C4621,Classes_finales!B:D,Classes_finales!C$1,TRUE))</f>
        <v>30</v>
      </c>
      <c r="I4621">
        <f t="shared" si="72"/>
        <v>20</v>
      </c>
      <c r="J4621" s="31">
        <f>Classes_finales!$W$30*C4621^3+Classes_finales!$W$31*C4621^2+Classes_finales!$W$32*C4621+Classes_finales!$W$33</f>
        <v>0.92359358697907634</v>
      </c>
      <c r="K4621">
        <f>IF(OR(C4621&lt;10,C4621&gt;450),0,IF(H4621&gt;=MAX(Classes_finales!D:D),$M$1,Donnees_SIG!J4621))</f>
        <v>0.92359358697907634</v>
      </c>
      <c r="P4621" t="s">
        <v>39</v>
      </c>
    </row>
    <row r="4622" spans="1:16">
      <c r="A4622" t="s">
        <v>9278</v>
      </c>
      <c r="B4622" t="s">
        <v>9279</v>
      </c>
      <c r="C4622">
        <v>19.752599715999999</v>
      </c>
      <c r="D4622" t="s">
        <v>37</v>
      </c>
      <c r="E4622">
        <v>792508.76226657105</v>
      </c>
      <c r="F4622">
        <v>9638575.9080918003</v>
      </c>
      <c r="G4622">
        <f>IF(C4622="","",VLOOKUP(C4622,Classes_detaillees!B:D,Classes_detaillees!C$1,TRUE))</f>
        <v>20</v>
      </c>
      <c r="H4622">
        <f>IF(C4622="","",VLOOKUP(C4622,Classes_finales!B:D,Classes_finales!C$1,TRUE))</f>
        <v>30</v>
      </c>
      <c r="I4622">
        <f t="shared" si="72"/>
        <v>20</v>
      </c>
      <c r="J4622" s="31">
        <f>Classes_finales!$W$30*C4622^3+Classes_finales!$W$31*C4622^2+Classes_finales!$W$32*C4622+Classes_finales!$W$33</f>
        <v>1.3504508154170145</v>
      </c>
      <c r="K4622">
        <f>IF(OR(C4622&lt;10,C4622&gt;450),0,IF(H4622&gt;=MAX(Classes_finales!D:D),$M$1,Donnees_SIG!J4622))</f>
        <v>1.3504508154170145</v>
      </c>
      <c r="P4622" t="s">
        <v>39</v>
      </c>
    </row>
    <row r="4623" spans="1:16">
      <c r="A4623" t="s">
        <v>9280</v>
      </c>
      <c r="B4623" s="31" t="s">
        <v>9281</v>
      </c>
      <c r="C4623">
        <v>50.993301391999999</v>
      </c>
      <c r="D4623" t="s">
        <v>37</v>
      </c>
      <c r="E4623">
        <v>790157.00878875901</v>
      </c>
      <c r="F4623">
        <v>9637611.8293561693</v>
      </c>
      <c r="G4623">
        <f>IF(C4623="","",VLOOKUP(C4623,Classes_detaillees!B:D,Classes_detaillees!C$1,TRUE))</f>
        <v>55</v>
      </c>
      <c r="H4623">
        <f>IF(C4623="","",VLOOKUP(C4623,Classes_finales!B:D,Classes_finales!C$1,TRUE))</f>
        <v>60</v>
      </c>
      <c r="I4623">
        <f t="shared" si="72"/>
        <v>20</v>
      </c>
      <c r="J4623" s="31">
        <f>Classes_finales!$W$30*C4623^3+Classes_finales!$W$31*C4623^2+Classes_finales!$W$32*C4623+Classes_finales!$W$33</f>
        <v>5.4925410277507307</v>
      </c>
      <c r="K4623">
        <f>IF(OR(C4623&lt;10,C4623&gt;450),0,IF(H4623&gt;=MAX(Classes_finales!D:D),$M$1,Donnees_SIG!J4623))</f>
        <v>5.4925410277507307</v>
      </c>
      <c r="P4623" t="s">
        <v>39</v>
      </c>
    </row>
    <row r="4624" spans="1:16">
      <c r="A4624" t="s">
        <v>9282</v>
      </c>
      <c r="B4624" t="s">
        <v>9283</v>
      </c>
      <c r="C4624">
        <v>114.53630065999999</v>
      </c>
      <c r="D4624" t="s">
        <v>37</v>
      </c>
      <c r="E4624">
        <v>791744.97954260302</v>
      </c>
      <c r="F4624">
        <v>9638341.0857987199</v>
      </c>
      <c r="G4624">
        <f>IF(C4624="","",VLOOKUP(C4624,Classes_detaillees!B:D,Classes_detaillees!C$1,TRUE))</f>
        <v>115</v>
      </c>
      <c r="H4624">
        <f>IF(C4624="","",VLOOKUP(C4624,Classes_finales!B:D,Classes_finales!C$1,TRUE))</f>
        <v>80</v>
      </c>
      <c r="I4624">
        <f t="shared" si="72"/>
        <v>20</v>
      </c>
      <c r="J4624" s="31">
        <f>Classes_finales!$W$30*C4624^3+Classes_finales!$W$31*C4624^2+Classes_finales!$W$32*C4624+Classes_finales!$W$33</f>
        <v>4.849220481603334</v>
      </c>
      <c r="K4624">
        <f>IF(OR(C4624&lt;10,C4624&gt;450),0,IF(H4624&gt;=MAX(Classes_finales!D:D),$M$1,Donnees_SIG!J4624))</f>
        <v>7.914299999999999</v>
      </c>
      <c r="P4624" t="s">
        <v>39</v>
      </c>
    </row>
    <row r="4625" spans="1:16">
      <c r="A4625" t="s">
        <v>9284</v>
      </c>
      <c r="B4625" s="31" t="s">
        <v>9285</v>
      </c>
      <c r="C4625">
        <v>58.077301024999997</v>
      </c>
      <c r="D4625" t="s">
        <v>37</v>
      </c>
      <c r="E4625">
        <v>783557.99615900801</v>
      </c>
      <c r="F4625">
        <v>9636948.9011664707</v>
      </c>
      <c r="G4625">
        <f>IF(C4625="","",VLOOKUP(C4625,Classes_detaillees!B:D,Classes_detaillees!C$1,TRUE))</f>
        <v>60</v>
      </c>
      <c r="H4625">
        <f>IF(C4625="","",VLOOKUP(C4625,Classes_finales!B:D,Classes_finales!C$1,TRUE))</f>
        <v>60</v>
      </c>
      <c r="I4625">
        <f t="shared" si="72"/>
        <v>20</v>
      </c>
      <c r="J4625" s="31">
        <f>Classes_finales!$W$30*C4625^3+Classes_finales!$W$31*C4625^2+Classes_finales!$W$32*C4625+Classes_finales!$W$33</f>
        <v>6.3295755532042968</v>
      </c>
      <c r="K4625">
        <f>IF(OR(C4625&lt;10,C4625&gt;450),0,IF(H4625&gt;=MAX(Classes_finales!D:D),$M$1,Donnees_SIG!J4625))</f>
        <v>6.3295755532042968</v>
      </c>
      <c r="P4625" t="s">
        <v>39</v>
      </c>
    </row>
    <row r="4626" spans="1:16">
      <c r="A4626" t="s">
        <v>9286</v>
      </c>
      <c r="B4626" t="s">
        <v>9287</v>
      </c>
      <c r="C4626">
        <v>32.018398285000004</v>
      </c>
      <c r="D4626" t="s">
        <v>37</v>
      </c>
      <c r="E4626">
        <v>783049.61051339796</v>
      </c>
      <c r="F4626">
        <v>9636254.8882128801</v>
      </c>
      <c r="G4626">
        <f>IF(C4626="","",VLOOKUP(C4626,Classes_detaillees!B:D,Classes_detaillees!C$1,TRUE))</f>
        <v>35</v>
      </c>
      <c r="H4626">
        <f>IF(C4626="","",VLOOKUP(C4626,Classes_finales!B:D,Classes_finales!C$1,TRUE))</f>
        <v>35</v>
      </c>
      <c r="I4626">
        <f t="shared" si="72"/>
        <v>20</v>
      </c>
      <c r="J4626" s="31">
        <f>Classes_finales!$W$30*C4626^3+Classes_finales!$W$31*C4626^2+Classes_finales!$W$32*C4626+Classes_finales!$W$33</f>
        <v>2.9430470449686745</v>
      </c>
      <c r="K4626">
        <f>IF(OR(C4626&lt;10,C4626&gt;450),0,IF(H4626&gt;=MAX(Classes_finales!D:D),$M$1,Donnees_SIG!J4626))</f>
        <v>2.9430470449686745</v>
      </c>
      <c r="P4626" t="s">
        <v>39</v>
      </c>
    </row>
    <row r="4627" spans="1:16">
      <c r="A4627" t="s">
        <v>9288</v>
      </c>
      <c r="B4627" t="s">
        <v>9289</v>
      </c>
      <c r="C4627">
        <v>16.568500519000001</v>
      </c>
      <c r="D4627" t="s">
        <v>37</v>
      </c>
      <c r="E4627">
        <v>789784.42488983995</v>
      </c>
      <c r="F4627">
        <v>9637369.4930763207</v>
      </c>
      <c r="G4627">
        <f>IF(C4627="","",VLOOKUP(C4627,Classes_detaillees!B:D,Classes_detaillees!C$1,TRUE))</f>
        <v>20</v>
      </c>
      <c r="H4627">
        <f>IF(C4627="","",VLOOKUP(C4627,Classes_finales!B:D,Classes_finales!C$1,TRUE))</f>
        <v>30</v>
      </c>
      <c r="I4627">
        <f t="shared" si="72"/>
        <v>20</v>
      </c>
      <c r="J4627" s="31">
        <f>Classes_finales!$W$30*C4627^3+Classes_finales!$W$31*C4627^2+Classes_finales!$W$32*C4627+Classes_finales!$W$33</f>
        <v>0.97801503251264155</v>
      </c>
      <c r="K4627">
        <f>IF(OR(C4627&lt;10,C4627&gt;450),0,IF(H4627&gt;=MAX(Classes_finales!D:D),$M$1,Donnees_SIG!J4627))</f>
        <v>0.97801503251264155</v>
      </c>
      <c r="P4627" t="s">
        <v>39</v>
      </c>
    </row>
    <row r="4628" spans="1:16">
      <c r="A4628" t="s">
        <v>9290</v>
      </c>
      <c r="B4628" t="s">
        <v>9291</v>
      </c>
      <c r="C4628">
        <v>45.808898925999998</v>
      </c>
      <c r="D4628" t="s">
        <v>37</v>
      </c>
      <c r="E4628">
        <v>784146.80588101398</v>
      </c>
      <c r="F4628">
        <v>9637276.5627386793</v>
      </c>
      <c r="G4628">
        <f>IF(C4628="","",VLOOKUP(C4628,Classes_detaillees!B:D,Classes_detaillees!C$1,TRUE))</f>
        <v>50</v>
      </c>
      <c r="H4628">
        <f>IF(C4628="","",VLOOKUP(C4628,Classes_finales!B:D,Classes_finales!C$1,TRUE))</f>
        <v>50</v>
      </c>
      <c r="I4628">
        <f t="shared" si="72"/>
        <v>20</v>
      </c>
      <c r="J4628" s="31">
        <f>Classes_finales!$W$30*C4628^3+Classes_finales!$W$31*C4628^2+Classes_finales!$W$32*C4628+Classes_finales!$W$33</f>
        <v>4.8228693724581433</v>
      </c>
      <c r="K4628">
        <f>IF(OR(C4628&lt;10,C4628&gt;450),0,IF(H4628&gt;=MAX(Classes_finales!D:D),$M$1,Donnees_SIG!J4628))</f>
        <v>4.8228693724581433</v>
      </c>
      <c r="P4628" t="s">
        <v>39</v>
      </c>
    </row>
    <row r="4629" spans="1:16">
      <c r="A4629" t="s">
        <v>9292</v>
      </c>
      <c r="B4629" t="s">
        <v>9293</v>
      </c>
      <c r="C4629">
        <v>41.604301452999998</v>
      </c>
      <c r="D4629" t="s">
        <v>37</v>
      </c>
      <c r="E4629">
        <v>790509.74639591295</v>
      </c>
      <c r="F4629">
        <v>9637736.0654905401</v>
      </c>
      <c r="G4629">
        <f>IF(C4629="","",VLOOKUP(C4629,Classes_detaillees!B:D,Classes_detaillees!C$1,TRUE))</f>
        <v>45</v>
      </c>
      <c r="H4629">
        <f>IF(C4629="","",VLOOKUP(C4629,Classes_finales!B:D,Classes_finales!C$1,TRUE))</f>
        <v>50</v>
      </c>
      <c r="I4629">
        <f t="shared" si="72"/>
        <v>20</v>
      </c>
      <c r="J4629" s="31">
        <f>Classes_finales!$W$30*C4629^3+Classes_finales!$W$31*C4629^2+Classes_finales!$W$32*C4629+Classes_finales!$W$33</f>
        <v>4.2573315298042669</v>
      </c>
      <c r="K4629">
        <f>IF(OR(C4629&lt;10,C4629&gt;450),0,IF(H4629&gt;=MAX(Classes_finales!D:D),$M$1,Donnees_SIG!J4629))</f>
        <v>4.2573315298042669</v>
      </c>
      <c r="P4629" t="s">
        <v>39</v>
      </c>
    </row>
    <row r="4630" spans="1:16">
      <c r="A4630" t="s">
        <v>9294</v>
      </c>
      <c r="B4630" t="s">
        <v>9295</v>
      </c>
      <c r="C4630">
        <v>45.587501525999997</v>
      </c>
      <c r="D4630" t="s">
        <v>37</v>
      </c>
      <c r="E4630">
        <v>790792.44921645895</v>
      </c>
      <c r="F4630">
        <v>9638221.1967088096</v>
      </c>
      <c r="G4630">
        <f>IF(C4630="","",VLOOKUP(C4630,Classes_detaillees!B:D,Classes_detaillees!C$1,TRUE))</f>
        <v>50</v>
      </c>
      <c r="H4630">
        <f>IF(C4630="","",VLOOKUP(C4630,Classes_finales!B:D,Classes_finales!C$1,TRUE))</f>
        <v>50</v>
      </c>
      <c r="I4630">
        <f t="shared" si="72"/>
        <v>20</v>
      </c>
      <c r="J4630" s="31">
        <f>Classes_finales!$W$30*C4630^3+Classes_finales!$W$31*C4630^2+Classes_finales!$W$32*C4630+Classes_finales!$W$33</f>
        <v>4.7934960689293344</v>
      </c>
      <c r="K4630">
        <f>IF(OR(C4630&lt;10,C4630&gt;450),0,IF(H4630&gt;=MAX(Classes_finales!D:D),$M$1,Donnees_SIG!J4630))</f>
        <v>4.7934960689293344</v>
      </c>
      <c r="P4630" t="s">
        <v>39</v>
      </c>
    </row>
    <row r="4631" spans="1:16">
      <c r="A4631" t="s">
        <v>9296</v>
      </c>
      <c r="B4631" s="31" t="s">
        <v>9297</v>
      </c>
      <c r="C4631">
        <v>40.027000426999997</v>
      </c>
      <c r="D4631" t="s">
        <v>37</v>
      </c>
      <c r="E4631">
        <v>791539.95855719398</v>
      </c>
      <c r="F4631">
        <v>9638534.37769101</v>
      </c>
      <c r="G4631">
        <f>IF(C4631="","",VLOOKUP(C4631,Classes_detaillees!B:D,Classes_detaillees!C$1,TRUE))</f>
        <v>45</v>
      </c>
      <c r="H4631">
        <f>IF(C4631="","",VLOOKUP(C4631,Classes_finales!B:D,Classes_finales!C$1,TRUE))</f>
        <v>50</v>
      </c>
      <c r="I4631">
        <f t="shared" si="72"/>
        <v>20</v>
      </c>
      <c r="J4631" s="31">
        <f>Classes_finales!$W$30*C4631^3+Classes_finales!$W$31*C4631^2+Classes_finales!$W$32*C4631+Classes_finales!$W$33</f>
        <v>4.0419962122580095</v>
      </c>
      <c r="K4631">
        <f>IF(OR(C4631&lt;10,C4631&gt;450),0,IF(H4631&gt;=MAX(Classes_finales!D:D),$M$1,Donnees_SIG!J4631))</f>
        <v>4.0419962122580095</v>
      </c>
      <c r="P4631" t="s">
        <v>39</v>
      </c>
    </row>
    <row r="4632" spans="1:16">
      <c r="A4632" t="s">
        <v>9298</v>
      </c>
      <c r="B4632" s="31" t="s">
        <v>9299</v>
      </c>
      <c r="C4632">
        <v>176.50619506999999</v>
      </c>
      <c r="D4632" t="s">
        <v>37</v>
      </c>
      <c r="E4632">
        <v>790533.18593942199</v>
      </c>
      <c r="F4632">
        <v>9637808.4983151797</v>
      </c>
      <c r="G4632">
        <f>IF(C4632="","",VLOOKUP(C4632,Classes_detaillees!B:D,Classes_detaillees!C$1,TRUE))</f>
        <v>180</v>
      </c>
      <c r="H4632">
        <f>IF(C4632="","",VLOOKUP(C4632,Classes_finales!B:D,Classes_finales!C$1,TRUE))</f>
        <v>80</v>
      </c>
      <c r="I4632">
        <f t="shared" si="72"/>
        <v>20</v>
      </c>
      <c r="J4632" s="31">
        <f>Classes_finales!$W$30*C4632^3+Classes_finales!$W$31*C4632^2+Classes_finales!$W$32*C4632+Classes_finales!$W$33</f>
        <v>-31.873758653323108</v>
      </c>
      <c r="K4632">
        <f>IF(OR(C4632&lt;10,C4632&gt;450),0,IF(H4632&gt;=MAX(Classes_finales!D:D),$M$1,Donnees_SIG!J4632))</f>
        <v>7.914299999999999</v>
      </c>
      <c r="P4632" t="s">
        <v>39</v>
      </c>
    </row>
    <row r="4633" spans="1:16">
      <c r="A4633" t="s">
        <v>9300</v>
      </c>
      <c r="B4633" t="s">
        <v>9301</v>
      </c>
      <c r="C4633">
        <v>53.309101105000003</v>
      </c>
      <c r="D4633" t="s">
        <v>37</v>
      </c>
      <c r="E4633">
        <v>790152.146265166</v>
      </c>
      <c r="F4633">
        <v>9637378.6352283694</v>
      </c>
      <c r="G4633">
        <f>IF(C4633="","",VLOOKUP(C4633,Classes_detaillees!B:D,Classes_detaillees!C$1,TRUE))</f>
        <v>55</v>
      </c>
      <c r="H4633">
        <f>IF(C4633="","",VLOOKUP(C4633,Classes_finales!B:D,Classes_finales!C$1,TRUE))</f>
        <v>60</v>
      </c>
      <c r="I4633">
        <f t="shared" si="72"/>
        <v>20</v>
      </c>
      <c r="J4633" s="31">
        <f>Classes_finales!$W$30*C4633^3+Classes_finales!$W$31*C4633^2+Classes_finales!$W$32*C4633+Classes_finales!$W$33</f>
        <v>5.7777401070485634</v>
      </c>
      <c r="K4633">
        <f>IF(OR(C4633&lt;10,C4633&gt;450),0,IF(H4633&gt;=MAX(Classes_finales!D:D),$M$1,Donnees_SIG!J4633))</f>
        <v>5.7777401070485634</v>
      </c>
      <c r="P4633" t="s">
        <v>39</v>
      </c>
    </row>
    <row r="4634" spans="1:16">
      <c r="A4634" t="s">
        <v>9302</v>
      </c>
      <c r="B4634" t="s">
        <v>9303</v>
      </c>
      <c r="C4634">
        <v>144.32910156</v>
      </c>
      <c r="D4634" t="s">
        <v>37</v>
      </c>
      <c r="E4634">
        <v>791754.39562954498</v>
      </c>
      <c r="F4634">
        <v>9638466.5522247292</v>
      </c>
      <c r="G4634">
        <f>IF(C4634="","",VLOOKUP(C4634,Classes_detaillees!B:D,Classes_detaillees!C$1,TRUE))</f>
        <v>145</v>
      </c>
      <c r="H4634">
        <f>IF(C4634="","",VLOOKUP(C4634,Classes_finales!B:D,Classes_finales!C$1,TRUE))</f>
        <v>80</v>
      </c>
      <c r="I4634">
        <f t="shared" si="72"/>
        <v>20</v>
      </c>
      <c r="J4634" s="31">
        <f>Classes_finales!$W$30*C4634^3+Classes_finales!$W$31*C4634^2+Classes_finales!$W$32*C4634+Classes_finales!$W$33</f>
        <v>-6.5674885850641189</v>
      </c>
      <c r="K4634">
        <f>IF(OR(C4634&lt;10,C4634&gt;450),0,IF(H4634&gt;=MAX(Classes_finales!D:D),$M$1,Donnees_SIG!J4634))</f>
        <v>7.914299999999999</v>
      </c>
      <c r="P4634" t="s">
        <v>39</v>
      </c>
    </row>
    <row r="4635" spans="1:16">
      <c r="A4635" t="s">
        <v>9304</v>
      </c>
      <c r="B4635" t="s">
        <v>9305</v>
      </c>
      <c r="C4635">
        <v>62.467601776000002</v>
      </c>
      <c r="D4635" t="s">
        <v>37</v>
      </c>
      <c r="E4635">
        <v>785810.22196684696</v>
      </c>
      <c r="F4635">
        <v>9636068.9844379406</v>
      </c>
      <c r="G4635">
        <f>IF(C4635="","",VLOOKUP(C4635,Classes_detaillees!B:D,Classes_detaillees!C$1,TRUE))</f>
        <v>65</v>
      </c>
      <c r="H4635">
        <f>IF(C4635="","",VLOOKUP(C4635,Classes_finales!B:D,Classes_finales!C$1,TRUE))</f>
        <v>70</v>
      </c>
      <c r="I4635">
        <f t="shared" si="72"/>
        <v>20</v>
      </c>
      <c r="J4635" s="31">
        <f>Classes_finales!$W$30*C4635^3+Classes_finales!$W$31*C4635^2+Classes_finales!$W$32*C4635+Classes_finales!$W$33</f>
        <v>6.786326236934908</v>
      </c>
      <c r="K4635">
        <f>IF(OR(C4635&lt;10,C4635&gt;450),0,IF(H4635&gt;=MAX(Classes_finales!D:D),$M$1,Donnees_SIG!J4635))</f>
        <v>6.786326236934908</v>
      </c>
      <c r="P4635" t="s">
        <v>39</v>
      </c>
    </row>
    <row r="4636" spans="1:16">
      <c r="A4636" t="s">
        <v>9306</v>
      </c>
      <c r="B4636" s="31" t="s">
        <v>9307</v>
      </c>
      <c r="C4636">
        <v>41.658000946000001</v>
      </c>
      <c r="D4636" t="s">
        <v>37</v>
      </c>
      <c r="E4636">
        <v>792912.42278841801</v>
      </c>
      <c r="F4636">
        <v>9639556.4736947101</v>
      </c>
      <c r="G4636">
        <f>IF(C4636="","",VLOOKUP(C4636,Classes_detaillees!B:D,Classes_detaillees!C$1,TRUE))</f>
        <v>45</v>
      </c>
      <c r="H4636">
        <f>IF(C4636="","",VLOOKUP(C4636,Classes_finales!B:D,Classes_finales!C$1,TRUE))</f>
        <v>50</v>
      </c>
      <c r="I4636">
        <f t="shared" si="72"/>
        <v>20</v>
      </c>
      <c r="J4636" s="31">
        <f>Classes_finales!$W$30*C4636^3+Classes_finales!$W$31*C4636^2+Classes_finales!$W$32*C4636+Classes_finales!$W$33</f>
        <v>4.2646393802777407</v>
      </c>
      <c r="K4636">
        <f>IF(OR(C4636&lt;10,C4636&gt;450),0,IF(H4636&gt;=MAX(Classes_finales!D:D),$M$1,Donnees_SIG!J4636))</f>
        <v>4.2646393802777407</v>
      </c>
      <c r="P4636" t="s">
        <v>39</v>
      </c>
    </row>
    <row r="4637" spans="1:16">
      <c r="A4637" t="s">
        <v>9308</v>
      </c>
      <c r="B4637" t="s">
        <v>9309</v>
      </c>
      <c r="C4637">
        <v>49.884899138999998</v>
      </c>
      <c r="D4637" t="s">
        <v>37</v>
      </c>
      <c r="E4637">
        <v>790635.84886288201</v>
      </c>
      <c r="F4637">
        <v>9638707.8311917707</v>
      </c>
      <c r="G4637">
        <f>IF(C4637="","",VLOOKUP(C4637,Classes_detaillees!B:D,Classes_detaillees!C$1,TRUE))</f>
        <v>50</v>
      </c>
      <c r="H4637">
        <f>IF(C4637="","",VLOOKUP(C4637,Classes_finales!B:D,Classes_finales!C$1,TRUE))</f>
        <v>50</v>
      </c>
      <c r="I4637">
        <f t="shared" si="72"/>
        <v>20</v>
      </c>
      <c r="J4637" s="31">
        <f>Classes_finales!$W$30*C4637^3+Classes_finales!$W$31*C4637^2+Classes_finales!$W$32*C4637+Classes_finales!$W$33</f>
        <v>5.3526831326701405</v>
      </c>
      <c r="K4637">
        <f>IF(OR(C4637&lt;10,C4637&gt;450),0,IF(H4637&gt;=MAX(Classes_finales!D:D),$M$1,Donnees_SIG!J4637))</f>
        <v>5.3526831326701405</v>
      </c>
      <c r="P4637" t="s">
        <v>39</v>
      </c>
    </row>
    <row r="4638" spans="1:16">
      <c r="A4638" t="s">
        <v>9310</v>
      </c>
      <c r="B4638" s="31" t="s">
        <v>9311</v>
      </c>
      <c r="C4638">
        <v>84.506202697999996</v>
      </c>
      <c r="D4638" t="s">
        <v>37</v>
      </c>
      <c r="E4638">
        <v>783303.34071267</v>
      </c>
      <c r="F4638">
        <v>9636930.0309602004</v>
      </c>
      <c r="G4638">
        <f>IF(C4638="","",VLOOKUP(C4638,Classes_detaillees!B:D,Classes_detaillees!C$1,TRUE))</f>
        <v>85</v>
      </c>
      <c r="H4638">
        <f>IF(C4638="","",VLOOKUP(C4638,Classes_finales!B:D,Classes_finales!C$1,TRUE))</f>
        <v>80</v>
      </c>
      <c r="I4638">
        <f t="shared" si="72"/>
        <v>20</v>
      </c>
      <c r="J4638" s="31">
        <f>Classes_finales!$W$30*C4638^3+Classes_finales!$W$31*C4638^2+Classes_finales!$W$32*C4638+Classes_finales!$W$33</f>
        <v>7.9718791573453185</v>
      </c>
      <c r="K4638">
        <f>IF(OR(C4638&lt;10,C4638&gt;450),0,IF(H4638&gt;=MAX(Classes_finales!D:D),$M$1,Donnees_SIG!J4638))</f>
        <v>7.914299999999999</v>
      </c>
      <c r="P4638" t="s">
        <v>39</v>
      </c>
    </row>
    <row r="4639" spans="1:16">
      <c r="A4639" t="s">
        <v>9312</v>
      </c>
      <c r="B4639" s="31" t="s">
        <v>9313</v>
      </c>
      <c r="C4639">
        <v>124.25019836</v>
      </c>
      <c r="D4639" t="s">
        <v>37</v>
      </c>
      <c r="E4639">
        <v>791044.08840805897</v>
      </c>
      <c r="F4639">
        <v>9638374.7699654792</v>
      </c>
      <c r="G4639">
        <f>IF(C4639="","",VLOOKUP(C4639,Classes_detaillees!B:D,Classes_detaillees!C$1,TRUE))</f>
        <v>125</v>
      </c>
      <c r="H4639">
        <f>IF(C4639="","",VLOOKUP(C4639,Classes_finales!B:D,Classes_finales!C$1,TRUE))</f>
        <v>80</v>
      </c>
      <c r="I4639">
        <f t="shared" si="72"/>
        <v>20</v>
      </c>
      <c r="J4639" s="31">
        <f>Classes_finales!$W$30*C4639^3+Classes_finales!$W$31*C4639^2+Classes_finales!$W$32*C4639+Classes_finales!$W$33</f>
        <v>2.1922131797445812</v>
      </c>
      <c r="K4639">
        <f>IF(OR(C4639&lt;10,C4639&gt;450),0,IF(H4639&gt;=MAX(Classes_finales!D:D),$M$1,Donnees_SIG!J4639))</f>
        <v>7.914299999999999</v>
      </c>
      <c r="P4639" t="s">
        <v>39</v>
      </c>
    </row>
    <row r="4640" spans="1:16">
      <c r="A4640" t="s">
        <v>9314</v>
      </c>
      <c r="B4640" t="s">
        <v>9315</v>
      </c>
      <c r="C4640">
        <v>58.306900024000001</v>
      </c>
      <c r="D4640" t="s">
        <v>37</v>
      </c>
      <c r="E4640">
        <v>790452.24196999404</v>
      </c>
      <c r="F4640">
        <v>9638808.2257056292</v>
      </c>
      <c r="G4640">
        <f>IF(C4640="","",VLOOKUP(C4640,Classes_detaillees!B:D,Classes_detaillees!C$1,TRUE))</f>
        <v>60</v>
      </c>
      <c r="H4640">
        <f>IF(C4640="","",VLOOKUP(C4640,Classes_finales!B:D,Classes_finales!C$1,TRUE))</f>
        <v>60</v>
      </c>
      <c r="I4640">
        <f t="shared" si="72"/>
        <v>20</v>
      </c>
      <c r="J4640" s="31">
        <f>Classes_finales!$W$30*C4640^3+Classes_finales!$W$31*C4640^2+Classes_finales!$W$32*C4640+Classes_finales!$W$33</f>
        <v>6.354777658362897</v>
      </c>
      <c r="K4640">
        <f>IF(OR(C4640&lt;10,C4640&gt;450),0,IF(H4640&gt;=MAX(Classes_finales!D:D),$M$1,Donnees_SIG!J4640))</f>
        <v>6.354777658362897</v>
      </c>
      <c r="P4640" t="s">
        <v>39</v>
      </c>
    </row>
    <row r="4641" spans="1:16">
      <c r="A4641" t="s">
        <v>9316</v>
      </c>
      <c r="B4641" s="31" t="s">
        <v>9317</v>
      </c>
      <c r="C4641">
        <v>9.6659002304000001</v>
      </c>
      <c r="D4641" t="s">
        <v>37</v>
      </c>
      <c r="E4641">
        <v>783843.895452686</v>
      </c>
      <c r="F4641">
        <v>9636105.6766867004</v>
      </c>
      <c r="G4641">
        <f>IF(C4641="","",VLOOKUP(C4641,Classes_detaillees!B:D,Classes_detaillees!C$1,TRUE))</f>
        <v>10</v>
      </c>
      <c r="H4641">
        <f>IF(C4641="","",VLOOKUP(C4641,Classes_finales!B:D,Classes_finales!C$1,TRUE))</f>
        <v>10</v>
      </c>
      <c r="I4641">
        <f t="shared" si="72"/>
        <v>20</v>
      </c>
      <c r="J4641" s="31">
        <f>Classes_finales!$W$30*C4641^3+Classes_finales!$W$31*C4641^2+Classes_finales!$W$32*C4641+Classes_finales!$W$33</f>
        <v>0.25977327397670824</v>
      </c>
      <c r="K4641">
        <f>IF(OR(C4641&lt;10,C4641&gt;450),0,IF(H4641&gt;=MAX(Classes_finales!D:D),$M$1,Donnees_SIG!J4641))</f>
        <v>0</v>
      </c>
      <c r="P4641" t="s">
        <v>39</v>
      </c>
    </row>
    <row r="4642" spans="1:16">
      <c r="A4642" t="s">
        <v>9318</v>
      </c>
      <c r="B4642" s="31" t="s">
        <v>9319</v>
      </c>
      <c r="C4642">
        <v>74.988502502000003</v>
      </c>
      <c r="D4642" t="s">
        <v>37</v>
      </c>
      <c r="E4642">
        <v>792217.94916642003</v>
      </c>
      <c r="F4642">
        <v>9638630.0124975704</v>
      </c>
      <c r="G4642">
        <f>IF(C4642="","",VLOOKUP(C4642,Classes_detaillees!B:D,Classes_detaillees!C$1,TRUE))</f>
        <v>75</v>
      </c>
      <c r="H4642">
        <f>IF(C4642="","",VLOOKUP(C4642,Classes_finales!B:D,Classes_finales!C$1,TRUE))</f>
        <v>80</v>
      </c>
      <c r="I4642">
        <f t="shared" si="72"/>
        <v>20</v>
      </c>
      <c r="J4642" s="31">
        <f>Classes_finales!$W$30*C4642^3+Classes_finales!$W$31*C4642^2+Classes_finales!$W$32*C4642+Classes_finales!$W$33</f>
        <v>7.726731719586537</v>
      </c>
      <c r="K4642">
        <f>IF(OR(C4642&lt;10,C4642&gt;450),0,IF(H4642&gt;=MAX(Classes_finales!D:D),$M$1,Donnees_SIG!J4642))</f>
        <v>7.914299999999999</v>
      </c>
      <c r="P4642" t="s">
        <v>39</v>
      </c>
    </row>
    <row r="4643" spans="1:16">
      <c r="A4643" t="s">
        <v>9320</v>
      </c>
      <c r="B4643" t="s">
        <v>9321</v>
      </c>
      <c r="C4643">
        <v>20.672000884999999</v>
      </c>
      <c r="D4643" t="s">
        <v>37</v>
      </c>
      <c r="E4643">
        <v>782753.59957516904</v>
      </c>
      <c r="F4643">
        <v>9635840.2050788496</v>
      </c>
      <c r="G4643">
        <f>IF(C4643="","",VLOOKUP(C4643,Classes_detaillees!B:D,Classes_detaillees!C$1,TRUE))</f>
        <v>25</v>
      </c>
      <c r="H4643">
        <f>IF(C4643="","",VLOOKUP(C4643,Classes_finales!B:D,Classes_finales!C$1,TRUE))</f>
        <v>30</v>
      </c>
      <c r="I4643">
        <f t="shared" si="72"/>
        <v>20</v>
      </c>
      <c r="J4643" s="31">
        <f>Classes_finales!$W$30*C4643^3+Classes_finales!$W$31*C4643^2+Classes_finales!$W$32*C4643+Classes_finales!$W$33</f>
        <v>1.4619904228730016</v>
      </c>
      <c r="K4643">
        <f>IF(OR(C4643&lt;10,C4643&gt;450),0,IF(H4643&gt;=MAX(Classes_finales!D:D),$M$1,Donnees_SIG!J4643))</f>
        <v>1.4619904228730016</v>
      </c>
      <c r="P4643" t="s">
        <v>39</v>
      </c>
    </row>
    <row r="4644" spans="1:16">
      <c r="A4644" t="s">
        <v>9322</v>
      </c>
      <c r="B4644" t="s">
        <v>9323</v>
      </c>
      <c r="C4644">
        <v>95.108299255000006</v>
      </c>
      <c r="D4644" t="s">
        <v>37</v>
      </c>
      <c r="E4644">
        <v>790668.45331033401</v>
      </c>
      <c r="F4644">
        <v>9637501.9844241701</v>
      </c>
      <c r="G4644">
        <f>IF(C4644="","",VLOOKUP(C4644,Classes_detaillees!B:D,Classes_detaillees!C$1,TRUE))</f>
        <v>100</v>
      </c>
      <c r="H4644">
        <f>IF(C4644="","",VLOOKUP(C4644,Classes_finales!B:D,Classes_finales!C$1,TRUE))</f>
        <v>80</v>
      </c>
      <c r="I4644">
        <f t="shared" si="72"/>
        <v>20</v>
      </c>
      <c r="J4644" s="31">
        <f>Classes_finales!$W$30*C4644^3+Classes_finales!$W$31*C4644^2+Classes_finales!$W$32*C4644+Classes_finales!$W$33</f>
        <v>7.628046193662529</v>
      </c>
      <c r="K4644">
        <f>IF(OR(C4644&lt;10,C4644&gt;450),0,IF(H4644&gt;=MAX(Classes_finales!D:D),$M$1,Donnees_SIG!J4644))</f>
        <v>7.914299999999999</v>
      </c>
      <c r="P4644" t="s">
        <v>39</v>
      </c>
    </row>
    <row r="4645" spans="1:16">
      <c r="A4645" t="s">
        <v>9324</v>
      </c>
      <c r="B4645" t="s">
        <v>9325</v>
      </c>
      <c r="C4645">
        <v>14.819999695</v>
      </c>
      <c r="D4645" t="s">
        <v>37</v>
      </c>
      <c r="E4645">
        <v>790259.78346935904</v>
      </c>
      <c r="F4645">
        <v>9638920.2127206493</v>
      </c>
      <c r="G4645">
        <f>IF(C4645="","",VLOOKUP(C4645,Classes_detaillees!B:D,Classes_detaillees!C$1,TRUE))</f>
        <v>15</v>
      </c>
      <c r="H4645">
        <f>IF(C4645="","",VLOOKUP(C4645,Classes_finales!B:D,Classes_finales!C$1,TRUE))</f>
        <v>15</v>
      </c>
      <c r="I4645">
        <f t="shared" si="72"/>
        <v>20</v>
      </c>
      <c r="J4645" s="31">
        <f>Classes_finales!$W$30*C4645^3+Classes_finales!$W$31*C4645^2+Classes_finales!$W$32*C4645+Classes_finales!$W$33</f>
        <v>0.78365020341633307</v>
      </c>
      <c r="K4645">
        <f>IF(OR(C4645&lt;10,C4645&gt;450),0,IF(H4645&gt;=MAX(Classes_finales!D:D),$M$1,Donnees_SIG!J4645))</f>
        <v>0.78365020341633307</v>
      </c>
      <c r="P4645" t="s">
        <v>39</v>
      </c>
    </row>
    <row r="4646" spans="1:16">
      <c r="A4646" t="s">
        <v>9326</v>
      </c>
      <c r="B4646" t="s">
        <v>9327</v>
      </c>
      <c r="C4646">
        <v>30.610500336000001</v>
      </c>
      <c r="D4646" t="s">
        <v>37</v>
      </c>
      <c r="E4646">
        <v>790447.75427075801</v>
      </c>
      <c r="F4646">
        <v>9637422.9213712998</v>
      </c>
      <c r="G4646">
        <f>IF(C4646="","",VLOOKUP(C4646,Classes_detaillees!B:D,Classes_detaillees!C$1,TRUE))</f>
        <v>35</v>
      </c>
      <c r="H4646">
        <f>IF(C4646="","",VLOOKUP(C4646,Classes_finales!B:D,Classes_finales!C$1,TRUE))</f>
        <v>35</v>
      </c>
      <c r="I4646">
        <f t="shared" si="72"/>
        <v>20</v>
      </c>
      <c r="J4646" s="31">
        <f>Classes_finales!$W$30*C4646^3+Classes_finales!$W$31*C4646^2+Classes_finales!$W$32*C4646+Classes_finales!$W$33</f>
        <v>2.7518010287908363</v>
      </c>
      <c r="K4646">
        <f>IF(OR(C4646&lt;10,C4646&gt;450),0,IF(H4646&gt;=MAX(Classes_finales!D:D),$M$1,Donnees_SIG!J4646))</f>
        <v>2.7518010287908363</v>
      </c>
      <c r="P4646" t="s">
        <v>39</v>
      </c>
    </row>
    <row r="4647" spans="1:16">
      <c r="A4647" t="s">
        <v>9328</v>
      </c>
      <c r="B4647" t="s">
        <v>9329</v>
      </c>
      <c r="C4647">
        <v>20.874000549000002</v>
      </c>
      <c r="D4647" t="s">
        <v>37</v>
      </c>
      <c r="E4647">
        <v>791342.57530420006</v>
      </c>
      <c r="F4647">
        <v>9638924.2767986692</v>
      </c>
      <c r="G4647">
        <f>IF(C4647="","",VLOOKUP(C4647,Classes_detaillees!B:D,Classes_detaillees!C$1,TRUE))</f>
        <v>25</v>
      </c>
      <c r="H4647">
        <f>IF(C4647="","",VLOOKUP(C4647,Classes_finales!B:D,Classes_finales!C$1,TRUE))</f>
        <v>30</v>
      </c>
      <c r="I4647">
        <f t="shared" si="72"/>
        <v>20</v>
      </c>
      <c r="J4647" s="31">
        <f>Classes_finales!$W$30*C4647^3+Classes_finales!$W$31*C4647^2+Classes_finales!$W$32*C4647+Classes_finales!$W$33</f>
        <v>1.4867171907561103</v>
      </c>
      <c r="K4647">
        <f>IF(OR(C4647&lt;10,C4647&gt;450),0,IF(H4647&gt;=MAX(Classes_finales!D:D),$M$1,Donnees_SIG!J4647))</f>
        <v>1.4867171907561103</v>
      </c>
      <c r="P4647" t="s">
        <v>39</v>
      </c>
    </row>
    <row r="4648" spans="1:16">
      <c r="A4648" t="s">
        <v>9330</v>
      </c>
      <c r="B4648" t="s">
        <v>9331</v>
      </c>
      <c r="C4648">
        <v>78.078498839999995</v>
      </c>
      <c r="D4648" t="s">
        <v>37</v>
      </c>
      <c r="E4648">
        <v>783092.98684887798</v>
      </c>
      <c r="F4648">
        <v>9635961.4778858498</v>
      </c>
      <c r="G4648">
        <f>IF(C4648="","",VLOOKUP(C4648,Classes_detaillees!B:D,Classes_detaillees!C$1,TRUE))</f>
        <v>80</v>
      </c>
      <c r="H4648">
        <f>IF(C4648="","",VLOOKUP(C4648,Classes_finales!B:D,Classes_finales!C$1,TRUE))</f>
        <v>80</v>
      </c>
      <c r="I4648">
        <f t="shared" si="72"/>
        <v>20</v>
      </c>
      <c r="J4648" s="31">
        <f>Classes_finales!$W$30*C4648^3+Classes_finales!$W$31*C4648^2+Classes_finales!$W$32*C4648+Classes_finales!$W$33</f>
        <v>7.8569968777277506</v>
      </c>
      <c r="K4648">
        <f>IF(OR(C4648&lt;10,C4648&gt;450),0,IF(H4648&gt;=MAX(Classes_finales!D:D),$M$1,Donnees_SIG!J4648))</f>
        <v>7.914299999999999</v>
      </c>
      <c r="P4648" t="s">
        <v>39</v>
      </c>
    </row>
    <row r="4649" spans="1:16">
      <c r="A4649" t="s">
        <v>9332</v>
      </c>
      <c r="B4649" s="31" t="s">
        <v>9333</v>
      </c>
      <c r="C4649">
        <v>63.828899384000003</v>
      </c>
      <c r="D4649" t="s">
        <v>37</v>
      </c>
      <c r="E4649">
        <v>783049.28982233896</v>
      </c>
      <c r="F4649">
        <v>9635804.5350662693</v>
      </c>
      <c r="G4649">
        <f>IF(C4649="","",VLOOKUP(C4649,Classes_detaillees!B:D,Classes_detaillees!C$1,TRUE))</f>
        <v>65</v>
      </c>
      <c r="H4649">
        <f>IF(C4649="","",VLOOKUP(C4649,Classes_finales!B:D,Classes_finales!C$1,TRUE))</f>
        <v>70</v>
      </c>
      <c r="I4649">
        <f t="shared" si="72"/>
        <v>20</v>
      </c>
      <c r="J4649" s="31">
        <f>Classes_finales!$W$30*C4649^3+Classes_finales!$W$31*C4649^2+Classes_finales!$W$32*C4649+Classes_finales!$W$33</f>
        <v>6.9163042173629066</v>
      </c>
      <c r="K4649">
        <f>IF(OR(C4649&lt;10,C4649&gt;450),0,IF(H4649&gt;=MAX(Classes_finales!D:D),$M$1,Donnees_SIG!J4649))</f>
        <v>6.9163042173629066</v>
      </c>
      <c r="P4649" t="s">
        <v>39</v>
      </c>
    </row>
    <row r="4650" spans="1:16">
      <c r="A4650" t="s">
        <v>9334</v>
      </c>
      <c r="B4650" s="31" t="s">
        <v>9335</v>
      </c>
      <c r="C4650">
        <v>56.415298462000003</v>
      </c>
      <c r="D4650" t="s">
        <v>37</v>
      </c>
      <c r="E4650">
        <v>790030.22515568102</v>
      </c>
      <c r="F4650">
        <v>9638850.5847043693</v>
      </c>
      <c r="G4650">
        <f>IF(C4650="","",VLOOKUP(C4650,Classes_detaillees!B:D,Classes_detaillees!C$1,TRUE))</f>
        <v>60</v>
      </c>
      <c r="H4650">
        <f>IF(C4650="","",VLOOKUP(C4650,Classes_finales!B:D,Classes_finales!C$1,TRUE))</f>
        <v>60</v>
      </c>
      <c r="I4650">
        <f t="shared" si="72"/>
        <v>20</v>
      </c>
      <c r="J4650" s="31">
        <f>Classes_finales!$W$30*C4650^3+Classes_finales!$W$31*C4650^2+Classes_finales!$W$32*C4650+Classes_finales!$W$33</f>
        <v>6.1431959638982594</v>
      </c>
      <c r="K4650">
        <f>IF(OR(C4650&lt;10,C4650&gt;450),0,IF(H4650&gt;=MAX(Classes_finales!D:D),$M$1,Donnees_SIG!J4650))</f>
        <v>6.1431959638982594</v>
      </c>
      <c r="P4650" t="s">
        <v>39</v>
      </c>
    </row>
    <row r="4651" spans="1:16">
      <c r="A4651" t="s">
        <v>9336</v>
      </c>
      <c r="B4651" t="s">
        <v>9337</v>
      </c>
      <c r="C4651">
        <v>103.32119751</v>
      </c>
      <c r="D4651" t="s">
        <v>37</v>
      </c>
      <c r="E4651">
        <v>791837.81923400494</v>
      </c>
      <c r="F4651">
        <v>9638417.2966969609</v>
      </c>
      <c r="G4651">
        <f>IF(C4651="","",VLOOKUP(C4651,Classes_detaillees!B:D,Classes_detaillees!C$1,TRUE))</f>
        <v>105</v>
      </c>
      <c r="H4651">
        <f>IF(C4651="","",VLOOKUP(C4651,Classes_finales!B:D,Classes_finales!C$1,TRUE))</f>
        <v>80</v>
      </c>
      <c r="I4651">
        <f t="shared" si="72"/>
        <v>20</v>
      </c>
      <c r="J4651" s="31">
        <f>Classes_finales!$W$30*C4651^3+Classes_finales!$W$31*C4651^2+Classes_finales!$W$32*C4651+Classes_finales!$W$33</f>
        <v>6.8272365160856179</v>
      </c>
      <c r="K4651">
        <f>IF(OR(C4651&lt;10,C4651&gt;450),0,IF(H4651&gt;=MAX(Classes_finales!D:D),$M$1,Donnees_SIG!J4651))</f>
        <v>7.914299999999999</v>
      </c>
      <c r="P4651" t="s">
        <v>39</v>
      </c>
    </row>
    <row r="4652" spans="1:16">
      <c r="A4652" t="s">
        <v>9338</v>
      </c>
      <c r="B4652" t="s">
        <v>9339</v>
      </c>
      <c r="C4652">
        <v>91.347602843999994</v>
      </c>
      <c r="D4652" t="s">
        <v>37</v>
      </c>
      <c r="E4652">
        <v>789949.39346578799</v>
      </c>
      <c r="F4652">
        <v>9637456.4482633099</v>
      </c>
      <c r="G4652">
        <f>IF(C4652="","",VLOOKUP(C4652,Classes_detaillees!B:D,Classes_detaillees!C$1,TRUE))</f>
        <v>95</v>
      </c>
      <c r="H4652">
        <f>IF(C4652="","",VLOOKUP(C4652,Classes_finales!B:D,Classes_finales!C$1,TRUE))</f>
        <v>80</v>
      </c>
      <c r="I4652">
        <f t="shared" si="72"/>
        <v>20</v>
      </c>
      <c r="J4652" s="31">
        <f>Classes_finales!$W$30*C4652^3+Classes_finales!$W$31*C4652^2+Classes_finales!$W$32*C4652+Classes_finales!$W$33</f>
        <v>7.8328340930669302</v>
      </c>
      <c r="K4652">
        <f>IF(OR(C4652&lt;10,C4652&gt;450),0,IF(H4652&gt;=MAX(Classes_finales!D:D),$M$1,Donnees_SIG!J4652))</f>
        <v>7.914299999999999</v>
      </c>
      <c r="P4652" t="s">
        <v>39</v>
      </c>
    </row>
    <row r="4653" spans="1:16">
      <c r="A4653" t="s">
        <v>9340</v>
      </c>
      <c r="B4653" t="s">
        <v>9341</v>
      </c>
      <c r="C4653">
        <v>18.670799254999999</v>
      </c>
      <c r="D4653" t="s">
        <v>37</v>
      </c>
      <c r="E4653">
        <v>790260.05732096196</v>
      </c>
      <c r="F4653">
        <v>9638611.9618904795</v>
      </c>
      <c r="G4653">
        <f>IF(C4653="","",VLOOKUP(C4653,Classes_detaillees!B:D,Classes_detaillees!C$1,TRUE))</f>
        <v>20</v>
      </c>
      <c r="H4653">
        <f>IF(C4653="","",VLOOKUP(C4653,Classes_finales!B:D,Classes_finales!C$1,TRUE))</f>
        <v>30</v>
      </c>
      <c r="I4653">
        <f t="shared" si="72"/>
        <v>20</v>
      </c>
      <c r="J4653" s="31">
        <f>Classes_finales!$W$30*C4653^3+Classes_finales!$W$31*C4653^2+Classes_finales!$W$32*C4653+Classes_finales!$W$33</f>
        <v>1.2214133725128449</v>
      </c>
      <c r="K4653">
        <f>IF(OR(C4653&lt;10,C4653&gt;450),0,IF(H4653&gt;=MAX(Classes_finales!D:D),$M$1,Donnees_SIG!J4653))</f>
        <v>1.2214133725128449</v>
      </c>
      <c r="P4653" t="s">
        <v>39</v>
      </c>
    </row>
    <row r="4654" spans="1:16">
      <c r="A4654" t="s">
        <v>9342</v>
      </c>
      <c r="B4654" t="s">
        <v>9343</v>
      </c>
      <c r="C4654">
        <v>83.622398376000007</v>
      </c>
      <c r="D4654" t="s">
        <v>37</v>
      </c>
      <c r="E4654">
        <v>782950.737699155</v>
      </c>
      <c r="F4654">
        <v>9635915.6009089891</v>
      </c>
      <c r="G4654">
        <f>IF(C4654="","",VLOOKUP(C4654,Classes_detaillees!B:D,Classes_detaillees!C$1,TRUE))</f>
        <v>85</v>
      </c>
      <c r="H4654">
        <f>IF(C4654="","",VLOOKUP(C4654,Classes_finales!B:D,Classes_finales!C$1,TRUE))</f>
        <v>80</v>
      </c>
      <c r="I4654">
        <f t="shared" si="72"/>
        <v>20</v>
      </c>
      <c r="J4654" s="31">
        <f>Classes_finales!$W$30*C4654^3+Classes_finales!$W$31*C4654^2+Classes_finales!$W$32*C4654+Classes_finales!$W$33</f>
        <v>7.9694304720104707</v>
      </c>
      <c r="K4654">
        <f>IF(OR(C4654&lt;10,C4654&gt;450),0,IF(H4654&gt;=MAX(Classes_finales!D:D),$M$1,Donnees_SIG!J4654))</f>
        <v>7.914299999999999</v>
      </c>
      <c r="P4654" t="s">
        <v>39</v>
      </c>
    </row>
    <row r="4655" spans="1:16">
      <c r="A4655" t="s">
        <v>9344</v>
      </c>
      <c r="B4655" t="s">
        <v>9345</v>
      </c>
      <c r="C4655">
        <v>53.660198211999997</v>
      </c>
      <c r="D4655" t="s">
        <v>37</v>
      </c>
      <c r="E4655">
        <v>792192.16990622599</v>
      </c>
      <c r="F4655">
        <v>9638510.3104053196</v>
      </c>
      <c r="G4655">
        <f>IF(C4655="","",VLOOKUP(C4655,Classes_detaillees!B:D,Classes_detaillees!C$1,TRUE))</f>
        <v>55</v>
      </c>
      <c r="H4655">
        <f>IF(C4655="","",VLOOKUP(C4655,Classes_finales!B:D,Classes_finales!C$1,TRUE))</f>
        <v>60</v>
      </c>
      <c r="I4655">
        <f t="shared" si="72"/>
        <v>20</v>
      </c>
      <c r="J4655" s="31">
        <f>Classes_finales!$W$30*C4655^3+Classes_finales!$W$31*C4655^2+Classes_finales!$W$32*C4655+Classes_finales!$W$33</f>
        <v>5.8200807951031486</v>
      </c>
      <c r="K4655">
        <f>IF(OR(C4655&lt;10,C4655&gt;450),0,IF(H4655&gt;=MAX(Classes_finales!D:D),$M$1,Donnees_SIG!J4655))</f>
        <v>5.8200807951031486</v>
      </c>
      <c r="P4655" t="s">
        <v>39</v>
      </c>
    </row>
    <row r="4656" spans="1:16">
      <c r="A4656" t="s">
        <v>9346</v>
      </c>
      <c r="B4656" t="s">
        <v>9347</v>
      </c>
      <c r="C4656">
        <v>84.024696349999999</v>
      </c>
      <c r="D4656" t="s">
        <v>37</v>
      </c>
      <c r="E4656">
        <v>791054.47726496798</v>
      </c>
      <c r="F4656">
        <v>9638267.9723767899</v>
      </c>
      <c r="G4656">
        <f>IF(C4656="","",VLOOKUP(C4656,Classes_detaillees!B:D,Classes_detaillees!C$1,TRUE))</f>
        <v>85</v>
      </c>
      <c r="H4656">
        <f>IF(C4656="","",VLOOKUP(C4656,Classes_finales!B:D,Classes_finales!C$1,TRUE))</f>
        <v>80</v>
      </c>
      <c r="I4656">
        <f t="shared" si="72"/>
        <v>20</v>
      </c>
      <c r="J4656" s="31">
        <f>Classes_finales!$W$30*C4656^3+Classes_finales!$W$31*C4656^2+Classes_finales!$W$32*C4656+Classes_finales!$W$33</f>
        <v>7.971095814094193</v>
      </c>
      <c r="K4656">
        <f>IF(OR(C4656&lt;10,C4656&gt;450),0,IF(H4656&gt;=MAX(Classes_finales!D:D),$M$1,Donnees_SIG!J4656))</f>
        <v>7.914299999999999</v>
      </c>
      <c r="P4656" t="s">
        <v>39</v>
      </c>
    </row>
    <row r="4657" spans="1:16">
      <c r="A4657" t="s">
        <v>9348</v>
      </c>
      <c r="B4657" s="31" t="s">
        <v>9349</v>
      </c>
      <c r="C4657">
        <v>97.862098693999997</v>
      </c>
      <c r="D4657" t="s">
        <v>37</v>
      </c>
      <c r="E4657">
        <v>790547.11783518002</v>
      </c>
      <c r="F4657">
        <v>9637708.7307235692</v>
      </c>
      <c r="G4657">
        <f>IF(C4657="","",VLOOKUP(C4657,Classes_detaillees!B:D,Classes_detaillees!C$1,TRUE))</f>
        <v>100</v>
      </c>
      <c r="H4657">
        <f>IF(C4657="","",VLOOKUP(C4657,Classes_finales!B:D,Classes_finales!C$1,TRUE))</f>
        <v>80</v>
      </c>
      <c r="I4657">
        <f t="shared" si="72"/>
        <v>20</v>
      </c>
      <c r="J4657" s="31">
        <f>Classes_finales!$W$30*C4657^3+Classes_finales!$W$31*C4657^2+Classes_finales!$W$32*C4657+Classes_finales!$W$33</f>
        <v>7.4155446918452661</v>
      </c>
      <c r="K4657">
        <f>IF(OR(C4657&lt;10,C4657&gt;450),0,IF(H4657&gt;=MAX(Classes_finales!D:D),$M$1,Donnees_SIG!J4657))</f>
        <v>7.914299999999999</v>
      </c>
      <c r="P4657" t="s">
        <v>39</v>
      </c>
    </row>
    <row r="4658" spans="1:16">
      <c r="A4658" t="s">
        <v>9350</v>
      </c>
      <c r="B4658" s="31" t="s">
        <v>9351</v>
      </c>
      <c r="C4658">
        <v>27.569400786999999</v>
      </c>
      <c r="D4658" t="s">
        <v>37</v>
      </c>
      <c r="E4658">
        <v>790595.49114890106</v>
      </c>
      <c r="F4658">
        <v>9638064.8440000508</v>
      </c>
      <c r="G4658">
        <f>IF(C4658="","",VLOOKUP(C4658,Classes_detaillees!B:D,Classes_detaillees!C$1,TRUE))</f>
        <v>30</v>
      </c>
      <c r="H4658">
        <f>IF(C4658="","",VLOOKUP(C4658,Classes_finales!B:D,Classes_finales!C$1,TRUE))</f>
        <v>30</v>
      </c>
      <c r="I4658">
        <f t="shared" si="72"/>
        <v>20</v>
      </c>
      <c r="J4658" s="31">
        <f>Classes_finales!$W$30*C4658^3+Classes_finales!$W$31*C4658^2+Classes_finales!$W$32*C4658+Classes_finales!$W$33</f>
        <v>2.3440624816699196</v>
      </c>
      <c r="K4658">
        <f>IF(OR(C4658&lt;10,C4658&gt;450),0,IF(H4658&gt;=MAX(Classes_finales!D:D),$M$1,Donnees_SIG!J4658))</f>
        <v>2.3440624816699196</v>
      </c>
      <c r="P4658" t="s">
        <v>39</v>
      </c>
    </row>
    <row r="4659" spans="1:16">
      <c r="A4659" t="s">
        <v>9352</v>
      </c>
      <c r="B4659" s="31" t="s">
        <v>9353</v>
      </c>
      <c r="C4659">
        <v>119.18560028</v>
      </c>
      <c r="D4659" t="s">
        <v>37</v>
      </c>
      <c r="E4659">
        <v>789845.51849192905</v>
      </c>
      <c r="F4659">
        <v>9637362.5645414591</v>
      </c>
      <c r="G4659">
        <f>IF(C4659="","",VLOOKUP(C4659,Classes_detaillees!B:D,Classes_detaillees!C$1,TRUE))</f>
        <v>120</v>
      </c>
      <c r="H4659">
        <f>IF(C4659="","",VLOOKUP(C4659,Classes_finales!B:D,Classes_finales!C$1,TRUE))</f>
        <v>80</v>
      </c>
      <c r="I4659">
        <f t="shared" si="72"/>
        <v>20</v>
      </c>
      <c r="J4659" s="31">
        <f>Classes_finales!$W$30*C4659^3+Classes_finales!$W$31*C4659^2+Classes_finales!$W$32*C4659+Classes_finales!$W$33</f>
        <v>3.6942935302941691</v>
      </c>
      <c r="K4659">
        <f>IF(OR(C4659&lt;10,C4659&gt;450),0,IF(H4659&gt;=MAX(Classes_finales!D:D),$M$1,Donnees_SIG!J4659))</f>
        <v>7.914299999999999</v>
      </c>
      <c r="P4659" t="s">
        <v>39</v>
      </c>
    </row>
    <row r="4660" spans="1:16">
      <c r="A4660" t="s">
        <v>9354</v>
      </c>
      <c r="B4660" t="s">
        <v>9355</v>
      </c>
      <c r="C4660">
        <v>205.69180298000001</v>
      </c>
      <c r="D4660" t="s">
        <v>37</v>
      </c>
      <c r="E4660">
        <v>790608.45880869695</v>
      </c>
      <c r="F4660">
        <v>9638694.5820046403</v>
      </c>
      <c r="G4660">
        <f>IF(C4660="","",VLOOKUP(C4660,Classes_detaillees!B:D,Classes_detaillees!C$1,TRUE))</f>
        <v>210</v>
      </c>
      <c r="H4660">
        <f>IF(C4660="","",VLOOKUP(C4660,Classes_finales!B:D,Classes_finales!C$1,TRUE))</f>
        <v>80</v>
      </c>
      <c r="I4660">
        <f t="shared" si="72"/>
        <v>20</v>
      </c>
      <c r="J4660" s="31">
        <f>Classes_finales!$W$30*C4660^3+Classes_finales!$W$31*C4660^2+Classes_finales!$W$32*C4660+Classes_finales!$W$33</f>
        <v>-69.746551731134332</v>
      </c>
      <c r="K4660">
        <f>IF(OR(C4660&lt;10,C4660&gt;450),0,IF(H4660&gt;=MAX(Classes_finales!D:D),$M$1,Donnees_SIG!J4660))</f>
        <v>7.914299999999999</v>
      </c>
      <c r="P4660" t="s">
        <v>39</v>
      </c>
    </row>
    <row r="4661" spans="1:16">
      <c r="A4661" t="s">
        <v>9356</v>
      </c>
      <c r="B4661" t="s">
        <v>9357</v>
      </c>
      <c r="C4661">
        <v>156.54020690999999</v>
      </c>
      <c r="D4661" t="s">
        <v>37</v>
      </c>
      <c r="E4661">
        <v>783226.17119639495</v>
      </c>
      <c r="F4661">
        <v>9635375.2756299395</v>
      </c>
      <c r="G4661">
        <f>IF(C4661="","",VLOOKUP(C4661,Classes_detaillees!B:D,Classes_detaillees!C$1,TRUE))</f>
        <v>160</v>
      </c>
      <c r="H4661">
        <f>IF(C4661="","",VLOOKUP(C4661,Classes_finales!B:D,Classes_finales!C$1,TRUE))</f>
        <v>80</v>
      </c>
      <c r="I4661">
        <f t="shared" si="72"/>
        <v>20</v>
      </c>
      <c r="J4661" s="31">
        <f>Classes_finales!$W$30*C4661^3+Classes_finales!$W$31*C4661^2+Classes_finales!$W$32*C4661+Classes_finales!$W$33</f>
        <v>-14.379765334704263</v>
      </c>
      <c r="K4661">
        <f>IF(OR(C4661&lt;10,C4661&gt;450),0,IF(H4661&gt;=MAX(Classes_finales!D:D),$M$1,Donnees_SIG!J4661))</f>
        <v>7.914299999999999</v>
      </c>
      <c r="P4661" t="s">
        <v>39</v>
      </c>
    </row>
    <row r="4662" spans="1:16">
      <c r="A4662" t="s">
        <v>9358</v>
      </c>
      <c r="B4662" t="s">
        <v>9359</v>
      </c>
      <c r="C4662">
        <v>8.6052999496000009</v>
      </c>
      <c r="D4662" t="s">
        <v>37</v>
      </c>
      <c r="E4662">
        <v>783394.28249041096</v>
      </c>
      <c r="F4662">
        <v>9637056.0594998002</v>
      </c>
      <c r="G4662">
        <f>IF(C4662="","",VLOOKUP(C4662,Classes_detaillees!B:D,Classes_detaillees!C$1,TRUE))</f>
        <v>10</v>
      </c>
      <c r="H4662">
        <f>IF(C4662="","",VLOOKUP(C4662,Classes_finales!B:D,Classes_finales!C$1,TRUE))</f>
        <v>10</v>
      </c>
      <c r="I4662">
        <f t="shared" si="72"/>
        <v>20</v>
      </c>
      <c r="J4662" s="31">
        <f>Classes_finales!$W$30*C4662^3+Classes_finales!$W$31*C4662^2+Classes_finales!$W$32*C4662+Classes_finales!$W$33</f>
        <v>0.16210952546844204</v>
      </c>
      <c r="K4662">
        <f>IF(OR(C4662&lt;10,C4662&gt;450),0,IF(H4662&gt;=MAX(Classes_finales!D:D),$M$1,Donnees_SIG!J4662))</f>
        <v>0</v>
      </c>
      <c r="P4662" t="s">
        <v>39</v>
      </c>
    </row>
    <row r="4663" spans="1:16">
      <c r="A4663" t="s">
        <v>9360</v>
      </c>
      <c r="B4663" s="31" t="s">
        <v>9361</v>
      </c>
      <c r="C4663">
        <v>67.680496215999995</v>
      </c>
      <c r="D4663" t="s">
        <v>37</v>
      </c>
      <c r="E4663">
        <v>784776.65219589195</v>
      </c>
      <c r="F4663">
        <v>9636473.8105290607</v>
      </c>
      <c r="G4663">
        <f>IF(C4663="","",VLOOKUP(C4663,Classes_detaillees!B:D,Classes_detaillees!C$1,TRUE))</f>
        <v>70</v>
      </c>
      <c r="H4663">
        <f>IF(C4663="","",VLOOKUP(C4663,Classes_finales!B:D,Classes_finales!C$1,TRUE))</f>
        <v>70</v>
      </c>
      <c r="I4663">
        <f t="shared" si="72"/>
        <v>20</v>
      </c>
      <c r="J4663" s="31">
        <f>Classes_finales!$W$30*C4663^3+Classes_finales!$W$31*C4663^2+Classes_finales!$W$32*C4663+Classes_finales!$W$33</f>
        <v>7.2503365692507113</v>
      </c>
      <c r="K4663">
        <f>IF(OR(C4663&lt;10,C4663&gt;450),0,IF(H4663&gt;=MAX(Classes_finales!D:D),$M$1,Donnees_SIG!J4663))</f>
        <v>7.2503365692507113</v>
      </c>
      <c r="P4663" t="s">
        <v>39</v>
      </c>
    </row>
    <row r="4664" spans="1:16">
      <c r="A4664" t="s">
        <v>9362</v>
      </c>
      <c r="B4664" t="s">
        <v>9363</v>
      </c>
      <c r="C4664">
        <v>280.52130126999998</v>
      </c>
      <c r="D4664" t="s">
        <v>37</v>
      </c>
      <c r="E4664">
        <v>782988.87936103495</v>
      </c>
      <c r="F4664">
        <v>9635821.3489342406</v>
      </c>
      <c r="G4664">
        <f>IF(C4664="","",VLOOKUP(C4664,Classes_detaillees!B:D,Classes_detaillees!C$1,TRUE))</f>
        <v>285</v>
      </c>
      <c r="H4664">
        <f>IF(C4664="","",VLOOKUP(C4664,Classes_finales!B:D,Classes_finales!C$1,TRUE))</f>
        <v>80</v>
      </c>
      <c r="I4664">
        <f t="shared" si="72"/>
        <v>20</v>
      </c>
      <c r="J4664" s="31">
        <f>Classes_finales!$W$30*C4664^3+Classes_finales!$W$31*C4664^2+Classes_finales!$W$32*C4664+Classes_finales!$W$33</f>
        <v>-252.88996642370751</v>
      </c>
      <c r="K4664">
        <f>IF(OR(C4664&lt;10,C4664&gt;450),0,IF(H4664&gt;=MAX(Classes_finales!D:D),$M$1,Donnees_SIG!J4664))</f>
        <v>7.914299999999999</v>
      </c>
      <c r="P4664" t="s">
        <v>39</v>
      </c>
    </row>
    <row r="4665" spans="1:16">
      <c r="A4665" t="s">
        <v>9364</v>
      </c>
      <c r="B4665" s="31" t="s">
        <v>9365</v>
      </c>
      <c r="C4665">
        <v>49.564300537000001</v>
      </c>
      <c r="D4665" t="s">
        <v>37</v>
      </c>
      <c r="E4665">
        <v>792817.31472297595</v>
      </c>
      <c r="F4665">
        <v>9638979.0984859709</v>
      </c>
      <c r="G4665">
        <f>IF(C4665="","",VLOOKUP(C4665,Classes_detaillees!B:D,Classes_detaillees!C$1,TRUE))</f>
        <v>50</v>
      </c>
      <c r="H4665">
        <f>IF(C4665="","",VLOOKUP(C4665,Classes_finales!B:D,Classes_finales!C$1,TRUE))</f>
        <v>50</v>
      </c>
      <c r="I4665">
        <f t="shared" si="72"/>
        <v>20</v>
      </c>
      <c r="J4665" s="31">
        <f>Classes_finales!$W$30*C4665^3+Classes_finales!$W$31*C4665^2+Classes_finales!$W$32*C4665+Classes_finales!$W$33</f>
        <v>5.3118595251392815</v>
      </c>
      <c r="K4665">
        <f>IF(OR(C4665&lt;10,C4665&gt;450),0,IF(H4665&gt;=MAX(Classes_finales!D:D),$M$1,Donnees_SIG!J4665))</f>
        <v>5.3118595251392815</v>
      </c>
      <c r="P4665" t="s">
        <v>39</v>
      </c>
    </row>
    <row r="4666" spans="1:16">
      <c r="A4666" t="s">
        <v>9366</v>
      </c>
      <c r="B4666" s="31" t="s">
        <v>9367</v>
      </c>
      <c r="C4666">
        <v>27.471200942999999</v>
      </c>
      <c r="D4666" t="s">
        <v>37</v>
      </c>
      <c r="E4666">
        <v>790229.14632722002</v>
      </c>
      <c r="F4666">
        <v>9637383.6212383695</v>
      </c>
      <c r="G4666">
        <f>IF(C4666="","",VLOOKUP(C4666,Classes_detaillees!B:D,Classes_detaillees!C$1,TRUE))</f>
        <v>30</v>
      </c>
      <c r="H4666">
        <f>IF(C4666="","",VLOOKUP(C4666,Classes_finales!B:D,Classes_finales!C$1,TRUE))</f>
        <v>30</v>
      </c>
      <c r="I4666">
        <f t="shared" si="72"/>
        <v>20</v>
      </c>
      <c r="J4666" s="31">
        <f>Classes_finales!$W$30*C4666^3+Classes_finales!$W$31*C4666^2+Classes_finales!$W$32*C4666+Classes_finales!$W$33</f>
        <v>2.3310463616109116</v>
      </c>
      <c r="K4666">
        <f>IF(OR(C4666&lt;10,C4666&gt;450),0,IF(H4666&gt;=MAX(Classes_finales!D:D),$M$1,Donnees_SIG!J4666))</f>
        <v>2.3310463616109116</v>
      </c>
      <c r="P4666" t="s">
        <v>39</v>
      </c>
    </row>
    <row r="4667" spans="1:16">
      <c r="A4667" t="s">
        <v>9368</v>
      </c>
      <c r="B4667" t="s">
        <v>9369</v>
      </c>
      <c r="C4667">
        <v>34.554901123</v>
      </c>
      <c r="D4667" t="s">
        <v>37</v>
      </c>
      <c r="E4667">
        <v>790164.50801316299</v>
      </c>
      <c r="F4667">
        <v>9638744.8537602797</v>
      </c>
      <c r="G4667">
        <f>IF(C4667="","",VLOOKUP(C4667,Classes_detaillees!B:D,Classes_detaillees!C$1,TRUE))</f>
        <v>35</v>
      </c>
      <c r="H4667">
        <f>IF(C4667="","",VLOOKUP(C4667,Classes_finales!B:D,Classes_finales!C$1,TRUE))</f>
        <v>35</v>
      </c>
      <c r="I4667">
        <f t="shared" si="72"/>
        <v>20</v>
      </c>
      <c r="J4667" s="31">
        <f>Classes_finales!$W$30*C4667^3+Classes_finales!$W$31*C4667^2+Classes_finales!$W$32*C4667+Classes_finales!$W$33</f>
        <v>3.2901649891987992</v>
      </c>
      <c r="K4667">
        <f>IF(OR(C4667&lt;10,C4667&gt;450),0,IF(H4667&gt;=MAX(Classes_finales!D:D),$M$1,Donnees_SIG!J4667))</f>
        <v>3.2901649891987992</v>
      </c>
      <c r="P4667" t="s">
        <v>39</v>
      </c>
    </row>
    <row r="4668" spans="1:16">
      <c r="A4668" t="s">
        <v>9370</v>
      </c>
      <c r="B4668" s="31" t="s">
        <v>9371</v>
      </c>
      <c r="C4668">
        <v>24.845800400000002</v>
      </c>
      <c r="D4668" t="s">
        <v>37</v>
      </c>
      <c r="E4668">
        <v>790085.27269139595</v>
      </c>
      <c r="F4668">
        <v>9638799.4351722691</v>
      </c>
      <c r="G4668">
        <f>IF(C4668="","",VLOOKUP(C4668,Classes_detaillees!B:D,Classes_detaillees!C$1,TRUE))</f>
        <v>25</v>
      </c>
      <c r="H4668">
        <f>IF(C4668="","",VLOOKUP(C4668,Classes_finales!B:D,Classes_finales!C$1,TRUE))</f>
        <v>30</v>
      </c>
      <c r="I4668">
        <f t="shared" si="72"/>
        <v>20</v>
      </c>
      <c r="J4668" s="31">
        <f>Classes_finales!$W$30*C4668^3+Classes_finales!$W$31*C4668^2+Classes_finales!$W$32*C4668+Classes_finales!$W$33</f>
        <v>1.9873632893513196</v>
      </c>
      <c r="K4668">
        <f>IF(OR(C4668&lt;10,C4668&gt;450),0,IF(H4668&gt;=MAX(Classes_finales!D:D),$M$1,Donnees_SIG!J4668))</f>
        <v>1.9873632893513196</v>
      </c>
      <c r="P4668" t="s">
        <v>39</v>
      </c>
    </row>
    <row r="4669" spans="1:16">
      <c r="A4669" t="s">
        <v>9372</v>
      </c>
      <c r="B4669" t="s">
        <v>9373</v>
      </c>
      <c r="C4669">
        <v>68.774902343999997</v>
      </c>
      <c r="D4669" t="s">
        <v>37</v>
      </c>
      <c r="E4669">
        <v>791693.17572545703</v>
      </c>
      <c r="F4669">
        <v>9638207.8553223293</v>
      </c>
      <c r="G4669">
        <f>IF(C4669="","",VLOOKUP(C4669,Classes_detaillees!B:D,Classes_detaillees!C$1,TRUE))</f>
        <v>70</v>
      </c>
      <c r="H4669">
        <f>IF(C4669="","",VLOOKUP(C4669,Classes_finales!B:D,Classes_finales!C$1,TRUE))</f>
        <v>70</v>
      </c>
      <c r="I4669">
        <f t="shared" si="72"/>
        <v>20</v>
      </c>
      <c r="J4669" s="31">
        <f>Classes_finales!$W$30*C4669^3+Classes_finales!$W$31*C4669^2+Classes_finales!$W$32*C4669+Classes_finales!$W$33</f>
        <v>7.3354756217620292</v>
      </c>
      <c r="K4669">
        <f>IF(OR(C4669&lt;10,C4669&gt;450),0,IF(H4669&gt;=MAX(Classes_finales!D:D),$M$1,Donnees_SIG!J4669))</f>
        <v>7.3354756217620292</v>
      </c>
      <c r="P4669" t="s">
        <v>39</v>
      </c>
    </row>
    <row r="4670" spans="1:16">
      <c r="A4670" t="s">
        <v>9374</v>
      </c>
      <c r="B4670" s="31" t="s">
        <v>9375</v>
      </c>
      <c r="C4670">
        <v>54.519401549999998</v>
      </c>
      <c r="D4670" t="s">
        <v>37</v>
      </c>
      <c r="E4670">
        <v>790509.85264757206</v>
      </c>
      <c r="F4670">
        <v>9638062.8886568807</v>
      </c>
      <c r="G4670">
        <f>IF(C4670="","",VLOOKUP(C4670,Classes_detaillees!B:D,Classes_detaillees!C$1,TRUE))</f>
        <v>55</v>
      </c>
      <c r="H4670">
        <f>IF(C4670="","",VLOOKUP(C4670,Classes_finales!B:D,Classes_finales!C$1,TRUE))</f>
        <v>60</v>
      </c>
      <c r="I4670">
        <f t="shared" si="72"/>
        <v>20</v>
      </c>
      <c r="J4670" s="31">
        <f>Classes_finales!$W$30*C4670^3+Classes_finales!$W$31*C4670^2+Classes_finales!$W$32*C4670+Classes_finales!$W$33</f>
        <v>5.9226258897361337</v>
      </c>
      <c r="K4670">
        <f>IF(OR(C4670&lt;10,C4670&gt;450),0,IF(H4670&gt;=MAX(Classes_finales!D:D),$M$1,Donnees_SIG!J4670))</f>
        <v>5.9226258897361337</v>
      </c>
      <c r="P4670" t="s">
        <v>39</v>
      </c>
    </row>
    <row r="4671" spans="1:16">
      <c r="A4671" t="s">
        <v>9376</v>
      </c>
      <c r="B4671" s="31" t="s">
        <v>9377</v>
      </c>
      <c r="C4671">
        <v>1707.0302733999999</v>
      </c>
      <c r="D4671" t="s">
        <v>37</v>
      </c>
      <c r="E4671">
        <v>782932.26339369197</v>
      </c>
      <c r="F4671">
        <v>9635458.1146770101</v>
      </c>
      <c r="G4671">
        <f>IF(C4671="","",VLOOKUP(C4671,Classes_detaillees!B:D,Classes_detaillees!C$1,TRUE))</f>
        <v>1710</v>
      </c>
      <c r="H4671">
        <f>IF(C4671="","",VLOOKUP(C4671,Classes_finales!B:D,Classes_finales!C$1,TRUE))</f>
        <v>80</v>
      </c>
      <c r="I4671">
        <f t="shared" si="72"/>
        <v>20</v>
      </c>
      <c r="J4671" s="31">
        <f>Classes_finales!$W$30*C4671^3+Classes_finales!$W$31*C4671^2+Classes_finales!$W$32*C4671+Classes_finales!$W$33</f>
        <v>-92976.750178819886</v>
      </c>
      <c r="K4671">
        <f>IF(OR(C4671&lt;10,C4671&gt;450),0,IF(H4671&gt;=MAX(Classes_finales!D:D),$M$1,Donnees_SIG!J4671))</f>
        <v>0</v>
      </c>
      <c r="P4671" t="s">
        <v>39</v>
      </c>
    </row>
    <row r="4672" spans="1:16">
      <c r="A4672" t="s">
        <v>9378</v>
      </c>
      <c r="B4672" t="s">
        <v>9379</v>
      </c>
      <c r="C4672">
        <v>96.319297790999997</v>
      </c>
      <c r="D4672" t="s">
        <v>37</v>
      </c>
      <c r="E4672">
        <v>792151.46478798205</v>
      </c>
      <c r="F4672">
        <v>9638323.9525765404</v>
      </c>
      <c r="G4672">
        <f>IF(C4672="","",VLOOKUP(C4672,Classes_detaillees!B:D,Classes_detaillees!C$1,TRUE))</f>
        <v>100</v>
      </c>
      <c r="H4672">
        <f>IF(C4672="","",VLOOKUP(C4672,Classes_finales!B:D,Classes_finales!C$1,TRUE))</f>
        <v>80</v>
      </c>
      <c r="I4672">
        <f t="shared" si="72"/>
        <v>20</v>
      </c>
      <c r="J4672" s="31">
        <f>Classes_finales!$W$30*C4672^3+Classes_finales!$W$31*C4672^2+Classes_finales!$W$32*C4672+Classes_finales!$W$33</f>
        <v>7.5412969278174096</v>
      </c>
      <c r="K4672">
        <f>IF(OR(C4672&lt;10,C4672&gt;450),0,IF(H4672&gt;=MAX(Classes_finales!D:D),$M$1,Donnees_SIG!J4672))</f>
        <v>7.914299999999999</v>
      </c>
      <c r="P4672" t="s">
        <v>39</v>
      </c>
    </row>
    <row r="4673" spans="1:16">
      <c r="A4673" t="s">
        <v>9380</v>
      </c>
      <c r="B4673" t="s">
        <v>9381</v>
      </c>
      <c r="C4673">
        <v>33.949001312</v>
      </c>
      <c r="D4673" t="s">
        <v>37</v>
      </c>
      <c r="E4673">
        <v>783119.84818226704</v>
      </c>
      <c r="F4673">
        <v>9635814.8713104799</v>
      </c>
      <c r="G4673">
        <f>IF(C4673="","",VLOOKUP(C4673,Classes_detaillees!B:D,Classes_detaillees!C$1,TRUE))</f>
        <v>35</v>
      </c>
      <c r="H4673">
        <f>IF(C4673="","",VLOOKUP(C4673,Classes_finales!B:D,Classes_finales!C$1,TRUE))</f>
        <v>35</v>
      </c>
      <c r="I4673">
        <f t="shared" si="72"/>
        <v>20</v>
      </c>
      <c r="J4673" s="31">
        <f>Classes_finales!$W$30*C4673^3+Classes_finales!$W$31*C4673^2+Classes_finales!$W$32*C4673+Classes_finales!$W$33</f>
        <v>3.2070264587190835</v>
      </c>
      <c r="K4673">
        <f>IF(OR(C4673&lt;10,C4673&gt;450),0,IF(H4673&gt;=MAX(Classes_finales!D:D),$M$1,Donnees_SIG!J4673))</f>
        <v>3.2070264587190835</v>
      </c>
      <c r="P4673" t="s">
        <v>39</v>
      </c>
    </row>
    <row r="4674" spans="1:16">
      <c r="A4674" t="s">
        <v>9382</v>
      </c>
      <c r="B4674" s="31" t="s">
        <v>9383</v>
      </c>
      <c r="C4674">
        <v>16.560400008999999</v>
      </c>
      <c r="D4674" t="s">
        <v>37</v>
      </c>
      <c r="E4674">
        <v>790582.65660195402</v>
      </c>
      <c r="F4674">
        <v>9639361.4599045906</v>
      </c>
      <c r="G4674">
        <f>IF(C4674="","",VLOOKUP(C4674,Classes_detaillees!B:D,Classes_detaillees!C$1,TRUE))</f>
        <v>20</v>
      </c>
      <c r="H4674">
        <f>IF(C4674="","",VLOOKUP(C4674,Classes_finales!B:D,Classes_finales!C$1,TRUE))</f>
        <v>30</v>
      </c>
      <c r="I4674">
        <f t="shared" si="72"/>
        <v>20</v>
      </c>
      <c r="J4674" s="31">
        <f>Classes_finales!$W$30*C4674^3+Classes_finales!$W$31*C4674^2+Classes_finales!$W$32*C4674+Classes_finales!$W$33</f>
        <v>0.97709707688642089</v>
      </c>
      <c r="K4674">
        <f>IF(OR(C4674&lt;10,C4674&gt;450),0,IF(H4674&gt;=MAX(Classes_finales!D:D),$M$1,Donnees_SIG!J4674))</f>
        <v>0.97709707688642089</v>
      </c>
      <c r="P4674" t="s">
        <v>39</v>
      </c>
    </row>
    <row r="4675" spans="1:16">
      <c r="A4675" t="s">
        <v>9384</v>
      </c>
      <c r="B4675" t="s">
        <v>9385</v>
      </c>
      <c r="C4675">
        <v>37.172698975000003</v>
      </c>
      <c r="D4675" t="s">
        <v>37</v>
      </c>
      <c r="E4675">
        <v>790796.37009850203</v>
      </c>
      <c r="F4675">
        <v>9638240.2748824302</v>
      </c>
      <c r="G4675">
        <f>IF(C4675="","",VLOOKUP(C4675,Classes_detaillees!B:D,Classes_detaillees!C$1,TRUE))</f>
        <v>40</v>
      </c>
      <c r="H4675">
        <f>IF(C4675="","",VLOOKUP(C4675,Classes_finales!B:D,Classes_finales!C$1,TRUE))</f>
        <v>40</v>
      </c>
      <c r="I4675">
        <f t="shared" ref="I4675:I4738" si="73">IF(E4675="","",20)</f>
        <v>20</v>
      </c>
      <c r="J4675" s="31">
        <f>Classes_finales!$W$30*C4675^3+Classes_finales!$W$31*C4675^2+Classes_finales!$W$32*C4675+Classes_finales!$W$33</f>
        <v>3.6500957714875635</v>
      </c>
      <c r="K4675">
        <f>IF(OR(C4675&lt;10,C4675&gt;450),0,IF(H4675&gt;=MAX(Classes_finales!D:D),$M$1,Donnees_SIG!J4675))</f>
        <v>3.6500957714875635</v>
      </c>
      <c r="P4675" t="s">
        <v>39</v>
      </c>
    </row>
    <row r="4676" spans="1:16">
      <c r="A4676" t="s">
        <v>9386</v>
      </c>
      <c r="B4676" t="s">
        <v>9387</v>
      </c>
      <c r="C4676">
        <v>22.105300903</v>
      </c>
      <c r="D4676" t="s">
        <v>37</v>
      </c>
      <c r="E4676">
        <v>791833.40799011895</v>
      </c>
      <c r="F4676">
        <v>9638410.0021645892</v>
      </c>
      <c r="G4676">
        <f>IF(C4676="","",VLOOKUP(C4676,Classes_detaillees!B:D,Classes_detaillees!C$1,TRUE))</f>
        <v>25</v>
      </c>
      <c r="H4676">
        <f>IF(C4676="","",VLOOKUP(C4676,Classes_finales!B:D,Classes_finales!C$1,TRUE))</f>
        <v>30</v>
      </c>
      <c r="I4676">
        <f t="shared" si="73"/>
        <v>20</v>
      </c>
      <c r="J4676" s="31">
        <f>Classes_finales!$W$30*C4676^3+Classes_finales!$W$31*C4676^2+Classes_finales!$W$32*C4676+Classes_finales!$W$33</f>
        <v>1.6390765449024136</v>
      </c>
      <c r="K4676">
        <f>IF(OR(C4676&lt;10,C4676&gt;450),0,IF(H4676&gt;=MAX(Classes_finales!D:D),$M$1,Donnees_SIG!J4676))</f>
        <v>1.6390765449024136</v>
      </c>
      <c r="P4676" t="s">
        <v>39</v>
      </c>
    </row>
    <row r="4677" spans="1:16">
      <c r="A4677" t="s">
        <v>9388</v>
      </c>
      <c r="B4677" s="31" t="s">
        <v>9389</v>
      </c>
      <c r="C4677">
        <v>20.879499435</v>
      </c>
      <c r="D4677" t="s">
        <v>37</v>
      </c>
      <c r="E4677">
        <v>783352.52266045695</v>
      </c>
      <c r="F4677">
        <v>9635665.08171032</v>
      </c>
      <c r="G4677">
        <f>IF(C4677="","",VLOOKUP(C4677,Classes_detaillees!B:D,Classes_detaillees!C$1,TRUE))</f>
        <v>25</v>
      </c>
      <c r="H4677">
        <f>IF(C4677="","",VLOOKUP(C4677,Classes_finales!B:D,Classes_finales!C$1,TRUE))</f>
        <v>30</v>
      </c>
      <c r="I4677">
        <f t="shared" si="73"/>
        <v>20</v>
      </c>
      <c r="J4677" s="31">
        <f>Classes_finales!$W$30*C4677^3+Classes_finales!$W$31*C4677^2+Classes_finales!$W$32*C4677+Classes_finales!$W$33</f>
        <v>1.4873913947526902</v>
      </c>
      <c r="K4677">
        <f>IF(OR(C4677&lt;10,C4677&gt;450),0,IF(H4677&gt;=MAX(Classes_finales!D:D),$M$1,Donnees_SIG!J4677))</f>
        <v>1.4873913947526902</v>
      </c>
      <c r="P4677" t="s">
        <v>39</v>
      </c>
    </row>
    <row r="4678" spans="1:16">
      <c r="A4678" t="s">
        <v>9390</v>
      </c>
      <c r="B4678" t="s">
        <v>9391</v>
      </c>
      <c r="C4678">
        <v>59.563701629999997</v>
      </c>
      <c r="D4678" t="s">
        <v>37</v>
      </c>
      <c r="E4678">
        <v>783238.24193824001</v>
      </c>
      <c r="F4678">
        <v>9636727.1638332605</v>
      </c>
      <c r="G4678">
        <f>IF(C4678="","",VLOOKUP(C4678,Classes_detaillees!B:D,Classes_detaillees!C$1,TRUE))</f>
        <v>60</v>
      </c>
      <c r="H4678">
        <f>IF(C4678="","",VLOOKUP(C4678,Classes_finales!B:D,Classes_finales!C$1,TRUE))</f>
        <v>60</v>
      </c>
      <c r="I4678">
        <f t="shared" si="73"/>
        <v>20</v>
      </c>
      <c r="J4678" s="31">
        <f>Classes_finales!$W$30*C4678^3+Classes_finales!$W$31*C4678^2+Classes_finales!$W$32*C4678+Classes_finales!$W$33</f>
        <v>6.4902674632548543</v>
      </c>
      <c r="K4678">
        <f>IF(OR(C4678&lt;10,C4678&gt;450),0,IF(H4678&gt;=MAX(Classes_finales!D:D),$M$1,Donnees_SIG!J4678))</f>
        <v>6.4902674632548543</v>
      </c>
      <c r="P4678" t="s">
        <v>39</v>
      </c>
    </row>
    <row r="4679" spans="1:16">
      <c r="A4679" t="s">
        <v>9392</v>
      </c>
      <c r="B4679" t="s">
        <v>9393</v>
      </c>
      <c r="C4679">
        <v>14.971500397</v>
      </c>
      <c r="D4679" t="s">
        <v>37</v>
      </c>
      <c r="E4679">
        <v>790952.44093476795</v>
      </c>
      <c r="F4679">
        <v>9638470.0253119692</v>
      </c>
      <c r="G4679">
        <f>IF(C4679="","",VLOOKUP(C4679,Classes_detaillees!B:D,Classes_detaillees!C$1,TRUE))</f>
        <v>15</v>
      </c>
      <c r="H4679">
        <f>IF(C4679="","",VLOOKUP(C4679,Classes_finales!B:D,Classes_finales!C$1,TRUE))</f>
        <v>15</v>
      </c>
      <c r="I4679">
        <f t="shared" si="73"/>
        <v>20</v>
      </c>
      <c r="J4679" s="31">
        <f>Classes_finales!$W$30*C4679^3+Classes_finales!$W$31*C4679^2+Classes_finales!$W$32*C4679+Classes_finales!$W$33</f>
        <v>0.80018319979034569</v>
      </c>
      <c r="K4679">
        <f>IF(OR(C4679&lt;10,C4679&gt;450),0,IF(H4679&gt;=MAX(Classes_finales!D:D),$M$1,Donnees_SIG!J4679))</f>
        <v>0.80018319979034569</v>
      </c>
      <c r="P4679" t="s">
        <v>39</v>
      </c>
    </row>
    <row r="4680" spans="1:16">
      <c r="A4680" t="s">
        <v>9394</v>
      </c>
      <c r="B4680" t="s">
        <v>9395</v>
      </c>
      <c r="C4680">
        <v>77.558998107999997</v>
      </c>
      <c r="D4680" t="s">
        <v>37</v>
      </c>
      <c r="E4680">
        <v>783095.65686965501</v>
      </c>
      <c r="F4680">
        <v>9635696.0399107095</v>
      </c>
      <c r="G4680">
        <f>IF(C4680="","",VLOOKUP(C4680,Classes_detaillees!B:D,Classes_detaillees!C$1,TRUE))</f>
        <v>80</v>
      </c>
      <c r="H4680">
        <f>IF(C4680="","",VLOOKUP(C4680,Classes_finales!B:D,Classes_finales!C$1,TRUE))</f>
        <v>80</v>
      </c>
      <c r="I4680">
        <f t="shared" si="73"/>
        <v>20</v>
      </c>
      <c r="J4680" s="31">
        <f>Classes_finales!$W$30*C4680^3+Classes_finales!$W$31*C4680^2+Classes_finales!$W$32*C4680+Classes_finales!$W$33</f>
        <v>7.8383178719924818</v>
      </c>
      <c r="K4680">
        <f>IF(OR(C4680&lt;10,C4680&gt;450),0,IF(H4680&gt;=MAX(Classes_finales!D:D),$M$1,Donnees_SIG!J4680))</f>
        <v>7.914299999999999</v>
      </c>
      <c r="P4680" t="s">
        <v>39</v>
      </c>
    </row>
    <row r="4681" spans="1:16">
      <c r="A4681" t="s">
        <v>9396</v>
      </c>
      <c r="B4681" t="s">
        <v>9397</v>
      </c>
      <c r="C4681">
        <v>67.566703795999999</v>
      </c>
      <c r="D4681" t="s">
        <v>37</v>
      </c>
      <c r="E4681">
        <v>784521.19666647201</v>
      </c>
      <c r="F4681">
        <v>9636484.4460976198</v>
      </c>
      <c r="G4681">
        <f>IF(C4681="","",VLOOKUP(C4681,Classes_detaillees!B:D,Classes_detaillees!C$1,TRUE))</f>
        <v>70</v>
      </c>
      <c r="H4681">
        <f>IF(C4681="","",VLOOKUP(C4681,Classes_finales!B:D,Classes_finales!C$1,TRUE))</f>
        <v>70</v>
      </c>
      <c r="I4681">
        <f t="shared" si="73"/>
        <v>20</v>
      </c>
      <c r="J4681" s="31">
        <f>Classes_finales!$W$30*C4681^3+Classes_finales!$W$31*C4681^2+Classes_finales!$W$32*C4681+Classes_finales!$W$33</f>
        <v>7.2412255858537264</v>
      </c>
      <c r="K4681">
        <f>IF(OR(C4681&lt;10,C4681&gt;450),0,IF(H4681&gt;=MAX(Classes_finales!D:D),$M$1,Donnees_SIG!J4681))</f>
        <v>7.2412255858537264</v>
      </c>
      <c r="P4681" t="s">
        <v>39</v>
      </c>
    </row>
    <row r="4682" spans="1:16">
      <c r="A4682" t="s">
        <v>9398</v>
      </c>
      <c r="B4682" t="s">
        <v>9399</v>
      </c>
      <c r="C4682">
        <v>157.88360596000001</v>
      </c>
      <c r="D4682" t="s">
        <v>37</v>
      </c>
      <c r="E4682">
        <v>783217.02191083005</v>
      </c>
      <c r="F4682">
        <v>9636603.2105936203</v>
      </c>
      <c r="G4682">
        <f>IF(C4682="","",VLOOKUP(C4682,Classes_detaillees!B:D,Classes_detaillees!C$1,TRUE))</f>
        <v>160</v>
      </c>
      <c r="H4682">
        <f>IF(C4682="","",VLOOKUP(C4682,Classes_finales!B:D,Classes_finales!C$1,TRUE))</f>
        <v>80</v>
      </c>
      <c r="I4682">
        <f t="shared" si="73"/>
        <v>20</v>
      </c>
      <c r="J4682" s="31">
        <f>Classes_finales!$W$30*C4682^3+Classes_finales!$W$31*C4682^2+Classes_finales!$W$32*C4682+Classes_finales!$W$33</f>
        <v>-15.366238903401429</v>
      </c>
      <c r="K4682">
        <f>IF(OR(C4682&lt;10,C4682&gt;450),0,IF(H4682&gt;=MAX(Classes_finales!D:D),$M$1,Donnees_SIG!J4682))</f>
        <v>7.914299999999999</v>
      </c>
      <c r="P4682" t="s">
        <v>39</v>
      </c>
    </row>
    <row r="4683" spans="1:16">
      <c r="A4683" t="s">
        <v>9400</v>
      </c>
      <c r="B4683" t="s">
        <v>9401</v>
      </c>
      <c r="C4683">
        <v>46.476299286</v>
      </c>
      <c r="D4683" t="s">
        <v>37</v>
      </c>
      <c r="E4683">
        <v>783287.35806722101</v>
      </c>
      <c r="F4683">
        <v>9636904.5423162207</v>
      </c>
      <c r="G4683">
        <f>IF(C4683="","",VLOOKUP(C4683,Classes_detaillees!B:D,Classes_detaillees!C$1,TRUE))</f>
        <v>50</v>
      </c>
      <c r="H4683">
        <f>IF(C4683="","",VLOOKUP(C4683,Classes_finales!B:D,Classes_finales!C$1,TRUE))</f>
        <v>50</v>
      </c>
      <c r="I4683">
        <f t="shared" si="73"/>
        <v>20</v>
      </c>
      <c r="J4683" s="31">
        <f>Classes_finales!$W$30*C4683^3+Classes_finales!$W$31*C4683^2+Classes_finales!$W$32*C4683+Classes_finales!$W$33</f>
        <v>4.9110842442689862</v>
      </c>
      <c r="K4683">
        <f>IF(OR(C4683&lt;10,C4683&gt;450),0,IF(H4683&gt;=MAX(Classes_finales!D:D),$M$1,Donnees_SIG!J4683))</f>
        <v>4.9110842442689862</v>
      </c>
      <c r="P4683" t="s">
        <v>39</v>
      </c>
    </row>
    <row r="4684" spans="1:16">
      <c r="A4684" t="s">
        <v>9402</v>
      </c>
      <c r="B4684" s="31" t="s">
        <v>9403</v>
      </c>
      <c r="C4684">
        <v>140.54660034</v>
      </c>
      <c r="D4684" t="s">
        <v>37</v>
      </c>
      <c r="E4684">
        <v>790400.99099030404</v>
      </c>
      <c r="F4684">
        <v>9638658.1152608097</v>
      </c>
      <c r="G4684">
        <f>IF(C4684="","",VLOOKUP(C4684,Classes_detaillees!B:D,Classes_detaillees!C$1,TRUE))</f>
        <v>145</v>
      </c>
      <c r="H4684">
        <f>IF(C4684="","",VLOOKUP(C4684,Classes_finales!B:D,Classes_finales!C$1,TRUE))</f>
        <v>80</v>
      </c>
      <c r="I4684">
        <f t="shared" si="73"/>
        <v>20</v>
      </c>
      <c r="J4684" s="31">
        <f>Classes_finales!$W$30*C4684^3+Classes_finales!$W$31*C4684^2+Classes_finales!$W$32*C4684+Classes_finales!$W$33</f>
        <v>-4.5485502832072573</v>
      </c>
      <c r="K4684">
        <f>IF(OR(C4684&lt;10,C4684&gt;450),0,IF(H4684&gt;=MAX(Classes_finales!D:D),$M$1,Donnees_SIG!J4684))</f>
        <v>7.914299999999999</v>
      </c>
      <c r="P4684" t="s">
        <v>39</v>
      </c>
    </row>
    <row r="4685" spans="1:16">
      <c r="A4685" t="s">
        <v>9404</v>
      </c>
      <c r="B4685" t="s">
        <v>9405</v>
      </c>
      <c r="C4685">
        <v>71.469802856000001</v>
      </c>
      <c r="D4685" t="s">
        <v>37</v>
      </c>
      <c r="E4685">
        <v>790972.21705299802</v>
      </c>
      <c r="F4685">
        <v>9638072.4957129192</v>
      </c>
      <c r="G4685">
        <f>IF(C4685="","",VLOOKUP(C4685,Classes_detaillees!B:D,Classes_detaillees!C$1,TRUE))</f>
        <v>75</v>
      </c>
      <c r="H4685">
        <f>IF(C4685="","",VLOOKUP(C4685,Classes_finales!B:D,Classes_finales!C$1,TRUE))</f>
        <v>80</v>
      </c>
      <c r="I4685">
        <f t="shared" si="73"/>
        <v>20</v>
      </c>
      <c r="J4685" s="31">
        <f>Classes_finales!$W$30*C4685^3+Classes_finales!$W$31*C4685^2+Classes_finales!$W$32*C4685+Classes_finales!$W$33</f>
        <v>7.52512487671647</v>
      </c>
      <c r="K4685">
        <f>IF(OR(C4685&lt;10,C4685&gt;450),0,IF(H4685&gt;=MAX(Classes_finales!D:D),$M$1,Donnees_SIG!J4685))</f>
        <v>7.914299999999999</v>
      </c>
      <c r="P4685" t="s">
        <v>39</v>
      </c>
    </row>
    <row r="4686" spans="1:16">
      <c r="A4686" t="s">
        <v>9406</v>
      </c>
      <c r="B4686" s="31" t="s">
        <v>9407</v>
      </c>
      <c r="C4686">
        <v>154.71899414000001</v>
      </c>
      <c r="D4686" t="s">
        <v>37</v>
      </c>
      <c r="E4686">
        <v>790810.17939516902</v>
      </c>
      <c r="F4686">
        <v>9638187.9977364894</v>
      </c>
      <c r="G4686">
        <f>IF(C4686="","",VLOOKUP(C4686,Classes_detaillees!B:D,Classes_detaillees!C$1,TRUE))</f>
        <v>155</v>
      </c>
      <c r="H4686">
        <f>IF(C4686="","",VLOOKUP(C4686,Classes_finales!B:D,Classes_finales!C$1,TRUE))</f>
        <v>80</v>
      </c>
      <c r="I4686">
        <f t="shared" si="73"/>
        <v>20</v>
      </c>
      <c r="J4686" s="31">
        <f>Classes_finales!$W$30*C4686^3+Classes_finales!$W$31*C4686^2+Classes_finales!$W$32*C4686+Classes_finales!$W$33</f>
        <v>-13.083825485458235</v>
      </c>
      <c r="K4686">
        <f>IF(OR(C4686&lt;10,C4686&gt;450),0,IF(H4686&gt;=MAX(Classes_finales!D:D),$M$1,Donnees_SIG!J4686))</f>
        <v>7.914299999999999</v>
      </c>
      <c r="P4686" t="s">
        <v>39</v>
      </c>
    </row>
    <row r="4687" spans="1:16">
      <c r="A4687" t="s">
        <v>9408</v>
      </c>
      <c r="B4687" t="s">
        <v>9409</v>
      </c>
      <c r="C4687">
        <v>103.43720245</v>
      </c>
      <c r="D4687" t="s">
        <v>37</v>
      </c>
      <c r="E4687">
        <v>792085.20372573705</v>
      </c>
      <c r="F4687">
        <v>9638293.5600198805</v>
      </c>
      <c r="G4687">
        <f>IF(C4687="","",VLOOKUP(C4687,Classes_detaillees!B:D,Classes_detaillees!C$1,TRUE))</f>
        <v>105</v>
      </c>
      <c r="H4687">
        <f>IF(C4687="","",VLOOKUP(C4687,Classes_finales!B:D,Classes_finales!C$1,TRUE))</f>
        <v>80</v>
      </c>
      <c r="I4687">
        <f t="shared" si="73"/>
        <v>20</v>
      </c>
      <c r="J4687" s="31">
        <f>Classes_finales!$W$30*C4687^3+Classes_finales!$W$31*C4687^2+Classes_finales!$W$32*C4687+Classes_finales!$W$33</f>
        <v>6.8122176898226705</v>
      </c>
      <c r="K4687">
        <f>IF(OR(C4687&lt;10,C4687&gt;450),0,IF(H4687&gt;=MAX(Classes_finales!D:D),$M$1,Donnees_SIG!J4687))</f>
        <v>7.914299999999999</v>
      </c>
      <c r="P4687" t="s">
        <v>39</v>
      </c>
    </row>
    <row r="4688" spans="1:16">
      <c r="A4688" t="s">
        <v>9410</v>
      </c>
      <c r="B4688" t="s">
        <v>9411</v>
      </c>
      <c r="C4688">
        <v>61.011699677000003</v>
      </c>
      <c r="D4688" t="s">
        <v>37</v>
      </c>
      <c r="E4688">
        <v>791742.29575091996</v>
      </c>
      <c r="F4688">
        <v>9638467.5785810407</v>
      </c>
      <c r="G4688">
        <f>IF(C4688="","",VLOOKUP(C4688,Classes_detaillees!B:D,Classes_detaillees!C$1,TRUE))</f>
        <v>65</v>
      </c>
      <c r="H4688">
        <f>IF(C4688="","",VLOOKUP(C4688,Classes_finales!B:D,Classes_finales!C$1,TRUE))</f>
        <v>70</v>
      </c>
      <c r="I4688">
        <f t="shared" si="73"/>
        <v>20</v>
      </c>
      <c r="J4688" s="31">
        <f>Classes_finales!$W$30*C4688^3+Classes_finales!$W$31*C4688^2+Classes_finales!$W$32*C4688+Classes_finales!$W$33</f>
        <v>6.6409736351606838</v>
      </c>
      <c r="K4688">
        <f>IF(OR(C4688&lt;10,C4688&gt;450),0,IF(H4688&gt;=MAX(Classes_finales!D:D),$M$1,Donnees_SIG!J4688))</f>
        <v>6.6409736351606838</v>
      </c>
      <c r="P4688" t="s">
        <v>39</v>
      </c>
    </row>
    <row r="4689" spans="1:16">
      <c r="A4689" t="s">
        <v>9412</v>
      </c>
      <c r="B4689" t="s">
        <v>9413</v>
      </c>
      <c r="C4689">
        <v>8.6184997559000003</v>
      </c>
      <c r="D4689" t="s">
        <v>37</v>
      </c>
      <c r="E4689">
        <v>790158.457006276</v>
      </c>
      <c r="F4689">
        <v>9637464.4608237501</v>
      </c>
      <c r="G4689">
        <f>IF(C4689="","",VLOOKUP(C4689,Classes_detaillees!B:D,Classes_detaillees!C$1,TRUE))</f>
        <v>10</v>
      </c>
      <c r="H4689">
        <f>IF(C4689="","",VLOOKUP(C4689,Classes_finales!B:D,Classes_finales!C$1,TRUE))</f>
        <v>10</v>
      </c>
      <c r="I4689">
        <f t="shared" si="73"/>
        <v>20</v>
      </c>
      <c r="J4689" s="31">
        <f>Classes_finales!$W$30*C4689^3+Classes_finales!$W$31*C4689^2+Classes_finales!$W$32*C4689+Classes_finales!$W$33</f>
        <v>0.16330202856434739</v>
      </c>
      <c r="K4689">
        <f>IF(OR(C4689&lt;10,C4689&gt;450),0,IF(H4689&gt;=MAX(Classes_finales!D:D),$M$1,Donnees_SIG!J4689))</f>
        <v>0</v>
      </c>
      <c r="P4689" t="s">
        <v>39</v>
      </c>
    </row>
    <row r="4690" spans="1:16">
      <c r="A4690" t="s">
        <v>9414</v>
      </c>
      <c r="B4690" t="s">
        <v>9415</v>
      </c>
      <c r="C4690">
        <v>26.723699570000001</v>
      </c>
      <c r="D4690" t="s">
        <v>37</v>
      </c>
      <c r="E4690">
        <v>790451.94500173605</v>
      </c>
      <c r="F4690">
        <v>9637769.4561004508</v>
      </c>
      <c r="G4690">
        <f>IF(C4690="","",VLOOKUP(C4690,Classes_detaillees!B:D,Classes_detaillees!C$1,TRUE))</f>
        <v>30</v>
      </c>
      <c r="H4690">
        <f>IF(C4690="","",VLOOKUP(C4690,Classes_finales!B:D,Classes_finales!C$1,TRUE))</f>
        <v>30</v>
      </c>
      <c r="I4690">
        <f t="shared" si="73"/>
        <v>20</v>
      </c>
      <c r="J4690" s="31">
        <f>Classes_finales!$W$30*C4690^3+Classes_finales!$W$31*C4690^2+Classes_finales!$W$32*C4690+Classes_finales!$W$33</f>
        <v>2.2323240954413675</v>
      </c>
      <c r="K4690">
        <f>IF(OR(C4690&lt;10,C4690&gt;450),0,IF(H4690&gt;=MAX(Classes_finales!D:D),$M$1,Donnees_SIG!J4690))</f>
        <v>2.2323240954413675</v>
      </c>
      <c r="P4690" t="s">
        <v>39</v>
      </c>
    </row>
    <row r="4691" spans="1:16">
      <c r="A4691" t="s">
        <v>9416</v>
      </c>
      <c r="B4691" s="31" t="s">
        <v>9417</v>
      </c>
      <c r="C4691">
        <v>51.055801391999999</v>
      </c>
      <c r="D4691" t="s">
        <v>37</v>
      </c>
      <c r="E4691">
        <v>791781.40039432398</v>
      </c>
      <c r="F4691">
        <v>9638414.4353894405</v>
      </c>
      <c r="G4691">
        <f>IF(C4691="","",VLOOKUP(C4691,Classes_detaillees!B:D,Classes_detaillees!C$1,TRUE))</f>
        <v>55</v>
      </c>
      <c r="H4691">
        <f>IF(C4691="","",VLOOKUP(C4691,Classes_finales!B:D,Classes_finales!C$1,TRUE))</f>
        <v>60</v>
      </c>
      <c r="I4691">
        <f t="shared" si="73"/>
        <v>20</v>
      </c>
      <c r="J4691" s="31">
        <f>Classes_finales!$W$30*C4691^3+Classes_finales!$W$31*C4691^2+Classes_finales!$W$32*C4691+Classes_finales!$W$33</f>
        <v>5.5003658849949968</v>
      </c>
      <c r="K4691">
        <f>IF(OR(C4691&lt;10,C4691&gt;450),0,IF(H4691&gt;=MAX(Classes_finales!D:D),$M$1,Donnees_SIG!J4691))</f>
        <v>5.5003658849949968</v>
      </c>
      <c r="P4691" t="s">
        <v>39</v>
      </c>
    </row>
    <row r="4692" spans="1:16">
      <c r="A4692" t="s">
        <v>9418</v>
      </c>
      <c r="B4692" t="s">
        <v>9419</v>
      </c>
      <c r="C4692">
        <v>38.543800353999998</v>
      </c>
      <c r="D4692" t="s">
        <v>37</v>
      </c>
      <c r="E4692">
        <v>790220.32659127295</v>
      </c>
      <c r="F4692">
        <v>9637454.8559369091</v>
      </c>
      <c r="G4692">
        <f>IF(C4692="","",VLOOKUP(C4692,Classes_detaillees!B:D,Classes_detaillees!C$1,TRUE))</f>
        <v>40</v>
      </c>
      <c r="H4692">
        <f>IF(C4692="","",VLOOKUP(C4692,Classes_finales!B:D,Classes_finales!C$1,TRUE))</f>
        <v>40</v>
      </c>
      <c r="I4692">
        <f t="shared" si="73"/>
        <v>20</v>
      </c>
      <c r="J4692" s="31">
        <f>Classes_finales!$W$30*C4692^3+Classes_finales!$W$31*C4692^2+Classes_finales!$W$32*C4692+Classes_finales!$W$33</f>
        <v>3.8385839229148044</v>
      </c>
      <c r="K4692">
        <f>IF(OR(C4692&lt;10,C4692&gt;450),0,IF(H4692&gt;=MAX(Classes_finales!D:D),$M$1,Donnees_SIG!J4692))</f>
        <v>3.8385839229148044</v>
      </c>
      <c r="P4692" t="s">
        <v>39</v>
      </c>
    </row>
    <row r="4693" spans="1:16">
      <c r="A4693" t="s">
        <v>9420</v>
      </c>
      <c r="B4693" s="31" t="s">
        <v>9421</v>
      </c>
      <c r="C4693">
        <v>117.51260376</v>
      </c>
      <c r="D4693" t="s">
        <v>37</v>
      </c>
      <c r="E4693">
        <v>790668.96358181105</v>
      </c>
      <c r="F4693">
        <v>9638659.6682868805</v>
      </c>
      <c r="G4693">
        <f>IF(C4693="","",VLOOKUP(C4693,Classes_detaillees!B:D,Classes_detaillees!C$1,TRUE))</f>
        <v>120</v>
      </c>
      <c r="H4693">
        <f>IF(C4693="","",VLOOKUP(C4693,Classes_finales!B:D,Classes_finales!C$1,TRUE))</f>
        <v>80</v>
      </c>
      <c r="I4693">
        <f t="shared" si="73"/>
        <v>20</v>
      </c>
      <c r="J4693" s="31">
        <f>Classes_finales!$W$30*C4693^3+Classes_finales!$W$31*C4693^2+Classes_finales!$W$32*C4693+Classes_finales!$W$33</f>
        <v>4.1339043876883412</v>
      </c>
      <c r="K4693">
        <f>IF(OR(C4693&lt;10,C4693&gt;450),0,IF(H4693&gt;=MAX(Classes_finales!D:D),$M$1,Donnees_SIG!J4693))</f>
        <v>7.914299999999999</v>
      </c>
      <c r="P4693" t="s">
        <v>39</v>
      </c>
    </row>
    <row r="4694" spans="1:16">
      <c r="A4694" t="s">
        <v>9422</v>
      </c>
      <c r="B4694" s="31" t="s">
        <v>9423</v>
      </c>
      <c r="C4694">
        <v>65.652397156000006</v>
      </c>
      <c r="D4694" t="s">
        <v>37</v>
      </c>
      <c r="E4694">
        <v>783850.70612466498</v>
      </c>
      <c r="F4694">
        <v>9635951.0912323799</v>
      </c>
      <c r="G4694">
        <f>IF(C4694="","",VLOOKUP(C4694,Classes_detaillees!B:D,Classes_detaillees!C$1,TRUE))</f>
        <v>70</v>
      </c>
      <c r="H4694">
        <f>IF(C4694="","",VLOOKUP(C4694,Classes_finales!B:D,Classes_finales!C$1,TRUE))</f>
        <v>70</v>
      </c>
      <c r="I4694">
        <f t="shared" si="73"/>
        <v>20</v>
      </c>
      <c r="J4694" s="31">
        <f>Classes_finales!$W$30*C4694^3+Classes_finales!$W$31*C4694^2+Classes_finales!$W$32*C4694+Classes_finales!$W$33</f>
        <v>7.0808951947705463</v>
      </c>
      <c r="K4694">
        <f>IF(OR(C4694&lt;10,C4694&gt;450),0,IF(H4694&gt;=MAX(Classes_finales!D:D),$M$1,Donnees_SIG!J4694))</f>
        <v>7.0808951947705463</v>
      </c>
      <c r="P4694" t="s">
        <v>39</v>
      </c>
    </row>
    <row r="4695" spans="1:16">
      <c r="A4695" t="s">
        <v>9424</v>
      </c>
      <c r="B4695" t="s">
        <v>9425</v>
      </c>
      <c r="C4695">
        <v>41.939998627000001</v>
      </c>
      <c r="D4695" t="s">
        <v>37</v>
      </c>
      <c r="E4695">
        <v>790109.735788616</v>
      </c>
      <c r="F4695">
        <v>9637388.1691256799</v>
      </c>
      <c r="G4695">
        <f>IF(C4695="","",VLOOKUP(C4695,Classes_detaillees!B:D,Classes_detaillees!C$1,TRUE))</f>
        <v>45</v>
      </c>
      <c r="H4695">
        <f>IF(C4695="","",VLOOKUP(C4695,Classes_finales!B:D,Classes_finales!C$1,TRUE))</f>
        <v>50</v>
      </c>
      <c r="I4695">
        <f t="shared" si="73"/>
        <v>20</v>
      </c>
      <c r="J4695" s="31">
        <f>Classes_finales!$W$30*C4695^3+Classes_finales!$W$31*C4695^2+Classes_finales!$W$32*C4695+Classes_finales!$W$33</f>
        <v>4.3029870657317932</v>
      </c>
      <c r="K4695">
        <f>IF(OR(C4695&lt;10,C4695&gt;450),0,IF(H4695&gt;=MAX(Classes_finales!D:D),$M$1,Donnees_SIG!J4695))</f>
        <v>4.3029870657317932</v>
      </c>
      <c r="P4695" t="s">
        <v>39</v>
      </c>
    </row>
    <row r="4696" spans="1:16">
      <c r="A4696" t="s">
        <v>9426</v>
      </c>
      <c r="B4696" t="s">
        <v>9427</v>
      </c>
      <c r="C4696">
        <v>94.933097838999998</v>
      </c>
      <c r="D4696" t="s">
        <v>37</v>
      </c>
      <c r="E4696">
        <v>785678.52047398</v>
      </c>
      <c r="F4696">
        <v>9636655.8104893994</v>
      </c>
      <c r="G4696">
        <f>IF(C4696="","",VLOOKUP(C4696,Classes_detaillees!B:D,Classes_detaillees!C$1,TRUE))</f>
        <v>95</v>
      </c>
      <c r="H4696">
        <f>IF(C4696="","",VLOOKUP(C4696,Classes_finales!B:D,Classes_finales!C$1,TRUE))</f>
        <v>80</v>
      </c>
      <c r="I4696">
        <f t="shared" si="73"/>
        <v>20</v>
      </c>
      <c r="J4696" s="31">
        <f>Classes_finales!$W$30*C4696^3+Classes_finales!$W$31*C4696^2+Classes_finales!$W$32*C4696+Classes_finales!$W$33</f>
        <v>7.639740024264535</v>
      </c>
      <c r="K4696">
        <f>IF(OR(C4696&lt;10,C4696&gt;450),0,IF(H4696&gt;=MAX(Classes_finales!D:D),$M$1,Donnees_SIG!J4696))</f>
        <v>7.914299999999999</v>
      </c>
      <c r="P4696" t="s">
        <v>39</v>
      </c>
    </row>
    <row r="4697" spans="1:16">
      <c r="A4697" t="s">
        <v>9428</v>
      </c>
      <c r="B4697" t="s">
        <v>9429</v>
      </c>
      <c r="C4697">
        <v>66.972900390999996</v>
      </c>
      <c r="D4697" t="s">
        <v>37</v>
      </c>
      <c r="E4697">
        <v>790294.81533865398</v>
      </c>
      <c r="F4697">
        <v>9637152.8672890794</v>
      </c>
      <c r="G4697">
        <f>IF(C4697="","",VLOOKUP(C4697,Classes_detaillees!B:D,Classes_detaillees!C$1,TRUE))</f>
        <v>70</v>
      </c>
      <c r="H4697">
        <f>IF(C4697="","",VLOOKUP(C4697,Classes_finales!B:D,Classes_finales!C$1,TRUE))</f>
        <v>70</v>
      </c>
      <c r="I4697">
        <f t="shared" si="73"/>
        <v>20</v>
      </c>
      <c r="J4697" s="31">
        <f>Classes_finales!$W$30*C4697^3+Classes_finales!$W$31*C4697^2+Classes_finales!$W$32*C4697+Classes_finales!$W$33</f>
        <v>7.1929067400131625</v>
      </c>
      <c r="K4697">
        <f>IF(OR(C4697&lt;10,C4697&gt;450),0,IF(H4697&gt;=MAX(Classes_finales!D:D),$M$1,Donnees_SIG!J4697))</f>
        <v>7.1929067400131625</v>
      </c>
      <c r="P4697" t="s">
        <v>39</v>
      </c>
    </row>
    <row r="4698" spans="1:16">
      <c r="A4698" t="s">
        <v>9430</v>
      </c>
      <c r="B4698" t="s">
        <v>9431</v>
      </c>
      <c r="C4698">
        <v>147.98869324</v>
      </c>
      <c r="D4698" t="s">
        <v>37</v>
      </c>
      <c r="E4698">
        <v>791958.58465168101</v>
      </c>
      <c r="F4698">
        <v>9639549.6895262692</v>
      </c>
      <c r="G4698">
        <f>IF(C4698="","",VLOOKUP(C4698,Classes_detaillees!B:D,Classes_detaillees!C$1,TRUE))</f>
        <v>150</v>
      </c>
      <c r="H4698">
        <f>IF(C4698="","",VLOOKUP(C4698,Classes_finales!B:D,Classes_finales!C$1,TRUE))</f>
        <v>80</v>
      </c>
      <c r="I4698">
        <f t="shared" si="73"/>
        <v>20</v>
      </c>
      <c r="J4698" s="31">
        <f>Classes_finales!$W$30*C4698^3+Classes_finales!$W$31*C4698^2+Classes_finales!$W$32*C4698+Classes_finales!$W$33</f>
        <v>-8.6966873744547435</v>
      </c>
      <c r="K4698">
        <f>IF(OR(C4698&lt;10,C4698&gt;450),0,IF(H4698&gt;=MAX(Classes_finales!D:D),$M$1,Donnees_SIG!J4698))</f>
        <v>7.914299999999999</v>
      </c>
      <c r="P4698" t="s">
        <v>39</v>
      </c>
    </row>
    <row r="4699" spans="1:16">
      <c r="A4699" t="s">
        <v>9432</v>
      </c>
      <c r="B4699" s="31" t="s">
        <v>9433</v>
      </c>
      <c r="C4699">
        <v>127.79139709</v>
      </c>
      <c r="D4699" t="s">
        <v>37</v>
      </c>
      <c r="E4699">
        <v>792010.17019164795</v>
      </c>
      <c r="F4699">
        <v>9638420.9633817002</v>
      </c>
      <c r="G4699">
        <f>IF(C4699="","",VLOOKUP(C4699,Classes_detaillees!B:D,Classes_detaillees!C$1,TRUE))</f>
        <v>130</v>
      </c>
      <c r="H4699">
        <f>IF(C4699="","",VLOOKUP(C4699,Classes_finales!B:D,Classes_finales!C$1,TRUE))</f>
        <v>80</v>
      </c>
      <c r="I4699">
        <f t="shared" si="73"/>
        <v>20</v>
      </c>
      <c r="J4699" s="31">
        <f>Classes_finales!$W$30*C4699^3+Classes_finales!$W$31*C4699^2+Classes_finales!$W$32*C4699+Classes_finales!$W$33</f>
        <v>0.98273205854938572</v>
      </c>
      <c r="K4699">
        <f>IF(OR(C4699&lt;10,C4699&gt;450),0,IF(H4699&gt;=MAX(Classes_finales!D:D),$M$1,Donnees_SIG!J4699))</f>
        <v>7.914299999999999</v>
      </c>
      <c r="P4699" t="s">
        <v>39</v>
      </c>
    </row>
    <row r="4700" spans="1:16">
      <c r="A4700" t="s">
        <v>9434</v>
      </c>
      <c r="B4700" t="s">
        <v>9435</v>
      </c>
      <c r="C4700">
        <v>110.00749969</v>
      </c>
      <c r="D4700" t="s">
        <v>37</v>
      </c>
      <c r="E4700">
        <v>791403.58349804301</v>
      </c>
      <c r="F4700">
        <v>9637577.7334093899</v>
      </c>
      <c r="G4700">
        <f>IF(C4700="","",VLOOKUP(C4700,Classes_detaillees!B:D,Classes_detaillees!C$1,TRUE))</f>
        <v>115</v>
      </c>
      <c r="H4700">
        <f>IF(C4700="","",VLOOKUP(C4700,Classes_finales!B:D,Classes_finales!C$1,TRUE))</f>
        <v>80</v>
      </c>
      <c r="I4700">
        <f t="shared" si="73"/>
        <v>20</v>
      </c>
      <c r="J4700" s="31">
        <f>Classes_finales!$W$30*C4700^3+Classes_finales!$W$31*C4700^2+Classes_finales!$W$32*C4700+Classes_finales!$W$33</f>
        <v>5.7799115598930211</v>
      </c>
      <c r="K4700">
        <f>IF(OR(C4700&lt;10,C4700&gt;450),0,IF(H4700&gt;=MAX(Classes_finales!D:D),$M$1,Donnees_SIG!J4700))</f>
        <v>7.914299999999999</v>
      </c>
      <c r="P4700" t="s">
        <v>39</v>
      </c>
    </row>
    <row r="4701" spans="1:16">
      <c r="A4701" t="s">
        <v>9436</v>
      </c>
      <c r="B4701" t="s">
        <v>9437</v>
      </c>
      <c r="C4701">
        <v>233.29170227</v>
      </c>
      <c r="D4701" t="s">
        <v>37</v>
      </c>
      <c r="E4701">
        <v>783224.22170640598</v>
      </c>
      <c r="F4701">
        <v>9636463.1197708994</v>
      </c>
      <c r="G4701">
        <f>IF(C4701="","",VLOOKUP(C4701,Classes_detaillees!B:D,Classes_detaillees!C$1,TRUE))</f>
        <v>235</v>
      </c>
      <c r="H4701">
        <f>IF(C4701="","",VLOOKUP(C4701,Classes_finales!B:D,Classes_finales!C$1,TRUE))</f>
        <v>80</v>
      </c>
      <c r="I4701">
        <f t="shared" si="73"/>
        <v>20</v>
      </c>
      <c r="J4701" s="31">
        <f>Classes_finales!$W$30*C4701^3+Classes_finales!$W$31*C4701^2+Classes_finales!$W$32*C4701+Classes_finales!$W$33</f>
        <v>-121.40646530493973</v>
      </c>
      <c r="K4701">
        <f>IF(OR(C4701&lt;10,C4701&gt;450),0,IF(H4701&gt;=MAX(Classes_finales!D:D),$M$1,Donnees_SIG!J4701))</f>
        <v>7.914299999999999</v>
      </c>
      <c r="P4701" t="s">
        <v>39</v>
      </c>
    </row>
    <row r="4702" spans="1:16">
      <c r="A4702" t="s">
        <v>9438</v>
      </c>
      <c r="B4702" t="s">
        <v>9439</v>
      </c>
      <c r="C4702">
        <v>61.893100738999998</v>
      </c>
      <c r="D4702" t="s">
        <v>37</v>
      </c>
      <c r="E4702">
        <v>790265.70344636706</v>
      </c>
      <c r="F4702">
        <v>9638941.4051901605</v>
      </c>
      <c r="G4702">
        <f>IF(C4702="","",VLOOKUP(C4702,Classes_detaillees!B:D,Classes_detaillees!C$1,TRUE))</f>
        <v>65</v>
      </c>
      <c r="H4702">
        <f>IF(C4702="","",VLOOKUP(C4702,Classes_finales!B:D,Classes_finales!C$1,TRUE))</f>
        <v>70</v>
      </c>
      <c r="I4702">
        <f t="shared" si="73"/>
        <v>20</v>
      </c>
      <c r="J4702" s="31">
        <f>Classes_finales!$W$30*C4702^3+Classes_finales!$W$31*C4702^2+Classes_finales!$W$32*C4702+Classes_finales!$W$33</f>
        <v>6.7297332139100181</v>
      </c>
      <c r="K4702">
        <f>IF(OR(C4702&lt;10,C4702&gt;450),0,IF(H4702&gt;=MAX(Classes_finales!D:D),$M$1,Donnees_SIG!J4702))</f>
        <v>6.7297332139100181</v>
      </c>
      <c r="P4702" t="s">
        <v>39</v>
      </c>
    </row>
    <row r="4703" spans="1:16">
      <c r="A4703" t="s">
        <v>9440</v>
      </c>
      <c r="B4703" s="31" t="s">
        <v>9441</v>
      </c>
      <c r="C4703">
        <v>152.89070129000001</v>
      </c>
      <c r="D4703" t="s">
        <v>37</v>
      </c>
      <c r="E4703">
        <v>790654.368280255</v>
      </c>
      <c r="F4703">
        <v>9637995.2957704794</v>
      </c>
      <c r="G4703">
        <f>IF(C4703="","",VLOOKUP(C4703,Classes_detaillees!B:D,Classes_detaillees!C$1,TRUE))</f>
        <v>155</v>
      </c>
      <c r="H4703">
        <f>IF(C4703="","",VLOOKUP(C4703,Classes_finales!B:D,Classes_finales!C$1,TRUE))</f>
        <v>80</v>
      </c>
      <c r="I4703">
        <f t="shared" si="73"/>
        <v>20</v>
      </c>
      <c r="J4703" s="31">
        <f>Classes_finales!$W$30*C4703^3+Classes_finales!$W$31*C4703^2+Classes_finales!$W$32*C4703+Classes_finales!$W$33</f>
        <v>-11.830107936445414</v>
      </c>
      <c r="K4703">
        <f>IF(OR(C4703&lt;10,C4703&gt;450),0,IF(H4703&gt;=MAX(Classes_finales!D:D),$M$1,Donnees_SIG!J4703))</f>
        <v>7.914299999999999</v>
      </c>
      <c r="P4703" t="s">
        <v>39</v>
      </c>
    </row>
    <row r="4704" spans="1:16">
      <c r="A4704" t="s">
        <v>9442</v>
      </c>
      <c r="B4704" t="s">
        <v>9443</v>
      </c>
      <c r="C4704">
        <v>60.227001190000003</v>
      </c>
      <c r="D4704" t="s">
        <v>37</v>
      </c>
      <c r="E4704">
        <v>790640.50182119303</v>
      </c>
      <c r="F4704">
        <v>9637945.2698860001</v>
      </c>
      <c r="G4704">
        <f>IF(C4704="","",VLOOKUP(C4704,Classes_detaillees!B:D,Classes_detaillees!C$1,TRUE))</f>
        <v>65</v>
      </c>
      <c r="H4704">
        <f>IF(C4704="","",VLOOKUP(C4704,Classes_finales!B:D,Classes_finales!C$1,TRUE))</f>
        <v>70</v>
      </c>
      <c r="I4704">
        <f t="shared" si="73"/>
        <v>20</v>
      </c>
      <c r="J4704" s="31">
        <f>Classes_finales!$W$30*C4704^3+Classes_finales!$W$31*C4704^2+Classes_finales!$W$32*C4704+Classes_finales!$W$33</f>
        <v>6.5600400495292952</v>
      </c>
      <c r="K4704">
        <f>IF(OR(C4704&lt;10,C4704&gt;450),0,IF(H4704&gt;=MAX(Classes_finales!D:D),$M$1,Donnees_SIG!J4704))</f>
        <v>6.5600400495292952</v>
      </c>
      <c r="P4704" t="s">
        <v>39</v>
      </c>
    </row>
    <row r="4705" spans="1:16">
      <c r="A4705" t="s">
        <v>9444</v>
      </c>
      <c r="B4705" t="s">
        <v>9445</v>
      </c>
      <c r="C4705">
        <v>18.8647995</v>
      </c>
      <c r="D4705" t="s">
        <v>37</v>
      </c>
      <c r="E4705">
        <v>783324.81489372801</v>
      </c>
      <c r="F4705">
        <v>9635552.1045650002</v>
      </c>
      <c r="G4705">
        <f>IF(C4705="","",VLOOKUP(C4705,Classes_detaillees!B:D,Classes_detaillees!C$1,TRUE))</f>
        <v>20</v>
      </c>
      <c r="H4705">
        <f>IF(C4705="","",VLOOKUP(C4705,Classes_finales!B:D,Classes_finales!C$1,TRUE))</f>
        <v>30</v>
      </c>
      <c r="I4705">
        <f t="shared" si="73"/>
        <v>20</v>
      </c>
      <c r="J4705" s="31">
        <f>Classes_finales!$W$30*C4705^3+Classes_finales!$W$31*C4705^2+Classes_finales!$W$32*C4705+Classes_finales!$W$33</f>
        <v>1.2443721979327849</v>
      </c>
      <c r="K4705">
        <f>IF(OR(C4705&lt;10,C4705&gt;450),0,IF(H4705&gt;=MAX(Classes_finales!D:D),$M$1,Donnees_SIG!J4705))</f>
        <v>1.2443721979327849</v>
      </c>
      <c r="P4705" t="s">
        <v>39</v>
      </c>
    </row>
    <row r="4706" spans="1:16">
      <c r="A4706" t="s">
        <v>9446</v>
      </c>
      <c r="B4706" t="s">
        <v>9447</v>
      </c>
      <c r="C4706">
        <v>75.141403198000006</v>
      </c>
      <c r="D4706" t="s">
        <v>37</v>
      </c>
      <c r="E4706">
        <v>782284.67031855194</v>
      </c>
      <c r="F4706">
        <v>9635918.1520563494</v>
      </c>
      <c r="G4706">
        <f>IF(C4706="","",VLOOKUP(C4706,Classes_detaillees!B:D,Classes_detaillees!C$1,TRUE))</f>
        <v>80</v>
      </c>
      <c r="H4706">
        <f>IF(C4706="","",VLOOKUP(C4706,Classes_finales!B:D,Classes_finales!C$1,TRUE))</f>
        <v>80</v>
      </c>
      <c r="I4706">
        <f t="shared" si="73"/>
        <v>20</v>
      </c>
      <c r="J4706" s="31">
        <f>Classes_finales!$W$30*C4706^3+Classes_finales!$W$31*C4706^2+Classes_finales!$W$32*C4706+Classes_finales!$W$33</f>
        <v>7.734239273246315</v>
      </c>
      <c r="K4706">
        <f>IF(OR(C4706&lt;10,C4706&gt;450),0,IF(H4706&gt;=MAX(Classes_finales!D:D),$M$1,Donnees_SIG!J4706))</f>
        <v>7.914299999999999</v>
      </c>
      <c r="P4706" t="s">
        <v>39</v>
      </c>
    </row>
    <row r="4707" spans="1:16">
      <c r="A4707" t="s">
        <v>9448</v>
      </c>
      <c r="B4707" s="31" t="s">
        <v>9449</v>
      </c>
      <c r="C4707">
        <v>50.991401672000002</v>
      </c>
      <c r="D4707" t="s">
        <v>37</v>
      </c>
      <c r="E4707">
        <v>784214.42495319596</v>
      </c>
      <c r="F4707">
        <v>9636847.7316318508</v>
      </c>
      <c r="G4707">
        <f>IF(C4707="","",VLOOKUP(C4707,Classes_detaillees!B:D,Classes_detaillees!C$1,TRUE))</f>
        <v>55</v>
      </c>
      <c r="H4707">
        <f>IF(C4707="","",VLOOKUP(C4707,Classes_finales!B:D,Classes_finales!C$1,TRUE))</f>
        <v>60</v>
      </c>
      <c r="I4707">
        <f t="shared" si="73"/>
        <v>20</v>
      </c>
      <c r="J4707" s="31">
        <f>Classes_finales!$W$30*C4707^3+Classes_finales!$W$31*C4707^2+Classes_finales!$W$32*C4707+Classes_finales!$W$33</f>
        <v>5.4923030818331231</v>
      </c>
      <c r="K4707">
        <f>IF(OR(C4707&lt;10,C4707&gt;450),0,IF(H4707&gt;=MAX(Classes_finales!D:D),$M$1,Donnees_SIG!J4707))</f>
        <v>5.4923030818331231</v>
      </c>
      <c r="P4707" t="s">
        <v>39</v>
      </c>
    </row>
    <row r="4708" spans="1:16">
      <c r="A4708" t="s">
        <v>9450</v>
      </c>
      <c r="B4708" s="31" t="s">
        <v>9451</v>
      </c>
      <c r="C4708">
        <v>29.875999450999998</v>
      </c>
      <c r="D4708" t="s">
        <v>37</v>
      </c>
      <c r="E4708">
        <v>792157.49984642095</v>
      </c>
      <c r="F4708">
        <v>9638404.0250934996</v>
      </c>
      <c r="G4708">
        <f>IF(C4708="","",VLOOKUP(C4708,Classes_detaillees!B:D,Classes_detaillees!C$1,TRUE))</f>
        <v>30</v>
      </c>
      <c r="H4708">
        <f>IF(C4708="","",VLOOKUP(C4708,Classes_finales!B:D,Classes_finales!C$1,TRUE))</f>
        <v>30</v>
      </c>
      <c r="I4708">
        <f t="shared" si="73"/>
        <v>20</v>
      </c>
      <c r="J4708" s="31">
        <f>Classes_finales!$W$30*C4708^3+Classes_finales!$W$31*C4708^2+Classes_finales!$W$32*C4708+Classes_finales!$W$33</f>
        <v>2.6525785145273471</v>
      </c>
      <c r="K4708">
        <f>IF(OR(C4708&lt;10,C4708&gt;450),0,IF(H4708&gt;=MAX(Classes_finales!D:D),$M$1,Donnees_SIG!J4708))</f>
        <v>2.6525785145273471</v>
      </c>
      <c r="P4708" t="s">
        <v>39</v>
      </c>
    </row>
    <row r="4709" spans="1:16">
      <c r="A4709" t="s">
        <v>9452</v>
      </c>
      <c r="B4709" s="31" t="s">
        <v>9453</v>
      </c>
      <c r="C4709">
        <v>70.884902953999998</v>
      </c>
      <c r="D4709" t="s">
        <v>37</v>
      </c>
      <c r="E4709">
        <v>791417.58025869005</v>
      </c>
      <c r="F4709">
        <v>9639313.9778754096</v>
      </c>
      <c r="G4709">
        <f>IF(C4709="","",VLOOKUP(C4709,Classes_detaillees!B:D,Classes_detaillees!C$1,TRUE))</f>
        <v>75</v>
      </c>
      <c r="H4709">
        <f>IF(C4709="","",VLOOKUP(C4709,Classes_finales!B:D,Classes_finales!C$1,TRUE))</f>
        <v>80</v>
      </c>
      <c r="I4709">
        <f t="shared" si="73"/>
        <v>20</v>
      </c>
      <c r="J4709" s="31">
        <f>Classes_finales!$W$30*C4709^3+Classes_finales!$W$31*C4709^2+Classes_finales!$W$32*C4709+Classes_finales!$W$33</f>
        <v>7.4864596544401358</v>
      </c>
      <c r="K4709">
        <f>IF(OR(C4709&lt;10,C4709&gt;450),0,IF(H4709&gt;=MAX(Classes_finales!D:D),$M$1,Donnees_SIG!J4709))</f>
        <v>7.914299999999999</v>
      </c>
      <c r="P4709" t="s">
        <v>39</v>
      </c>
    </row>
    <row r="4710" spans="1:16">
      <c r="A4710" t="s">
        <v>9454</v>
      </c>
      <c r="B4710" t="s">
        <v>9455</v>
      </c>
      <c r="C4710">
        <v>118.68289948</v>
      </c>
      <c r="D4710" t="s">
        <v>37</v>
      </c>
      <c r="E4710">
        <v>791522.32102450996</v>
      </c>
      <c r="F4710">
        <v>9638414.8336461894</v>
      </c>
      <c r="G4710">
        <f>IF(C4710="","",VLOOKUP(C4710,Classes_detaillees!B:D,Classes_detaillees!C$1,TRUE))</f>
        <v>120</v>
      </c>
      <c r="H4710">
        <f>IF(C4710="","",VLOOKUP(C4710,Classes_finales!B:D,Classes_finales!C$1,TRUE))</f>
        <v>80</v>
      </c>
      <c r="I4710">
        <f t="shared" si="73"/>
        <v>20</v>
      </c>
      <c r="J4710" s="31">
        <f>Classes_finales!$W$30*C4710^3+Classes_finales!$W$31*C4710^2+Classes_finales!$W$32*C4710+Classes_finales!$W$33</f>
        <v>3.8292746831351834</v>
      </c>
      <c r="K4710">
        <f>IF(OR(C4710&lt;10,C4710&gt;450),0,IF(H4710&gt;=MAX(Classes_finales!D:D),$M$1,Donnees_SIG!J4710))</f>
        <v>7.914299999999999</v>
      </c>
      <c r="P4710" t="s">
        <v>39</v>
      </c>
    </row>
    <row r="4711" spans="1:16">
      <c r="A4711" t="s">
        <v>9456</v>
      </c>
      <c r="B4711" t="s">
        <v>9457</v>
      </c>
      <c r="C4711">
        <v>15.451100349000001</v>
      </c>
      <c r="D4711" t="s">
        <v>37</v>
      </c>
      <c r="E4711">
        <v>791879.74553565204</v>
      </c>
      <c r="F4711">
        <v>9638514.3692463506</v>
      </c>
      <c r="G4711">
        <f>IF(C4711="","",VLOOKUP(C4711,Classes_detaillees!B:D,Classes_detaillees!C$1,TRUE))</f>
        <v>20</v>
      </c>
      <c r="H4711">
        <f>IF(C4711="","",VLOOKUP(C4711,Classes_finales!B:D,Classes_finales!C$1,TRUE))</f>
        <v>30</v>
      </c>
      <c r="I4711">
        <f t="shared" si="73"/>
        <v>20</v>
      </c>
      <c r="J4711" s="31">
        <f>Classes_finales!$W$30*C4711^3+Classes_finales!$W$31*C4711^2+Classes_finales!$W$32*C4711+Classes_finales!$W$33</f>
        <v>0.85291308126097065</v>
      </c>
      <c r="K4711">
        <f>IF(OR(C4711&lt;10,C4711&gt;450),0,IF(H4711&gt;=MAX(Classes_finales!D:D),$M$1,Donnees_SIG!J4711))</f>
        <v>0.85291308126097065</v>
      </c>
      <c r="P4711" t="s">
        <v>39</v>
      </c>
    </row>
    <row r="4712" spans="1:16">
      <c r="A4712" t="s">
        <v>9458</v>
      </c>
      <c r="B4712" t="s">
        <v>9459</v>
      </c>
      <c r="C4712">
        <v>51.395000457999998</v>
      </c>
      <c r="D4712" t="s">
        <v>37</v>
      </c>
      <c r="E4712">
        <v>790028.18771837396</v>
      </c>
      <c r="F4712">
        <v>9637212.6335990001</v>
      </c>
      <c r="G4712">
        <f>IF(C4712="","",VLOOKUP(C4712,Classes_detaillees!B:D,Classes_detaillees!C$1,TRUE))</f>
        <v>55</v>
      </c>
      <c r="H4712">
        <f>IF(C4712="","",VLOOKUP(C4712,Classes_finales!B:D,Classes_finales!C$1,TRUE))</f>
        <v>60</v>
      </c>
      <c r="I4712">
        <f t="shared" si="73"/>
        <v>20</v>
      </c>
      <c r="J4712" s="31">
        <f>Classes_finales!$W$30*C4712^3+Classes_finales!$W$31*C4712^2+Classes_finales!$W$32*C4712+Classes_finales!$W$33</f>
        <v>5.5427144429469664</v>
      </c>
      <c r="K4712">
        <f>IF(OR(C4712&lt;10,C4712&gt;450),0,IF(H4712&gt;=MAX(Classes_finales!D:D),$M$1,Donnees_SIG!J4712))</f>
        <v>5.5427144429469664</v>
      </c>
      <c r="P4712" t="s">
        <v>39</v>
      </c>
    </row>
    <row r="4713" spans="1:16">
      <c r="A4713" t="s">
        <v>9460</v>
      </c>
      <c r="B4713" s="31" t="s">
        <v>9461</v>
      </c>
      <c r="C4713">
        <v>21.795799254999999</v>
      </c>
      <c r="D4713" t="s">
        <v>37</v>
      </c>
      <c r="E4713">
        <v>782990.51637663296</v>
      </c>
      <c r="F4713">
        <v>9636197.9804271497</v>
      </c>
      <c r="G4713">
        <f>IF(C4713="","",VLOOKUP(C4713,Classes_detaillees!B:D,Classes_detaillees!C$1,TRUE))</f>
        <v>25</v>
      </c>
      <c r="H4713">
        <f>IF(C4713="","",VLOOKUP(C4713,Classes_finales!B:D,Classes_finales!C$1,TRUE))</f>
        <v>30</v>
      </c>
      <c r="I4713">
        <f t="shared" si="73"/>
        <v>20</v>
      </c>
      <c r="J4713" s="31">
        <f>Classes_finales!$W$30*C4713^3+Classes_finales!$W$31*C4713^2+Classes_finales!$W$32*C4713+Classes_finales!$W$33</f>
        <v>1.6005211996142732</v>
      </c>
      <c r="K4713">
        <f>IF(OR(C4713&lt;10,C4713&gt;450),0,IF(H4713&gt;=MAX(Classes_finales!D:D),$M$1,Donnees_SIG!J4713))</f>
        <v>1.6005211996142732</v>
      </c>
      <c r="P4713" t="s">
        <v>39</v>
      </c>
    </row>
    <row r="4714" spans="1:16">
      <c r="A4714" t="s">
        <v>9462</v>
      </c>
      <c r="B4714" t="s">
        <v>9463</v>
      </c>
      <c r="C4714">
        <v>54.915500641000001</v>
      </c>
      <c r="D4714" t="s">
        <v>37</v>
      </c>
      <c r="E4714">
        <v>784770.10746098496</v>
      </c>
      <c r="F4714">
        <v>9635896.9441262409</v>
      </c>
      <c r="G4714">
        <f>IF(C4714="","",VLOOKUP(C4714,Classes_detaillees!B:D,Classes_detaillees!C$1,TRUE))</f>
        <v>55</v>
      </c>
      <c r="H4714">
        <f>IF(C4714="","",VLOOKUP(C4714,Classes_finales!B:D,Classes_finales!C$1,TRUE))</f>
        <v>60</v>
      </c>
      <c r="I4714">
        <f t="shared" si="73"/>
        <v>20</v>
      </c>
      <c r="J4714" s="31">
        <f>Classes_finales!$W$30*C4714^3+Classes_finales!$W$31*C4714^2+Classes_finales!$W$32*C4714+Classes_finales!$W$33</f>
        <v>5.9693719331643091</v>
      </c>
      <c r="K4714">
        <f>IF(OR(C4714&lt;10,C4714&gt;450),0,IF(H4714&gt;=MAX(Classes_finales!D:D),$M$1,Donnees_SIG!J4714))</f>
        <v>5.9693719331643091</v>
      </c>
      <c r="P4714" t="s">
        <v>39</v>
      </c>
    </row>
    <row r="4715" spans="1:16">
      <c r="A4715" t="s">
        <v>9464</v>
      </c>
      <c r="B4715" s="31" t="s">
        <v>9465</v>
      </c>
      <c r="C4715">
        <v>82.277900696000003</v>
      </c>
      <c r="D4715" t="s">
        <v>37</v>
      </c>
      <c r="E4715">
        <v>789964.93235037499</v>
      </c>
      <c r="F4715">
        <v>9637797.0878653005</v>
      </c>
      <c r="G4715">
        <f>IF(C4715="","",VLOOKUP(C4715,Classes_detaillees!B:D,Classes_detaillees!C$1,TRUE))</f>
        <v>85</v>
      </c>
      <c r="H4715">
        <f>IF(C4715="","",VLOOKUP(C4715,Classes_finales!B:D,Classes_finales!C$1,TRUE))</f>
        <v>80</v>
      </c>
      <c r="I4715">
        <f t="shared" si="73"/>
        <v>20</v>
      </c>
      <c r="J4715" s="31">
        <f>Classes_finales!$W$30*C4715^3+Classes_finales!$W$31*C4715^2+Classes_finales!$W$32*C4715+Classes_finales!$W$33</f>
        <v>7.9572923723588342</v>
      </c>
      <c r="K4715">
        <f>IF(OR(C4715&lt;10,C4715&gt;450),0,IF(H4715&gt;=MAX(Classes_finales!D:D),$M$1,Donnees_SIG!J4715))</f>
        <v>7.914299999999999</v>
      </c>
      <c r="P4715" t="s">
        <v>39</v>
      </c>
    </row>
    <row r="4716" spans="1:16">
      <c r="A4716" t="s">
        <v>9466</v>
      </c>
      <c r="B4716" t="s">
        <v>9467</v>
      </c>
      <c r="C4716">
        <v>92.261199950999995</v>
      </c>
      <c r="D4716" t="s">
        <v>37</v>
      </c>
      <c r="E4716">
        <v>792107.60970471497</v>
      </c>
      <c r="F4716">
        <v>9638664.6028516497</v>
      </c>
      <c r="G4716">
        <f>IF(C4716="","",VLOOKUP(C4716,Classes_detaillees!B:D,Classes_detaillees!C$1,TRUE))</f>
        <v>95</v>
      </c>
      <c r="H4716">
        <f>IF(C4716="","",VLOOKUP(C4716,Classes_finales!B:D,Classes_finales!C$1,TRUE))</f>
        <v>80</v>
      </c>
      <c r="I4716">
        <f t="shared" si="73"/>
        <v>20</v>
      </c>
      <c r="J4716" s="31">
        <f>Classes_finales!$W$30*C4716^3+Classes_finales!$W$31*C4716^2+Classes_finales!$W$32*C4716+Classes_finales!$W$33</f>
        <v>7.7918613694755425</v>
      </c>
      <c r="K4716">
        <f>IF(OR(C4716&lt;10,C4716&gt;450),0,IF(H4716&gt;=MAX(Classes_finales!D:D),$M$1,Donnees_SIG!J4716))</f>
        <v>7.914299999999999</v>
      </c>
      <c r="P4716" t="s">
        <v>39</v>
      </c>
    </row>
    <row r="4717" spans="1:16">
      <c r="A4717" t="s">
        <v>9468</v>
      </c>
      <c r="B4717" s="31" t="s">
        <v>9469</v>
      </c>
      <c r="C4717">
        <v>58.260299683</v>
      </c>
      <c r="D4717" t="s">
        <v>37</v>
      </c>
      <c r="E4717">
        <v>792804.43754021497</v>
      </c>
      <c r="F4717">
        <v>9639178.8164547309</v>
      </c>
      <c r="G4717">
        <f>IF(C4717="","",VLOOKUP(C4717,Classes_detaillees!B:D,Classes_detaillees!C$1,TRUE))</f>
        <v>60</v>
      </c>
      <c r="H4717">
        <f>IF(C4717="","",VLOOKUP(C4717,Classes_finales!B:D,Classes_finales!C$1,TRUE))</f>
        <v>60</v>
      </c>
      <c r="I4717">
        <f t="shared" si="73"/>
        <v>20</v>
      </c>
      <c r="J4717" s="31">
        <f>Classes_finales!$W$30*C4717^3+Classes_finales!$W$31*C4717^2+Classes_finales!$W$32*C4717+Classes_finales!$W$33</f>
        <v>6.3496735627267036</v>
      </c>
      <c r="K4717">
        <f>IF(OR(C4717&lt;10,C4717&gt;450),0,IF(H4717&gt;=MAX(Classes_finales!D:D),$M$1,Donnees_SIG!J4717))</f>
        <v>6.3496735627267036</v>
      </c>
      <c r="P4717" t="s">
        <v>39</v>
      </c>
    </row>
    <row r="4718" spans="1:16">
      <c r="A4718" t="s">
        <v>9470</v>
      </c>
      <c r="B4718" t="s">
        <v>9471</v>
      </c>
      <c r="C4718">
        <v>88.452201842999997</v>
      </c>
      <c r="D4718" t="s">
        <v>37</v>
      </c>
      <c r="E4718">
        <v>790692.973929959</v>
      </c>
      <c r="F4718">
        <v>9638206.3166736495</v>
      </c>
      <c r="G4718">
        <f>IF(C4718="","",VLOOKUP(C4718,Classes_detaillees!B:D,Classes_detaillees!C$1,TRUE))</f>
        <v>90</v>
      </c>
      <c r="H4718">
        <f>IF(C4718="","",VLOOKUP(C4718,Classes_finales!B:D,Classes_finales!C$1,TRUE))</f>
        <v>80</v>
      </c>
      <c r="I4718">
        <f t="shared" si="73"/>
        <v>20</v>
      </c>
      <c r="J4718" s="31">
        <f>Classes_finales!$W$30*C4718^3+Classes_finales!$W$31*C4718^2+Classes_finales!$W$32*C4718+Classes_finales!$W$33</f>
        <v>7.9269401063202931</v>
      </c>
      <c r="K4718">
        <f>IF(OR(C4718&lt;10,C4718&gt;450),0,IF(H4718&gt;=MAX(Classes_finales!D:D),$M$1,Donnees_SIG!J4718))</f>
        <v>7.914299999999999</v>
      </c>
      <c r="P4718" t="s">
        <v>39</v>
      </c>
    </row>
    <row r="4719" spans="1:16">
      <c r="A4719" t="s">
        <v>9472</v>
      </c>
      <c r="B4719" s="31" t="s">
        <v>9473</v>
      </c>
      <c r="C4719">
        <v>65.919197083</v>
      </c>
      <c r="D4719" t="s">
        <v>37</v>
      </c>
      <c r="E4719">
        <v>790886.20658710401</v>
      </c>
      <c r="F4719">
        <v>9638226.9624151699</v>
      </c>
      <c r="G4719">
        <f>IF(C4719="","",VLOOKUP(C4719,Classes_detaillees!B:D,Classes_detaillees!C$1,TRUE))</f>
        <v>70</v>
      </c>
      <c r="H4719">
        <f>IF(C4719="","",VLOOKUP(C4719,Classes_finales!B:D,Classes_finales!C$1,TRUE))</f>
        <v>70</v>
      </c>
      <c r="I4719">
        <f t="shared" si="73"/>
        <v>20</v>
      </c>
      <c r="J4719" s="31">
        <f>Classes_finales!$W$30*C4719^3+Classes_finales!$W$31*C4719^2+Classes_finales!$W$32*C4719+Classes_finales!$W$33</f>
        <v>7.1040243166283865</v>
      </c>
      <c r="K4719">
        <f>IF(OR(C4719&lt;10,C4719&gt;450),0,IF(H4719&gt;=MAX(Classes_finales!D:D),$M$1,Donnees_SIG!J4719))</f>
        <v>7.1040243166283865</v>
      </c>
      <c r="P4719" t="s">
        <v>39</v>
      </c>
    </row>
    <row r="4720" spans="1:16">
      <c r="A4720" t="s">
        <v>9474</v>
      </c>
      <c r="B4720" t="s">
        <v>9475</v>
      </c>
      <c r="C4720">
        <v>140.67329407</v>
      </c>
      <c r="D4720" t="s">
        <v>37</v>
      </c>
      <c r="E4720">
        <v>790608.77590988495</v>
      </c>
      <c r="F4720">
        <v>9638775.8703240696</v>
      </c>
      <c r="G4720">
        <f>IF(C4720="","",VLOOKUP(C4720,Classes_detaillees!B:D,Classes_detaillees!C$1,TRUE))</f>
        <v>145</v>
      </c>
      <c r="H4720">
        <f>IF(C4720="","",VLOOKUP(C4720,Classes_finales!B:D,Classes_finales!C$1,TRUE))</f>
        <v>80</v>
      </c>
      <c r="I4720">
        <f t="shared" si="73"/>
        <v>20</v>
      </c>
      <c r="J4720" s="31">
        <f>Classes_finales!$W$30*C4720^3+Classes_finales!$W$31*C4720^2+Classes_finales!$W$32*C4720+Classes_finales!$W$33</f>
        <v>-4.6132509654455305</v>
      </c>
      <c r="K4720">
        <f>IF(OR(C4720&lt;10,C4720&gt;450),0,IF(H4720&gt;=MAX(Classes_finales!D:D),$M$1,Donnees_SIG!J4720))</f>
        <v>7.914299999999999</v>
      </c>
      <c r="P4720" t="s">
        <v>39</v>
      </c>
    </row>
    <row r="4721" spans="1:16">
      <c r="A4721" t="s">
        <v>9476</v>
      </c>
      <c r="B4721" t="s">
        <v>9477</v>
      </c>
      <c r="C4721">
        <v>169.2875061</v>
      </c>
      <c r="D4721" t="s">
        <v>37</v>
      </c>
      <c r="E4721">
        <v>791545.64704228903</v>
      </c>
      <c r="F4721">
        <v>9638421.6919626296</v>
      </c>
      <c r="G4721">
        <f>IF(C4721="","",VLOOKUP(C4721,Classes_detaillees!B:D,Classes_detaillees!C$1,TRUE))</f>
        <v>170</v>
      </c>
      <c r="H4721">
        <f>IF(C4721="","",VLOOKUP(C4721,Classes_finales!B:D,Classes_finales!C$1,TRUE))</f>
        <v>80</v>
      </c>
      <c r="I4721">
        <f t="shared" si="73"/>
        <v>20</v>
      </c>
      <c r="J4721" s="31">
        <f>Classes_finales!$W$30*C4721^3+Classes_finales!$W$31*C4721^2+Classes_finales!$W$32*C4721+Classes_finales!$W$33</f>
        <v>-24.826775864054554</v>
      </c>
      <c r="K4721">
        <f>IF(OR(C4721&lt;10,C4721&gt;450),0,IF(H4721&gt;=MAX(Classes_finales!D:D),$M$1,Donnees_SIG!J4721))</f>
        <v>7.914299999999999</v>
      </c>
      <c r="P4721" t="s">
        <v>39</v>
      </c>
    </row>
    <row r="4722" spans="1:16">
      <c r="A4722" t="s">
        <v>9478</v>
      </c>
      <c r="B4722" s="31" t="s">
        <v>9479</v>
      </c>
      <c r="C4722">
        <v>28.053600311</v>
      </c>
      <c r="D4722" t="s">
        <v>37</v>
      </c>
      <c r="E4722">
        <v>791231.41685511498</v>
      </c>
      <c r="F4722">
        <v>9639363.7512577996</v>
      </c>
      <c r="G4722">
        <f>IF(C4722="","",VLOOKUP(C4722,Classes_detaillees!B:D,Classes_detaillees!C$1,TRUE))</f>
        <v>30</v>
      </c>
      <c r="H4722">
        <f>IF(C4722="","",VLOOKUP(C4722,Classes_finales!B:D,Classes_finales!C$1,TRUE))</f>
        <v>30</v>
      </c>
      <c r="I4722">
        <f t="shared" si="73"/>
        <v>20</v>
      </c>
      <c r="J4722" s="31">
        <f>Classes_finales!$W$30*C4722^3+Classes_finales!$W$31*C4722^2+Classes_finales!$W$32*C4722+Classes_finales!$W$33</f>
        <v>2.4083935482583296</v>
      </c>
      <c r="K4722">
        <f>IF(OR(C4722&lt;10,C4722&gt;450),0,IF(H4722&gt;=MAX(Classes_finales!D:D),$M$1,Donnees_SIG!J4722))</f>
        <v>2.4083935482583296</v>
      </c>
      <c r="P4722" t="s">
        <v>39</v>
      </c>
    </row>
    <row r="4723" spans="1:16">
      <c r="A4723" t="s">
        <v>9480</v>
      </c>
      <c r="B4723" t="s">
        <v>9481</v>
      </c>
      <c r="C4723">
        <v>60.684501648000001</v>
      </c>
      <c r="D4723" t="s">
        <v>37</v>
      </c>
      <c r="E4723">
        <v>790158.55759086204</v>
      </c>
      <c r="F4723">
        <v>9637735.4121474493</v>
      </c>
      <c r="G4723">
        <f>IF(C4723="","",VLOOKUP(C4723,Classes_detaillees!B:D,Classes_detaillees!C$1,TRUE))</f>
        <v>65</v>
      </c>
      <c r="H4723">
        <f>IF(C4723="","",VLOOKUP(C4723,Classes_finales!B:D,Classes_finales!C$1,TRUE))</f>
        <v>70</v>
      </c>
      <c r="I4723">
        <f t="shared" si="73"/>
        <v>20</v>
      </c>
      <c r="J4723" s="31">
        <f>Classes_finales!$W$30*C4723^3+Classes_finales!$W$31*C4723^2+Classes_finales!$W$32*C4723+Classes_finales!$W$33</f>
        <v>6.607441849004287</v>
      </c>
      <c r="K4723">
        <f>IF(OR(C4723&lt;10,C4723&gt;450),0,IF(H4723&gt;=MAX(Classes_finales!D:D),$M$1,Donnees_SIG!J4723))</f>
        <v>6.607441849004287</v>
      </c>
      <c r="P4723" t="s">
        <v>39</v>
      </c>
    </row>
    <row r="4724" spans="1:16">
      <c r="A4724" t="s">
        <v>9482</v>
      </c>
      <c r="B4724" t="s">
        <v>9483</v>
      </c>
      <c r="C4724">
        <v>167.13360596000001</v>
      </c>
      <c r="D4724" t="s">
        <v>37</v>
      </c>
      <c r="E4724">
        <v>790345.14236006001</v>
      </c>
      <c r="F4724">
        <v>9638499.6819745302</v>
      </c>
      <c r="G4724">
        <f>IF(C4724="","",VLOOKUP(C4724,Classes_detaillees!B:D,Classes_detaillees!C$1,TRUE))</f>
        <v>170</v>
      </c>
      <c r="H4724">
        <f>IF(C4724="","",VLOOKUP(C4724,Classes_finales!B:D,Classes_finales!C$1,TRUE))</f>
        <v>80</v>
      </c>
      <c r="I4724">
        <f t="shared" si="73"/>
        <v>20</v>
      </c>
      <c r="J4724" s="31">
        <f>Classes_finales!$W$30*C4724^3+Classes_finales!$W$31*C4724^2+Classes_finales!$W$32*C4724+Classes_finales!$W$33</f>
        <v>-22.886791997594141</v>
      </c>
      <c r="K4724">
        <f>IF(OR(C4724&lt;10,C4724&gt;450),0,IF(H4724&gt;=MAX(Classes_finales!D:D),$M$1,Donnees_SIG!J4724))</f>
        <v>7.914299999999999</v>
      </c>
      <c r="P4724" t="s">
        <v>39</v>
      </c>
    </row>
    <row r="4725" spans="1:16">
      <c r="A4725" t="s">
        <v>9484</v>
      </c>
      <c r="B4725" t="s">
        <v>9485</v>
      </c>
      <c r="C4725">
        <v>43.116298676</v>
      </c>
      <c r="D4725" t="s">
        <v>37</v>
      </c>
      <c r="E4725">
        <v>783013.77336818003</v>
      </c>
      <c r="F4725">
        <v>9635904.1685949191</v>
      </c>
      <c r="G4725">
        <f>IF(C4725="","",VLOOKUP(C4725,Classes_detaillees!B:D,Classes_detaillees!C$1,TRUE))</f>
        <v>45</v>
      </c>
      <c r="H4725">
        <f>IF(C4725="","",VLOOKUP(C4725,Classes_finales!B:D,Classes_finales!C$1,TRUE))</f>
        <v>50</v>
      </c>
      <c r="I4725">
        <f t="shared" si="73"/>
        <v>20</v>
      </c>
      <c r="J4725" s="31">
        <f>Classes_finales!$W$30*C4725^3+Classes_finales!$W$31*C4725^2+Classes_finales!$W$32*C4725+Classes_finales!$W$33</f>
        <v>4.462373757943304</v>
      </c>
      <c r="K4725">
        <f>IF(OR(C4725&lt;10,C4725&gt;450),0,IF(H4725&gt;=MAX(Classes_finales!D:D),$M$1,Donnees_SIG!J4725))</f>
        <v>4.462373757943304</v>
      </c>
      <c r="P4725" t="s">
        <v>39</v>
      </c>
    </row>
    <row r="4726" spans="1:16">
      <c r="A4726" t="s">
        <v>9486</v>
      </c>
      <c r="B4726" s="31" t="s">
        <v>9487</v>
      </c>
      <c r="C4726">
        <v>97.834197997999993</v>
      </c>
      <c r="D4726" t="s">
        <v>37</v>
      </c>
      <c r="E4726">
        <v>790554.62546848005</v>
      </c>
      <c r="F4726">
        <v>9637928.9848185703</v>
      </c>
      <c r="G4726">
        <f>IF(C4726="","",VLOOKUP(C4726,Classes_detaillees!B:D,Classes_detaillees!C$1,TRUE))</f>
        <v>100</v>
      </c>
      <c r="H4726">
        <f>IF(C4726="","",VLOOKUP(C4726,Classes_finales!B:D,Classes_finales!C$1,TRUE))</f>
        <v>80</v>
      </c>
      <c r="I4726">
        <f t="shared" si="73"/>
        <v>20</v>
      </c>
      <c r="J4726" s="31">
        <f>Classes_finales!$W$30*C4726^3+Classes_finales!$W$31*C4726^2+Classes_finales!$W$32*C4726+Classes_finales!$W$33</f>
        <v>7.4179727152969992</v>
      </c>
      <c r="K4726">
        <f>IF(OR(C4726&lt;10,C4726&gt;450),0,IF(H4726&gt;=MAX(Classes_finales!D:D),$M$1,Donnees_SIG!J4726))</f>
        <v>7.914299999999999</v>
      </c>
      <c r="P4726" t="s">
        <v>39</v>
      </c>
    </row>
    <row r="4727" spans="1:16">
      <c r="A4727" t="s">
        <v>9488</v>
      </c>
      <c r="B4727" s="31" t="s">
        <v>9489</v>
      </c>
      <c r="C4727">
        <v>38.573600769000002</v>
      </c>
      <c r="D4727" t="s">
        <v>37</v>
      </c>
      <c r="E4727">
        <v>783137.97852999298</v>
      </c>
      <c r="F4727">
        <v>9635507.3966387808</v>
      </c>
      <c r="G4727">
        <f>IF(C4727="","",VLOOKUP(C4727,Classes_detaillees!B:D,Classes_detaillees!C$1,TRUE))</f>
        <v>40</v>
      </c>
      <c r="H4727">
        <f>IF(C4727="","",VLOOKUP(C4727,Classes_finales!B:D,Classes_finales!C$1,TRUE))</f>
        <v>40</v>
      </c>
      <c r="I4727">
        <f t="shared" si="73"/>
        <v>20</v>
      </c>
      <c r="J4727" s="31">
        <f>Classes_finales!$W$30*C4727^3+Classes_finales!$W$31*C4727^2+Classes_finales!$W$32*C4727+Classes_finales!$W$33</f>
        <v>3.8426770657816189</v>
      </c>
      <c r="K4727">
        <f>IF(OR(C4727&lt;10,C4727&gt;450),0,IF(H4727&gt;=MAX(Classes_finales!D:D),$M$1,Donnees_SIG!J4727))</f>
        <v>3.8426770657816189</v>
      </c>
      <c r="P4727" t="s">
        <v>39</v>
      </c>
    </row>
    <row r="4728" spans="1:16">
      <c r="A4728" t="s">
        <v>9490</v>
      </c>
      <c r="B4728" t="s">
        <v>9491</v>
      </c>
      <c r="C4728">
        <v>35.010700225999997</v>
      </c>
      <c r="D4728" t="s">
        <v>37</v>
      </c>
      <c r="E4728">
        <v>783245.91715487896</v>
      </c>
      <c r="F4728">
        <v>9636408.4544344693</v>
      </c>
      <c r="G4728">
        <f>IF(C4728="","",VLOOKUP(C4728,Classes_detaillees!B:D,Classes_detaillees!C$1,TRUE))</f>
        <v>40</v>
      </c>
      <c r="H4728">
        <f>IF(C4728="","",VLOOKUP(C4728,Classes_finales!B:D,Classes_finales!C$1,TRUE))</f>
        <v>40</v>
      </c>
      <c r="I4728">
        <f t="shared" si="73"/>
        <v>20</v>
      </c>
      <c r="J4728" s="31">
        <f>Classes_finales!$W$30*C4728^3+Classes_finales!$W$31*C4728^2+Classes_finales!$W$32*C4728+Classes_finales!$W$33</f>
        <v>3.3527702224773805</v>
      </c>
      <c r="K4728">
        <f>IF(OR(C4728&lt;10,C4728&gt;450),0,IF(H4728&gt;=MAX(Classes_finales!D:D),$M$1,Donnees_SIG!J4728))</f>
        <v>3.3527702224773805</v>
      </c>
      <c r="P4728" t="s">
        <v>39</v>
      </c>
    </row>
    <row r="4729" spans="1:16">
      <c r="A4729" t="s">
        <v>9492</v>
      </c>
      <c r="B4729" t="s">
        <v>9493</v>
      </c>
      <c r="C4729">
        <v>18.231800078999999</v>
      </c>
      <c r="D4729" t="s">
        <v>37</v>
      </c>
      <c r="E4729">
        <v>784831.00156478898</v>
      </c>
      <c r="F4729">
        <v>9636377.1806083899</v>
      </c>
      <c r="G4729">
        <f>IF(C4729="","",VLOOKUP(C4729,Classes_detaillees!B:D,Classes_detaillees!C$1,TRUE))</f>
        <v>20</v>
      </c>
      <c r="H4729">
        <f>IF(C4729="","",VLOOKUP(C4729,Classes_finales!B:D,Classes_finales!C$1,TRUE))</f>
        <v>30</v>
      </c>
      <c r="I4729">
        <f t="shared" si="73"/>
        <v>20</v>
      </c>
      <c r="J4729" s="31">
        <f>Classes_finales!$W$30*C4729^3+Classes_finales!$W$31*C4729^2+Classes_finales!$W$32*C4729+Classes_finales!$W$33</f>
        <v>1.1697617271476759</v>
      </c>
      <c r="K4729">
        <f>IF(OR(C4729&lt;10,C4729&gt;450),0,IF(H4729&gt;=MAX(Classes_finales!D:D),$M$1,Donnees_SIG!J4729))</f>
        <v>1.1697617271476759</v>
      </c>
      <c r="P4729" t="s">
        <v>39</v>
      </c>
    </row>
    <row r="4730" spans="1:16">
      <c r="A4730" t="s">
        <v>9494</v>
      </c>
      <c r="B4730" t="s">
        <v>9495</v>
      </c>
      <c r="C4730">
        <v>64.884399414000001</v>
      </c>
      <c r="D4730" t="s">
        <v>37</v>
      </c>
      <c r="E4730">
        <v>791413.46732393</v>
      </c>
      <c r="F4730">
        <v>9639336.2216547001</v>
      </c>
      <c r="G4730">
        <f>IF(C4730="","",VLOOKUP(C4730,Classes_detaillees!B:D,Classes_detaillees!C$1,TRUE))</f>
        <v>65</v>
      </c>
      <c r="H4730">
        <f>IF(C4730="","",VLOOKUP(C4730,Classes_finales!B:D,Classes_finales!C$1,TRUE))</f>
        <v>70</v>
      </c>
      <c r="I4730">
        <f t="shared" si="73"/>
        <v>20</v>
      </c>
      <c r="J4730" s="31">
        <f>Classes_finales!$W$30*C4730^3+Classes_finales!$W$31*C4730^2+Classes_finales!$W$32*C4730+Classes_finales!$W$33</f>
        <v>7.0129426205658358</v>
      </c>
      <c r="K4730">
        <f>IF(OR(C4730&lt;10,C4730&gt;450),0,IF(H4730&gt;=MAX(Classes_finales!D:D),$M$1,Donnees_SIG!J4730))</f>
        <v>7.0129426205658358</v>
      </c>
      <c r="P4730" t="s">
        <v>39</v>
      </c>
    </row>
    <row r="4731" spans="1:16">
      <c r="A4731" t="s">
        <v>9496</v>
      </c>
      <c r="B4731" t="s">
        <v>9497</v>
      </c>
      <c r="C4731">
        <v>104.62519836</v>
      </c>
      <c r="D4731" t="s">
        <v>37</v>
      </c>
      <c r="E4731">
        <v>790329.78206680098</v>
      </c>
      <c r="F4731">
        <v>9637556.6367129199</v>
      </c>
      <c r="G4731">
        <f>IF(C4731="","",VLOOKUP(C4731,Classes_detaillees!B:D,Classes_detaillees!C$1,TRUE))</f>
        <v>105</v>
      </c>
      <c r="H4731">
        <f>IF(C4731="","",VLOOKUP(C4731,Classes_finales!B:D,Classes_finales!C$1,TRUE))</f>
        <v>80</v>
      </c>
      <c r="I4731">
        <f t="shared" si="73"/>
        <v>20</v>
      </c>
      <c r="J4731" s="31">
        <f>Classes_finales!$W$30*C4731^3+Classes_finales!$W$31*C4731^2+Classes_finales!$W$32*C4731+Classes_finales!$W$33</f>
        <v>6.6521718141744</v>
      </c>
      <c r="K4731">
        <f>IF(OR(C4731&lt;10,C4731&gt;450),0,IF(H4731&gt;=MAX(Classes_finales!D:D),$M$1,Donnees_SIG!J4731))</f>
        <v>7.914299999999999</v>
      </c>
      <c r="P4731" t="s">
        <v>39</v>
      </c>
    </row>
    <row r="4732" spans="1:16">
      <c r="A4732" t="s">
        <v>9498</v>
      </c>
      <c r="B4732" s="31" t="s">
        <v>9499</v>
      </c>
      <c r="C4732">
        <v>52.240299225000001</v>
      </c>
      <c r="D4732" t="s">
        <v>37</v>
      </c>
      <c r="E4732">
        <v>790784.33035803097</v>
      </c>
      <c r="F4732">
        <v>9639241.7255525403</v>
      </c>
      <c r="G4732">
        <f>IF(C4732="","",VLOOKUP(C4732,Classes_detaillees!B:D,Classes_detaillees!C$1,TRUE))</f>
        <v>55</v>
      </c>
      <c r="H4732">
        <f>IF(C4732="","",VLOOKUP(C4732,Classes_finales!B:D,Classes_finales!C$1,TRUE))</f>
        <v>60</v>
      </c>
      <c r="I4732">
        <f t="shared" si="73"/>
        <v>20</v>
      </c>
      <c r="J4732" s="31">
        <f>Classes_finales!$W$30*C4732^3+Classes_finales!$W$31*C4732^2+Classes_finales!$W$32*C4732+Classes_finales!$W$33</f>
        <v>5.6473539405829563</v>
      </c>
      <c r="K4732">
        <f>IF(OR(C4732&lt;10,C4732&gt;450),0,IF(H4732&gt;=MAX(Classes_finales!D:D),$M$1,Donnees_SIG!J4732))</f>
        <v>5.6473539405829563</v>
      </c>
      <c r="P4732" t="s">
        <v>39</v>
      </c>
    </row>
    <row r="4733" spans="1:16">
      <c r="A4733" t="s">
        <v>9500</v>
      </c>
      <c r="B4733" t="s">
        <v>9501</v>
      </c>
      <c r="C4733">
        <v>89.356697083</v>
      </c>
      <c r="D4733" t="s">
        <v>37</v>
      </c>
      <c r="E4733">
        <v>790640.12517898798</v>
      </c>
      <c r="F4733">
        <v>9639289.3515425995</v>
      </c>
      <c r="G4733">
        <f>IF(C4733="","",VLOOKUP(C4733,Classes_detaillees!B:D,Classes_detaillees!C$1,TRUE))</f>
        <v>90</v>
      </c>
      <c r="H4733">
        <f>IF(C4733="","",VLOOKUP(C4733,Classes_finales!B:D,Classes_finales!C$1,TRUE))</f>
        <v>80</v>
      </c>
      <c r="I4733">
        <f t="shared" si="73"/>
        <v>20</v>
      </c>
      <c r="J4733" s="31">
        <f>Classes_finales!$W$30*C4733^3+Classes_finales!$W$31*C4733^2+Classes_finales!$W$32*C4733+Classes_finales!$W$33</f>
        <v>7.9032743673671568</v>
      </c>
      <c r="K4733">
        <f>IF(OR(C4733&lt;10,C4733&gt;450),0,IF(H4733&gt;=MAX(Classes_finales!D:D),$M$1,Donnees_SIG!J4733))</f>
        <v>7.914299999999999</v>
      </c>
      <c r="P4733" t="s">
        <v>39</v>
      </c>
    </row>
    <row r="4734" spans="1:16">
      <c r="A4734" t="s">
        <v>9502</v>
      </c>
      <c r="B4734" t="s">
        <v>9503</v>
      </c>
      <c r="C4734">
        <v>190.62829590000001</v>
      </c>
      <c r="D4734" t="s">
        <v>37</v>
      </c>
      <c r="E4734">
        <v>792233.07570371497</v>
      </c>
      <c r="F4734">
        <v>9638556.3323958199</v>
      </c>
      <c r="G4734">
        <f>IF(C4734="","",VLOOKUP(C4734,Classes_detaillees!B:D,Classes_detaillees!C$1,TRUE))</f>
        <v>195</v>
      </c>
      <c r="H4734">
        <f>IF(C4734="","",VLOOKUP(C4734,Classes_finales!B:D,Classes_finales!C$1,TRUE))</f>
        <v>80</v>
      </c>
      <c r="I4734">
        <f t="shared" si="73"/>
        <v>20</v>
      </c>
      <c r="J4734" s="31">
        <f>Classes_finales!$W$30*C4734^3+Classes_finales!$W$31*C4734^2+Classes_finales!$W$32*C4734+Classes_finales!$W$33</f>
        <v>-48.230220223547455</v>
      </c>
      <c r="K4734">
        <f>IF(OR(C4734&lt;10,C4734&gt;450),0,IF(H4734&gt;=MAX(Classes_finales!D:D),$M$1,Donnees_SIG!J4734))</f>
        <v>7.914299999999999</v>
      </c>
      <c r="P4734" t="s">
        <v>39</v>
      </c>
    </row>
    <row r="4735" spans="1:16">
      <c r="A4735" t="s">
        <v>9504</v>
      </c>
      <c r="B4735" s="31" t="s">
        <v>9505</v>
      </c>
      <c r="C4735">
        <v>1039.0653076000001</v>
      </c>
      <c r="D4735" t="s">
        <v>37</v>
      </c>
      <c r="E4735">
        <v>791074.60005455802</v>
      </c>
      <c r="F4735">
        <v>9639301.0686105993</v>
      </c>
      <c r="G4735">
        <f>IF(C4735="","",VLOOKUP(C4735,Classes_detaillees!B:D,Classes_detaillees!C$1,TRUE))</f>
        <v>1040</v>
      </c>
      <c r="H4735">
        <f>IF(C4735="","",VLOOKUP(C4735,Classes_finales!B:D,Classes_finales!C$1,TRUE))</f>
        <v>80</v>
      </c>
      <c r="I4735">
        <f t="shared" si="73"/>
        <v>20</v>
      </c>
      <c r="J4735" s="31">
        <f>Classes_finales!$W$30*C4735^3+Classes_finales!$W$31*C4735^2+Classes_finales!$W$32*C4735+Classes_finales!$W$33</f>
        <v>-20002.786815820626</v>
      </c>
      <c r="K4735">
        <f>IF(OR(C4735&lt;10,C4735&gt;450),0,IF(H4735&gt;=MAX(Classes_finales!D:D),$M$1,Donnees_SIG!J4735))</f>
        <v>0</v>
      </c>
      <c r="P4735" t="s">
        <v>39</v>
      </c>
    </row>
    <row r="4736" spans="1:16">
      <c r="A4736" t="s">
        <v>9506</v>
      </c>
      <c r="B4736" t="s">
        <v>9507</v>
      </c>
      <c r="C4736">
        <v>13.559700012</v>
      </c>
      <c r="D4736" t="s">
        <v>37</v>
      </c>
      <c r="E4736">
        <v>791854.52978861204</v>
      </c>
      <c r="F4736">
        <v>9638283.9087646902</v>
      </c>
      <c r="G4736">
        <f>IF(C4736="","",VLOOKUP(C4736,Classes_detaillees!B:D,Classes_detaillees!C$1,TRUE))</f>
        <v>15</v>
      </c>
      <c r="H4736">
        <f>IF(C4736="","",VLOOKUP(C4736,Classes_finales!B:D,Classes_finales!C$1,TRUE))</f>
        <v>15</v>
      </c>
      <c r="I4736">
        <f t="shared" si="73"/>
        <v>20</v>
      </c>
      <c r="J4736" s="31">
        <f>Classes_finales!$W$30*C4736^3+Classes_finales!$W$31*C4736^2+Classes_finales!$W$32*C4736+Classes_finales!$W$33</f>
        <v>0.64848774159594558</v>
      </c>
      <c r="K4736">
        <f>IF(OR(C4736&lt;10,C4736&gt;450),0,IF(H4736&gt;=MAX(Classes_finales!D:D),$M$1,Donnees_SIG!J4736))</f>
        <v>0.64848774159594558</v>
      </c>
      <c r="P4736" t="s">
        <v>39</v>
      </c>
    </row>
    <row r="4737" spans="1:16">
      <c r="A4737" t="s">
        <v>9508</v>
      </c>
      <c r="B4737" t="s">
        <v>9509</v>
      </c>
      <c r="C4737">
        <v>20.643800734999999</v>
      </c>
      <c r="D4737" t="s">
        <v>37</v>
      </c>
      <c r="E4737">
        <v>792073.71406755201</v>
      </c>
      <c r="F4737">
        <v>9638567.1803171299</v>
      </c>
      <c r="G4737">
        <f>IF(C4737="","",VLOOKUP(C4737,Classes_detaillees!B:D,Classes_detaillees!C$1,TRUE))</f>
        <v>25</v>
      </c>
      <c r="H4737">
        <f>IF(C4737="","",VLOOKUP(C4737,Classes_finales!B:D,Classes_finales!C$1,TRUE))</f>
        <v>30</v>
      </c>
      <c r="I4737">
        <f t="shared" si="73"/>
        <v>20</v>
      </c>
      <c r="J4737" s="31">
        <f>Classes_finales!$W$30*C4737^3+Classes_finales!$W$31*C4737^2+Classes_finales!$W$32*C4737+Classes_finales!$W$33</f>
        <v>1.4585446514052145</v>
      </c>
      <c r="K4737">
        <f>IF(OR(C4737&lt;10,C4737&gt;450),0,IF(H4737&gt;=MAX(Classes_finales!D:D),$M$1,Donnees_SIG!J4737))</f>
        <v>1.4585446514052145</v>
      </c>
      <c r="P4737" t="s">
        <v>39</v>
      </c>
    </row>
    <row r="4738" spans="1:16">
      <c r="A4738" t="s">
        <v>9510</v>
      </c>
      <c r="B4738" s="31" t="s">
        <v>9511</v>
      </c>
      <c r="C4738">
        <v>61.561599731000001</v>
      </c>
      <c r="D4738" t="s">
        <v>37</v>
      </c>
      <c r="E4738">
        <v>783082.15632823505</v>
      </c>
      <c r="F4738">
        <v>9636455.0291461702</v>
      </c>
      <c r="G4738">
        <f>IF(C4738="","",VLOOKUP(C4738,Classes_detaillees!B:D,Classes_detaillees!C$1,TRUE))</f>
        <v>65</v>
      </c>
      <c r="H4738">
        <f>IF(C4738="","",VLOOKUP(C4738,Classes_finales!B:D,Classes_finales!C$1,TRUE))</f>
        <v>70</v>
      </c>
      <c r="I4738">
        <f t="shared" si="73"/>
        <v>20</v>
      </c>
      <c r="J4738" s="31">
        <f>Classes_finales!$W$30*C4738^3+Classes_finales!$W$31*C4738^2+Classes_finales!$W$32*C4738+Classes_finales!$W$33</f>
        <v>6.6966216184281571</v>
      </c>
      <c r="K4738">
        <f>IF(OR(C4738&lt;10,C4738&gt;450),0,IF(H4738&gt;=MAX(Classes_finales!D:D),$M$1,Donnees_SIG!J4738))</f>
        <v>6.6966216184281571</v>
      </c>
      <c r="P4738" t="s">
        <v>39</v>
      </c>
    </row>
    <row r="4739" spans="1:16">
      <c r="A4739" t="s">
        <v>9512</v>
      </c>
      <c r="B4739" s="31" t="s">
        <v>9513</v>
      </c>
      <c r="C4739">
        <v>68.188499450999998</v>
      </c>
      <c r="D4739" t="s">
        <v>37</v>
      </c>
      <c r="E4739">
        <v>783284.71225717303</v>
      </c>
      <c r="F4739">
        <v>9636804.2824174408</v>
      </c>
      <c r="G4739">
        <f>IF(C4739="","",VLOOKUP(C4739,Classes_detaillees!B:D,Classes_detaillees!C$1,TRUE))</f>
        <v>70</v>
      </c>
      <c r="H4739">
        <f>IF(C4739="","",VLOOKUP(C4739,Classes_finales!B:D,Classes_finales!C$1,TRUE))</f>
        <v>70</v>
      </c>
      <c r="I4739">
        <f t="shared" ref="I4739:I4802" si="74">IF(E4739="","",20)</f>
        <v>20</v>
      </c>
      <c r="J4739" s="31">
        <f>Classes_finales!$W$30*C4739^3+Classes_finales!$W$31*C4739^2+Classes_finales!$W$32*C4739+Classes_finales!$W$33</f>
        <v>7.2904204326193565</v>
      </c>
      <c r="K4739">
        <f>IF(OR(C4739&lt;10,C4739&gt;450),0,IF(H4739&gt;=MAX(Classes_finales!D:D),$M$1,Donnees_SIG!J4739))</f>
        <v>7.2904204326193565</v>
      </c>
      <c r="P4739" t="s">
        <v>39</v>
      </c>
    </row>
    <row r="4740" spans="1:16">
      <c r="A4740" t="s">
        <v>9514</v>
      </c>
      <c r="B4740" s="31" t="s">
        <v>9515</v>
      </c>
      <c r="C4740">
        <v>342.54089355000002</v>
      </c>
      <c r="D4740" t="s">
        <v>37</v>
      </c>
      <c r="E4740">
        <v>790673.950189478</v>
      </c>
      <c r="F4740">
        <v>9638141.2754359301</v>
      </c>
      <c r="G4740">
        <f>IF(C4740="","",VLOOKUP(C4740,Classes_detaillees!B:D,Classes_detaillees!C$1,TRUE))</f>
        <v>345</v>
      </c>
      <c r="H4740">
        <f>IF(C4740="","",VLOOKUP(C4740,Classes_finales!B:D,Classes_finales!C$1,TRUE))</f>
        <v>80</v>
      </c>
      <c r="I4740">
        <f t="shared" si="74"/>
        <v>20</v>
      </c>
      <c r="J4740" s="31">
        <f>Classes_finales!$W$30*C4740^3+Classes_finales!$W$31*C4740^2+Classes_finales!$W$32*C4740+Classes_finales!$W$33</f>
        <v>-526.68741390488685</v>
      </c>
      <c r="K4740">
        <f>IF(OR(C4740&lt;10,C4740&gt;450),0,IF(H4740&gt;=MAX(Classes_finales!D:D),$M$1,Donnees_SIG!J4740))</f>
        <v>7.914299999999999</v>
      </c>
      <c r="P4740" t="s">
        <v>39</v>
      </c>
    </row>
    <row r="4741" spans="1:16">
      <c r="A4741" t="s">
        <v>9516</v>
      </c>
      <c r="B4741" t="s">
        <v>9517</v>
      </c>
      <c r="C4741">
        <v>63.627601624</v>
      </c>
      <c r="D4741" t="s">
        <v>37</v>
      </c>
      <c r="E4741">
        <v>791680.35026076902</v>
      </c>
      <c r="F4741">
        <v>9638276.8486257307</v>
      </c>
      <c r="G4741">
        <f>IF(C4741="","",VLOOKUP(C4741,Classes_detaillees!B:D,Classes_detaillees!C$1,TRUE))</f>
        <v>65</v>
      </c>
      <c r="H4741">
        <f>IF(C4741="","",VLOOKUP(C4741,Classes_finales!B:D,Classes_finales!C$1,TRUE))</f>
        <v>70</v>
      </c>
      <c r="I4741">
        <f t="shared" si="74"/>
        <v>20</v>
      </c>
      <c r="J4741" s="31">
        <f>Classes_finales!$W$30*C4741^3+Classes_finales!$W$31*C4741^2+Classes_finales!$W$32*C4741+Classes_finales!$W$33</f>
        <v>6.8974573713952623</v>
      </c>
      <c r="K4741">
        <f>IF(OR(C4741&lt;10,C4741&gt;450),0,IF(H4741&gt;=MAX(Classes_finales!D:D),$M$1,Donnees_SIG!J4741))</f>
        <v>6.8974573713952623</v>
      </c>
      <c r="P4741" t="s">
        <v>39</v>
      </c>
    </row>
    <row r="4742" spans="1:16">
      <c r="A4742" t="s">
        <v>9518</v>
      </c>
      <c r="B4742" s="31" t="s">
        <v>9519</v>
      </c>
      <c r="C4742">
        <v>56.330501556000002</v>
      </c>
      <c r="D4742" t="s">
        <v>37</v>
      </c>
      <c r="E4742">
        <v>783512.06059302401</v>
      </c>
      <c r="F4742">
        <v>9636936.2201849893</v>
      </c>
      <c r="G4742">
        <f>IF(C4742="","",VLOOKUP(C4742,Classes_detaillees!B:D,Classes_detaillees!C$1,TRUE))</f>
        <v>60</v>
      </c>
      <c r="H4742">
        <f>IF(C4742="","",VLOOKUP(C4742,Classes_finales!B:D,Classes_finales!C$1,TRUE))</f>
        <v>60</v>
      </c>
      <c r="I4742">
        <f t="shared" si="74"/>
        <v>20</v>
      </c>
      <c r="J4742" s="31">
        <f>Classes_finales!$W$30*C4742^3+Classes_finales!$W$31*C4742^2+Classes_finales!$W$32*C4742+Classes_finales!$W$33</f>
        <v>6.1335065188526077</v>
      </c>
      <c r="K4742">
        <f>IF(OR(C4742&lt;10,C4742&gt;450),0,IF(H4742&gt;=MAX(Classes_finales!D:D),$M$1,Donnees_SIG!J4742))</f>
        <v>6.1335065188526077</v>
      </c>
      <c r="P4742" t="s">
        <v>39</v>
      </c>
    </row>
    <row r="4743" spans="1:16">
      <c r="A4743" t="s">
        <v>9520</v>
      </c>
      <c r="B4743" t="s">
        <v>9521</v>
      </c>
      <c r="C4743">
        <v>98.514297485</v>
      </c>
      <c r="D4743" t="s">
        <v>37</v>
      </c>
      <c r="E4743">
        <v>791371.769219473</v>
      </c>
      <c r="F4743">
        <v>9638090.8416752797</v>
      </c>
      <c r="G4743">
        <f>IF(C4743="","",VLOOKUP(C4743,Classes_detaillees!B:D,Classes_detaillees!C$1,TRUE))</f>
        <v>100</v>
      </c>
      <c r="H4743">
        <f>IF(C4743="","",VLOOKUP(C4743,Classes_finales!B:D,Classes_finales!C$1,TRUE))</f>
        <v>80</v>
      </c>
      <c r="I4743">
        <f t="shared" si="74"/>
        <v>20</v>
      </c>
      <c r="J4743" s="31">
        <f>Classes_finales!$W$30*C4743^3+Classes_finales!$W$31*C4743^2+Classes_finales!$W$32*C4743+Classes_finales!$W$33</f>
        <v>7.3571537320155063</v>
      </c>
      <c r="K4743">
        <f>IF(OR(C4743&lt;10,C4743&gt;450),0,IF(H4743&gt;=MAX(Classes_finales!D:D),$M$1,Donnees_SIG!J4743))</f>
        <v>7.914299999999999</v>
      </c>
      <c r="P4743" t="s">
        <v>39</v>
      </c>
    </row>
    <row r="4744" spans="1:16">
      <c r="A4744" t="s">
        <v>9522</v>
      </c>
      <c r="B4744" t="s">
        <v>9523</v>
      </c>
      <c r="C4744">
        <v>79.065399170000006</v>
      </c>
      <c r="D4744" t="s">
        <v>37</v>
      </c>
      <c r="E4744">
        <v>792476.53216022195</v>
      </c>
      <c r="F4744">
        <v>9638656.4479040597</v>
      </c>
      <c r="G4744">
        <f>IF(C4744="","",VLOOKUP(C4744,Classes_detaillees!B:D,Classes_detaillees!C$1,TRUE))</f>
        <v>80</v>
      </c>
      <c r="H4744">
        <f>IF(C4744="","",VLOOKUP(C4744,Classes_finales!B:D,Classes_finales!C$1,TRUE))</f>
        <v>80</v>
      </c>
      <c r="I4744">
        <f t="shared" si="74"/>
        <v>20</v>
      </c>
      <c r="J4744" s="31">
        <f>Classes_finales!$W$30*C4744^3+Classes_finales!$W$31*C4744^2+Classes_finales!$W$32*C4744+Classes_finales!$W$33</f>
        <v>7.8887737217618383</v>
      </c>
      <c r="K4744">
        <f>IF(OR(C4744&lt;10,C4744&gt;450),0,IF(H4744&gt;=MAX(Classes_finales!D:D),$M$1,Donnees_SIG!J4744))</f>
        <v>7.914299999999999</v>
      </c>
      <c r="P4744" t="s">
        <v>39</v>
      </c>
    </row>
    <row r="4745" spans="1:16">
      <c r="A4745" t="s">
        <v>9524</v>
      </c>
      <c r="B4745" t="s">
        <v>9525</v>
      </c>
      <c r="C4745">
        <v>112.14649962999999</v>
      </c>
      <c r="D4745" t="s">
        <v>37</v>
      </c>
      <c r="E4745">
        <v>783097.96520880295</v>
      </c>
      <c r="F4745">
        <v>9635765.5628924705</v>
      </c>
      <c r="G4745">
        <f>IF(C4745="","",VLOOKUP(C4745,Classes_detaillees!B:D,Classes_detaillees!C$1,TRUE))</f>
        <v>115</v>
      </c>
      <c r="H4745">
        <f>IF(C4745="","",VLOOKUP(C4745,Classes_finales!B:D,Classes_finales!C$1,TRUE))</f>
        <v>80</v>
      </c>
      <c r="I4745">
        <f t="shared" si="74"/>
        <v>20</v>
      </c>
      <c r="J4745" s="31">
        <f>Classes_finales!$W$30*C4745^3+Classes_finales!$W$31*C4745^2+Classes_finales!$W$32*C4745+Classes_finales!$W$33</f>
        <v>5.3635122933238968</v>
      </c>
      <c r="K4745">
        <f>IF(OR(C4745&lt;10,C4745&gt;450),0,IF(H4745&gt;=MAX(Classes_finales!D:D),$M$1,Donnees_SIG!J4745))</f>
        <v>7.914299999999999</v>
      </c>
      <c r="P4745" t="s">
        <v>39</v>
      </c>
    </row>
    <row r="4746" spans="1:16">
      <c r="A4746" t="s">
        <v>9526</v>
      </c>
      <c r="B4746" t="s">
        <v>9527</v>
      </c>
      <c r="C4746">
        <v>91.439002990999995</v>
      </c>
      <c r="D4746" t="s">
        <v>37</v>
      </c>
      <c r="E4746">
        <v>792668.10824043502</v>
      </c>
      <c r="F4746">
        <v>9638597.9761098791</v>
      </c>
      <c r="G4746">
        <f>IF(C4746="","",VLOOKUP(C4746,Classes_detaillees!B:D,Classes_detaillees!C$1,TRUE))</f>
        <v>95</v>
      </c>
      <c r="H4746">
        <f>IF(C4746="","",VLOOKUP(C4746,Classes_finales!B:D,Classes_finales!C$1,TRUE))</f>
        <v>80</v>
      </c>
      <c r="I4746">
        <f t="shared" si="74"/>
        <v>20</v>
      </c>
      <c r="J4746" s="31">
        <f>Classes_finales!$W$30*C4746^3+Classes_finales!$W$31*C4746^2+Classes_finales!$W$32*C4746+Classes_finales!$W$33</f>
        <v>7.828983070529965</v>
      </c>
      <c r="K4746">
        <f>IF(OR(C4746&lt;10,C4746&gt;450),0,IF(H4746&gt;=MAX(Classes_finales!D:D),$M$1,Donnees_SIG!J4746))</f>
        <v>7.914299999999999</v>
      </c>
      <c r="P4746" t="s">
        <v>39</v>
      </c>
    </row>
    <row r="4747" spans="1:16">
      <c r="A4747" t="s">
        <v>9528</v>
      </c>
      <c r="B4747" s="31" t="s">
        <v>9529</v>
      </c>
      <c r="C4747">
        <v>241.20599365000001</v>
      </c>
      <c r="D4747" t="s">
        <v>37</v>
      </c>
      <c r="E4747">
        <v>791152.82986053603</v>
      </c>
      <c r="F4747">
        <v>9638358.8275786396</v>
      </c>
      <c r="G4747">
        <f>IF(C4747="","",VLOOKUP(C4747,Classes_detaillees!B:D,Classes_detaillees!C$1,TRUE))</f>
        <v>245</v>
      </c>
      <c r="H4747">
        <f>IF(C4747="","",VLOOKUP(C4747,Classes_finales!B:D,Classes_finales!C$1,TRUE))</f>
        <v>80</v>
      </c>
      <c r="I4747">
        <f t="shared" si="74"/>
        <v>20</v>
      </c>
      <c r="J4747" s="31">
        <f>Classes_finales!$W$30*C4747^3+Classes_finales!$W$31*C4747^2+Classes_finales!$W$32*C4747+Classes_finales!$W$33</f>
        <v>-139.4252427341001</v>
      </c>
      <c r="K4747">
        <f>IF(OR(C4747&lt;10,C4747&gt;450),0,IF(H4747&gt;=MAX(Classes_finales!D:D),$M$1,Donnees_SIG!J4747))</f>
        <v>7.914299999999999</v>
      </c>
      <c r="P4747" t="s">
        <v>39</v>
      </c>
    </row>
    <row r="4748" spans="1:16">
      <c r="A4748" t="s">
        <v>9530</v>
      </c>
      <c r="B4748" t="s">
        <v>9531</v>
      </c>
      <c r="C4748">
        <v>16.871900558</v>
      </c>
      <c r="D4748" t="s">
        <v>37</v>
      </c>
      <c r="E4748">
        <v>784452.50052190199</v>
      </c>
      <c r="F4748">
        <v>9636416.8963672705</v>
      </c>
      <c r="G4748">
        <f>IF(C4748="","",VLOOKUP(C4748,Classes_detaillees!B:D,Classes_detaillees!C$1,TRUE))</f>
        <v>20</v>
      </c>
      <c r="H4748">
        <f>IF(C4748="","",VLOOKUP(C4748,Classes_finales!B:D,Classes_finales!C$1,TRUE))</f>
        <v>30</v>
      </c>
      <c r="I4748">
        <f t="shared" si="74"/>
        <v>20</v>
      </c>
      <c r="J4748" s="31">
        <f>Classes_finales!$W$30*C4748^3+Classes_finales!$W$31*C4748^2+Classes_finales!$W$32*C4748+Classes_finales!$W$33</f>
        <v>1.0125099530248596</v>
      </c>
      <c r="K4748">
        <f>IF(OR(C4748&lt;10,C4748&gt;450),0,IF(H4748&gt;=MAX(Classes_finales!D:D),$M$1,Donnees_SIG!J4748))</f>
        <v>1.0125099530248596</v>
      </c>
      <c r="P4748" t="s">
        <v>39</v>
      </c>
    </row>
    <row r="4749" spans="1:16">
      <c r="A4749" t="s">
        <v>9532</v>
      </c>
      <c r="B4749" s="31" t="s">
        <v>9533</v>
      </c>
      <c r="C4749">
        <v>24.951000214</v>
      </c>
      <c r="D4749" t="s">
        <v>37</v>
      </c>
      <c r="E4749">
        <v>783010.60275940597</v>
      </c>
      <c r="F4749">
        <v>9636437.5194888096</v>
      </c>
      <c r="G4749">
        <f>IF(C4749="","",VLOOKUP(C4749,Classes_detaillees!B:D,Classes_detaillees!C$1,TRUE))</f>
        <v>25</v>
      </c>
      <c r="H4749">
        <f>IF(C4749="","",VLOOKUP(C4749,Classes_finales!B:D,Classes_finales!C$1,TRUE))</f>
        <v>30</v>
      </c>
      <c r="I4749">
        <f t="shared" si="74"/>
        <v>20</v>
      </c>
      <c r="J4749" s="31">
        <f>Classes_finales!$W$30*C4749^3+Classes_finales!$W$31*C4749^2+Classes_finales!$W$32*C4749+Classes_finales!$W$33</f>
        <v>2.0009611107298686</v>
      </c>
      <c r="K4749">
        <f>IF(OR(C4749&lt;10,C4749&gt;450),0,IF(H4749&gt;=MAX(Classes_finales!D:D),$M$1,Donnees_SIG!J4749))</f>
        <v>2.0009611107298686</v>
      </c>
      <c r="P4749" t="s">
        <v>39</v>
      </c>
    </row>
    <row r="4750" spans="1:16">
      <c r="A4750" t="s">
        <v>9534</v>
      </c>
      <c r="B4750" s="31" t="s">
        <v>9535</v>
      </c>
      <c r="C4750">
        <v>129.06379699999999</v>
      </c>
      <c r="D4750" t="s">
        <v>37</v>
      </c>
      <c r="E4750">
        <v>792733.50434826303</v>
      </c>
      <c r="F4750">
        <v>9639390.0912975706</v>
      </c>
      <c r="G4750">
        <f>IF(C4750="","",VLOOKUP(C4750,Classes_detaillees!B:D,Classes_detaillees!C$1,TRUE))</f>
        <v>130</v>
      </c>
      <c r="H4750">
        <f>IF(C4750="","",VLOOKUP(C4750,Classes_finales!B:D,Classes_finales!C$1,TRUE))</f>
        <v>80</v>
      </c>
      <c r="I4750">
        <f t="shared" si="74"/>
        <v>20</v>
      </c>
      <c r="J4750" s="31">
        <f>Classes_finales!$W$30*C4750^3+Classes_finales!$W$31*C4750^2+Classes_finales!$W$32*C4750+Classes_finales!$W$33</f>
        <v>0.51493992056990701</v>
      </c>
      <c r="K4750">
        <f>IF(OR(C4750&lt;10,C4750&gt;450),0,IF(H4750&gt;=MAX(Classes_finales!D:D),$M$1,Donnees_SIG!J4750))</f>
        <v>7.914299999999999</v>
      </c>
      <c r="P4750" t="s">
        <v>39</v>
      </c>
    </row>
    <row r="4751" spans="1:16">
      <c r="A4751" t="s">
        <v>9536</v>
      </c>
      <c r="B4751" t="s">
        <v>9537</v>
      </c>
      <c r="C4751">
        <v>6.8548998832999999</v>
      </c>
      <c r="D4751" t="s">
        <v>37</v>
      </c>
      <c r="E4751">
        <v>792603.40082507301</v>
      </c>
      <c r="F4751">
        <v>9638480.7879246194</v>
      </c>
      <c r="G4751">
        <f>IF(C4751="","",VLOOKUP(C4751,Classes_detaillees!B:D,Classes_detaillees!C$1,TRUE))</f>
        <v>10</v>
      </c>
      <c r="H4751">
        <f>IF(C4751="","",VLOOKUP(C4751,Classes_finales!B:D,Classes_finales!C$1,TRUE))</f>
        <v>10</v>
      </c>
      <c r="I4751">
        <f t="shared" si="74"/>
        <v>20</v>
      </c>
      <c r="J4751" s="31">
        <f>Classes_finales!$W$30*C4751^3+Classes_finales!$W$31*C4751^2+Classes_finales!$W$32*C4751+Classes_finales!$W$33</f>
        <v>9.2788514054745752E-3</v>
      </c>
      <c r="K4751">
        <f>IF(OR(C4751&lt;10,C4751&gt;450),0,IF(H4751&gt;=MAX(Classes_finales!D:D),$M$1,Donnees_SIG!J4751))</f>
        <v>0</v>
      </c>
      <c r="P4751" t="s">
        <v>39</v>
      </c>
    </row>
    <row r="4752" spans="1:16">
      <c r="A4752" t="s">
        <v>9538</v>
      </c>
      <c r="B4752" s="31" t="s">
        <v>9539</v>
      </c>
      <c r="C4752">
        <v>237.08419799999999</v>
      </c>
      <c r="D4752" t="s">
        <v>37</v>
      </c>
      <c r="E4752">
        <v>790494.11470987694</v>
      </c>
      <c r="F4752">
        <v>9638639.0629416592</v>
      </c>
      <c r="G4752">
        <f>IF(C4752="","",VLOOKUP(C4752,Classes_detaillees!B:D,Classes_detaillees!C$1,TRUE))</f>
        <v>240</v>
      </c>
      <c r="H4752">
        <f>IF(C4752="","",VLOOKUP(C4752,Classes_finales!B:D,Classes_finales!C$1,TRUE))</f>
        <v>80</v>
      </c>
      <c r="I4752">
        <f t="shared" si="74"/>
        <v>20</v>
      </c>
      <c r="J4752" s="31">
        <f>Classes_finales!$W$30*C4752^3+Classes_finales!$W$31*C4752^2+Classes_finales!$W$32*C4752+Classes_finales!$W$33</f>
        <v>-129.8529117324826</v>
      </c>
      <c r="K4752">
        <f>IF(OR(C4752&lt;10,C4752&gt;450),0,IF(H4752&gt;=MAX(Classes_finales!D:D),$M$1,Donnees_SIG!J4752))</f>
        <v>7.914299999999999</v>
      </c>
      <c r="P4752" t="s">
        <v>39</v>
      </c>
    </row>
    <row r="4753" spans="1:16">
      <c r="A4753" t="s">
        <v>9540</v>
      </c>
      <c r="B4753" t="s">
        <v>9541</v>
      </c>
      <c r="C4753">
        <v>54.757301331000001</v>
      </c>
      <c r="D4753" t="s">
        <v>37</v>
      </c>
      <c r="E4753">
        <v>790473.15107361705</v>
      </c>
      <c r="F4753">
        <v>9637929.1323796399</v>
      </c>
      <c r="G4753">
        <f>IF(C4753="","",VLOOKUP(C4753,Classes_detaillees!B:D,Classes_detaillees!C$1,TRUE))</f>
        <v>55</v>
      </c>
      <c r="H4753">
        <f>IF(C4753="","",VLOOKUP(C4753,Classes_finales!B:D,Classes_finales!C$1,TRUE))</f>
        <v>60</v>
      </c>
      <c r="I4753">
        <f t="shared" si="74"/>
        <v>20</v>
      </c>
      <c r="J4753" s="31">
        <f>Classes_finales!$W$30*C4753^3+Classes_finales!$W$31*C4753^2+Classes_finales!$W$32*C4753+Classes_finales!$W$33</f>
        <v>5.9507426692629384</v>
      </c>
      <c r="K4753">
        <f>IF(OR(C4753&lt;10,C4753&gt;450),0,IF(H4753&gt;=MAX(Classes_finales!D:D),$M$1,Donnees_SIG!J4753))</f>
        <v>5.9507426692629384</v>
      </c>
      <c r="P4753" t="s">
        <v>39</v>
      </c>
    </row>
    <row r="4754" spans="1:16">
      <c r="A4754" t="s">
        <v>9542</v>
      </c>
      <c r="B4754" t="s">
        <v>9543</v>
      </c>
      <c r="C4754">
        <v>105.88200378000001</v>
      </c>
      <c r="D4754" t="s">
        <v>37</v>
      </c>
      <c r="E4754">
        <v>792597.988473651</v>
      </c>
      <c r="F4754">
        <v>9638851.91515355</v>
      </c>
      <c r="G4754">
        <f>IF(C4754="","",VLOOKUP(C4754,Classes_detaillees!B:D,Classes_detaillees!C$1,TRUE))</f>
        <v>110</v>
      </c>
      <c r="H4754">
        <f>IF(C4754="","",VLOOKUP(C4754,Classes_finales!B:D,Classes_finales!C$1,TRUE))</f>
        <v>80</v>
      </c>
      <c r="I4754">
        <f t="shared" si="74"/>
        <v>20</v>
      </c>
      <c r="J4754" s="31">
        <f>Classes_finales!$W$30*C4754^3+Classes_finales!$W$31*C4754^2+Classes_finales!$W$32*C4754+Classes_finales!$W$33</f>
        <v>6.4703230224776735</v>
      </c>
      <c r="K4754">
        <f>IF(OR(C4754&lt;10,C4754&gt;450),0,IF(H4754&gt;=MAX(Classes_finales!D:D),$M$1,Donnees_SIG!J4754))</f>
        <v>7.914299999999999</v>
      </c>
      <c r="P4754" t="s">
        <v>39</v>
      </c>
    </row>
    <row r="4755" spans="1:16">
      <c r="A4755" t="s">
        <v>9544</v>
      </c>
      <c r="B4755" s="31" t="s">
        <v>9545</v>
      </c>
      <c r="C4755">
        <v>366.10598755000001</v>
      </c>
      <c r="D4755" t="s">
        <v>37</v>
      </c>
      <c r="E4755">
        <v>790199.24647874106</v>
      </c>
      <c r="F4755">
        <v>9638843.8395132106</v>
      </c>
      <c r="G4755">
        <f>IF(C4755="","",VLOOKUP(C4755,Classes_detaillees!B:D,Classes_detaillees!C$1,TRUE))</f>
        <v>370</v>
      </c>
      <c r="H4755">
        <f>IF(C4755="","",VLOOKUP(C4755,Classes_finales!B:D,Classes_finales!C$1,TRUE))</f>
        <v>80</v>
      </c>
      <c r="I4755">
        <f t="shared" si="74"/>
        <v>20</v>
      </c>
      <c r="J4755" s="31">
        <f>Classes_finales!$W$30*C4755^3+Classes_finales!$W$31*C4755^2+Classes_finales!$W$32*C4755+Classes_finales!$W$33</f>
        <v>-666.18238904777365</v>
      </c>
      <c r="K4755">
        <f>IF(OR(C4755&lt;10,C4755&gt;450),0,IF(H4755&gt;=MAX(Classes_finales!D:D),$M$1,Donnees_SIG!J4755))</f>
        <v>7.914299999999999</v>
      </c>
      <c r="P4755" t="s">
        <v>39</v>
      </c>
    </row>
    <row r="4756" spans="1:16">
      <c r="A4756" t="s">
        <v>9546</v>
      </c>
      <c r="B4756" t="s">
        <v>9547</v>
      </c>
      <c r="C4756">
        <v>31.410800934000001</v>
      </c>
      <c r="D4756" t="s">
        <v>37</v>
      </c>
      <c r="E4756">
        <v>782766.04909351305</v>
      </c>
      <c r="F4756">
        <v>9635750.2405675091</v>
      </c>
      <c r="G4756">
        <f>IF(C4756="","",VLOOKUP(C4756,Classes_detaillees!B:D,Classes_detaillees!C$1,TRUE))</f>
        <v>35</v>
      </c>
      <c r="H4756">
        <f>IF(C4756="","",VLOOKUP(C4756,Classes_finales!B:D,Classes_finales!C$1,TRUE))</f>
        <v>35</v>
      </c>
      <c r="I4756">
        <f t="shared" si="74"/>
        <v>20</v>
      </c>
      <c r="J4756" s="31">
        <f>Classes_finales!$W$30*C4756^3+Classes_finales!$W$31*C4756^2+Classes_finales!$W$32*C4756+Classes_finales!$W$33</f>
        <v>2.8603570296922567</v>
      </c>
      <c r="K4756">
        <f>IF(OR(C4756&lt;10,C4756&gt;450),0,IF(H4756&gt;=MAX(Classes_finales!D:D),$M$1,Donnees_SIG!J4756))</f>
        <v>2.8603570296922567</v>
      </c>
      <c r="P4756" t="s">
        <v>39</v>
      </c>
    </row>
    <row r="4757" spans="1:16">
      <c r="A4757" t="s">
        <v>9548</v>
      </c>
      <c r="B4757" s="31" t="s">
        <v>9549</v>
      </c>
      <c r="C4757">
        <v>10.753100395000001</v>
      </c>
      <c r="D4757" t="s">
        <v>37</v>
      </c>
      <c r="E4757">
        <v>783227.257929379</v>
      </c>
      <c r="F4757">
        <v>9636048.95774954</v>
      </c>
      <c r="G4757">
        <f>IF(C4757="","",VLOOKUP(C4757,Classes_detaillees!B:D,Classes_detaillees!C$1,TRUE))</f>
        <v>15</v>
      </c>
      <c r="H4757">
        <f>IF(C4757="","",VLOOKUP(C4757,Classes_finales!B:D,Classes_finales!C$1,TRUE))</f>
        <v>15</v>
      </c>
      <c r="I4757">
        <f t="shared" si="74"/>
        <v>20</v>
      </c>
      <c r="J4757" s="31">
        <f>Classes_finales!$W$30*C4757^3+Classes_finales!$W$31*C4757^2+Classes_finales!$W$32*C4757+Classes_finales!$W$33</f>
        <v>0.36366814124193114</v>
      </c>
      <c r="K4757">
        <f>IF(OR(C4757&lt;10,C4757&gt;450),0,IF(H4757&gt;=MAX(Classes_finales!D:D),$M$1,Donnees_SIG!J4757))</f>
        <v>0.36366814124193114</v>
      </c>
      <c r="P4757" t="s">
        <v>39</v>
      </c>
    </row>
    <row r="4758" spans="1:16">
      <c r="A4758" t="s">
        <v>9550</v>
      </c>
      <c r="B4758" t="s">
        <v>9551</v>
      </c>
      <c r="C4758">
        <v>12.896699905</v>
      </c>
      <c r="D4758" t="s">
        <v>37</v>
      </c>
      <c r="E4758">
        <v>783073.62192561605</v>
      </c>
      <c r="F4758">
        <v>9636368.6029365007</v>
      </c>
      <c r="G4758">
        <f>IF(C4758="","",VLOOKUP(C4758,Classes_detaillees!B:D,Classes_detaillees!C$1,TRUE))</f>
        <v>15</v>
      </c>
      <c r="H4758">
        <f>IF(C4758="","",VLOOKUP(C4758,Classes_finales!B:D,Classes_finales!C$1,TRUE))</f>
        <v>15</v>
      </c>
      <c r="I4758">
        <f t="shared" si="74"/>
        <v>20</v>
      </c>
      <c r="J4758" s="31">
        <f>Classes_finales!$W$30*C4758^3+Classes_finales!$W$31*C4758^2+Classes_finales!$W$32*C4758+Classes_finales!$W$33</f>
        <v>0.57913609686158996</v>
      </c>
      <c r="K4758">
        <f>IF(OR(C4758&lt;10,C4758&gt;450),0,IF(H4758&gt;=MAX(Classes_finales!D:D),$M$1,Donnees_SIG!J4758))</f>
        <v>0.57913609686158996</v>
      </c>
      <c r="P4758" t="s">
        <v>39</v>
      </c>
    </row>
    <row r="4759" spans="1:16">
      <c r="A4759" t="s">
        <v>9552</v>
      </c>
      <c r="B4759" s="31" t="s">
        <v>9553</v>
      </c>
      <c r="C4759">
        <v>9.6935997009000001</v>
      </c>
      <c r="D4759" t="s">
        <v>37</v>
      </c>
      <c r="E4759">
        <v>783098.48994064401</v>
      </c>
      <c r="F4759">
        <v>9636389.4822573997</v>
      </c>
      <c r="G4759">
        <f>IF(C4759="","",VLOOKUP(C4759,Classes_detaillees!B:D,Classes_detaillees!C$1,TRUE))</f>
        <v>10</v>
      </c>
      <c r="H4759">
        <f>IF(C4759="","",VLOOKUP(C4759,Classes_finales!B:D,Classes_finales!C$1,TRUE))</f>
        <v>10</v>
      </c>
      <c r="I4759">
        <f t="shared" si="74"/>
        <v>20</v>
      </c>
      <c r="J4759" s="31">
        <f>Classes_finales!$W$30*C4759^3+Classes_finales!$W$31*C4759^2+Classes_finales!$W$32*C4759+Classes_finales!$W$33</f>
        <v>0.26237339674887938</v>
      </c>
      <c r="K4759">
        <f>IF(OR(C4759&lt;10,C4759&gt;450),0,IF(H4759&gt;=MAX(Classes_finales!D:D),$M$1,Donnees_SIG!J4759))</f>
        <v>0</v>
      </c>
      <c r="P4759" t="s">
        <v>39</v>
      </c>
    </row>
    <row r="4760" spans="1:16">
      <c r="A4760" t="s">
        <v>9554</v>
      </c>
      <c r="B4760" t="s">
        <v>9555</v>
      </c>
      <c r="C4760">
        <v>39.344398499</v>
      </c>
      <c r="D4760" t="s">
        <v>37</v>
      </c>
      <c r="E4760">
        <v>782991.49555384403</v>
      </c>
      <c r="F4760">
        <v>9635809.7847561594</v>
      </c>
      <c r="G4760">
        <f>IF(C4760="","",VLOOKUP(C4760,Classes_detaillees!B:D,Classes_detaillees!C$1,TRUE))</f>
        <v>40</v>
      </c>
      <c r="H4760">
        <f>IF(C4760="","",VLOOKUP(C4760,Classes_finales!B:D,Classes_finales!C$1,TRUE))</f>
        <v>40</v>
      </c>
      <c r="I4760">
        <f t="shared" si="74"/>
        <v>20</v>
      </c>
      <c r="J4760" s="31">
        <f>Classes_finales!$W$30*C4760^3+Classes_finales!$W$31*C4760^2+Classes_finales!$W$32*C4760+Classes_finales!$W$33</f>
        <v>3.9484678275727387</v>
      </c>
      <c r="K4760">
        <f>IF(OR(C4760&lt;10,C4760&gt;450),0,IF(H4760&gt;=MAX(Classes_finales!D:D),$M$1,Donnees_SIG!J4760))</f>
        <v>3.9484678275727387</v>
      </c>
      <c r="P4760" t="s">
        <v>39</v>
      </c>
    </row>
    <row r="4761" spans="1:16">
      <c r="A4761" t="s">
        <v>9556</v>
      </c>
      <c r="B4761" t="s">
        <v>9557</v>
      </c>
      <c r="C4761">
        <v>30.846300124999999</v>
      </c>
      <c r="D4761" t="s">
        <v>37</v>
      </c>
      <c r="E4761">
        <v>792978.14065931796</v>
      </c>
      <c r="F4761">
        <v>9638975.6573355403</v>
      </c>
      <c r="G4761">
        <f>IF(C4761="","",VLOOKUP(C4761,Classes_detaillees!B:D,Classes_detaillees!C$1,TRUE))</f>
        <v>35</v>
      </c>
      <c r="H4761">
        <f>IF(C4761="","",VLOOKUP(C4761,Classes_finales!B:D,Classes_finales!C$1,TRUE))</f>
        <v>35</v>
      </c>
      <c r="I4761">
        <f t="shared" si="74"/>
        <v>20</v>
      </c>
      <c r="J4761" s="31">
        <f>Classes_finales!$W$30*C4761^3+Classes_finales!$W$31*C4761^2+Classes_finales!$W$32*C4761+Classes_finales!$W$33</f>
        <v>2.7837402536155813</v>
      </c>
      <c r="K4761">
        <f>IF(OR(C4761&lt;10,C4761&gt;450),0,IF(H4761&gt;=MAX(Classes_finales!D:D),$M$1,Donnees_SIG!J4761))</f>
        <v>2.7837402536155813</v>
      </c>
      <c r="P4761" t="s">
        <v>39</v>
      </c>
    </row>
    <row r="4762" spans="1:16">
      <c r="A4762" t="s">
        <v>9558</v>
      </c>
      <c r="B4762" t="s">
        <v>9559</v>
      </c>
      <c r="C4762">
        <v>55.310298920000001</v>
      </c>
      <c r="D4762" t="s">
        <v>37</v>
      </c>
      <c r="E4762">
        <v>783538.24366092496</v>
      </c>
      <c r="F4762">
        <v>9637040.9602631908</v>
      </c>
      <c r="G4762">
        <f>IF(C4762="","",VLOOKUP(C4762,Classes_detaillees!B:D,Classes_detaillees!C$1,TRUE))</f>
        <v>60</v>
      </c>
      <c r="H4762">
        <f>IF(C4762="","",VLOOKUP(C4762,Classes_finales!B:D,Classes_finales!C$1,TRUE))</f>
        <v>60</v>
      </c>
      <c r="I4762">
        <f t="shared" si="74"/>
        <v>20</v>
      </c>
      <c r="J4762" s="31">
        <f>Classes_finales!$W$30*C4762^3+Classes_finales!$W$31*C4762^2+Classes_finales!$W$32*C4762+Classes_finales!$W$33</f>
        <v>6.0156225817010363</v>
      </c>
      <c r="K4762">
        <f>IF(OR(C4762&lt;10,C4762&gt;450),0,IF(H4762&gt;=MAX(Classes_finales!D:D),$M$1,Donnees_SIG!J4762))</f>
        <v>6.0156225817010363</v>
      </c>
      <c r="P4762" t="s">
        <v>39</v>
      </c>
    </row>
    <row r="4763" spans="1:16">
      <c r="A4763" t="s">
        <v>9560</v>
      </c>
      <c r="B4763" t="s">
        <v>9561</v>
      </c>
      <c r="C4763">
        <v>95.114196777000004</v>
      </c>
      <c r="D4763" t="s">
        <v>37</v>
      </c>
      <c r="E4763">
        <v>793801.75946483796</v>
      </c>
      <c r="F4763">
        <v>9639388.9784244094</v>
      </c>
      <c r="G4763">
        <f>IF(C4763="","",VLOOKUP(C4763,Classes_detaillees!B:D,Classes_detaillees!C$1,TRUE))</f>
        <v>100</v>
      </c>
      <c r="H4763">
        <f>IF(C4763="","",VLOOKUP(C4763,Classes_finales!B:D,Classes_finales!C$1,TRUE))</f>
        <v>80</v>
      </c>
      <c r="I4763">
        <f t="shared" si="74"/>
        <v>20</v>
      </c>
      <c r="J4763" s="31">
        <f>Classes_finales!$W$30*C4763^3+Classes_finales!$W$31*C4763^2+Classes_finales!$W$32*C4763+Classes_finales!$W$33</f>
        <v>7.6276488217036427</v>
      </c>
      <c r="K4763">
        <f>IF(OR(C4763&lt;10,C4763&gt;450),0,IF(H4763&gt;=MAX(Classes_finales!D:D),$M$1,Donnees_SIG!J4763))</f>
        <v>7.914299999999999</v>
      </c>
      <c r="P4763" t="s">
        <v>39</v>
      </c>
    </row>
    <row r="4764" spans="1:16">
      <c r="A4764" t="s">
        <v>9562</v>
      </c>
      <c r="B4764" t="s">
        <v>9563</v>
      </c>
      <c r="C4764">
        <v>70.426200867000006</v>
      </c>
      <c r="D4764" t="s">
        <v>37</v>
      </c>
      <c r="E4764">
        <v>783990.88782402605</v>
      </c>
      <c r="F4764">
        <v>9635509.0770024005</v>
      </c>
      <c r="G4764">
        <f>IF(C4764="","",VLOOKUP(C4764,Classes_detaillees!B:D,Classes_detaillees!C$1,TRUE))</f>
        <v>75</v>
      </c>
      <c r="H4764">
        <f>IF(C4764="","",VLOOKUP(C4764,Classes_finales!B:D,Classes_finales!C$1,TRUE))</f>
        <v>80</v>
      </c>
      <c r="I4764">
        <f t="shared" si="74"/>
        <v>20</v>
      </c>
      <c r="J4764" s="31">
        <f>Classes_finales!$W$30*C4764^3+Classes_finales!$W$31*C4764^2+Classes_finales!$W$32*C4764+Classes_finales!$W$33</f>
        <v>7.455152798748534</v>
      </c>
      <c r="K4764">
        <f>IF(OR(C4764&lt;10,C4764&gt;450),0,IF(H4764&gt;=MAX(Classes_finales!D:D),$M$1,Donnees_SIG!J4764))</f>
        <v>7.914299999999999</v>
      </c>
      <c r="P4764" t="s">
        <v>39</v>
      </c>
    </row>
    <row r="4765" spans="1:16">
      <c r="A4765" t="s">
        <v>9564</v>
      </c>
      <c r="B4765" t="s">
        <v>9565</v>
      </c>
      <c r="C4765">
        <v>85.350196838000002</v>
      </c>
      <c r="D4765" t="s">
        <v>37</v>
      </c>
      <c r="E4765">
        <v>790421.26498789701</v>
      </c>
      <c r="F4765">
        <v>9637818.8818755709</v>
      </c>
      <c r="G4765">
        <f>IF(C4765="","",VLOOKUP(C4765,Classes_detaillees!B:D,Classes_detaillees!C$1,TRUE))</f>
        <v>90</v>
      </c>
      <c r="H4765">
        <f>IF(C4765="","",VLOOKUP(C4765,Classes_finales!B:D,Classes_finales!C$1,TRUE))</f>
        <v>80</v>
      </c>
      <c r="I4765">
        <f t="shared" si="74"/>
        <v>20</v>
      </c>
      <c r="J4765" s="31">
        <f>Classes_finales!$W$30*C4765^3+Classes_finales!$W$31*C4765^2+Classes_finales!$W$32*C4765+Classes_finales!$W$33</f>
        <v>7.9700329795801252</v>
      </c>
      <c r="K4765">
        <f>IF(OR(C4765&lt;10,C4765&gt;450),0,IF(H4765&gt;=MAX(Classes_finales!D:D),$M$1,Donnees_SIG!J4765))</f>
        <v>7.914299999999999</v>
      </c>
      <c r="P4765" t="s">
        <v>39</v>
      </c>
    </row>
    <row r="4766" spans="1:16">
      <c r="A4766" t="s">
        <v>9566</v>
      </c>
      <c r="B4766" t="s">
        <v>9567</v>
      </c>
      <c r="C4766">
        <v>47.509300232000001</v>
      </c>
      <c r="D4766" t="s">
        <v>37</v>
      </c>
      <c r="E4766">
        <v>783195.49798148498</v>
      </c>
      <c r="F4766">
        <v>9636543.8335514497</v>
      </c>
      <c r="G4766">
        <f>IF(C4766="","",VLOOKUP(C4766,Classes_detaillees!B:D,Classes_detaillees!C$1,TRUE))</f>
        <v>50</v>
      </c>
      <c r="H4766">
        <f>IF(C4766="","",VLOOKUP(C4766,Classes_finales!B:D,Classes_finales!C$1,TRUE))</f>
        <v>50</v>
      </c>
      <c r="I4766">
        <f t="shared" si="74"/>
        <v>20</v>
      </c>
      <c r="J4766" s="31">
        <f>Classes_finales!$W$30*C4766^3+Classes_finales!$W$31*C4766^2+Classes_finales!$W$32*C4766+Classes_finales!$W$33</f>
        <v>5.0465763565444064</v>
      </c>
      <c r="K4766">
        <f>IF(OR(C4766&lt;10,C4766&gt;450),0,IF(H4766&gt;=MAX(Classes_finales!D:D),$M$1,Donnees_SIG!J4766))</f>
        <v>5.0465763565444064</v>
      </c>
      <c r="P4766" t="s">
        <v>39</v>
      </c>
    </row>
    <row r="4767" spans="1:16">
      <c r="A4767" t="s">
        <v>9568</v>
      </c>
      <c r="B4767" s="31" t="s">
        <v>9569</v>
      </c>
      <c r="C4767">
        <v>64.385299683</v>
      </c>
      <c r="D4767" t="s">
        <v>37</v>
      </c>
      <c r="E4767">
        <v>790907.32278300705</v>
      </c>
      <c r="F4767">
        <v>9639321.1966675408</v>
      </c>
      <c r="G4767">
        <f>IF(C4767="","",VLOOKUP(C4767,Classes_detaillees!B:D,Classes_detaillees!C$1,TRUE))</f>
        <v>65</v>
      </c>
      <c r="H4767">
        <f>IF(C4767="","",VLOOKUP(C4767,Classes_finales!B:D,Classes_finales!C$1,TRUE))</f>
        <v>70</v>
      </c>
      <c r="I4767">
        <f t="shared" si="74"/>
        <v>20</v>
      </c>
      <c r="J4767" s="31">
        <f>Classes_finales!$W$30*C4767^3+Classes_finales!$W$31*C4767^2+Classes_finales!$W$32*C4767+Classes_finales!$W$33</f>
        <v>6.9677080810146332</v>
      </c>
      <c r="K4767">
        <f>IF(OR(C4767&lt;10,C4767&gt;450),0,IF(H4767&gt;=MAX(Classes_finales!D:D),$M$1,Donnees_SIG!J4767))</f>
        <v>6.9677080810146332</v>
      </c>
      <c r="P4767" t="s">
        <v>39</v>
      </c>
    </row>
    <row r="4768" spans="1:16">
      <c r="A4768" t="s">
        <v>9570</v>
      </c>
      <c r="B4768" t="s">
        <v>9571</v>
      </c>
      <c r="C4768">
        <v>84.501701354999994</v>
      </c>
      <c r="D4768" t="s">
        <v>37</v>
      </c>
      <c r="E4768">
        <v>792407.440955261</v>
      </c>
      <c r="F4768">
        <v>9638664.4090976901</v>
      </c>
      <c r="G4768">
        <f>IF(C4768="","",VLOOKUP(C4768,Classes_detaillees!B:D,Classes_detaillees!C$1,TRUE))</f>
        <v>85</v>
      </c>
      <c r="H4768">
        <f>IF(C4768="","",VLOOKUP(C4768,Classes_finales!B:D,Classes_finales!C$1,TRUE))</f>
        <v>80</v>
      </c>
      <c r="I4768">
        <f t="shared" si="74"/>
        <v>20</v>
      </c>
      <c r="J4768" s="31">
        <f>Classes_finales!$W$30*C4768^3+Classes_finales!$W$31*C4768^2+Classes_finales!$W$32*C4768+Classes_finales!$W$33</f>
        <v>7.9718779765785488</v>
      </c>
      <c r="K4768">
        <f>IF(OR(C4768&lt;10,C4768&gt;450),0,IF(H4768&gt;=MAX(Classes_finales!D:D),$M$1,Donnees_SIG!J4768))</f>
        <v>7.914299999999999</v>
      </c>
      <c r="P4768" t="s">
        <v>39</v>
      </c>
    </row>
    <row r="4769" spans="1:16">
      <c r="A4769" t="s">
        <v>9572</v>
      </c>
      <c r="B4769" s="31" t="s">
        <v>9573</v>
      </c>
      <c r="C4769">
        <v>74.786300659000005</v>
      </c>
      <c r="D4769" t="s">
        <v>37</v>
      </c>
      <c r="E4769">
        <v>790166.63259834901</v>
      </c>
      <c r="F4769">
        <v>9638852.6880108602</v>
      </c>
      <c r="G4769">
        <f>IF(C4769="","",VLOOKUP(C4769,Classes_detaillees!B:D,Classes_detaillees!C$1,TRUE))</f>
        <v>75</v>
      </c>
      <c r="H4769">
        <f>IF(C4769="","",VLOOKUP(C4769,Classes_finales!B:D,Classes_finales!C$1,TRUE))</f>
        <v>80</v>
      </c>
      <c r="I4769">
        <f t="shared" si="74"/>
        <v>20</v>
      </c>
      <c r="J4769" s="31">
        <f>Classes_finales!$W$30*C4769^3+Classes_finales!$W$31*C4769^2+Classes_finales!$W$32*C4769+Classes_finales!$W$33</f>
        <v>7.7166384126973107</v>
      </c>
      <c r="K4769">
        <f>IF(OR(C4769&lt;10,C4769&gt;450),0,IF(H4769&gt;=MAX(Classes_finales!D:D),$M$1,Donnees_SIG!J4769))</f>
        <v>7.914299999999999</v>
      </c>
      <c r="P4769" t="s">
        <v>39</v>
      </c>
    </row>
    <row r="4770" spans="1:16">
      <c r="A4770" t="s">
        <v>9574</v>
      </c>
      <c r="B4770" s="31" t="s">
        <v>9575</v>
      </c>
      <c r="C4770">
        <v>75.809402465999995</v>
      </c>
      <c r="D4770" t="s">
        <v>37</v>
      </c>
      <c r="E4770">
        <v>789650.53506989696</v>
      </c>
      <c r="F4770">
        <v>9638826.49740321</v>
      </c>
      <c r="G4770">
        <f>IF(C4770="","",VLOOKUP(C4770,Classes_detaillees!B:D,Classes_detaillees!C$1,TRUE))</f>
        <v>80</v>
      </c>
      <c r="H4770">
        <f>IF(C4770="","",VLOOKUP(C4770,Classes_finales!B:D,Classes_finales!C$1,TRUE))</f>
        <v>80</v>
      </c>
      <c r="I4770">
        <f t="shared" si="74"/>
        <v>20</v>
      </c>
      <c r="J4770" s="31">
        <f>Classes_finales!$W$30*C4770^3+Classes_finales!$W$31*C4770^2+Classes_finales!$W$32*C4770+Classes_finales!$W$33</f>
        <v>7.7657670720960521</v>
      </c>
      <c r="K4770">
        <f>IF(OR(C4770&lt;10,C4770&gt;450),0,IF(H4770&gt;=MAX(Classes_finales!D:D),$M$1,Donnees_SIG!J4770))</f>
        <v>7.914299999999999</v>
      </c>
      <c r="P4770" t="s">
        <v>39</v>
      </c>
    </row>
    <row r="4771" spans="1:16">
      <c r="A4771" t="s">
        <v>9576</v>
      </c>
      <c r="B4771" t="s">
        <v>9577</v>
      </c>
      <c r="C4771">
        <v>194.33920287999999</v>
      </c>
      <c r="D4771" t="s">
        <v>37</v>
      </c>
      <c r="E4771">
        <v>790455.344167548</v>
      </c>
      <c r="F4771">
        <v>9638707.4939910509</v>
      </c>
      <c r="G4771">
        <f>IF(C4771="","",VLOOKUP(C4771,Classes_detaillees!B:D,Classes_detaillees!C$1,TRUE))</f>
        <v>195</v>
      </c>
      <c r="H4771">
        <f>IF(C4771="","",VLOOKUP(C4771,Classes_finales!B:D,Classes_finales!C$1,TRUE))</f>
        <v>80</v>
      </c>
      <c r="I4771">
        <f t="shared" si="74"/>
        <v>20</v>
      </c>
      <c r="J4771" s="31">
        <f>Classes_finales!$W$30*C4771^3+Classes_finales!$W$31*C4771^2+Classes_finales!$W$32*C4771+Classes_finales!$W$33</f>
        <v>-53.125797086950385</v>
      </c>
      <c r="K4771">
        <f>IF(OR(C4771&lt;10,C4771&gt;450),0,IF(H4771&gt;=MAX(Classes_finales!D:D),$M$1,Donnees_SIG!J4771))</f>
        <v>7.914299999999999</v>
      </c>
      <c r="P4771" t="s">
        <v>39</v>
      </c>
    </row>
    <row r="4772" spans="1:16">
      <c r="A4772" t="s">
        <v>9578</v>
      </c>
      <c r="B4772" t="s">
        <v>9579</v>
      </c>
      <c r="C4772">
        <v>53.327098845999998</v>
      </c>
      <c r="D4772" t="s">
        <v>37</v>
      </c>
      <c r="E4772">
        <v>790994.78215205902</v>
      </c>
      <c r="F4772">
        <v>9638405.8403724208</v>
      </c>
      <c r="G4772">
        <f>IF(C4772="","",VLOOKUP(C4772,Classes_detaillees!B:D,Classes_detaillees!C$1,TRUE))</f>
        <v>55</v>
      </c>
      <c r="H4772">
        <f>IF(C4772="","",VLOOKUP(C4772,Classes_finales!B:D,Classes_finales!C$1,TRUE))</f>
        <v>60</v>
      </c>
      <c r="I4772">
        <f t="shared" si="74"/>
        <v>20</v>
      </c>
      <c r="J4772" s="31">
        <f>Classes_finales!$W$30*C4772^3+Classes_finales!$W$31*C4772^2+Classes_finales!$W$32*C4772+Classes_finales!$W$33</f>
        <v>5.7799165819877842</v>
      </c>
      <c r="K4772">
        <f>IF(OR(C4772&lt;10,C4772&gt;450),0,IF(H4772&gt;=MAX(Classes_finales!D:D),$M$1,Donnees_SIG!J4772))</f>
        <v>5.7799165819877842</v>
      </c>
      <c r="P4772" t="s">
        <v>39</v>
      </c>
    </row>
    <row r="4773" spans="1:16">
      <c r="A4773" t="s">
        <v>9580</v>
      </c>
      <c r="B4773" t="s">
        <v>9581</v>
      </c>
      <c r="C4773">
        <v>52.988700866999999</v>
      </c>
      <c r="D4773" t="s">
        <v>37</v>
      </c>
      <c r="E4773">
        <v>783069.80265007901</v>
      </c>
      <c r="F4773">
        <v>9636265.3674690798</v>
      </c>
      <c r="G4773">
        <f>IF(C4773="","",VLOOKUP(C4773,Classes_detaillees!B:D,Classes_detaillees!C$1,TRUE))</f>
        <v>55</v>
      </c>
      <c r="H4773">
        <f>IF(C4773="","",VLOOKUP(C4773,Classes_finales!B:D,Classes_finales!C$1,TRUE))</f>
        <v>60</v>
      </c>
      <c r="I4773">
        <f t="shared" si="74"/>
        <v>20</v>
      </c>
      <c r="J4773" s="31">
        <f>Classes_finales!$W$30*C4773^3+Classes_finales!$W$31*C4773^2+Classes_finales!$W$32*C4773+Classes_finales!$W$33</f>
        <v>5.7388863523043714</v>
      </c>
      <c r="K4773">
        <f>IF(OR(C4773&lt;10,C4773&gt;450),0,IF(H4773&gt;=MAX(Classes_finales!D:D),$M$1,Donnees_SIG!J4773))</f>
        <v>5.7388863523043714</v>
      </c>
      <c r="P4773" t="s">
        <v>39</v>
      </c>
    </row>
    <row r="4774" spans="1:16">
      <c r="A4774" t="s">
        <v>9582</v>
      </c>
      <c r="B4774" t="s">
        <v>9583</v>
      </c>
      <c r="C4774">
        <v>73.725898743000002</v>
      </c>
      <c r="D4774" t="s">
        <v>37</v>
      </c>
      <c r="E4774">
        <v>790571.23294057697</v>
      </c>
      <c r="F4774">
        <v>9638508.5955054406</v>
      </c>
      <c r="G4774">
        <f>IF(C4774="","",VLOOKUP(C4774,Classes_detaillees!B:D,Classes_detaillees!C$1,TRUE))</f>
        <v>75</v>
      </c>
      <c r="H4774">
        <f>IF(C4774="","",VLOOKUP(C4774,Classes_finales!B:D,Classes_finales!C$1,TRUE))</f>
        <v>80</v>
      </c>
      <c r="I4774">
        <f t="shared" si="74"/>
        <v>20</v>
      </c>
      <c r="J4774" s="31">
        <f>Classes_finales!$W$30*C4774^3+Classes_finales!$W$31*C4774^2+Classes_finales!$W$32*C4774+Classes_finales!$W$33</f>
        <v>7.6606670955122258</v>
      </c>
      <c r="K4774">
        <f>IF(OR(C4774&lt;10,C4774&gt;450),0,IF(H4774&gt;=MAX(Classes_finales!D:D),$M$1,Donnees_SIG!J4774))</f>
        <v>7.914299999999999</v>
      </c>
      <c r="P4774" t="s">
        <v>39</v>
      </c>
    </row>
    <row r="4775" spans="1:16">
      <c r="A4775" t="s">
        <v>9584</v>
      </c>
      <c r="B4775" t="s">
        <v>9585</v>
      </c>
      <c r="C4775">
        <v>85.320098877000007</v>
      </c>
      <c r="D4775" t="s">
        <v>37</v>
      </c>
      <c r="E4775">
        <v>782270.97828324698</v>
      </c>
      <c r="F4775">
        <v>9635910.6973819807</v>
      </c>
      <c r="G4775">
        <f>IF(C4775="","",VLOOKUP(C4775,Classes_detaillees!B:D,Classes_detaillees!C$1,TRUE))</f>
        <v>90</v>
      </c>
      <c r="H4775">
        <f>IF(C4775="","",VLOOKUP(C4775,Classes_finales!B:D,Classes_finales!C$1,TRUE))</f>
        <v>80</v>
      </c>
      <c r="I4775">
        <f t="shared" si="74"/>
        <v>20</v>
      </c>
      <c r="J4775" s="31">
        <f>Classes_finales!$W$30*C4775^3+Classes_finales!$W$31*C4775^2+Classes_finales!$W$32*C4775+Classes_finales!$W$33</f>
        <v>7.9701699434080471</v>
      </c>
      <c r="K4775">
        <f>IF(OR(C4775&lt;10,C4775&gt;450),0,IF(H4775&gt;=MAX(Classes_finales!D:D),$M$1,Donnees_SIG!J4775))</f>
        <v>7.914299999999999</v>
      </c>
      <c r="P4775" t="s">
        <v>39</v>
      </c>
    </row>
    <row r="4776" spans="1:16">
      <c r="A4776" t="s">
        <v>9586</v>
      </c>
      <c r="B4776" t="s">
        <v>9587</v>
      </c>
      <c r="C4776">
        <v>69.959396362000007</v>
      </c>
      <c r="D4776" t="s">
        <v>37</v>
      </c>
      <c r="E4776">
        <v>791932.37107316102</v>
      </c>
      <c r="F4776">
        <v>9639482.8901741505</v>
      </c>
      <c r="G4776">
        <f>IF(C4776="","",VLOOKUP(C4776,Classes_detaillees!B:D,Classes_detaillees!C$1,TRUE))</f>
        <v>70</v>
      </c>
      <c r="H4776">
        <f>IF(C4776="","",VLOOKUP(C4776,Classes_finales!B:D,Classes_finales!C$1,TRUE))</f>
        <v>70</v>
      </c>
      <c r="I4776">
        <f t="shared" si="74"/>
        <v>20</v>
      </c>
      <c r="J4776" s="31">
        <f>Classes_finales!$W$30*C4776^3+Classes_finales!$W$31*C4776^2+Classes_finales!$W$32*C4776+Classes_finales!$W$33</f>
        <v>7.4224179060937896</v>
      </c>
      <c r="K4776">
        <f>IF(OR(C4776&lt;10,C4776&gt;450),0,IF(H4776&gt;=MAX(Classes_finales!D:D),$M$1,Donnees_SIG!J4776))</f>
        <v>7.4224179060937896</v>
      </c>
      <c r="P4776" t="s">
        <v>39</v>
      </c>
    </row>
    <row r="4777" spans="1:16">
      <c r="A4777" t="s">
        <v>9588</v>
      </c>
      <c r="B4777" t="s">
        <v>9589</v>
      </c>
      <c r="C4777">
        <v>147.78370666999999</v>
      </c>
      <c r="D4777" t="s">
        <v>37</v>
      </c>
      <c r="E4777">
        <v>790934.03541812196</v>
      </c>
      <c r="F4777">
        <v>9638529.4627746493</v>
      </c>
      <c r="G4777">
        <f>IF(C4777="","",VLOOKUP(C4777,Classes_detaillees!B:D,Classes_detaillees!C$1,TRUE))</f>
        <v>150</v>
      </c>
      <c r="H4777">
        <f>IF(C4777="","",VLOOKUP(C4777,Classes_finales!B:D,Classes_finales!C$1,TRUE))</f>
        <v>80</v>
      </c>
      <c r="I4777">
        <f t="shared" si="74"/>
        <v>20</v>
      </c>
      <c r="J4777" s="31">
        <f>Classes_finales!$W$30*C4777^3+Classes_finales!$W$31*C4777^2+Classes_finales!$W$32*C4777+Classes_finales!$W$33</f>
        <v>-8.5727482677123703</v>
      </c>
      <c r="K4777">
        <f>IF(OR(C4777&lt;10,C4777&gt;450),0,IF(H4777&gt;=MAX(Classes_finales!D:D),$M$1,Donnees_SIG!J4777))</f>
        <v>7.914299999999999</v>
      </c>
      <c r="P4777" t="s">
        <v>39</v>
      </c>
    </row>
    <row r="4778" spans="1:16">
      <c r="A4778" t="s">
        <v>9590</v>
      </c>
      <c r="B4778" t="s">
        <v>9591</v>
      </c>
      <c r="C4778">
        <v>154.41540527000001</v>
      </c>
      <c r="D4778" t="s">
        <v>37</v>
      </c>
      <c r="E4778">
        <v>790226.70983651304</v>
      </c>
      <c r="F4778">
        <v>9638737.9220119603</v>
      </c>
      <c r="G4778">
        <f>IF(C4778="","",VLOOKUP(C4778,Classes_detaillees!B:D,Classes_detaillees!C$1,TRUE))</f>
        <v>155</v>
      </c>
      <c r="H4778">
        <f>IF(C4778="","",VLOOKUP(C4778,Classes_finales!B:D,Classes_finales!C$1,TRUE))</f>
        <v>80</v>
      </c>
      <c r="I4778">
        <f t="shared" si="74"/>
        <v>20</v>
      </c>
      <c r="J4778" s="31">
        <f>Classes_finales!$W$30*C4778^3+Classes_finales!$W$31*C4778^2+Classes_finales!$W$32*C4778+Classes_finales!$W$33</f>
        <v>-12.872386179073608</v>
      </c>
      <c r="K4778">
        <f>IF(OR(C4778&lt;10,C4778&gt;450),0,IF(H4778&gt;=MAX(Classes_finales!D:D),$M$1,Donnees_SIG!J4778))</f>
        <v>7.914299999999999</v>
      </c>
      <c r="P4778" t="s">
        <v>39</v>
      </c>
    </row>
    <row r="4779" spans="1:16">
      <c r="A4779" t="s">
        <v>9592</v>
      </c>
      <c r="B4779" s="31" t="s">
        <v>9593</v>
      </c>
      <c r="C4779">
        <v>115.74469757</v>
      </c>
      <c r="D4779" t="s">
        <v>37</v>
      </c>
      <c r="E4779">
        <v>790132.482888837</v>
      </c>
      <c r="F4779">
        <v>9638744.0387413092</v>
      </c>
      <c r="G4779">
        <f>IF(C4779="","",VLOOKUP(C4779,Classes_detaillees!B:D,Classes_detaillees!C$1,TRUE))</f>
        <v>120</v>
      </c>
      <c r="H4779">
        <f>IF(C4779="","",VLOOKUP(C4779,Classes_finales!B:D,Classes_finales!C$1,TRUE))</f>
        <v>80</v>
      </c>
      <c r="I4779">
        <f t="shared" si="74"/>
        <v>20</v>
      </c>
      <c r="J4779" s="31">
        <f>Classes_finales!$W$30*C4779^3+Classes_finales!$W$31*C4779^2+Classes_finales!$W$32*C4779+Classes_finales!$W$33</f>
        <v>4.5689579805401905</v>
      </c>
      <c r="K4779">
        <f>IF(OR(C4779&lt;10,C4779&gt;450),0,IF(H4779&gt;=MAX(Classes_finales!D:D),$M$1,Donnees_SIG!J4779))</f>
        <v>7.914299999999999</v>
      </c>
      <c r="P4779" t="s">
        <v>39</v>
      </c>
    </row>
    <row r="4780" spans="1:16">
      <c r="A4780" t="s">
        <v>9594</v>
      </c>
      <c r="B4780" t="s">
        <v>9595</v>
      </c>
      <c r="C4780">
        <v>190.26420593</v>
      </c>
      <c r="D4780" t="s">
        <v>37</v>
      </c>
      <c r="E4780">
        <v>791681.25542524201</v>
      </c>
      <c r="F4780">
        <v>9638530.4000634495</v>
      </c>
      <c r="G4780">
        <f>IF(C4780="","",VLOOKUP(C4780,Classes_detaillees!B:D,Classes_detaillees!C$1,TRUE))</f>
        <v>195</v>
      </c>
      <c r="H4780">
        <f>IF(C4780="","",VLOOKUP(C4780,Classes_finales!B:D,Classes_finales!C$1,TRUE))</f>
        <v>80</v>
      </c>
      <c r="I4780">
        <f t="shared" si="74"/>
        <v>20</v>
      </c>
      <c r="J4780" s="31">
        <f>Classes_finales!$W$30*C4780^3+Classes_finales!$W$31*C4780^2+Classes_finales!$W$32*C4780+Classes_finales!$W$33</f>
        <v>-47.763703142255423</v>
      </c>
      <c r="K4780">
        <f>IF(OR(C4780&lt;10,C4780&gt;450),0,IF(H4780&gt;=MAX(Classes_finales!D:D),$M$1,Donnees_SIG!J4780))</f>
        <v>7.914299999999999</v>
      </c>
      <c r="P4780" t="s">
        <v>39</v>
      </c>
    </row>
    <row r="4781" spans="1:16">
      <c r="A4781" t="s">
        <v>9596</v>
      </c>
      <c r="B4781" s="31" t="s">
        <v>9597</v>
      </c>
      <c r="C4781">
        <v>42.450099944999998</v>
      </c>
      <c r="D4781" t="s">
        <v>37</v>
      </c>
      <c r="E4781">
        <v>790821.35793997603</v>
      </c>
      <c r="F4781">
        <v>9638030.7336254194</v>
      </c>
      <c r="G4781">
        <f>IF(C4781="","",VLOOKUP(C4781,Classes_detaillees!B:D,Classes_detaillees!C$1,TRUE))</f>
        <v>45</v>
      </c>
      <c r="H4781">
        <f>IF(C4781="","",VLOOKUP(C4781,Classes_finales!B:D,Classes_finales!C$1,TRUE))</f>
        <v>50</v>
      </c>
      <c r="I4781">
        <f t="shared" si="74"/>
        <v>20</v>
      </c>
      <c r="J4781" s="31">
        <f>Classes_finales!$W$30*C4781^3+Classes_finales!$W$31*C4781^2+Classes_finales!$W$32*C4781+Classes_finales!$W$33</f>
        <v>4.3722239260257414</v>
      </c>
      <c r="K4781">
        <f>IF(OR(C4781&lt;10,C4781&gt;450),0,IF(H4781&gt;=MAX(Classes_finales!D:D),$M$1,Donnees_SIG!J4781))</f>
        <v>4.3722239260257414</v>
      </c>
      <c r="P4781" t="s">
        <v>39</v>
      </c>
    </row>
    <row r="4782" spans="1:16">
      <c r="A4782" t="s">
        <v>9598</v>
      </c>
      <c r="B4782" t="s">
        <v>9599</v>
      </c>
      <c r="C4782">
        <v>41.158401488999999</v>
      </c>
      <c r="D4782" t="s">
        <v>37</v>
      </c>
      <c r="E4782">
        <v>784386.50789849099</v>
      </c>
      <c r="F4782">
        <v>9637519.4758631699</v>
      </c>
      <c r="G4782">
        <f>IF(C4782="","",VLOOKUP(C4782,Classes_detaillees!B:D,Classes_detaillees!C$1,TRUE))</f>
        <v>45</v>
      </c>
      <c r="H4782">
        <f>IF(C4782="","",VLOOKUP(C4782,Classes_finales!B:D,Classes_finales!C$1,TRUE))</f>
        <v>50</v>
      </c>
      <c r="I4782">
        <f t="shared" si="74"/>
        <v>20</v>
      </c>
      <c r="J4782" s="31">
        <f>Classes_finales!$W$30*C4782^3+Classes_finales!$W$31*C4782^2+Classes_finales!$W$32*C4782+Classes_finales!$W$33</f>
        <v>4.1965856960017778</v>
      </c>
      <c r="K4782">
        <f>IF(OR(C4782&lt;10,C4782&gt;450),0,IF(H4782&gt;=MAX(Classes_finales!D:D),$M$1,Donnees_SIG!J4782))</f>
        <v>4.1965856960017778</v>
      </c>
      <c r="P4782" t="s">
        <v>39</v>
      </c>
    </row>
    <row r="4783" spans="1:16">
      <c r="A4783" t="s">
        <v>9600</v>
      </c>
      <c r="B4783" s="31" t="s">
        <v>9601</v>
      </c>
      <c r="C4783">
        <v>93.131103515999996</v>
      </c>
      <c r="D4783" t="s">
        <v>37</v>
      </c>
      <c r="E4783">
        <v>791466.73331886705</v>
      </c>
      <c r="F4783">
        <v>9638401.0508143194</v>
      </c>
      <c r="G4783">
        <f>IF(C4783="","",VLOOKUP(C4783,Classes_detaillees!B:D,Classes_detaillees!C$1,TRUE))</f>
        <v>95</v>
      </c>
      <c r="H4783">
        <f>IF(C4783="","",VLOOKUP(C4783,Classes_finales!B:D,Classes_finales!C$1,TRUE))</f>
        <v>80</v>
      </c>
      <c r="I4783">
        <f t="shared" si="74"/>
        <v>20</v>
      </c>
      <c r="J4783" s="31">
        <f>Classes_finales!$W$30*C4783^3+Classes_finales!$W$31*C4783^2+Classes_finales!$W$32*C4783+Classes_finales!$W$33</f>
        <v>7.7476743492602207</v>
      </c>
      <c r="K4783">
        <f>IF(OR(C4783&lt;10,C4783&gt;450),0,IF(H4783&gt;=MAX(Classes_finales!D:D),$M$1,Donnees_SIG!J4783))</f>
        <v>7.914299999999999</v>
      </c>
      <c r="P4783" t="s">
        <v>39</v>
      </c>
    </row>
    <row r="4784" spans="1:16">
      <c r="A4784" t="s">
        <v>9602</v>
      </c>
      <c r="B4784" s="31" t="s">
        <v>9603</v>
      </c>
      <c r="C4784">
        <v>20.733699799</v>
      </c>
      <c r="D4784" t="s">
        <v>37</v>
      </c>
      <c r="E4784">
        <v>783075.22644597106</v>
      </c>
      <c r="F4784">
        <v>9636309.7710605301</v>
      </c>
      <c r="G4784">
        <f>IF(C4784="","",VLOOKUP(C4784,Classes_detaillees!B:D,Classes_detaillees!C$1,TRUE))</f>
        <v>25</v>
      </c>
      <c r="H4784">
        <f>IF(C4784="","",VLOOKUP(C4784,Classes_finales!B:D,Classes_finales!C$1,TRUE))</f>
        <v>30</v>
      </c>
      <c r="I4784">
        <f t="shared" si="74"/>
        <v>20</v>
      </c>
      <c r="J4784" s="31">
        <f>Classes_finales!$W$30*C4784^3+Classes_finales!$W$31*C4784^2+Classes_finales!$W$32*C4784+Classes_finales!$W$33</f>
        <v>1.4695347218562096</v>
      </c>
      <c r="K4784">
        <f>IF(OR(C4784&lt;10,C4784&gt;450),0,IF(H4784&gt;=MAX(Classes_finales!D:D),$M$1,Donnees_SIG!J4784))</f>
        <v>1.4695347218562096</v>
      </c>
      <c r="P4784" t="s">
        <v>39</v>
      </c>
    </row>
    <row r="4785" spans="1:16">
      <c r="A4785" t="s">
        <v>9604</v>
      </c>
      <c r="B4785" t="s">
        <v>9605</v>
      </c>
      <c r="C4785">
        <v>66.828201293999996</v>
      </c>
      <c r="D4785" t="s">
        <v>37</v>
      </c>
      <c r="E4785">
        <v>790134.36999049201</v>
      </c>
      <c r="F4785">
        <v>9637365.4355280902</v>
      </c>
      <c r="G4785">
        <f>IF(C4785="","",VLOOKUP(C4785,Classes_detaillees!B:D,Classes_detaillees!C$1,TRUE))</f>
        <v>70</v>
      </c>
      <c r="H4785">
        <f>IF(C4785="","",VLOOKUP(C4785,Classes_finales!B:D,Classes_finales!C$1,TRUE))</f>
        <v>70</v>
      </c>
      <c r="I4785">
        <f t="shared" si="74"/>
        <v>20</v>
      </c>
      <c r="J4785" s="31">
        <f>Classes_finales!$W$30*C4785^3+Classes_finales!$W$31*C4785^2+Classes_finales!$W$32*C4785+Classes_finales!$W$33</f>
        <v>7.1809370430583161</v>
      </c>
      <c r="K4785">
        <f>IF(OR(C4785&lt;10,C4785&gt;450),0,IF(H4785&gt;=MAX(Classes_finales!D:D),$M$1,Donnees_SIG!J4785))</f>
        <v>7.1809370430583161</v>
      </c>
      <c r="P4785" t="s">
        <v>39</v>
      </c>
    </row>
    <row r="4786" spans="1:16">
      <c r="A4786" t="s">
        <v>9606</v>
      </c>
      <c r="B4786" t="s">
        <v>9607</v>
      </c>
      <c r="C4786">
        <v>191.79179382000001</v>
      </c>
      <c r="D4786" t="s">
        <v>37</v>
      </c>
      <c r="E4786">
        <v>790807.98410194903</v>
      </c>
      <c r="F4786">
        <v>9638245.6399341393</v>
      </c>
      <c r="G4786">
        <f>IF(C4786="","",VLOOKUP(C4786,Classes_detaillees!B:D,Classes_detaillees!C$1,TRUE))</f>
        <v>195</v>
      </c>
      <c r="H4786">
        <f>IF(C4786="","",VLOOKUP(C4786,Classes_finales!B:D,Classes_finales!C$1,TRUE))</f>
        <v>80</v>
      </c>
      <c r="I4786">
        <f t="shared" si="74"/>
        <v>20</v>
      </c>
      <c r="J4786" s="31">
        <f>Classes_finales!$W$30*C4786^3+Classes_finales!$W$31*C4786^2+Classes_finales!$W$32*C4786+Classes_finales!$W$33</f>
        <v>-49.737484595081632</v>
      </c>
      <c r="K4786">
        <f>IF(OR(C4786&lt;10,C4786&gt;450),0,IF(H4786&gt;=MAX(Classes_finales!D:D),$M$1,Donnees_SIG!J4786))</f>
        <v>7.914299999999999</v>
      </c>
      <c r="P4786" t="s">
        <v>39</v>
      </c>
    </row>
    <row r="4787" spans="1:16">
      <c r="A4787" t="s">
        <v>9608</v>
      </c>
      <c r="B4787" t="s">
        <v>9609</v>
      </c>
      <c r="C4787">
        <v>44.528800963999998</v>
      </c>
      <c r="D4787" t="s">
        <v>37</v>
      </c>
      <c r="E4787">
        <v>792548.70155322202</v>
      </c>
      <c r="F4787">
        <v>9638675.2422291096</v>
      </c>
      <c r="G4787">
        <f>IF(C4787="","",VLOOKUP(C4787,Classes_detaillees!B:D,Classes_detaillees!C$1,TRUE))</f>
        <v>45</v>
      </c>
      <c r="H4787">
        <f>IF(C4787="","",VLOOKUP(C4787,Classes_finales!B:D,Classes_finales!C$1,TRUE))</f>
        <v>50</v>
      </c>
      <c r="I4787">
        <f t="shared" si="74"/>
        <v>20</v>
      </c>
      <c r="J4787" s="31">
        <f>Classes_finales!$W$30*C4787^3+Classes_finales!$W$31*C4787^2+Classes_finales!$W$32*C4787+Classes_finales!$W$33</f>
        <v>4.6523331267244359</v>
      </c>
      <c r="K4787">
        <f>IF(OR(C4787&lt;10,C4787&gt;450),0,IF(H4787&gt;=MAX(Classes_finales!D:D),$M$1,Donnees_SIG!J4787))</f>
        <v>4.6523331267244359</v>
      </c>
      <c r="P4787" t="s">
        <v>39</v>
      </c>
    </row>
    <row r="4788" spans="1:16">
      <c r="A4788" t="s">
        <v>9610</v>
      </c>
      <c r="B4788" t="s">
        <v>9611</v>
      </c>
      <c r="C4788">
        <v>67.791000366000006</v>
      </c>
      <c r="D4788" t="s">
        <v>37</v>
      </c>
      <c r="E4788">
        <v>784495.73499342904</v>
      </c>
      <c r="F4788">
        <v>9636416.0931406599</v>
      </c>
      <c r="G4788">
        <f>IF(C4788="","",VLOOKUP(C4788,Classes_detaillees!B:D,Classes_detaillees!C$1,TRUE))</f>
        <v>70</v>
      </c>
      <c r="H4788">
        <f>IF(C4788="","",VLOOKUP(C4788,Classes_finales!B:D,Classes_finales!C$1,TRUE))</f>
        <v>70</v>
      </c>
      <c r="I4788">
        <f t="shared" si="74"/>
        <v>20</v>
      </c>
      <c r="J4788" s="31">
        <f>Classes_finales!$W$30*C4788^3+Classes_finales!$W$31*C4788^2+Classes_finales!$W$32*C4788+Classes_finales!$W$33</f>
        <v>7.2591381513827979</v>
      </c>
      <c r="K4788">
        <f>IF(OR(C4788&lt;10,C4788&gt;450),0,IF(H4788&gt;=MAX(Classes_finales!D:D),$M$1,Donnees_SIG!J4788))</f>
        <v>7.2591381513827979</v>
      </c>
      <c r="P4788" t="s">
        <v>39</v>
      </c>
    </row>
    <row r="4789" spans="1:16">
      <c r="A4789" t="s">
        <v>9612</v>
      </c>
      <c r="B4789" t="s">
        <v>9613</v>
      </c>
      <c r="C4789">
        <v>84.305297851999995</v>
      </c>
      <c r="D4789" t="s">
        <v>37</v>
      </c>
      <c r="E4789">
        <v>790686.71089989506</v>
      </c>
      <c r="F4789">
        <v>9638085.3664179798</v>
      </c>
      <c r="G4789">
        <f>IF(C4789="","",VLOOKUP(C4789,Classes_detaillees!B:D,Classes_detaillees!C$1,TRUE))</f>
        <v>85</v>
      </c>
      <c r="H4789">
        <f>IF(C4789="","",VLOOKUP(C4789,Classes_finales!B:D,Classes_finales!C$1,TRUE))</f>
        <v>80</v>
      </c>
      <c r="I4789">
        <f t="shared" si="74"/>
        <v>20</v>
      </c>
      <c r="J4789" s="31">
        <f>Classes_finales!$W$30*C4789^3+Classes_finales!$W$31*C4789^2+Classes_finales!$W$32*C4789+Classes_finales!$W$33</f>
        <v>7.9717133588879356</v>
      </c>
      <c r="K4789">
        <f>IF(OR(C4789&lt;10,C4789&gt;450),0,IF(H4789&gt;=MAX(Classes_finales!D:D),$M$1,Donnees_SIG!J4789))</f>
        <v>7.914299999999999</v>
      </c>
      <c r="P4789" t="s">
        <v>39</v>
      </c>
    </row>
    <row r="4790" spans="1:16">
      <c r="A4790" t="s">
        <v>9614</v>
      </c>
      <c r="B4790" t="s">
        <v>9615</v>
      </c>
      <c r="C4790">
        <v>82.289100646999998</v>
      </c>
      <c r="D4790" t="s">
        <v>37</v>
      </c>
      <c r="E4790">
        <v>790450.72517372097</v>
      </c>
      <c r="F4790">
        <v>9638304.5000716504</v>
      </c>
      <c r="G4790">
        <f>IF(C4790="","",VLOOKUP(C4790,Classes_detaillees!B:D,Classes_detaillees!C$1,TRUE))</f>
        <v>85</v>
      </c>
      <c r="H4790">
        <f>IF(C4790="","",VLOOKUP(C4790,Classes_finales!B:D,Classes_finales!C$1,TRUE))</f>
        <v>80</v>
      </c>
      <c r="I4790">
        <f t="shared" si="74"/>
        <v>20</v>
      </c>
      <c r="J4790" s="31">
        <f>Classes_finales!$W$30*C4790^3+Classes_finales!$W$31*C4790^2+Classes_finales!$W$32*C4790+Classes_finales!$W$33</f>
        <v>7.9574347565895582</v>
      </c>
      <c r="K4790">
        <f>IF(OR(C4790&lt;10,C4790&gt;450),0,IF(H4790&gt;=MAX(Classes_finales!D:D),$M$1,Donnees_SIG!J4790))</f>
        <v>7.914299999999999</v>
      </c>
      <c r="P4790" t="s">
        <v>39</v>
      </c>
    </row>
    <row r="4791" spans="1:16">
      <c r="A4791" t="s">
        <v>9616</v>
      </c>
      <c r="B4791" s="31" t="s">
        <v>9617</v>
      </c>
      <c r="C4791">
        <v>96.515701293999996</v>
      </c>
      <c r="D4791" t="s">
        <v>37</v>
      </c>
      <c r="E4791">
        <v>790573.125603767</v>
      </c>
      <c r="F4791">
        <v>9638322.5016399305</v>
      </c>
      <c r="G4791">
        <f>IF(C4791="","",VLOOKUP(C4791,Classes_detaillees!B:D,Classes_detaillees!C$1,TRUE))</f>
        <v>100</v>
      </c>
      <c r="H4791">
        <f>IF(C4791="","",VLOOKUP(C4791,Classes_finales!B:D,Classes_finales!C$1,TRUE))</f>
        <v>80</v>
      </c>
      <c r="I4791">
        <f t="shared" si="74"/>
        <v>20</v>
      </c>
      <c r="J4791" s="31">
        <f>Classes_finales!$W$30*C4791^3+Classes_finales!$W$31*C4791^2+Classes_finales!$W$32*C4791+Classes_finales!$W$33</f>
        <v>7.5262439254355211</v>
      </c>
      <c r="K4791">
        <f>IF(OR(C4791&lt;10,C4791&gt;450),0,IF(H4791&gt;=MAX(Classes_finales!D:D),$M$1,Donnees_SIG!J4791))</f>
        <v>7.914299999999999</v>
      </c>
      <c r="P4791" t="s">
        <v>39</v>
      </c>
    </row>
    <row r="4792" spans="1:16">
      <c r="A4792" t="s">
        <v>9618</v>
      </c>
      <c r="B4792" s="31" t="s">
        <v>9619</v>
      </c>
      <c r="C4792">
        <v>355.09399414000001</v>
      </c>
      <c r="D4792" t="s">
        <v>37</v>
      </c>
      <c r="E4792">
        <v>791256.06912468001</v>
      </c>
      <c r="F4792">
        <v>9638398.6925795097</v>
      </c>
      <c r="G4792">
        <f>IF(C4792="","",VLOOKUP(C4792,Classes_detaillees!B:D,Classes_detaillees!C$1,TRUE))</f>
        <v>360</v>
      </c>
      <c r="H4792">
        <f>IF(C4792="","",VLOOKUP(C4792,Classes_finales!B:D,Classes_finales!C$1,TRUE))</f>
        <v>80</v>
      </c>
      <c r="I4792">
        <f t="shared" si="74"/>
        <v>20</v>
      </c>
      <c r="J4792" s="31">
        <f>Classes_finales!$W$30*C4792^3+Classes_finales!$W$31*C4792^2+Classes_finales!$W$32*C4792+Classes_finales!$W$33</f>
        <v>-598.35943833953127</v>
      </c>
      <c r="K4792">
        <f>IF(OR(C4792&lt;10,C4792&gt;450),0,IF(H4792&gt;=MAX(Classes_finales!D:D),$M$1,Donnees_SIG!J4792))</f>
        <v>7.914299999999999</v>
      </c>
      <c r="P4792" t="s">
        <v>39</v>
      </c>
    </row>
    <row r="4793" spans="1:16">
      <c r="A4793" t="s">
        <v>9620</v>
      </c>
      <c r="B4793" t="s">
        <v>9621</v>
      </c>
      <c r="C4793">
        <v>34.859001159999998</v>
      </c>
      <c r="D4793" t="s">
        <v>37</v>
      </c>
      <c r="E4793">
        <v>790295.48573491198</v>
      </c>
      <c r="F4793">
        <v>9638586.6090934407</v>
      </c>
      <c r="G4793">
        <f>IF(C4793="","",VLOOKUP(C4793,Classes_detaillees!B:D,Classes_detaillees!C$1,TRUE))</f>
        <v>35</v>
      </c>
      <c r="H4793">
        <f>IF(C4793="","",VLOOKUP(C4793,Classes_finales!B:D,Classes_finales!C$1,TRUE))</f>
        <v>35</v>
      </c>
      <c r="I4793">
        <f t="shared" si="74"/>
        <v>20</v>
      </c>
      <c r="J4793" s="31">
        <f>Classes_finales!$W$30*C4793^3+Classes_finales!$W$31*C4793^2+Classes_finales!$W$32*C4793+Classes_finales!$W$33</f>
        <v>3.3319288035143244</v>
      </c>
      <c r="K4793">
        <f>IF(OR(C4793&lt;10,C4793&gt;450),0,IF(H4793&gt;=MAX(Classes_finales!D:D),$M$1,Donnees_SIG!J4793))</f>
        <v>3.3319288035143244</v>
      </c>
      <c r="P4793" t="s">
        <v>39</v>
      </c>
    </row>
    <row r="4794" spans="1:16">
      <c r="A4794" t="s">
        <v>9622</v>
      </c>
      <c r="B4794" t="s">
        <v>9623</v>
      </c>
      <c r="C4794">
        <v>19.04929924</v>
      </c>
      <c r="D4794" t="s">
        <v>37</v>
      </c>
      <c r="E4794">
        <v>783333.130474278</v>
      </c>
      <c r="F4794">
        <v>9635678.2317916006</v>
      </c>
      <c r="G4794">
        <f>IF(C4794="","",VLOOKUP(C4794,Classes_detaillees!B:D,Classes_detaillees!C$1,TRUE))</f>
        <v>20</v>
      </c>
      <c r="H4794">
        <f>IF(C4794="","",VLOOKUP(C4794,Classes_finales!B:D,Classes_finales!C$1,TRUE))</f>
        <v>30</v>
      </c>
      <c r="I4794">
        <f t="shared" si="74"/>
        <v>20</v>
      </c>
      <c r="J4794" s="31">
        <f>Classes_finales!$W$30*C4794^3+Classes_finales!$W$31*C4794^2+Classes_finales!$W$32*C4794+Classes_finales!$W$33</f>
        <v>1.2662812955252163</v>
      </c>
      <c r="K4794">
        <f>IF(OR(C4794&lt;10,C4794&gt;450),0,IF(H4794&gt;=MAX(Classes_finales!D:D),$M$1,Donnees_SIG!J4794))</f>
        <v>1.2662812955252163</v>
      </c>
      <c r="P4794" t="s">
        <v>39</v>
      </c>
    </row>
    <row r="4795" spans="1:16">
      <c r="A4795" t="s">
        <v>9624</v>
      </c>
      <c r="B4795" t="s">
        <v>9625</v>
      </c>
      <c r="C4795">
        <v>23.826900481999999</v>
      </c>
      <c r="D4795" t="s">
        <v>37</v>
      </c>
      <c r="E4795">
        <v>782745.05586042302</v>
      </c>
      <c r="F4795">
        <v>9635866.3946321905</v>
      </c>
      <c r="G4795">
        <f>IF(C4795="","",VLOOKUP(C4795,Classes_detaillees!B:D,Classes_detaillees!C$1,TRUE))</f>
        <v>25</v>
      </c>
      <c r="H4795">
        <f>IF(C4795="","",VLOOKUP(C4795,Classes_finales!B:D,Classes_finales!C$1,TRUE))</f>
        <v>30</v>
      </c>
      <c r="I4795">
        <f t="shared" si="74"/>
        <v>20</v>
      </c>
      <c r="J4795" s="31">
        <f>Classes_finales!$W$30*C4795^3+Classes_finales!$W$31*C4795^2+Classes_finales!$W$32*C4795+Classes_finales!$W$33</f>
        <v>1.8564965236170115</v>
      </c>
      <c r="K4795">
        <f>IF(OR(C4795&lt;10,C4795&gt;450),0,IF(H4795&gt;=MAX(Classes_finales!D:D),$M$1,Donnees_SIG!J4795))</f>
        <v>1.8564965236170115</v>
      </c>
      <c r="P4795" t="s">
        <v>39</v>
      </c>
    </row>
    <row r="4796" spans="1:16">
      <c r="A4796" t="s">
        <v>9626</v>
      </c>
      <c r="B4796" t="s">
        <v>9627</v>
      </c>
      <c r="C4796">
        <v>68.897003174000005</v>
      </c>
      <c r="D4796" t="s">
        <v>37</v>
      </c>
      <c r="E4796">
        <v>782770.61130958796</v>
      </c>
      <c r="F4796">
        <v>9635876.4168225806</v>
      </c>
      <c r="G4796">
        <f>IF(C4796="","",VLOOKUP(C4796,Classes_detaillees!B:D,Classes_detaillees!C$1,TRUE))</f>
        <v>70</v>
      </c>
      <c r="H4796">
        <f>IF(C4796="","",VLOOKUP(C4796,Classes_finales!B:D,Classes_finales!C$1,TRUE))</f>
        <v>70</v>
      </c>
      <c r="I4796">
        <f t="shared" si="74"/>
        <v>20</v>
      </c>
      <c r="J4796" s="31">
        <f>Classes_finales!$W$30*C4796^3+Classes_finales!$W$31*C4796^2+Classes_finales!$W$32*C4796+Classes_finales!$W$33</f>
        <v>7.3446911592031157</v>
      </c>
      <c r="K4796">
        <f>IF(OR(C4796&lt;10,C4796&gt;450),0,IF(H4796&gt;=MAX(Classes_finales!D:D),$M$1,Donnees_SIG!J4796))</f>
        <v>7.3446911592031157</v>
      </c>
      <c r="P4796" t="s">
        <v>39</v>
      </c>
    </row>
    <row r="4797" spans="1:16">
      <c r="A4797" t="s">
        <v>9628</v>
      </c>
      <c r="B4797" s="31" t="s">
        <v>9629</v>
      </c>
      <c r="C4797">
        <v>91.541801453000005</v>
      </c>
      <c r="D4797" t="s">
        <v>37</v>
      </c>
      <c r="E4797">
        <v>791338.353949285</v>
      </c>
      <c r="F4797">
        <v>9636753.5203209501</v>
      </c>
      <c r="G4797">
        <f>IF(C4797="","",VLOOKUP(C4797,Classes_detaillees!B:D,Classes_detaillees!C$1,TRUE))</f>
        <v>95</v>
      </c>
      <c r="H4797">
        <f>IF(C4797="","",VLOOKUP(C4797,Classes_finales!B:D,Classes_finales!C$1,TRUE))</f>
        <v>80</v>
      </c>
      <c r="I4797">
        <f t="shared" si="74"/>
        <v>20</v>
      </c>
      <c r="J4797" s="31">
        <f>Classes_finales!$W$30*C4797^3+Classes_finales!$W$31*C4797^2+Classes_finales!$W$32*C4797+Classes_finales!$W$33</f>
        <v>7.824586184480653</v>
      </c>
      <c r="K4797">
        <f>IF(OR(C4797&lt;10,C4797&gt;450),0,IF(H4797&gt;=MAX(Classes_finales!D:D),$M$1,Donnees_SIG!J4797))</f>
        <v>7.914299999999999</v>
      </c>
      <c r="P4797" t="s">
        <v>39</v>
      </c>
    </row>
    <row r="4798" spans="1:16">
      <c r="A4798" t="s">
        <v>9630</v>
      </c>
      <c r="B4798" t="s">
        <v>9631</v>
      </c>
      <c r="C4798">
        <v>72.124397278000004</v>
      </c>
      <c r="D4798" t="s">
        <v>37</v>
      </c>
      <c r="E4798">
        <v>782979.77403525205</v>
      </c>
      <c r="F4798">
        <v>9635772.1286590192</v>
      </c>
      <c r="G4798">
        <f>IF(C4798="","",VLOOKUP(C4798,Classes_detaillees!B:D,Classes_detaillees!C$1,TRUE))</f>
        <v>75</v>
      </c>
      <c r="H4798">
        <f>IF(C4798="","",VLOOKUP(C4798,Classes_finales!B:D,Classes_finales!C$1,TRUE))</f>
        <v>80</v>
      </c>
      <c r="I4798">
        <f t="shared" si="74"/>
        <v>20</v>
      </c>
      <c r="J4798" s="31">
        <f>Classes_finales!$W$30*C4798^3+Classes_finales!$W$31*C4798^2+Classes_finales!$W$32*C4798+Classes_finales!$W$33</f>
        <v>7.5667018886118296</v>
      </c>
      <c r="K4798">
        <f>IF(OR(C4798&lt;10,C4798&gt;450),0,IF(H4798&gt;=MAX(Classes_finales!D:D),$M$1,Donnees_SIG!J4798))</f>
        <v>7.914299999999999</v>
      </c>
      <c r="P4798" t="s">
        <v>39</v>
      </c>
    </row>
    <row r="4799" spans="1:16">
      <c r="A4799" t="s">
        <v>9632</v>
      </c>
      <c r="B4799" s="31" t="s">
        <v>9633</v>
      </c>
      <c r="C4799">
        <v>95.956802367999998</v>
      </c>
      <c r="D4799" t="s">
        <v>37</v>
      </c>
      <c r="E4799">
        <v>790509.33973722602</v>
      </c>
      <c r="F4799">
        <v>9637985.0592815895</v>
      </c>
      <c r="G4799">
        <f>IF(C4799="","",VLOOKUP(C4799,Classes_detaillees!B:D,Classes_detaillees!C$1,TRUE))</f>
        <v>100</v>
      </c>
      <c r="H4799">
        <f>IF(C4799="","",VLOOKUP(C4799,Classes_finales!B:D,Classes_finales!C$1,TRUE))</f>
        <v>80</v>
      </c>
      <c r="I4799">
        <f t="shared" si="74"/>
        <v>20</v>
      </c>
      <c r="J4799" s="31">
        <f>Classes_finales!$W$30*C4799^3+Classes_finales!$W$31*C4799^2+Classes_finales!$W$32*C4799+Classes_finales!$W$33</f>
        <v>7.5683552960992238</v>
      </c>
      <c r="K4799">
        <f>IF(OR(C4799&lt;10,C4799&gt;450),0,IF(H4799&gt;=MAX(Classes_finales!D:D),$M$1,Donnees_SIG!J4799))</f>
        <v>7.914299999999999</v>
      </c>
      <c r="P4799" t="s">
        <v>39</v>
      </c>
    </row>
    <row r="4800" spans="1:16">
      <c r="A4800" t="s">
        <v>9634</v>
      </c>
      <c r="B4800" s="31" t="s">
        <v>9635</v>
      </c>
      <c r="C4800">
        <v>36.403999329000001</v>
      </c>
      <c r="D4800" t="s">
        <v>37</v>
      </c>
      <c r="E4800">
        <v>790608.93797986105</v>
      </c>
      <c r="F4800">
        <v>9638192.1659732703</v>
      </c>
      <c r="G4800">
        <f>IF(C4800="","",VLOOKUP(C4800,Classes_detaillees!B:D,Classes_detaillees!C$1,TRUE))</f>
        <v>40</v>
      </c>
      <c r="H4800">
        <f>IF(C4800="","",VLOOKUP(C4800,Classes_finales!B:D,Classes_finales!C$1,TRUE))</f>
        <v>40</v>
      </c>
      <c r="I4800">
        <f t="shared" si="74"/>
        <v>20</v>
      </c>
      <c r="J4800" s="31">
        <f>Classes_finales!$W$30*C4800^3+Classes_finales!$W$31*C4800^2+Classes_finales!$W$32*C4800+Classes_finales!$W$33</f>
        <v>3.5443512775502648</v>
      </c>
      <c r="K4800">
        <f>IF(OR(C4800&lt;10,C4800&gt;450),0,IF(H4800&gt;=MAX(Classes_finales!D:D),$M$1,Donnees_SIG!J4800))</f>
        <v>3.5443512775502648</v>
      </c>
      <c r="P4800" t="s">
        <v>39</v>
      </c>
    </row>
    <row r="4801" spans="1:16">
      <c r="A4801" t="s">
        <v>9636</v>
      </c>
      <c r="B4801" t="s">
        <v>9637</v>
      </c>
      <c r="C4801">
        <v>110.35720062</v>
      </c>
      <c r="D4801" t="s">
        <v>37</v>
      </c>
      <c r="E4801">
        <v>791717.81274067005</v>
      </c>
      <c r="F4801">
        <v>9638321.4273670595</v>
      </c>
      <c r="G4801">
        <f>IF(C4801="","",VLOOKUP(C4801,Classes_detaillees!B:D,Classes_detaillees!C$1,TRUE))</f>
        <v>115</v>
      </c>
      <c r="H4801">
        <f>IF(C4801="","",VLOOKUP(C4801,Classes_finales!B:D,Classes_finales!C$1,TRUE))</f>
        <v>80</v>
      </c>
      <c r="I4801">
        <f t="shared" si="74"/>
        <v>20</v>
      </c>
      <c r="J4801" s="31">
        <f>Classes_finales!$W$30*C4801^3+Classes_finales!$W$31*C4801^2+Classes_finales!$W$32*C4801+Classes_finales!$W$33</f>
        <v>5.7146198476722656</v>
      </c>
      <c r="K4801">
        <f>IF(OR(C4801&lt;10,C4801&gt;450),0,IF(H4801&gt;=MAX(Classes_finales!D:D),$M$1,Donnees_SIG!J4801))</f>
        <v>7.914299999999999</v>
      </c>
      <c r="P4801" t="s">
        <v>39</v>
      </c>
    </row>
    <row r="4802" spans="1:16">
      <c r="A4802" t="s">
        <v>9638</v>
      </c>
      <c r="B4802" t="s">
        <v>9639</v>
      </c>
      <c r="C4802">
        <v>51.835998535000002</v>
      </c>
      <c r="D4802" t="s">
        <v>37</v>
      </c>
      <c r="E4802">
        <v>791246.12468438095</v>
      </c>
      <c r="F4802">
        <v>9637143.5803078692</v>
      </c>
      <c r="G4802">
        <f>IF(C4802="","",VLOOKUP(C4802,Classes_detaillees!B:D,Classes_detaillees!C$1,TRUE))</f>
        <v>55</v>
      </c>
      <c r="H4802">
        <f>IF(C4802="","",VLOOKUP(C4802,Classes_finales!B:D,Classes_finales!C$1,TRUE))</f>
        <v>60</v>
      </c>
      <c r="I4802">
        <f t="shared" si="74"/>
        <v>20</v>
      </c>
      <c r="J4802" s="31">
        <f>Classes_finales!$W$30*C4802^3+Classes_finales!$W$31*C4802^2+Classes_finales!$W$32*C4802+Classes_finales!$W$33</f>
        <v>5.5974677225902632</v>
      </c>
      <c r="K4802">
        <f>IF(OR(C4802&lt;10,C4802&gt;450),0,IF(H4802&gt;=MAX(Classes_finales!D:D),$M$1,Donnees_SIG!J4802))</f>
        <v>5.5974677225902632</v>
      </c>
      <c r="P4802" t="s">
        <v>39</v>
      </c>
    </row>
    <row r="4803" spans="1:16">
      <c r="A4803" t="s">
        <v>9640</v>
      </c>
      <c r="B4803" t="s">
        <v>9641</v>
      </c>
      <c r="C4803">
        <v>111.29820251</v>
      </c>
      <c r="D4803" t="s">
        <v>37</v>
      </c>
      <c r="E4803">
        <v>791687.85086530598</v>
      </c>
      <c r="F4803">
        <v>9638330.02780292</v>
      </c>
      <c r="G4803">
        <f>IF(C4803="","",VLOOKUP(C4803,Classes_detaillees!B:D,Classes_detaillees!C$1,TRUE))</f>
        <v>115</v>
      </c>
      <c r="H4803">
        <f>IF(C4803="","",VLOOKUP(C4803,Classes_finales!B:D,Classes_finales!C$1,TRUE))</f>
        <v>80</v>
      </c>
      <c r="I4803">
        <f t="shared" ref="I4803:I4866" si="75">IF(E4803="","",20)</f>
        <v>20</v>
      </c>
      <c r="J4803" s="31">
        <f>Classes_finales!$W$30*C4803^3+Classes_finales!$W$31*C4803^2+Classes_finales!$W$32*C4803+Classes_finales!$W$33</f>
        <v>5.5335435064819141</v>
      </c>
      <c r="K4803">
        <f>IF(OR(C4803&lt;10,C4803&gt;450),0,IF(H4803&gt;=MAX(Classes_finales!D:D),$M$1,Donnees_SIG!J4803))</f>
        <v>7.914299999999999</v>
      </c>
      <c r="P4803" t="s">
        <v>39</v>
      </c>
    </row>
    <row r="4804" spans="1:16">
      <c r="A4804" t="s">
        <v>9642</v>
      </c>
      <c r="B4804" t="s">
        <v>9643</v>
      </c>
      <c r="C4804">
        <v>56.817798615000001</v>
      </c>
      <c r="D4804" t="s">
        <v>37</v>
      </c>
      <c r="E4804">
        <v>783766.23631021997</v>
      </c>
      <c r="F4804">
        <v>9637064.7849217299</v>
      </c>
      <c r="G4804">
        <f>IF(C4804="","",VLOOKUP(C4804,Classes_detaillees!B:D,Classes_detaillees!C$1,TRUE))</f>
        <v>60</v>
      </c>
      <c r="H4804">
        <f>IF(C4804="","",VLOOKUP(C4804,Classes_finales!B:D,Classes_finales!C$1,TRUE))</f>
        <v>60</v>
      </c>
      <c r="I4804">
        <f t="shared" si="75"/>
        <v>20</v>
      </c>
      <c r="J4804" s="31">
        <f>Classes_finales!$W$30*C4804^3+Classes_finales!$W$31*C4804^2+Classes_finales!$W$32*C4804+Classes_finales!$W$33</f>
        <v>6.1889545920389146</v>
      </c>
      <c r="K4804">
        <f>IF(OR(C4804&lt;10,C4804&gt;450),0,IF(H4804&gt;=MAX(Classes_finales!D:D),$M$1,Donnees_SIG!J4804))</f>
        <v>6.1889545920389146</v>
      </c>
      <c r="P4804" t="s">
        <v>39</v>
      </c>
    </row>
    <row r="4805" spans="1:16">
      <c r="A4805" t="s">
        <v>9644</v>
      </c>
      <c r="B4805" t="s">
        <v>9645</v>
      </c>
      <c r="C4805">
        <v>230.92469788</v>
      </c>
      <c r="D4805" t="s">
        <v>37</v>
      </c>
      <c r="E4805">
        <v>789877.90256668895</v>
      </c>
      <c r="F4805">
        <v>9638706.5550404806</v>
      </c>
      <c r="G4805">
        <f>IF(C4805="","",VLOOKUP(C4805,Classes_detaillees!B:D,Classes_detaillees!C$1,TRUE))</f>
        <v>235</v>
      </c>
      <c r="H4805">
        <f>IF(C4805="","",VLOOKUP(C4805,Classes_finales!B:D,Classes_finales!C$1,TRUE))</f>
        <v>80</v>
      </c>
      <c r="I4805">
        <f t="shared" si="75"/>
        <v>20</v>
      </c>
      <c r="J4805" s="31">
        <f>Classes_finales!$W$30*C4805^3+Classes_finales!$W$31*C4805^2+Classes_finales!$W$32*C4805+Classes_finales!$W$33</f>
        <v>-116.30721608830905</v>
      </c>
      <c r="K4805">
        <f>IF(OR(C4805&lt;10,C4805&gt;450),0,IF(H4805&gt;=MAX(Classes_finales!D:D),$M$1,Donnees_SIG!J4805))</f>
        <v>7.914299999999999</v>
      </c>
      <c r="P4805" t="s">
        <v>39</v>
      </c>
    </row>
    <row r="4806" spans="1:16">
      <c r="A4806" t="s">
        <v>9646</v>
      </c>
      <c r="B4806" s="31" t="s">
        <v>9647</v>
      </c>
      <c r="C4806">
        <v>116.72679900999999</v>
      </c>
      <c r="D4806" t="s">
        <v>37</v>
      </c>
      <c r="E4806">
        <v>785915.15315716201</v>
      </c>
      <c r="F4806">
        <v>9636515.1137276702</v>
      </c>
      <c r="G4806">
        <f>IF(C4806="","",VLOOKUP(C4806,Classes_detaillees!B:D,Classes_detaillees!C$1,TRUE))</f>
        <v>120</v>
      </c>
      <c r="H4806">
        <f>IF(C4806="","",VLOOKUP(C4806,Classes_finales!B:D,Classes_finales!C$1,TRUE))</f>
        <v>80</v>
      </c>
      <c r="I4806">
        <f t="shared" si="75"/>
        <v>20</v>
      </c>
      <c r="J4806" s="31">
        <f>Classes_finales!$W$30*C4806^3+Classes_finales!$W$31*C4806^2+Classes_finales!$W$32*C4806+Classes_finales!$W$33</f>
        <v>4.3309825440472647</v>
      </c>
      <c r="K4806">
        <f>IF(OR(C4806&lt;10,C4806&gt;450),0,IF(H4806&gt;=MAX(Classes_finales!D:D),$M$1,Donnees_SIG!J4806))</f>
        <v>7.914299999999999</v>
      </c>
      <c r="P4806" t="s">
        <v>39</v>
      </c>
    </row>
    <row r="4807" spans="1:16">
      <c r="A4807" t="s">
        <v>9648</v>
      </c>
      <c r="B4807" t="s">
        <v>9649</v>
      </c>
      <c r="C4807">
        <v>99.866500853999995</v>
      </c>
      <c r="D4807" t="s">
        <v>37</v>
      </c>
      <c r="E4807">
        <v>790666.86151464505</v>
      </c>
      <c r="F4807">
        <v>9637940.5273775496</v>
      </c>
      <c r="G4807">
        <f>IF(C4807="","",VLOOKUP(C4807,Classes_detaillees!B:D,Classes_detaillees!C$1,TRUE))</f>
        <v>100</v>
      </c>
      <c r="H4807">
        <f>IF(C4807="","",VLOOKUP(C4807,Classes_finales!B:D,Classes_finales!C$1,TRUE))</f>
        <v>80</v>
      </c>
      <c r="I4807">
        <f t="shared" si="75"/>
        <v>20</v>
      </c>
      <c r="J4807" s="31">
        <f>Classes_finales!$W$30*C4807^3+Classes_finales!$W$31*C4807^2+Classes_finales!$W$32*C4807+Classes_finales!$W$33</f>
        <v>7.225996085853561</v>
      </c>
      <c r="K4807">
        <f>IF(OR(C4807&lt;10,C4807&gt;450),0,IF(H4807&gt;=MAX(Classes_finales!D:D),$M$1,Donnees_SIG!J4807))</f>
        <v>7.914299999999999</v>
      </c>
      <c r="P4807" t="s">
        <v>39</v>
      </c>
    </row>
    <row r="4808" spans="1:16">
      <c r="A4808" t="s">
        <v>9650</v>
      </c>
      <c r="B4808" s="31" t="s">
        <v>9651</v>
      </c>
      <c r="C4808">
        <v>158.86950684000001</v>
      </c>
      <c r="D4808" t="s">
        <v>37</v>
      </c>
      <c r="E4808">
        <v>792499.39105223597</v>
      </c>
      <c r="F4808">
        <v>9638561.2323567197</v>
      </c>
      <c r="G4808">
        <f>IF(C4808="","",VLOOKUP(C4808,Classes_detaillees!B:D,Classes_detaillees!C$1,TRUE))</f>
        <v>160</v>
      </c>
      <c r="H4808">
        <f>IF(C4808="","",VLOOKUP(C4808,Classes_finales!B:D,Classes_finales!C$1,TRUE))</f>
        <v>80</v>
      </c>
      <c r="I4808">
        <f t="shared" si="75"/>
        <v>20</v>
      </c>
      <c r="J4808" s="31">
        <f>Classes_finales!$W$30*C4808^3+Classes_finales!$W$31*C4808^2+Classes_finales!$W$32*C4808+Classes_finales!$W$33</f>
        <v>-16.106883165352134</v>
      </c>
      <c r="K4808">
        <f>IF(OR(C4808&lt;10,C4808&gt;450),0,IF(H4808&gt;=MAX(Classes_finales!D:D),$M$1,Donnees_SIG!J4808))</f>
        <v>7.914299999999999</v>
      </c>
      <c r="P4808" t="s">
        <v>39</v>
      </c>
    </row>
    <row r="4809" spans="1:16">
      <c r="A4809" t="s">
        <v>9652</v>
      </c>
      <c r="B4809" t="s">
        <v>9653</v>
      </c>
      <c r="C4809">
        <v>71.483703613000003</v>
      </c>
      <c r="D4809" t="s">
        <v>37</v>
      </c>
      <c r="E4809">
        <v>790202.201914081</v>
      </c>
      <c r="F4809">
        <v>9637625.7350155897</v>
      </c>
      <c r="G4809">
        <f>IF(C4809="","",VLOOKUP(C4809,Classes_detaillees!B:D,Classes_detaillees!C$1,TRUE))</f>
        <v>75</v>
      </c>
      <c r="H4809">
        <f>IF(C4809="","",VLOOKUP(C4809,Classes_finales!B:D,Classes_finales!C$1,TRUE))</f>
        <v>80</v>
      </c>
      <c r="I4809">
        <f t="shared" si="75"/>
        <v>20</v>
      </c>
      <c r="J4809" s="31">
        <f>Classes_finales!$W$30*C4809^3+Classes_finales!$W$31*C4809^2+Classes_finales!$W$32*C4809+Classes_finales!$W$33</f>
        <v>7.5260265095365444</v>
      </c>
      <c r="K4809">
        <f>IF(OR(C4809&lt;10,C4809&gt;450),0,IF(H4809&gt;=MAX(Classes_finales!D:D),$M$1,Donnees_SIG!J4809))</f>
        <v>7.914299999999999</v>
      </c>
      <c r="P4809" t="s">
        <v>39</v>
      </c>
    </row>
    <row r="4810" spans="1:16">
      <c r="A4810" t="s">
        <v>9654</v>
      </c>
      <c r="B4810" t="s">
        <v>9655</v>
      </c>
      <c r="C4810">
        <v>25.434900284000001</v>
      </c>
      <c r="D4810" t="s">
        <v>37</v>
      </c>
      <c r="E4810">
        <v>783249.919248736</v>
      </c>
      <c r="F4810">
        <v>9636744.9327318203</v>
      </c>
      <c r="G4810">
        <f>IF(C4810="","",VLOOKUP(C4810,Classes_detaillees!B:D,Classes_detaillees!C$1,TRUE))</f>
        <v>30</v>
      </c>
      <c r="H4810">
        <f>IF(C4810="","",VLOOKUP(C4810,Classes_finales!B:D,Classes_finales!C$1,TRUE))</f>
        <v>30</v>
      </c>
      <c r="I4810">
        <f t="shared" si="75"/>
        <v>20</v>
      </c>
      <c r="J4810" s="31">
        <f>Classes_finales!$W$30*C4810^3+Classes_finales!$W$31*C4810^2+Classes_finales!$W$32*C4810+Classes_finales!$W$33</f>
        <v>2.0637068484038825</v>
      </c>
      <c r="K4810">
        <f>IF(OR(C4810&lt;10,C4810&gt;450),0,IF(H4810&gt;=MAX(Classes_finales!D:D),$M$1,Donnees_SIG!J4810))</f>
        <v>2.0637068484038825</v>
      </c>
      <c r="P4810" t="s">
        <v>39</v>
      </c>
    </row>
    <row r="4811" spans="1:16">
      <c r="A4811" t="s">
        <v>9656</v>
      </c>
      <c r="B4811" t="s">
        <v>9657</v>
      </c>
      <c r="C4811">
        <v>91.964599609000004</v>
      </c>
      <c r="D4811" t="s">
        <v>37</v>
      </c>
      <c r="E4811">
        <v>791786.40043414896</v>
      </c>
      <c r="F4811">
        <v>9638362.8294044305</v>
      </c>
      <c r="G4811">
        <f>IF(C4811="","",VLOOKUP(C4811,Classes_detaillees!B:D,Classes_detaillees!C$1,TRUE))</f>
        <v>95</v>
      </c>
      <c r="H4811">
        <f>IF(C4811="","",VLOOKUP(C4811,Classes_finales!B:D,Classes_finales!C$1,TRUE))</f>
        <v>80</v>
      </c>
      <c r="I4811">
        <f t="shared" si="75"/>
        <v>20</v>
      </c>
      <c r="J4811" s="31">
        <f>Classes_finales!$W$30*C4811^3+Classes_finales!$W$31*C4811^2+Classes_finales!$W$32*C4811+Classes_finales!$W$33</f>
        <v>7.8057692143449007</v>
      </c>
      <c r="K4811">
        <f>IF(OR(C4811&lt;10,C4811&gt;450),0,IF(H4811&gt;=MAX(Classes_finales!D:D),$M$1,Donnees_SIG!J4811))</f>
        <v>7.914299999999999</v>
      </c>
      <c r="P4811" t="s">
        <v>39</v>
      </c>
    </row>
    <row r="4812" spans="1:16">
      <c r="A4812" t="s">
        <v>9658</v>
      </c>
      <c r="B4812" s="31" t="s">
        <v>9659</v>
      </c>
      <c r="C4812">
        <v>36.587600707999997</v>
      </c>
      <c r="D4812" t="s">
        <v>37</v>
      </c>
      <c r="E4812">
        <v>790979.47169500601</v>
      </c>
      <c r="F4812">
        <v>9638402.1236969102</v>
      </c>
      <c r="G4812">
        <f>IF(C4812="","",VLOOKUP(C4812,Classes_detaillees!B:D,Classes_detaillees!C$1,TRUE))</f>
        <v>40</v>
      </c>
      <c r="H4812">
        <f>IF(C4812="","",VLOOKUP(C4812,Classes_finales!B:D,Classes_finales!C$1,TRUE))</f>
        <v>40</v>
      </c>
      <c r="I4812">
        <f t="shared" si="75"/>
        <v>20</v>
      </c>
      <c r="J4812" s="31">
        <f>Classes_finales!$W$30*C4812^3+Classes_finales!$W$31*C4812^2+Classes_finales!$W$32*C4812+Classes_finales!$W$33</f>
        <v>3.5696083546901067</v>
      </c>
      <c r="K4812">
        <f>IF(OR(C4812&lt;10,C4812&gt;450),0,IF(H4812&gt;=MAX(Classes_finales!D:D),$M$1,Donnees_SIG!J4812))</f>
        <v>3.5696083546901067</v>
      </c>
      <c r="P4812" t="s">
        <v>39</v>
      </c>
    </row>
    <row r="4813" spans="1:16">
      <c r="A4813" t="s">
        <v>9660</v>
      </c>
      <c r="B4813" t="s">
        <v>9661</v>
      </c>
      <c r="C4813">
        <v>78.790199279999996</v>
      </c>
      <c r="D4813" t="s">
        <v>37</v>
      </c>
      <c r="E4813">
        <v>790423.63865903195</v>
      </c>
      <c r="F4813">
        <v>9637974.7132547591</v>
      </c>
      <c r="G4813">
        <f>IF(C4813="","",VLOOKUP(C4813,Classes_detaillees!B:D,Classes_detaillees!C$1,TRUE))</f>
        <v>80</v>
      </c>
      <c r="H4813">
        <f>IF(C4813="","",VLOOKUP(C4813,Classes_finales!B:D,Classes_finales!C$1,TRUE))</f>
        <v>80</v>
      </c>
      <c r="I4813">
        <f t="shared" si="75"/>
        <v>20</v>
      </c>
      <c r="J4813" s="31">
        <f>Classes_finales!$W$30*C4813^3+Classes_finales!$W$31*C4813^2+Classes_finales!$W$32*C4813+Classes_finales!$W$33</f>
        <v>7.8804059695554383</v>
      </c>
      <c r="K4813">
        <f>IF(OR(C4813&lt;10,C4813&gt;450),0,IF(H4813&gt;=MAX(Classes_finales!D:D),$M$1,Donnees_SIG!J4813))</f>
        <v>7.914299999999999</v>
      </c>
      <c r="P4813" t="s">
        <v>39</v>
      </c>
    </row>
    <row r="4814" spans="1:16">
      <c r="A4814" t="s">
        <v>9662</v>
      </c>
      <c r="B4814" t="s">
        <v>9663</v>
      </c>
      <c r="C4814">
        <v>130.89720154</v>
      </c>
      <c r="D4814" t="s">
        <v>37</v>
      </c>
      <c r="E4814">
        <v>783489.90873166698</v>
      </c>
      <c r="F4814">
        <v>9636921.7195159402</v>
      </c>
      <c r="G4814">
        <f>IF(C4814="","",VLOOKUP(C4814,Classes_detaillees!B:D,Classes_detaillees!C$1,TRUE))</f>
        <v>135</v>
      </c>
      <c r="H4814">
        <f>IF(C4814="","",VLOOKUP(C4814,Classes_finales!B:D,Classes_finales!C$1,TRUE))</f>
        <v>80</v>
      </c>
      <c r="I4814">
        <f t="shared" si="75"/>
        <v>20</v>
      </c>
      <c r="J4814" s="31">
        <f>Classes_finales!$W$30*C4814^3+Classes_finales!$W$31*C4814^2+Classes_finales!$W$32*C4814+Classes_finales!$W$33</f>
        <v>-0.19073459285022176</v>
      </c>
      <c r="K4814">
        <f>IF(OR(C4814&lt;10,C4814&gt;450),0,IF(H4814&gt;=MAX(Classes_finales!D:D),$M$1,Donnees_SIG!J4814))</f>
        <v>7.914299999999999</v>
      </c>
      <c r="P4814" t="s">
        <v>39</v>
      </c>
    </row>
    <row r="4815" spans="1:16">
      <c r="A4815" t="s">
        <v>9664</v>
      </c>
      <c r="B4815" t="s">
        <v>9665</v>
      </c>
      <c r="C4815">
        <v>346.54620361000002</v>
      </c>
      <c r="D4815" t="s">
        <v>37</v>
      </c>
      <c r="E4815">
        <v>790976.51167934702</v>
      </c>
      <c r="F4815">
        <v>9638782.9779876191</v>
      </c>
      <c r="G4815">
        <f>IF(C4815="","",VLOOKUP(C4815,Classes_detaillees!B:D,Classes_detaillees!C$1,TRUE))</f>
        <v>350</v>
      </c>
      <c r="H4815">
        <f>IF(C4815="","",VLOOKUP(C4815,Classes_finales!B:D,Classes_finales!C$1,TRUE))</f>
        <v>80</v>
      </c>
      <c r="I4815">
        <f t="shared" si="75"/>
        <v>20</v>
      </c>
      <c r="J4815" s="31">
        <f>Classes_finales!$W$30*C4815^3+Classes_finales!$W$31*C4815^2+Classes_finales!$W$32*C4815+Classes_finales!$W$33</f>
        <v>-548.91609974068206</v>
      </c>
      <c r="K4815">
        <f>IF(OR(C4815&lt;10,C4815&gt;450),0,IF(H4815&gt;=MAX(Classes_finales!D:D),$M$1,Donnees_SIG!J4815))</f>
        <v>7.914299999999999</v>
      </c>
      <c r="P4815" t="s">
        <v>39</v>
      </c>
    </row>
    <row r="4816" spans="1:16">
      <c r="A4816" t="s">
        <v>9666</v>
      </c>
      <c r="B4816" t="s">
        <v>9667</v>
      </c>
      <c r="C4816">
        <v>155.24830627</v>
      </c>
      <c r="D4816" t="s">
        <v>37</v>
      </c>
      <c r="E4816">
        <v>789911.05676397996</v>
      </c>
      <c r="F4816">
        <v>9637340.2405247502</v>
      </c>
      <c r="G4816">
        <f>IF(C4816="","",VLOOKUP(C4816,Classes_detaillees!B:D,Classes_detaillees!C$1,TRUE))</f>
        <v>160</v>
      </c>
      <c r="H4816">
        <f>IF(C4816="","",VLOOKUP(C4816,Classes_finales!B:D,Classes_finales!C$1,TRUE))</f>
        <v>80</v>
      </c>
      <c r="I4816">
        <f t="shared" si="75"/>
        <v>20</v>
      </c>
      <c r="J4816" s="31">
        <f>Classes_finales!$W$30*C4816^3+Classes_finales!$W$31*C4816^2+Classes_finales!$W$32*C4816+Classes_finales!$W$33</f>
        <v>-13.455598049119867</v>
      </c>
      <c r="K4816">
        <f>IF(OR(C4816&lt;10,C4816&gt;450),0,IF(H4816&gt;=MAX(Classes_finales!D:D),$M$1,Donnees_SIG!J4816))</f>
        <v>7.914299999999999</v>
      </c>
      <c r="P4816" t="s">
        <v>39</v>
      </c>
    </row>
    <row r="4817" spans="1:16">
      <c r="A4817" t="s">
        <v>9668</v>
      </c>
      <c r="B4817" t="s">
        <v>9669</v>
      </c>
      <c r="C4817">
        <v>52.992401123</v>
      </c>
      <c r="D4817" t="s">
        <v>37</v>
      </c>
      <c r="E4817">
        <v>790723.69166279398</v>
      </c>
      <c r="F4817">
        <v>9637992.4491595402</v>
      </c>
      <c r="G4817">
        <f>IF(C4817="","",VLOOKUP(C4817,Classes_detaillees!B:D,Classes_detaillees!C$1,TRUE))</f>
        <v>55</v>
      </c>
      <c r="H4817">
        <f>IF(C4817="","",VLOOKUP(C4817,Classes_finales!B:D,Classes_finales!C$1,TRUE))</f>
        <v>60</v>
      </c>
      <c r="I4817">
        <f t="shared" si="75"/>
        <v>20</v>
      </c>
      <c r="J4817" s="31">
        <f>Classes_finales!$W$30*C4817^3+Classes_finales!$W$31*C4817^2+Classes_finales!$W$32*C4817+Classes_finales!$W$33</f>
        <v>5.7393362239325825</v>
      </c>
      <c r="K4817">
        <f>IF(OR(C4817&lt;10,C4817&gt;450),0,IF(H4817&gt;=MAX(Classes_finales!D:D),$M$1,Donnees_SIG!J4817))</f>
        <v>5.7393362239325825</v>
      </c>
      <c r="P4817" t="s">
        <v>39</v>
      </c>
    </row>
    <row r="4818" spans="1:16">
      <c r="A4818" t="s">
        <v>9670</v>
      </c>
      <c r="B4818" t="s">
        <v>9671</v>
      </c>
      <c r="C4818">
        <v>11.026399612000001</v>
      </c>
      <c r="D4818" t="s">
        <v>37</v>
      </c>
      <c r="E4818">
        <v>790512.60586674896</v>
      </c>
      <c r="F4818">
        <v>9637785.1967341602</v>
      </c>
      <c r="G4818">
        <f>IF(C4818="","",VLOOKUP(C4818,Classes_detaillees!B:D,Classes_detaillees!C$1,TRUE))</f>
        <v>15</v>
      </c>
      <c r="H4818">
        <f>IF(C4818="","",VLOOKUP(C4818,Classes_finales!B:D,Classes_finales!C$1,TRUE))</f>
        <v>15</v>
      </c>
      <c r="I4818">
        <f t="shared" si="75"/>
        <v>20</v>
      </c>
      <c r="J4818" s="31">
        <f>Classes_finales!$W$30*C4818^3+Classes_finales!$W$31*C4818^2+Classes_finales!$W$32*C4818+Classes_finales!$W$33</f>
        <v>0.39036929087935257</v>
      </c>
      <c r="K4818">
        <f>IF(OR(C4818&lt;10,C4818&gt;450),0,IF(H4818&gt;=MAX(Classes_finales!D:D),$M$1,Donnees_SIG!J4818))</f>
        <v>0.39036929087935257</v>
      </c>
      <c r="P4818" t="s">
        <v>39</v>
      </c>
    </row>
    <row r="4819" spans="1:16">
      <c r="A4819" t="s">
        <v>9672</v>
      </c>
      <c r="B4819" t="s">
        <v>9673</v>
      </c>
      <c r="C4819">
        <v>108.41429900999999</v>
      </c>
      <c r="D4819" t="s">
        <v>37</v>
      </c>
      <c r="E4819">
        <v>791467.733699498</v>
      </c>
      <c r="F4819">
        <v>9638349.9249369409</v>
      </c>
      <c r="G4819">
        <f>IF(C4819="","",VLOOKUP(C4819,Classes_detaillees!B:D,Classes_detaillees!C$1,TRUE))</f>
        <v>110</v>
      </c>
      <c r="H4819">
        <f>IF(C4819="","",VLOOKUP(C4819,Classes_finales!B:D,Classes_finales!C$1,TRUE))</f>
        <v>80</v>
      </c>
      <c r="I4819">
        <f t="shared" si="75"/>
        <v>20</v>
      </c>
      <c r="J4819" s="31">
        <f>Classes_finales!$W$30*C4819^3+Classes_finales!$W$31*C4819^2+Classes_finales!$W$32*C4819+Classes_finales!$W$33</f>
        <v>6.0638294269202877</v>
      </c>
      <c r="K4819">
        <f>IF(OR(C4819&lt;10,C4819&gt;450),0,IF(H4819&gt;=MAX(Classes_finales!D:D),$M$1,Donnees_SIG!J4819))</f>
        <v>7.914299999999999</v>
      </c>
      <c r="P4819" t="s">
        <v>39</v>
      </c>
    </row>
    <row r="4820" spans="1:16">
      <c r="A4820" t="s">
        <v>9674</v>
      </c>
      <c r="B4820" t="s">
        <v>9675</v>
      </c>
      <c r="C4820">
        <v>47.667999268000003</v>
      </c>
      <c r="D4820" t="s">
        <v>37</v>
      </c>
      <c r="E4820">
        <v>790709.79089304397</v>
      </c>
      <c r="F4820">
        <v>9638095.8520163707</v>
      </c>
      <c r="G4820">
        <f>IF(C4820="","",VLOOKUP(C4820,Classes_detaillees!B:D,Classes_detaillees!C$1,TRUE))</f>
        <v>50</v>
      </c>
      <c r="H4820">
        <f>IF(C4820="","",VLOOKUP(C4820,Classes_finales!B:D,Classes_finales!C$1,TRUE))</f>
        <v>50</v>
      </c>
      <c r="I4820">
        <f t="shared" si="75"/>
        <v>20</v>
      </c>
      <c r="J4820" s="31">
        <f>Classes_finales!$W$30*C4820^3+Classes_finales!$W$31*C4820^2+Classes_finales!$W$32*C4820+Classes_finales!$W$33</f>
        <v>5.0672721641841694</v>
      </c>
      <c r="K4820">
        <f>IF(OR(C4820&lt;10,C4820&gt;450),0,IF(H4820&gt;=MAX(Classes_finales!D:D),$M$1,Donnees_SIG!J4820))</f>
        <v>5.0672721641841694</v>
      </c>
      <c r="P4820" t="s">
        <v>39</v>
      </c>
    </row>
    <row r="4821" spans="1:16">
      <c r="A4821" t="s">
        <v>9676</v>
      </c>
      <c r="B4821" t="s">
        <v>9677</v>
      </c>
      <c r="C4821">
        <v>31.646600722999999</v>
      </c>
      <c r="D4821" t="s">
        <v>37</v>
      </c>
      <c r="E4821">
        <v>791849.39477669203</v>
      </c>
      <c r="F4821">
        <v>9638490.4319590405</v>
      </c>
      <c r="G4821">
        <f>IF(C4821="","",VLOOKUP(C4821,Classes_detaillees!B:D,Classes_detaillees!C$1,TRUE))</f>
        <v>35</v>
      </c>
      <c r="H4821">
        <f>IF(C4821="","",VLOOKUP(C4821,Classes_finales!B:D,Classes_finales!C$1,TRUE))</f>
        <v>35</v>
      </c>
      <c r="I4821">
        <f t="shared" si="75"/>
        <v>20</v>
      </c>
      <c r="J4821" s="31">
        <f>Classes_finales!$W$30*C4821^3+Classes_finales!$W$31*C4821^2+Classes_finales!$W$32*C4821+Classes_finales!$W$33</f>
        <v>2.8924216667378237</v>
      </c>
      <c r="K4821">
        <f>IF(OR(C4821&lt;10,C4821&gt;450),0,IF(H4821&gt;=MAX(Classes_finales!D:D),$M$1,Donnees_SIG!J4821))</f>
        <v>2.8924216667378237</v>
      </c>
      <c r="P4821" t="s">
        <v>39</v>
      </c>
    </row>
    <row r="4822" spans="1:16">
      <c r="A4822" t="s">
        <v>9678</v>
      </c>
      <c r="B4822" t="s">
        <v>9679</v>
      </c>
      <c r="C4822">
        <v>36.808101653999998</v>
      </c>
      <c r="D4822" t="s">
        <v>37</v>
      </c>
      <c r="E4822">
        <v>790792.81822271505</v>
      </c>
      <c r="F4822">
        <v>9638330.4404665809</v>
      </c>
      <c r="G4822">
        <f>IF(C4822="","",VLOOKUP(C4822,Classes_detaillees!B:D,Classes_detaillees!C$1,TRUE))</f>
        <v>40</v>
      </c>
      <c r="H4822">
        <f>IF(C4822="","",VLOOKUP(C4822,Classes_finales!B:D,Classes_finales!C$1,TRUE))</f>
        <v>40</v>
      </c>
      <c r="I4822">
        <f t="shared" si="75"/>
        <v>20</v>
      </c>
      <c r="J4822" s="31">
        <f>Classes_finales!$W$30*C4822^3+Classes_finales!$W$31*C4822^2+Classes_finales!$W$32*C4822+Classes_finales!$W$33</f>
        <v>3.5999418683577731</v>
      </c>
      <c r="K4822">
        <f>IF(OR(C4822&lt;10,C4822&gt;450),0,IF(H4822&gt;=MAX(Classes_finales!D:D),$M$1,Donnees_SIG!J4822))</f>
        <v>3.5999418683577731</v>
      </c>
      <c r="P4822" t="s">
        <v>39</v>
      </c>
    </row>
    <row r="4823" spans="1:16">
      <c r="A4823" t="s">
        <v>9680</v>
      </c>
      <c r="B4823" t="s">
        <v>9681</v>
      </c>
      <c r="C4823">
        <v>78.045402526999993</v>
      </c>
      <c r="D4823" t="s">
        <v>37</v>
      </c>
      <c r="E4823">
        <v>784036.67470884998</v>
      </c>
      <c r="F4823">
        <v>9635525.9853579402</v>
      </c>
      <c r="G4823">
        <f>IF(C4823="","",VLOOKUP(C4823,Classes_detaillees!B:D,Classes_detaillees!C$1,TRUE))</f>
        <v>80</v>
      </c>
      <c r="H4823">
        <f>IF(C4823="","",VLOOKUP(C4823,Classes_finales!B:D,Classes_finales!C$1,TRUE))</f>
        <v>80</v>
      </c>
      <c r="I4823">
        <f t="shared" si="75"/>
        <v>20</v>
      </c>
      <c r="J4823" s="31">
        <f>Classes_finales!$W$30*C4823^3+Classes_finales!$W$31*C4823^2+Classes_finales!$W$32*C4823+Classes_finales!$W$33</f>
        <v>7.8558466984789188</v>
      </c>
      <c r="K4823">
        <f>IF(OR(C4823&lt;10,C4823&gt;450),0,IF(H4823&gt;=MAX(Classes_finales!D:D),$M$1,Donnees_SIG!J4823))</f>
        <v>7.914299999999999</v>
      </c>
      <c r="P4823" t="s">
        <v>39</v>
      </c>
    </row>
    <row r="4824" spans="1:16">
      <c r="A4824" t="s">
        <v>9682</v>
      </c>
      <c r="B4824" s="31" t="s">
        <v>9683</v>
      </c>
      <c r="C4824">
        <v>63.425598145000002</v>
      </c>
      <c r="D4824" t="s">
        <v>37</v>
      </c>
      <c r="E4824">
        <v>782924.32874387898</v>
      </c>
      <c r="F4824">
        <v>9636213.3902014699</v>
      </c>
      <c r="G4824">
        <f>IF(C4824="","",VLOOKUP(C4824,Classes_detaillees!B:D,Classes_detaillees!C$1,TRUE))</f>
        <v>65</v>
      </c>
      <c r="H4824">
        <f>IF(C4824="","",VLOOKUP(C4824,Classes_finales!B:D,Classes_finales!C$1,TRUE))</f>
        <v>70</v>
      </c>
      <c r="I4824">
        <f t="shared" si="75"/>
        <v>20</v>
      </c>
      <c r="J4824" s="31">
        <f>Classes_finales!$W$30*C4824^3+Classes_finales!$W$31*C4824^2+Classes_finales!$W$32*C4824+Classes_finales!$W$33</f>
        <v>6.8784126648161514</v>
      </c>
      <c r="K4824">
        <f>IF(OR(C4824&lt;10,C4824&gt;450),0,IF(H4824&gt;=MAX(Classes_finales!D:D),$M$1,Donnees_SIG!J4824))</f>
        <v>6.8784126648161514</v>
      </c>
      <c r="P4824" t="s">
        <v>39</v>
      </c>
    </row>
    <row r="4825" spans="1:16">
      <c r="A4825" t="s">
        <v>9684</v>
      </c>
      <c r="B4825" s="31" t="s">
        <v>9685</v>
      </c>
      <c r="C4825">
        <v>80.176200867000006</v>
      </c>
      <c r="D4825" t="s">
        <v>37</v>
      </c>
      <c r="E4825">
        <v>783973.96925057902</v>
      </c>
      <c r="F4825">
        <v>9635602.5307543706</v>
      </c>
      <c r="G4825">
        <f>IF(C4825="","",VLOOKUP(C4825,Classes_detaillees!B:D,Classes_detaillees!C$1,TRUE))</f>
        <v>85</v>
      </c>
      <c r="H4825">
        <f>IF(C4825="","",VLOOKUP(C4825,Classes_finales!B:D,Classes_finales!C$1,TRUE))</f>
        <v>80</v>
      </c>
      <c r="I4825">
        <f t="shared" si="75"/>
        <v>20</v>
      </c>
      <c r="J4825" s="31">
        <f>Classes_finales!$W$30*C4825^3+Classes_finales!$W$31*C4825^2+Classes_finales!$W$32*C4825+Classes_finales!$W$33</f>
        <v>7.9186065706406499</v>
      </c>
      <c r="K4825">
        <f>IF(OR(C4825&lt;10,C4825&gt;450),0,IF(H4825&gt;=MAX(Classes_finales!D:D),$M$1,Donnees_SIG!J4825))</f>
        <v>7.914299999999999</v>
      </c>
      <c r="P4825" t="s">
        <v>39</v>
      </c>
    </row>
    <row r="4826" spans="1:16">
      <c r="A4826" t="s">
        <v>9686</v>
      </c>
      <c r="B4826" t="s">
        <v>9687</v>
      </c>
      <c r="C4826">
        <v>548.48699951000003</v>
      </c>
      <c r="D4826" t="s">
        <v>37</v>
      </c>
      <c r="E4826">
        <v>783113.473034575</v>
      </c>
      <c r="F4826">
        <v>9635417.2698906604</v>
      </c>
      <c r="G4826">
        <f>IF(C4826="","",VLOOKUP(C4826,Classes_detaillees!B:D,Classes_detaillees!C$1,TRUE))</f>
        <v>550</v>
      </c>
      <c r="H4826">
        <f>IF(C4826="","",VLOOKUP(C4826,Classes_finales!B:D,Classes_finales!C$1,TRUE))</f>
        <v>80</v>
      </c>
      <c r="I4826">
        <f t="shared" si="75"/>
        <v>20</v>
      </c>
      <c r="J4826" s="31">
        <f>Classes_finales!$W$30*C4826^3+Classes_finales!$W$31*C4826^2+Classes_finales!$W$32*C4826+Classes_finales!$W$33</f>
        <v>-2607.5397292007292</v>
      </c>
      <c r="K4826">
        <f>IF(OR(C4826&lt;10,C4826&gt;450),0,IF(H4826&gt;=MAX(Classes_finales!D:D),$M$1,Donnees_SIG!J4826))</f>
        <v>0</v>
      </c>
      <c r="P4826" t="s">
        <v>39</v>
      </c>
    </row>
    <row r="4827" spans="1:16">
      <c r="A4827" t="s">
        <v>9688</v>
      </c>
      <c r="B4827" t="s">
        <v>9689</v>
      </c>
      <c r="C4827">
        <v>107.35590363</v>
      </c>
      <c r="D4827" t="s">
        <v>37</v>
      </c>
      <c r="E4827">
        <v>793315.37019426597</v>
      </c>
      <c r="F4827">
        <v>9639476.6688726209</v>
      </c>
      <c r="G4827">
        <f>IF(C4827="","",VLOOKUP(C4827,Classes_detaillees!B:D,Classes_detaillees!C$1,TRUE))</f>
        <v>110</v>
      </c>
      <c r="H4827">
        <f>IF(C4827="","",VLOOKUP(C4827,Classes_finales!B:D,Classes_finales!C$1,TRUE))</f>
        <v>80</v>
      </c>
      <c r="I4827">
        <f t="shared" si="75"/>
        <v>20</v>
      </c>
      <c r="J4827" s="31">
        <f>Classes_finales!$W$30*C4827^3+Classes_finales!$W$31*C4827^2+Classes_finales!$W$32*C4827+Classes_finales!$W$33</f>
        <v>6.2403304679290557</v>
      </c>
      <c r="K4827">
        <f>IF(OR(C4827&lt;10,C4827&gt;450),0,IF(H4827&gt;=MAX(Classes_finales!D:D),$M$1,Donnees_SIG!J4827))</f>
        <v>7.914299999999999</v>
      </c>
      <c r="P4827" t="s">
        <v>39</v>
      </c>
    </row>
    <row r="4828" spans="1:16">
      <c r="A4828" t="s">
        <v>9690</v>
      </c>
      <c r="B4828" t="s">
        <v>9691</v>
      </c>
      <c r="C4828">
        <v>48.008201599000003</v>
      </c>
      <c r="D4828" t="s">
        <v>37</v>
      </c>
      <c r="E4828">
        <v>790750.59679617896</v>
      </c>
      <c r="F4828">
        <v>9637624.9802147001</v>
      </c>
      <c r="G4828">
        <f>IF(C4828="","",VLOOKUP(C4828,Classes_detaillees!B:D,Classes_detaillees!C$1,TRUE))</f>
        <v>50</v>
      </c>
      <c r="H4828">
        <f>IF(C4828="","",VLOOKUP(C4828,Classes_finales!B:D,Classes_finales!C$1,TRUE))</f>
        <v>50</v>
      </c>
      <c r="I4828">
        <f t="shared" si="75"/>
        <v>20</v>
      </c>
      <c r="J4828" s="31">
        <f>Classes_finales!$W$30*C4828^3+Classes_finales!$W$31*C4828^2+Classes_finales!$W$32*C4828+Classes_finales!$W$33</f>
        <v>5.1115250138940738</v>
      </c>
      <c r="K4828">
        <f>IF(OR(C4828&lt;10,C4828&gt;450),0,IF(H4828&gt;=MAX(Classes_finales!D:D),$M$1,Donnees_SIG!J4828))</f>
        <v>5.1115250138940738</v>
      </c>
      <c r="P4828" t="s">
        <v>39</v>
      </c>
    </row>
    <row r="4829" spans="1:16">
      <c r="A4829" t="s">
        <v>9692</v>
      </c>
      <c r="B4829" t="s">
        <v>9693</v>
      </c>
      <c r="C4829">
        <v>72.250503539999997</v>
      </c>
      <c r="D4829" t="s">
        <v>37</v>
      </c>
      <c r="E4829">
        <v>786761.319478955</v>
      </c>
      <c r="F4829">
        <v>9636425.9139657691</v>
      </c>
      <c r="G4829">
        <f>IF(C4829="","",VLOOKUP(C4829,Classes_detaillees!B:D,Classes_detaillees!C$1,TRUE))</f>
        <v>75</v>
      </c>
      <c r="H4829">
        <f>IF(C4829="","",VLOOKUP(C4829,Classes_finales!B:D,Classes_finales!C$1,TRUE))</f>
        <v>80</v>
      </c>
      <c r="I4829">
        <f t="shared" si="75"/>
        <v>20</v>
      </c>
      <c r="J4829" s="31">
        <f>Classes_finales!$W$30*C4829^3+Classes_finales!$W$31*C4829^2+Classes_finales!$W$32*C4829+Classes_finales!$W$33</f>
        <v>7.5745032031343857</v>
      </c>
      <c r="K4829">
        <f>IF(OR(C4829&lt;10,C4829&gt;450),0,IF(H4829&gt;=MAX(Classes_finales!D:D),$M$1,Donnees_SIG!J4829))</f>
        <v>7.914299999999999</v>
      </c>
      <c r="P4829" t="s">
        <v>39</v>
      </c>
    </row>
    <row r="4830" spans="1:16">
      <c r="A4830" t="s">
        <v>9694</v>
      </c>
      <c r="B4830" s="31" t="s">
        <v>9695</v>
      </c>
      <c r="C4830">
        <v>21.671899796000002</v>
      </c>
      <c r="D4830" t="s">
        <v>37</v>
      </c>
      <c r="E4830">
        <v>783105.26155162905</v>
      </c>
      <c r="F4830">
        <v>9635783.2393078301</v>
      </c>
      <c r="G4830">
        <f>IF(C4830="","",VLOOKUP(C4830,Classes_detaillees!B:D,Classes_detaillees!C$1,TRUE))</f>
        <v>25</v>
      </c>
      <c r="H4830">
        <f>IF(C4830="","",VLOOKUP(C4830,Classes_finales!B:D,Classes_finales!C$1,TRUE))</f>
        <v>30</v>
      </c>
      <c r="I4830">
        <f t="shared" si="75"/>
        <v>20</v>
      </c>
      <c r="J4830" s="31">
        <f>Classes_finales!$W$30*C4830^3+Classes_finales!$W$31*C4830^2+Classes_finales!$W$32*C4830+Classes_finales!$W$33</f>
        <v>1.5851344667420197</v>
      </c>
      <c r="K4830">
        <f>IF(OR(C4830&lt;10,C4830&gt;450),0,IF(H4830&gt;=MAX(Classes_finales!D:D),$M$1,Donnees_SIG!J4830))</f>
        <v>1.5851344667420197</v>
      </c>
      <c r="P4830" t="s">
        <v>39</v>
      </c>
    </row>
    <row r="4831" spans="1:16">
      <c r="A4831" t="s">
        <v>9696</v>
      </c>
      <c r="B4831" t="s">
        <v>9697</v>
      </c>
      <c r="C4831">
        <v>50.694301605</v>
      </c>
      <c r="D4831" t="s">
        <v>37</v>
      </c>
      <c r="E4831">
        <v>783153.60667302995</v>
      </c>
      <c r="F4831">
        <v>9636442.9644123595</v>
      </c>
      <c r="G4831">
        <f>IF(C4831="","",VLOOKUP(C4831,Classes_detaillees!B:D,Classes_detaillees!C$1,TRUE))</f>
        <v>55</v>
      </c>
      <c r="H4831">
        <f>IF(C4831="","",VLOOKUP(C4831,Classes_finales!B:D,Classes_finales!C$1,TRUE))</f>
        <v>60</v>
      </c>
      <c r="I4831">
        <f t="shared" si="75"/>
        <v>20</v>
      </c>
      <c r="J4831" s="31">
        <f>Classes_finales!$W$30*C4831^3+Classes_finales!$W$31*C4831^2+Classes_finales!$W$32*C4831+Classes_finales!$W$33</f>
        <v>5.4550145360722375</v>
      </c>
      <c r="K4831">
        <f>IF(OR(C4831&lt;10,C4831&gt;450),0,IF(H4831&gt;=MAX(Classes_finales!D:D),$M$1,Donnees_SIG!J4831))</f>
        <v>5.4550145360722375</v>
      </c>
      <c r="P4831" t="s">
        <v>39</v>
      </c>
    </row>
    <row r="4832" spans="1:16">
      <c r="A4832" t="s">
        <v>9698</v>
      </c>
      <c r="B4832" t="s">
        <v>9699</v>
      </c>
      <c r="C4832">
        <v>44.541301726999997</v>
      </c>
      <c r="D4832" t="s">
        <v>37</v>
      </c>
      <c r="E4832">
        <v>790603.26659287396</v>
      </c>
      <c r="F4832">
        <v>9638095.5767211504</v>
      </c>
      <c r="G4832">
        <f>IF(C4832="","",VLOOKUP(C4832,Classes_detaillees!B:D,Classes_detaillees!C$1,TRUE))</f>
        <v>45</v>
      </c>
      <c r="H4832">
        <f>IF(C4832="","",VLOOKUP(C4832,Classes_finales!B:D,Classes_finales!C$1,TRUE))</f>
        <v>50</v>
      </c>
      <c r="I4832">
        <f t="shared" si="75"/>
        <v>20</v>
      </c>
      <c r="J4832" s="31">
        <f>Classes_finales!$W$30*C4832^3+Classes_finales!$W$31*C4832^2+Classes_finales!$W$32*C4832+Classes_finales!$W$33</f>
        <v>4.6540063785689707</v>
      </c>
      <c r="K4832">
        <f>IF(OR(C4832&lt;10,C4832&gt;450),0,IF(H4832&gt;=MAX(Classes_finales!D:D),$M$1,Donnees_SIG!J4832))</f>
        <v>4.6540063785689707</v>
      </c>
      <c r="P4832" t="s">
        <v>39</v>
      </c>
    </row>
    <row r="4833" spans="1:16">
      <c r="A4833" t="s">
        <v>9700</v>
      </c>
      <c r="B4833" t="s">
        <v>9701</v>
      </c>
      <c r="C4833">
        <v>70.942497252999999</v>
      </c>
      <c r="D4833" t="s">
        <v>37</v>
      </c>
      <c r="E4833">
        <v>783728.33725527301</v>
      </c>
      <c r="F4833">
        <v>9635490.4256928097</v>
      </c>
      <c r="G4833">
        <f>IF(C4833="","",VLOOKUP(C4833,Classes_detaillees!B:D,Classes_detaillees!C$1,TRUE))</f>
        <v>75</v>
      </c>
      <c r="H4833">
        <f>IF(C4833="","",VLOOKUP(C4833,Classes_finales!B:D,Classes_finales!C$1,TRUE))</f>
        <v>80</v>
      </c>
      <c r="I4833">
        <f t="shared" si="75"/>
        <v>20</v>
      </c>
      <c r="J4833" s="31">
        <f>Classes_finales!$W$30*C4833^3+Classes_finales!$W$31*C4833^2+Classes_finales!$W$32*C4833+Classes_finales!$W$33</f>
        <v>7.4903297086674723</v>
      </c>
      <c r="K4833">
        <f>IF(OR(C4833&lt;10,C4833&gt;450),0,IF(H4833&gt;=MAX(Classes_finales!D:D),$M$1,Donnees_SIG!J4833))</f>
        <v>7.914299999999999</v>
      </c>
      <c r="P4833" t="s">
        <v>39</v>
      </c>
    </row>
    <row r="4834" spans="1:16">
      <c r="A4834" t="s">
        <v>9702</v>
      </c>
      <c r="B4834" s="31" t="s">
        <v>9703</v>
      </c>
      <c r="C4834">
        <v>41.906600951999998</v>
      </c>
      <c r="D4834" t="s">
        <v>37</v>
      </c>
      <c r="E4834">
        <v>791086.551346055</v>
      </c>
      <c r="F4834">
        <v>9638493.8202812504</v>
      </c>
      <c r="G4834">
        <f>IF(C4834="","",VLOOKUP(C4834,Classes_detaillees!B:D,Classes_detaillees!C$1,TRUE))</f>
        <v>45</v>
      </c>
      <c r="H4834">
        <f>IF(C4834="","",VLOOKUP(C4834,Classes_finales!B:D,Classes_finales!C$1,TRUE))</f>
        <v>50</v>
      </c>
      <c r="I4834">
        <f t="shared" si="75"/>
        <v>20</v>
      </c>
      <c r="J4834" s="31">
        <f>Classes_finales!$W$30*C4834^3+Classes_finales!$W$31*C4834^2+Classes_finales!$W$32*C4834+Classes_finales!$W$33</f>
        <v>4.2984480301515369</v>
      </c>
      <c r="K4834">
        <f>IF(OR(C4834&lt;10,C4834&gt;450),0,IF(H4834&gt;=MAX(Classes_finales!D:D),$M$1,Donnees_SIG!J4834))</f>
        <v>4.2984480301515369</v>
      </c>
      <c r="P4834" t="s">
        <v>39</v>
      </c>
    </row>
    <row r="4835" spans="1:16">
      <c r="A4835" t="s">
        <v>9704</v>
      </c>
      <c r="B4835" t="s">
        <v>9705</v>
      </c>
      <c r="C4835">
        <v>97.894996642999999</v>
      </c>
      <c r="D4835" t="s">
        <v>37</v>
      </c>
      <c r="E4835">
        <v>786646.17913292395</v>
      </c>
      <c r="F4835">
        <v>9636272.1940798294</v>
      </c>
      <c r="G4835">
        <f>IF(C4835="","",VLOOKUP(C4835,Classes_detaillees!B:D,Classes_detaillees!C$1,TRUE))</f>
        <v>100</v>
      </c>
      <c r="H4835">
        <f>IF(C4835="","",VLOOKUP(C4835,Classes_finales!B:D,Classes_finales!C$1,TRUE))</f>
        <v>80</v>
      </c>
      <c r="I4835">
        <f t="shared" si="75"/>
        <v>20</v>
      </c>
      <c r="J4835" s="31">
        <f>Classes_finales!$W$30*C4835^3+Classes_finales!$W$31*C4835^2+Classes_finales!$W$32*C4835+Classes_finales!$W$33</f>
        <v>7.4126744444463686</v>
      </c>
      <c r="K4835">
        <f>IF(OR(C4835&lt;10,C4835&gt;450),0,IF(H4835&gt;=MAX(Classes_finales!D:D),$M$1,Donnees_SIG!J4835))</f>
        <v>7.914299999999999</v>
      </c>
      <c r="P4835" t="s">
        <v>39</v>
      </c>
    </row>
    <row r="4836" spans="1:16">
      <c r="A4836" t="s">
        <v>9706</v>
      </c>
      <c r="B4836" s="31" t="s">
        <v>9707</v>
      </c>
      <c r="C4836">
        <v>57.559600830000001</v>
      </c>
      <c r="D4836" t="s">
        <v>37</v>
      </c>
      <c r="E4836">
        <v>791548.56812510802</v>
      </c>
      <c r="F4836">
        <v>9638510.1637053695</v>
      </c>
      <c r="G4836">
        <f>IF(C4836="","",VLOOKUP(C4836,Classes_detaillees!B:D,Classes_detaillees!C$1,TRUE))</f>
        <v>60</v>
      </c>
      <c r="H4836">
        <f>IF(C4836="","",VLOOKUP(C4836,Classes_finales!B:D,Classes_finales!C$1,TRUE))</f>
        <v>60</v>
      </c>
      <c r="I4836">
        <f t="shared" si="75"/>
        <v>20</v>
      </c>
      <c r="J4836" s="31">
        <f>Classes_finales!$W$30*C4836^3+Classes_finales!$W$31*C4836^2+Classes_finales!$W$32*C4836+Classes_finales!$W$33</f>
        <v>6.272255038007728</v>
      </c>
      <c r="K4836">
        <f>IF(OR(C4836&lt;10,C4836&gt;450),0,IF(H4836&gt;=MAX(Classes_finales!D:D),$M$1,Donnees_SIG!J4836))</f>
        <v>6.272255038007728</v>
      </c>
      <c r="P4836" t="s">
        <v>39</v>
      </c>
    </row>
    <row r="4837" spans="1:16">
      <c r="A4837" t="s">
        <v>9708</v>
      </c>
      <c r="B4837" t="s">
        <v>9709</v>
      </c>
      <c r="C4837">
        <v>62.551998138000002</v>
      </c>
      <c r="D4837" t="s">
        <v>37</v>
      </c>
      <c r="E4837">
        <v>784762.56253198301</v>
      </c>
      <c r="F4837">
        <v>9636437.3666919507</v>
      </c>
      <c r="G4837">
        <f>IF(C4837="","",VLOOKUP(C4837,Classes_detaillees!B:D,Classes_detaillees!C$1,TRUE))</f>
        <v>65</v>
      </c>
      <c r="H4837">
        <f>IF(C4837="","",VLOOKUP(C4837,Classes_finales!B:D,Classes_finales!C$1,TRUE))</f>
        <v>70</v>
      </c>
      <c r="I4837">
        <f t="shared" si="75"/>
        <v>20</v>
      </c>
      <c r="J4837" s="31">
        <f>Classes_finales!$W$30*C4837^3+Classes_finales!$W$31*C4837^2+Classes_finales!$W$32*C4837+Classes_finales!$W$33</f>
        <v>6.7945544246967415</v>
      </c>
      <c r="K4837">
        <f>IF(OR(C4837&lt;10,C4837&gt;450),0,IF(H4837&gt;=MAX(Classes_finales!D:D),$M$1,Donnees_SIG!J4837))</f>
        <v>6.7945544246967415</v>
      </c>
      <c r="P4837" t="s">
        <v>39</v>
      </c>
    </row>
    <row r="4838" spans="1:16">
      <c r="A4838" t="s">
        <v>9710</v>
      </c>
      <c r="B4838" t="s">
        <v>9711</v>
      </c>
      <c r="C4838">
        <v>212.57699585</v>
      </c>
      <c r="D4838" t="s">
        <v>37</v>
      </c>
      <c r="E4838">
        <v>791069.61056553596</v>
      </c>
      <c r="F4838">
        <v>9638473.4134373609</v>
      </c>
      <c r="G4838">
        <f>IF(C4838="","",VLOOKUP(C4838,Classes_detaillees!B:D,Classes_detaillees!C$1,TRUE))</f>
        <v>215</v>
      </c>
      <c r="H4838">
        <f>IF(C4838="","",VLOOKUP(C4838,Classes_finales!B:D,Classes_finales!C$1,TRUE))</f>
        <v>80</v>
      </c>
      <c r="I4838">
        <f t="shared" si="75"/>
        <v>20</v>
      </c>
      <c r="J4838" s="31">
        <f>Classes_finales!$W$30*C4838^3+Classes_finales!$W$31*C4838^2+Classes_finales!$W$32*C4838+Classes_finales!$W$33</f>
        <v>-81.089063500815627</v>
      </c>
      <c r="K4838">
        <f>IF(OR(C4838&lt;10,C4838&gt;450),0,IF(H4838&gt;=MAX(Classes_finales!D:D),$M$1,Donnees_SIG!J4838))</f>
        <v>7.914299999999999</v>
      </c>
      <c r="P4838" t="s">
        <v>39</v>
      </c>
    </row>
    <row r="4839" spans="1:16">
      <c r="A4839" t="s">
        <v>9712</v>
      </c>
      <c r="B4839" t="s">
        <v>9713</v>
      </c>
      <c r="C4839">
        <v>61.554901123</v>
      </c>
      <c r="D4839" t="s">
        <v>37</v>
      </c>
      <c r="E4839">
        <v>793235.08550928195</v>
      </c>
      <c r="F4839">
        <v>9638970.5620801207</v>
      </c>
      <c r="G4839">
        <f>IF(C4839="","",VLOOKUP(C4839,Classes_detaillees!B:D,Classes_detaillees!C$1,TRUE))</f>
        <v>65</v>
      </c>
      <c r="H4839">
        <f>IF(C4839="","",VLOOKUP(C4839,Classes_finales!B:D,Classes_finales!C$1,TRUE))</f>
        <v>70</v>
      </c>
      <c r="I4839">
        <f t="shared" si="75"/>
        <v>20</v>
      </c>
      <c r="J4839" s="31">
        <f>Classes_finales!$W$30*C4839^3+Classes_finales!$W$31*C4839^2+Classes_finales!$W$32*C4839+Classes_finales!$W$33</f>
        <v>6.6959491370662807</v>
      </c>
      <c r="K4839">
        <f>IF(OR(C4839&lt;10,C4839&gt;450),0,IF(H4839&gt;=MAX(Classes_finales!D:D),$M$1,Donnees_SIG!J4839))</f>
        <v>6.6959491370662807</v>
      </c>
      <c r="P4839" t="s">
        <v>39</v>
      </c>
    </row>
    <row r="4840" spans="1:16">
      <c r="A4840" t="s">
        <v>9714</v>
      </c>
      <c r="B4840" t="s">
        <v>9715</v>
      </c>
      <c r="C4840">
        <v>9.7089004516999999</v>
      </c>
      <c r="D4840" t="s">
        <v>37</v>
      </c>
      <c r="E4840">
        <v>784453.78692031605</v>
      </c>
      <c r="F4840">
        <v>9635211.9696992096</v>
      </c>
      <c r="G4840">
        <f>IF(C4840="","",VLOOKUP(C4840,Classes_detaillees!B:D,Classes_detaillees!C$1,TRUE))</f>
        <v>10</v>
      </c>
      <c r="H4840">
        <f>IF(C4840="","",VLOOKUP(C4840,Classes_finales!B:D,Classes_finales!C$1,TRUE))</f>
        <v>10</v>
      </c>
      <c r="I4840">
        <f t="shared" si="75"/>
        <v>20</v>
      </c>
      <c r="J4840" s="31">
        <f>Classes_finales!$W$30*C4840^3+Classes_finales!$W$31*C4840^2+Classes_finales!$W$32*C4840+Classes_finales!$W$33</f>
        <v>0.26381072853094678</v>
      </c>
      <c r="K4840">
        <f>IF(OR(C4840&lt;10,C4840&gt;450),0,IF(H4840&gt;=MAX(Classes_finales!D:D),$M$1,Donnees_SIG!J4840))</f>
        <v>0</v>
      </c>
      <c r="P4840" t="s">
        <v>39</v>
      </c>
    </row>
    <row r="4841" spans="1:16">
      <c r="A4841" t="s">
        <v>9716</v>
      </c>
      <c r="B4841" s="31" t="s">
        <v>9717</v>
      </c>
      <c r="C4841">
        <v>88.809303283999995</v>
      </c>
      <c r="D4841" t="s">
        <v>37</v>
      </c>
      <c r="E4841">
        <v>791483.48329741997</v>
      </c>
      <c r="F4841">
        <v>9638399.6555939391</v>
      </c>
      <c r="G4841">
        <f>IF(C4841="","",VLOOKUP(C4841,Classes_detaillees!B:D,Classes_detaillees!C$1,TRUE))</f>
        <v>90</v>
      </c>
      <c r="H4841">
        <f>IF(C4841="","",VLOOKUP(C4841,Classes_finales!B:D,Classes_finales!C$1,TRUE))</f>
        <v>80</v>
      </c>
      <c r="I4841">
        <f t="shared" si="75"/>
        <v>20</v>
      </c>
      <c r="J4841" s="31">
        <f>Classes_finales!$W$30*C4841^3+Classes_finales!$W$31*C4841^2+Classes_finales!$W$32*C4841+Classes_finales!$W$33</f>
        <v>7.9182089959690583</v>
      </c>
      <c r="K4841">
        <f>IF(OR(C4841&lt;10,C4841&gt;450),0,IF(H4841&gt;=MAX(Classes_finales!D:D),$M$1,Donnees_SIG!J4841))</f>
        <v>7.914299999999999</v>
      </c>
      <c r="P4841" t="s">
        <v>39</v>
      </c>
    </row>
    <row r="4842" spans="1:16">
      <c r="A4842" t="s">
        <v>9718</v>
      </c>
      <c r="B4842" s="31" t="s">
        <v>9719</v>
      </c>
      <c r="C4842">
        <v>51.486099242999998</v>
      </c>
      <c r="D4842" t="s">
        <v>37</v>
      </c>
      <c r="E4842">
        <v>790149.75700779201</v>
      </c>
      <c r="F4842">
        <v>9638693.5420134105</v>
      </c>
      <c r="G4842">
        <f>IF(C4842="","",VLOOKUP(C4842,Classes_detaillees!B:D,Classes_detaillees!C$1,TRUE))</f>
        <v>55</v>
      </c>
      <c r="H4842">
        <f>IF(C4842="","",VLOOKUP(C4842,Classes_finales!B:D,Classes_finales!C$1,TRUE))</f>
        <v>60</v>
      </c>
      <c r="I4842">
        <f t="shared" si="75"/>
        <v>20</v>
      </c>
      <c r="J4842" s="31">
        <f>Classes_finales!$W$30*C4842^3+Classes_finales!$W$31*C4842^2+Classes_finales!$W$32*C4842+Classes_finales!$W$33</f>
        <v>5.5540535604337862</v>
      </c>
      <c r="K4842">
        <f>IF(OR(C4842&lt;10,C4842&gt;450),0,IF(H4842&gt;=MAX(Classes_finales!D:D),$M$1,Donnees_SIG!J4842))</f>
        <v>5.5540535604337862</v>
      </c>
      <c r="P4842" t="s">
        <v>39</v>
      </c>
    </row>
    <row r="4843" spans="1:16">
      <c r="A4843" t="s">
        <v>9720</v>
      </c>
      <c r="B4843" t="s">
        <v>9721</v>
      </c>
      <c r="C4843">
        <v>18.034200668</v>
      </c>
      <c r="D4843" t="s">
        <v>37</v>
      </c>
      <c r="E4843">
        <v>790428.42614924803</v>
      </c>
      <c r="F4843">
        <v>9637807.0435967706</v>
      </c>
      <c r="G4843">
        <f>IF(C4843="","",VLOOKUP(C4843,Classes_detaillees!B:D,Classes_detaillees!C$1,TRUE))</f>
        <v>20</v>
      </c>
      <c r="H4843">
        <f>IF(C4843="","",VLOOKUP(C4843,Classes_finales!B:D,Classes_finales!C$1,TRUE))</f>
        <v>30</v>
      </c>
      <c r="I4843">
        <f t="shared" si="75"/>
        <v>20</v>
      </c>
      <c r="J4843" s="31">
        <f>Classes_finales!$W$30*C4843^3+Classes_finales!$W$31*C4843^2+Classes_finales!$W$32*C4843+Classes_finales!$W$33</f>
        <v>1.1466511591767738</v>
      </c>
      <c r="K4843">
        <f>IF(OR(C4843&lt;10,C4843&gt;450),0,IF(H4843&gt;=MAX(Classes_finales!D:D),$M$1,Donnees_SIG!J4843))</f>
        <v>1.1466511591767738</v>
      </c>
      <c r="P4843" t="s">
        <v>39</v>
      </c>
    </row>
    <row r="4844" spans="1:16">
      <c r="A4844" t="s">
        <v>9722</v>
      </c>
      <c r="B4844" t="s">
        <v>9723</v>
      </c>
      <c r="C4844">
        <v>90.174003600999995</v>
      </c>
      <c r="D4844" t="s">
        <v>37</v>
      </c>
      <c r="E4844">
        <v>782980.11582671304</v>
      </c>
      <c r="F4844">
        <v>9636280.1476186998</v>
      </c>
      <c r="G4844">
        <f>IF(C4844="","",VLOOKUP(C4844,Classes_detaillees!B:D,Classes_detaillees!C$1,TRUE))</f>
        <v>95</v>
      </c>
      <c r="H4844">
        <f>IF(C4844="","",VLOOKUP(C4844,Classes_finales!B:D,Classes_finales!C$1,TRUE))</f>
        <v>80</v>
      </c>
      <c r="I4844">
        <f t="shared" si="75"/>
        <v>20</v>
      </c>
      <c r="J4844" s="31">
        <f>Classes_finales!$W$30*C4844^3+Classes_finales!$W$31*C4844^2+Classes_finales!$W$32*C4844+Classes_finales!$W$33</f>
        <v>7.8774434882297637</v>
      </c>
      <c r="K4844">
        <f>IF(OR(C4844&lt;10,C4844&gt;450),0,IF(H4844&gt;=MAX(Classes_finales!D:D),$M$1,Donnees_SIG!J4844))</f>
        <v>7.914299999999999</v>
      </c>
      <c r="P4844" t="s">
        <v>39</v>
      </c>
    </row>
    <row r="4845" spans="1:16">
      <c r="A4845" t="s">
        <v>9724</v>
      </c>
      <c r="B4845" t="s">
        <v>9725</v>
      </c>
      <c r="C4845">
        <v>114.21469879</v>
      </c>
      <c r="D4845" t="s">
        <v>37</v>
      </c>
      <c r="E4845">
        <v>792785.82629687502</v>
      </c>
      <c r="F4845">
        <v>9638906.4815828707</v>
      </c>
      <c r="G4845">
        <f>IF(C4845="","",VLOOKUP(C4845,Classes_detaillees!B:D,Classes_detaillees!C$1,TRUE))</f>
        <v>115</v>
      </c>
      <c r="H4845">
        <f>IF(C4845="","",VLOOKUP(C4845,Classes_finales!B:D,Classes_finales!C$1,TRUE))</f>
        <v>80</v>
      </c>
      <c r="I4845">
        <f t="shared" si="75"/>
        <v>20</v>
      </c>
      <c r="J4845" s="31">
        <f>Classes_finales!$W$30*C4845^3+Classes_finales!$W$31*C4845^2+Classes_finales!$W$32*C4845+Classes_finales!$W$33</f>
        <v>4.9215016643445519</v>
      </c>
      <c r="K4845">
        <f>IF(OR(C4845&lt;10,C4845&gt;450),0,IF(H4845&gt;=MAX(Classes_finales!D:D),$M$1,Donnees_SIG!J4845))</f>
        <v>7.914299999999999</v>
      </c>
      <c r="P4845" t="s">
        <v>39</v>
      </c>
    </row>
    <row r="4846" spans="1:16">
      <c r="A4846" t="s">
        <v>9726</v>
      </c>
      <c r="B4846" t="s">
        <v>9727</v>
      </c>
      <c r="C4846">
        <v>52.926101684999999</v>
      </c>
      <c r="D4846" t="s">
        <v>37</v>
      </c>
      <c r="E4846">
        <v>790424.77379437897</v>
      </c>
      <c r="F4846">
        <v>9637871.2969903294</v>
      </c>
      <c r="G4846">
        <f>IF(C4846="","",VLOOKUP(C4846,Classes_detaillees!B:D,Classes_detaillees!C$1,TRUE))</f>
        <v>55</v>
      </c>
      <c r="H4846">
        <f>IF(C4846="","",VLOOKUP(C4846,Classes_finales!B:D,Classes_finales!C$1,TRUE))</f>
        <v>60</v>
      </c>
      <c r="I4846">
        <f t="shared" si="75"/>
        <v>20</v>
      </c>
      <c r="J4846" s="31">
        <f>Classes_finales!$W$30*C4846^3+Classes_finales!$W$31*C4846^2+Classes_finales!$W$32*C4846+Classes_finales!$W$33</f>
        <v>5.7312715771579743</v>
      </c>
      <c r="K4846">
        <f>IF(OR(C4846&lt;10,C4846&gt;450),0,IF(H4846&gt;=MAX(Classes_finales!D:D),$M$1,Donnees_SIG!J4846))</f>
        <v>5.7312715771579743</v>
      </c>
      <c r="P4846" t="s">
        <v>39</v>
      </c>
    </row>
    <row r="4847" spans="1:16">
      <c r="A4847" t="s">
        <v>9728</v>
      </c>
      <c r="B4847" s="31" t="s">
        <v>9729</v>
      </c>
      <c r="C4847">
        <v>17.920700072999999</v>
      </c>
      <c r="D4847" t="s">
        <v>37</v>
      </c>
      <c r="E4847">
        <v>791072.01971853396</v>
      </c>
      <c r="F4847">
        <v>9636937.48871544</v>
      </c>
      <c r="G4847">
        <f>IF(C4847="","",VLOOKUP(C4847,Classes_detaillees!B:D,Classes_detaillees!C$1,TRUE))</f>
        <v>20</v>
      </c>
      <c r="H4847">
        <f>IF(C4847="","",VLOOKUP(C4847,Classes_finales!B:D,Classes_finales!C$1,TRUE))</f>
        <v>30</v>
      </c>
      <c r="I4847">
        <f t="shared" si="75"/>
        <v>20</v>
      </c>
      <c r="J4847" s="31">
        <f>Classes_finales!$W$30*C4847^3+Classes_finales!$W$31*C4847^2+Classes_finales!$W$32*C4847+Classes_finales!$W$33</f>
        <v>1.1334159235855303</v>
      </c>
      <c r="K4847">
        <f>IF(OR(C4847&lt;10,C4847&gt;450),0,IF(H4847&gt;=MAX(Classes_finales!D:D),$M$1,Donnees_SIG!J4847))</f>
        <v>1.1334159235855303</v>
      </c>
      <c r="P4847" t="s">
        <v>39</v>
      </c>
    </row>
    <row r="4848" spans="1:16">
      <c r="A4848" t="s">
        <v>9730</v>
      </c>
      <c r="B4848" t="s">
        <v>9731</v>
      </c>
      <c r="C4848">
        <v>70.658203125</v>
      </c>
      <c r="D4848" t="s">
        <v>37</v>
      </c>
      <c r="E4848">
        <v>790701.00957510702</v>
      </c>
      <c r="F4848">
        <v>9638597.0465556998</v>
      </c>
      <c r="G4848">
        <f>IF(C4848="","",VLOOKUP(C4848,Classes_detaillees!B:D,Classes_detaillees!C$1,TRUE))</f>
        <v>75</v>
      </c>
      <c r="H4848">
        <f>IF(C4848="","",VLOOKUP(C4848,Classes_finales!B:D,Classes_finales!C$1,TRUE))</f>
        <v>80</v>
      </c>
      <c r="I4848">
        <f t="shared" si="75"/>
        <v>20</v>
      </c>
      <c r="J4848" s="31">
        <f>Classes_finales!$W$30*C4848^3+Classes_finales!$W$31*C4848^2+Classes_finales!$W$32*C4848+Classes_finales!$W$33</f>
        <v>7.4710944357703628</v>
      </c>
      <c r="K4848">
        <f>IF(OR(C4848&lt;10,C4848&gt;450),0,IF(H4848&gt;=MAX(Classes_finales!D:D),$M$1,Donnees_SIG!J4848))</f>
        <v>7.914299999999999</v>
      </c>
      <c r="P4848" t="s">
        <v>39</v>
      </c>
    </row>
    <row r="4849" spans="1:16">
      <c r="A4849" t="s">
        <v>9732</v>
      </c>
      <c r="B4849" s="31" t="s">
        <v>9733</v>
      </c>
      <c r="C4849">
        <v>155.60440062999999</v>
      </c>
      <c r="D4849" t="s">
        <v>37</v>
      </c>
      <c r="E4849">
        <v>790732.41372111498</v>
      </c>
      <c r="F4849">
        <v>9638783.7075167894</v>
      </c>
      <c r="G4849">
        <f>IF(C4849="","",VLOOKUP(C4849,Classes_detaillees!B:D,Classes_detaillees!C$1,TRUE))</f>
        <v>160</v>
      </c>
      <c r="H4849">
        <f>IF(C4849="","",VLOOKUP(C4849,Classes_finales!B:D,Classes_finales!C$1,TRUE))</f>
        <v>80</v>
      </c>
      <c r="I4849">
        <f t="shared" si="75"/>
        <v>20</v>
      </c>
      <c r="J4849" s="31">
        <f>Classes_finales!$W$30*C4849^3+Classes_finales!$W$31*C4849^2+Classes_finales!$W$32*C4849+Classes_finales!$W$33</f>
        <v>-13.707949929253429</v>
      </c>
      <c r="K4849">
        <f>IF(OR(C4849&lt;10,C4849&gt;450),0,IF(H4849&gt;=MAX(Classes_finales!D:D),$M$1,Donnees_SIG!J4849))</f>
        <v>7.914299999999999</v>
      </c>
      <c r="P4849" t="s">
        <v>39</v>
      </c>
    </row>
    <row r="4850" spans="1:16">
      <c r="A4850" t="s">
        <v>9734</v>
      </c>
      <c r="B4850" t="s">
        <v>9735</v>
      </c>
      <c r="C4850">
        <v>53.212799072000003</v>
      </c>
      <c r="D4850" t="s">
        <v>37</v>
      </c>
      <c r="E4850">
        <v>790571.38323347003</v>
      </c>
      <c r="F4850">
        <v>9639357.2584562395</v>
      </c>
      <c r="G4850">
        <f>IF(C4850="","",VLOOKUP(C4850,Classes_detaillees!B:D,Classes_detaillees!C$1,TRUE))</f>
        <v>55</v>
      </c>
      <c r="H4850">
        <f>IF(C4850="","",VLOOKUP(C4850,Classes_finales!B:D,Classes_finales!C$1,TRUE))</f>
        <v>60</v>
      </c>
      <c r="I4850">
        <f t="shared" si="75"/>
        <v>20</v>
      </c>
      <c r="J4850" s="31">
        <f>Classes_finales!$W$30*C4850^3+Classes_finales!$W$31*C4850^2+Classes_finales!$W$32*C4850+Classes_finales!$W$33</f>
        <v>5.7660832846906747</v>
      </c>
      <c r="K4850">
        <f>IF(OR(C4850&lt;10,C4850&gt;450),0,IF(H4850&gt;=MAX(Classes_finales!D:D),$M$1,Donnees_SIG!J4850))</f>
        <v>5.7660832846906747</v>
      </c>
      <c r="P4850" t="s">
        <v>39</v>
      </c>
    </row>
    <row r="4851" spans="1:16">
      <c r="A4851" t="s">
        <v>9736</v>
      </c>
      <c r="B4851" t="s">
        <v>9737</v>
      </c>
      <c r="C4851">
        <v>83.787597656000003</v>
      </c>
      <c r="D4851" t="s">
        <v>37</v>
      </c>
      <c r="E4851">
        <v>790992.195772946</v>
      </c>
      <c r="F4851">
        <v>9638438.1077894904</v>
      </c>
      <c r="G4851">
        <f>IF(C4851="","",VLOOKUP(C4851,Classes_detaillees!B:D,Classes_detaillees!C$1,TRUE))</f>
        <v>85</v>
      </c>
      <c r="H4851">
        <f>IF(C4851="","",VLOOKUP(C4851,Classes_finales!B:D,Classes_finales!C$1,TRUE))</f>
        <v>80</v>
      </c>
      <c r="I4851">
        <f t="shared" si="75"/>
        <v>20</v>
      </c>
      <c r="J4851" s="31">
        <f>Classes_finales!$W$30*C4851^3+Classes_finales!$W$31*C4851^2+Classes_finales!$W$32*C4851+Classes_finales!$W$33</f>
        <v>7.9702251223831464</v>
      </c>
      <c r="K4851">
        <f>IF(OR(C4851&lt;10,C4851&gt;450),0,IF(H4851&gt;=MAX(Classes_finales!D:D),$M$1,Donnees_SIG!J4851))</f>
        <v>7.914299999999999</v>
      </c>
      <c r="P4851" t="s">
        <v>39</v>
      </c>
    </row>
    <row r="4852" spans="1:16">
      <c r="A4852" t="s">
        <v>9738</v>
      </c>
      <c r="B4852" t="s">
        <v>9739</v>
      </c>
      <c r="C4852">
        <v>273.74468994</v>
      </c>
      <c r="D4852" t="s">
        <v>37</v>
      </c>
      <c r="E4852">
        <v>791191.91732363997</v>
      </c>
      <c r="F4852">
        <v>9638769.7024186794</v>
      </c>
      <c r="G4852">
        <f>IF(C4852="","",VLOOKUP(C4852,Classes_detaillees!B:D,Classes_detaillees!C$1,TRUE))</f>
        <v>275</v>
      </c>
      <c r="H4852">
        <f>IF(C4852="","",VLOOKUP(C4852,Classes_finales!B:D,Classes_finales!C$1,TRUE))</f>
        <v>80</v>
      </c>
      <c r="I4852">
        <f t="shared" si="75"/>
        <v>20</v>
      </c>
      <c r="J4852" s="31">
        <f>Classes_finales!$W$30*C4852^3+Classes_finales!$W$31*C4852^2+Classes_finales!$W$32*C4852+Classes_finales!$W$33</f>
        <v>-230.30957734318642</v>
      </c>
      <c r="K4852">
        <f>IF(OR(C4852&lt;10,C4852&gt;450),0,IF(H4852&gt;=MAX(Classes_finales!D:D),$M$1,Donnees_SIG!J4852))</f>
        <v>7.914299999999999</v>
      </c>
      <c r="P4852" t="s">
        <v>39</v>
      </c>
    </row>
    <row r="4853" spans="1:16">
      <c r="A4853" t="s">
        <v>9740</v>
      </c>
      <c r="B4853" s="31" t="s">
        <v>9741</v>
      </c>
      <c r="C4853">
        <v>19.595800400000002</v>
      </c>
      <c r="D4853" t="s">
        <v>37</v>
      </c>
      <c r="E4853">
        <v>785799.56304593303</v>
      </c>
      <c r="F4853">
        <v>9636036.0733810607</v>
      </c>
      <c r="G4853">
        <f>IF(C4853="","",VLOOKUP(C4853,Classes_detaillees!B:D,Classes_detaillees!C$1,TRUE))</f>
        <v>20</v>
      </c>
      <c r="H4853">
        <f>IF(C4853="","",VLOOKUP(C4853,Classes_finales!B:D,Classes_finales!C$1,TRUE))</f>
        <v>30</v>
      </c>
      <c r="I4853">
        <f t="shared" si="75"/>
        <v>20</v>
      </c>
      <c r="J4853" s="31">
        <f>Classes_finales!$W$30*C4853^3+Classes_finales!$W$31*C4853^2+Classes_finales!$W$32*C4853+Classes_finales!$W$33</f>
        <v>1.3315969664175611</v>
      </c>
      <c r="K4853">
        <f>IF(OR(C4853&lt;10,C4853&gt;450),0,IF(H4853&gt;=MAX(Classes_finales!D:D),$M$1,Donnees_SIG!J4853))</f>
        <v>1.3315969664175611</v>
      </c>
      <c r="P4853" t="s">
        <v>39</v>
      </c>
    </row>
    <row r="4854" spans="1:16">
      <c r="A4854" t="s">
        <v>9742</v>
      </c>
      <c r="B4854" s="31" t="s">
        <v>9743</v>
      </c>
      <c r="C4854">
        <v>50.353599547999998</v>
      </c>
      <c r="D4854" t="s">
        <v>37</v>
      </c>
      <c r="E4854">
        <v>792017.95999497198</v>
      </c>
      <c r="F4854">
        <v>9639630.3010864891</v>
      </c>
      <c r="G4854">
        <f>IF(C4854="","",VLOOKUP(C4854,Classes_detaillees!B:D,Classes_detaillees!C$1,TRUE))</f>
        <v>55</v>
      </c>
      <c r="H4854">
        <f>IF(C4854="","",VLOOKUP(C4854,Classes_finales!B:D,Classes_finales!C$1,TRUE))</f>
        <v>60</v>
      </c>
      <c r="I4854">
        <f t="shared" si="75"/>
        <v>20</v>
      </c>
      <c r="J4854" s="31">
        <f>Classes_finales!$W$30*C4854^3+Classes_finales!$W$31*C4854^2+Classes_finales!$W$32*C4854+Classes_finales!$W$33</f>
        <v>5.4120708722992212</v>
      </c>
      <c r="K4854">
        <f>IF(OR(C4854&lt;10,C4854&gt;450),0,IF(H4854&gt;=MAX(Classes_finales!D:D),$M$1,Donnees_SIG!J4854))</f>
        <v>5.4120708722992212</v>
      </c>
      <c r="P4854" t="s">
        <v>39</v>
      </c>
    </row>
    <row r="4855" spans="1:16">
      <c r="A4855" t="s">
        <v>9744</v>
      </c>
      <c r="B4855" s="31" t="s">
        <v>9745</v>
      </c>
      <c r="C4855">
        <v>73.598197936999995</v>
      </c>
      <c r="D4855" t="s">
        <v>37</v>
      </c>
      <c r="E4855">
        <v>791711.26644861395</v>
      </c>
      <c r="F4855">
        <v>9638200.2352852095</v>
      </c>
      <c r="G4855">
        <f>IF(C4855="","",VLOOKUP(C4855,Classes_detaillees!B:D,Classes_detaillees!C$1,TRUE))</f>
        <v>75</v>
      </c>
      <c r="H4855">
        <f>IF(C4855="","",VLOOKUP(C4855,Classes_finales!B:D,Classes_finales!C$1,TRUE))</f>
        <v>80</v>
      </c>
      <c r="I4855">
        <f t="shared" si="75"/>
        <v>20</v>
      </c>
      <c r="J4855" s="31">
        <f>Classes_finales!$W$30*C4855^3+Classes_finales!$W$31*C4855^2+Classes_finales!$W$32*C4855+Classes_finales!$W$33</f>
        <v>7.6535864575284975</v>
      </c>
      <c r="K4855">
        <f>IF(OR(C4855&lt;10,C4855&gt;450),0,IF(H4855&gt;=MAX(Classes_finales!D:D),$M$1,Donnees_SIG!J4855))</f>
        <v>7.914299999999999</v>
      </c>
      <c r="P4855" t="s">
        <v>39</v>
      </c>
    </row>
    <row r="4856" spans="1:16">
      <c r="A4856" t="s">
        <v>9746</v>
      </c>
      <c r="B4856" t="s">
        <v>9747</v>
      </c>
      <c r="C4856">
        <v>182.27690125000001</v>
      </c>
      <c r="D4856" t="s">
        <v>37</v>
      </c>
      <c r="E4856">
        <v>790524.16050209198</v>
      </c>
      <c r="F4856">
        <v>9637879.1644885596</v>
      </c>
      <c r="G4856">
        <f>IF(C4856="","",VLOOKUP(C4856,Classes_detaillees!B:D,Classes_detaillees!C$1,TRUE))</f>
        <v>185</v>
      </c>
      <c r="H4856">
        <f>IF(C4856="","",VLOOKUP(C4856,Classes_finales!B:D,Classes_finales!C$1,TRUE))</f>
        <v>80</v>
      </c>
      <c r="I4856">
        <f t="shared" si="75"/>
        <v>20</v>
      </c>
      <c r="J4856" s="31">
        <f>Classes_finales!$W$30*C4856^3+Classes_finales!$W$31*C4856^2+Classes_finales!$W$32*C4856+Classes_finales!$W$33</f>
        <v>-38.13395544271485</v>
      </c>
      <c r="K4856">
        <f>IF(OR(C4856&lt;10,C4856&gt;450),0,IF(H4856&gt;=MAX(Classes_finales!D:D),$M$1,Donnees_SIG!J4856))</f>
        <v>7.914299999999999</v>
      </c>
      <c r="P4856" t="s">
        <v>39</v>
      </c>
    </row>
    <row r="4857" spans="1:16">
      <c r="A4857" t="s">
        <v>9748</v>
      </c>
      <c r="B4857" t="s">
        <v>9749</v>
      </c>
      <c r="C4857">
        <v>102.96009827</v>
      </c>
      <c r="D4857" t="s">
        <v>37</v>
      </c>
      <c r="E4857">
        <v>790647.66823147901</v>
      </c>
      <c r="F4857">
        <v>9638610.1822696906</v>
      </c>
      <c r="G4857">
        <f>IF(C4857="","",VLOOKUP(C4857,Classes_detaillees!B:D,Classes_detaillees!C$1,TRUE))</f>
        <v>105</v>
      </c>
      <c r="H4857">
        <f>IF(C4857="","",VLOOKUP(C4857,Classes_finales!B:D,Classes_finales!C$1,TRUE))</f>
        <v>80</v>
      </c>
      <c r="I4857">
        <f t="shared" si="75"/>
        <v>20</v>
      </c>
      <c r="J4857" s="31">
        <f>Classes_finales!$W$30*C4857^3+Classes_finales!$W$31*C4857^2+Classes_finales!$W$32*C4857+Classes_finales!$W$33</f>
        <v>6.8732988392625209</v>
      </c>
      <c r="K4857">
        <f>IF(OR(C4857&lt;10,C4857&gt;450),0,IF(H4857&gt;=MAX(Classes_finales!D:D),$M$1,Donnees_SIG!J4857))</f>
        <v>7.914299999999999</v>
      </c>
      <c r="P4857" t="s">
        <v>39</v>
      </c>
    </row>
    <row r="4858" spans="1:16">
      <c r="A4858" t="s">
        <v>9750</v>
      </c>
      <c r="B4858" t="s">
        <v>9751</v>
      </c>
      <c r="C4858">
        <v>91.140602111999996</v>
      </c>
      <c r="D4858" t="s">
        <v>37</v>
      </c>
      <c r="E4858">
        <v>790595.72109281505</v>
      </c>
      <c r="F4858">
        <v>9638227.74820574</v>
      </c>
      <c r="G4858">
        <f>IF(C4858="","",VLOOKUP(C4858,Classes_detaillees!B:D,Classes_detaillees!C$1,TRUE))</f>
        <v>95</v>
      </c>
      <c r="H4858">
        <f>IF(C4858="","",VLOOKUP(C4858,Classes_finales!B:D,Classes_finales!C$1,TRUE))</f>
        <v>80</v>
      </c>
      <c r="I4858">
        <f t="shared" si="75"/>
        <v>20</v>
      </c>
      <c r="J4858" s="31">
        <f>Classes_finales!$W$30*C4858^3+Classes_finales!$W$31*C4858^2+Classes_finales!$W$32*C4858+Classes_finales!$W$33</f>
        <v>7.8413532780684374</v>
      </c>
      <c r="K4858">
        <f>IF(OR(C4858&lt;10,C4858&gt;450),0,IF(H4858&gt;=MAX(Classes_finales!D:D),$M$1,Donnees_SIG!J4858))</f>
        <v>7.914299999999999</v>
      </c>
      <c r="P4858" t="s">
        <v>39</v>
      </c>
    </row>
    <row r="4859" spans="1:16">
      <c r="A4859" t="s">
        <v>9752</v>
      </c>
      <c r="B4859" s="31" t="s">
        <v>9753</v>
      </c>
      <c r="C4859">
        <v>8.3548002242999999</v>
      </c>
      <c r="D4859" t="s">
        <v>37</v>
      </c>
      <c r="E4859">
        <v>791328.53738989099</v>
      </c>
      <c r="F4859">
        <v>9638939.0800499693</v>
      </c>
      <c r="G4859">
        <f>IF(C4859="","",VLOOKUP(C4859,Classes_detaillees!B:D,Classes_detaillees!C$1,TRUE))</f>
        <v>10</v>
      </c>
      <c r="H4859">
        <f>IF(C4859="","",VLOOKUP(C4859,Classes_finales!B:D,Classes_finales!C$1,TRUE))</f>
        <v>10</v>
      </c>
      <c r="I4859">
        <f t="shared" si="75"/>
        <v>20</v>
      </c>
      <c r="J4859" s="31">
        <f>Classes_finales!$W$30*C4859^3+Classes_finales!$W$31*C4859^2+Classes_finales!$W$32*C4859+Classes_finales!$W$33</f>
        <v>0.13959029363153297</v>
      </c>
      <c r="K4859">
        <f>IF(OR(C4859&lt;10,C4859&gt;450),0,IF(H4859&gt;=MAX(Classes_finales!D:D),$M$1,Donnees_SIG!J4859))</f>
        <v>0</v>
      </c>
      <c r="P4859" t="s">
        <v>39</v>
      </c>
    </row>
    <row r="4860" spans="1:16">
      <c r="A4860" t="s">
        <v>9754</v>
      </c>
      <c r="B4860" t="s">
        <v>9755</v>
      </c>
      <c r="C4860">
        <v>21.617599487</v>
      </c>
      <c r="D4860" t="s">
        <v>37</v>
      </c>
      <c r="E4860">
        <v>790472.17583743297</v>
      </c>
      <c r="F4860">
        <v>9637712.8430217393</v>
      </c>
      <c r="G4860">
        <f>IF(C4860="","",VLOOKUP(C4860,Classes_detaillees!B:D,Classes_detaillees!C$1,TRUE))</f>
        <v>25</v>
      </c>
      <c r="H4860">
        <f>IF(C4860="","",VLOOKUP(C4860,Classes_finales!B:D,Classes_finales!C$1,TRUE))</f>
        <v>30</v>
      </c>
      <c r="I4860">
        <f t="shared" si="75"/>
        <v>20</v>
      </c>
      <c r="J4860" s="31">
        <f>Classes_finales!$W$30*C4860^3+Classes_finales!$W$31*C4860^2+Classes_finales!$W$32*C4860+Classes_finales!$W$33</f>
        <v>1.578399752953187</v>
      </c>
      <c r="K4860">
        <f>IF(OR(C4860&lt;10,C4860&gt;450),0,IF(H4860&gt;=MAX(Classes_finales!D:D),$M$1,Donnees_SIG!J4860))</f>
        <v>1.578399752953187</v>
      </c>
      <c r="P4860" t="s">
        <v>39</v>
      </c>
    </row>
    <row r="4861" spans="1:16">
      <c r="A4861" t="s">
        <v>9756</v>
      </c>
      <c r="B4861" t="s">
        <v>9757</v>
      </c>
      <c r="C4861">
        <v>114.99420166</v>
      </c>
      <c r="D4861" t="s">
        <v>37</v>
      </c>
      <c r="E4861">
        <v>783065.736133378</v>
      </c>
      <c r="F4861">
        <v>9635700.9504324794</v>
      </c>
      <c r="G4861">
        <f>IF(C4861="","",VLOOKUP(C4861,Classes_detaillees!B:D,Classes_detaillees!C$1,TRUE))</f>
        <v>115</v>
      </c>
      <c r="H4861">
        <f>IF(C4861="","",VLOOKUP(C4861,Classes_finales!B:D,Classes_finales!C$1,TRUE))</f>
        <v>80</v>
      </c>
      <c r="I4861">
        <f t="shared" si="75"/>
        <v>20</v>
      </c>
      <c r="J4861" s="31">
        <f>Classes_finales!$W$30*C4861^3+Classes_finales!$W$31*C4861^2+Classes_finales!$W$32*C4861+Classes_finales!$W$33</f>
        <v>4.7446369391903875</v>
      </c>
      <c r="K4861">
        <f>IF(OR(C4861&lt;10,C4861&gt;450),0,IF(H4861&gt;=MAX(Classes_finales!D:D),$M$1,Donnees_SIG!J4861))</f>
        <v>7.914299999999999</v>
      </c>
      <c r="P4861" t="s">
        <v>39</v>
      </c>
    </row>
    <row r="4862" spans="1:16">
      <c r="A4862" t="s">
        <v>9758</v>
      </c>
      <c r="B4862" t="s">
        <v>9759</v>
      </c>
      <c r="C4862">
        <v>36.960899353000002</v>
      </c>
      <c r="D4862" t="s">
        <v>37</v>
      </c>
      <c r="E4862">
        <v>790703.81704197498</v>
      </c>
      <c r="F4862">
        <v>9637242.5214453805</v>
      </c>
      <c r="G4862">
        <f>IF(C4862="","",VLOOKUP(C4862,Classes_detaillees!B:D,Classes_detaillees!C$1,TRUE))</f>
        <v>40</v>
      </c>
      <c r="H4862">
        <f>IF(C4862="","",VLOOKUP(C4862,Classes_finales!B:D,Classes_finales!C$1,TRUE))</f>
        <v>40</v>
      </c>
      <c r="I4862">
        <f t="shared" si="75"/>
        <v>20</v>
      </c>
      <c r="J4862" s="31">
        <f>Classes_finales!$W$30*C4862^3+Classes_finales!$W$31*C4862^2+Classes_finales!$W$32*C4862+Classes_finales!$W$33</f>
        <v>3.620961285617057</v>
      </c>
      <c r="K4862">
        <f>IF(OR(C4862&lt;10,C4862&gt;450),0,IF(H4862&gt;=MAX(Classes_finales!D:D),$M$1,Donnees_SIG!J4862))</f>
        <v>3.620961285617057</v>
      </c>
      <c r="P4862" t="s">
        <v>39</v>
      </c>
    </row>
    <row r="4863" spans="1:16">
      <c r="A4863" t="s">
        <v>9760</v>
      </c>
      <c r="B4863" t="s">
        <v>9761</v>
      </c>
      <c r="C4863">
        <v>287.22210693</v>
      </c>
      <c r="D4863" t="s">
        <v>37</v>
      </c>
      <c r="E4863">
        <v>783220.73223361396</v>
      </c>
      <c r="F4863">
        <v>9636658.0638858192</v>
      </c>
      <c r="G4863">
        <f>IF(C4863="","",VLOOKUP(C4863,Classes_detaillees!B:D,Classes_detaillees!C$1,TRUE))</f>
        <v>290</v>
      </c>
      <c r="H4863">
        <f>IF(C4863="","",VLOOKUP(C4863,Classes_finales!B:D,Classes_finales!C$1,TRUE))</f>
        <v>80</v>
      </c>
      <c r="I4863">
        <f t="shared" si="75"/>
        <v>20</v>
      </c>
      <c r="J4863" s="31">
        <f>Classes_finales!$W$30*C4863^3+Classes_finales!$W$31*C4863^2+Classes_finales!$W$32*C4863+Classes_finales!$W$33</f>
        <v>-276.53897020560163</v>
      </c>
      <c r="K4863">
        <f>IF(OR(C4863&lt;10,C4863&gt;450),0,IF(H4863&gt;=MAX(Classes_finales!D:D),$M$1,Donnees_SIG!J4863))</f>
        <v>7.914299999999999</v>
      </c>
      <c r="P4863" t="s">
        <v>39</v>
      </c>
    </row>
    <row r="4864" spans="1:16">
      <c r="A4864" t="s">
        <v>9762</v>
      </c>
      <c r="B4864" t="s">
        <v>9763</v>
      </c>
      <c r="C4864">
        <v>66.701797485</v>
      </c>
      <c r="D4864" t="s">
        <v>37</v>
      </c>
      <c r="E4864">
        <v>789946.84357661405</v>
      </c>
      <c r="F4864">
        <v>9637783.2422949597</v>
      </c>
      <c r="G4864">
        <f>IF(C4864="","",VLOOKUP(C4864,Classes_detaillees!B:D,Classes_detaillees!C$1,TRUE))</f>
        <v>70</v>
      </c>
      <c r="H4864">
        <f>IF(C4864="","",VLOOKUP(C4864,Classes_finales!B:D,Classes_finales!C$1,TRUE))</f>
        <v>70</v>
      </c>
      <c r="I4864">
        <f t="shared" si="75"/>
        <v>20</v>
      </c>
      <c r="J4864" s="31">
        <f>Classes_finales!$W$30*C4864^3+Classes_finales!$W$31*C4864^2+Classes_finales!$W$32*C4864+Classes_finales!$W$33</f>
        <v>7.1704187281895102</v>
      </c>
      <c r="K4864">
        <f>IF(OR(C4864&lt;10,C4864&gt;450),0,IF(H4864&gt;=MAX(Classes_finales!D:D),$M$1,Donnees_SIG!J4864))</f>
        <v>7.1704187281895102</v>
      </c>
      <c r="P4864" t="s">
        <v>39</v>
      </c>
    </row>
    <row r="4865" spans="1:16">
      <c r="A4865" t="s">
        <v>9764</v>
      </c>
      <c r="B4865" s="31" t="s">
        <v>9765</v>
      </c>
      <c r="C4865">
        <v>69.134902953999998</v>
      </c>
      <c r="D4865" t="s">
        <v>37</v>
      </c>
      <c r="E4865">
        <v>790167.38269194495</v>
      </c>
      <c r="F4865">
        <v>9637028.6245454792</v>
      </c>
      <c r="G4865">
        <f>IF(C4865="","",VLOOKUP(C4865,Classes_detaillees!B:D,Classes_detaillees!C$1,TRUE))</f>
        <v>70</v>
      </c>
      <c r="H4865">
        <f>IF(C4865="","",VLOOKUP(C4865,Classes_finales!B:D,Classes_finales!C$1,TRUE))</f>
        <v>70</v>
      </c>
      <c r="I4865">
        <f t="shared" si="75"/>
        <v>20</v>
      </c>
      <c r="J4865" s="31">
        <f>Classes_finales!$W$30*C4865^3+Classes_finales!$W$31*C4865^2+Classes_finales!$W$32*C4865+Classes_finales!$W$33</f>
        <v>7.3624807822903282</v>
      </c>
      <c r="K4865">
        <f>IF(OR(C4865&lt;10,C4865&gt;450),0,IF(H4865&gt;=MAX(Classes_finales!D:D),$M$1,Donnees_SIG!J4865))</f>
        <v>7.3624807822903282</v>
      </c>
      <c r="P4865" t="s">
        <v>39</v>
      </c>
    </row>
    <row r="4866" spans="1:16">
      <c r="A4866" t="s">
        <v>9766</v>
      </c>
      <c r="B4866" t="s">
        <v>9767</v>
      </c>
      <c r="C4866">
        <v>223.12950133999999</v>
      </c>
      <c r="D4866" t="s">
        <v>37</v>
      </c>
      <c r="E4866">
        <v>792156.75227983994</v>
      </c>
      <c r="F4866">
        <v>9638415.0577236693</v>
      </c>
      <c r="G4866">
        <f>IF(C4866="","",VLOOKUP(C4866,Classes_detaillees!B:D,Classes_detaillees!C$1,TRUE))</f>
        <v>225</v>
      </c>
      <c r="H4866">
        <f>IF(C4866="","",VLOOKUP(C4866,Classes_finales!B:D,Classes_finales!C$1,TRUE))</f>
        <v>80</v>
      </c>
      <c r="I4866">
        <f t="shared" si="75"/>
        <v>20</v>
      </c>
      <c r="J4866" s="31">
        <f>Classes_finales!$W$30*C4866^3+Classes_finales!$W$31*C4866^2+Classes_finales!$W$32*C4866+Classes_finales!$W$33</f>
        <v>-100.42869052586904</v>
      </c>
      <c r="K4866">
        <f>IF(OR(C4866&lt;10,C4866&gt;450),0,IF(H4866&gt;=MAX(Classes_finales!D:D),$M$1,Donnees_SIG!J4866))</f>
        <v>7.914299999999999</v>
      </c>
      <c r="P4866" t="s">
        <v>39</v>
      </c>
    </row>
    <row r="4867" spans="1:16">
      <c r="A4867" t="s">
        <v>9768</v>
      </c>
      <c r="B4867" t="s">
        <v>9769</v>
      </c>
      <c r="C4867">
        <v>81.304000853999995</v>
      </c>
      <c r="D4867" t="s">
        <v>37</v>
      </c>
      <c r="E4867">
        <v>783160.00415418996</v>
      </c>
      <c r="F4867">
        <v>9636017.9324817006</v>
      </c>
      <c r="G4867">
        <f>IF(C4867="","",VLOOKUP(C4867,Classes_detaillees!B:D,Classes_detaillees!C$1,TRUE))</f>
        <v>85</v>
      </c>
      <c r="H4867">
        <f>IF(C4867="","",VLOOKUP(C4867,Classes_finales!B:D,Classes_finales!C$1,TRUE))</f>
        <v>80</v>
      </c>
      <c r="I4867">
        <f t="shared" ref="I4867:I4930" si="76">IF(E4867="","",20)</f>
        <v>20</v>
      </c>
      <c r="J4867" s="31">
        <f>Classes_finales!$W$30*C4867^3+Classes_finales!$W$31*C4867^2+Classes_finales!$W$32*C4867+Classes_finales!$W$33</f>
        <v>7.9423041869373865</v>
      </c>
      <c r="K4867">
        <f>IF(OR(C4867&lt;10,C4867&gt;450),0,IF(H4867&gt;=MAX(Classes_finales!D:D),$M$1,Donnees_SIG!J4867))</f>
        <v>7.914299999999999</v>
      </c>
      <c r="P4867" t="s">
        <v>39</v>
      </c>
    </row>
    <row r="4868" spans="1:16">
      <c r="A4868" t="s">
        <v>9770</v>
      </c>
      <c r="B4868" t="s">
        <v>9771</v>
      </c>
      <c r="C4868">
        <v>153.6309967</v>
      </c>
      <c r="D4868" t="s">
        <v>37</v>
      </c>
      <c r="E4868">
        <v>791066.21046244295</v>
      </c>
      <c r="F4868">
        <v>9638518.3553765994</v>
      </c>
      <c r="G4868">
        <f>IF(C4868="","",VLOOKUP(C4868,Classes_detaillees!B:D,Classes_detaillees!C$1,TRUE))</f>
        <v>155</v>
      </c>
      <c r="H4868">
        <f>IF(C4868="","",VLOOKUP(C4868,Classes_finales!B:D,Classes_finales!C$1,TRUE))</f>
        <v>80</v>
      </c>
      <c r="I4868">
        <f t="shared" si="76"/>
        <v>20</v>
      </c>
      <c r="J4868" s="31">
        <f>Classes_finales!$W$30*C4868^3+Classes_finales!$W$31*C4868^2+Classes_finales!$W$32*C4868+Classes_finales!$W$33</f>
        <v>-12.332093573772161</v>
      </c>
      <c r="K4868">
        <f>IF(OR(C4868&lt;10,C4868&gt;450),0,IF(H4868&gt;=MAX(Classes_finales!D:D),$M$1,Donnees_SIG!J4868))</f>
        <v>7.914299999999999</v>
      </c>
      <c r="P4868" t="s">
        <v>39</v>
      </c>
    </row>
    <row r="4869" spans="1:16">
      <c r="A4869" t="s">
        <v>9772</v>
      </c>
      <c r="B4869" t="s">
        <v>9773</v>
      </c>
      <c r="C4869">
        <v>28.817600250000002</v>
      </c>
      <c r="D4869" t="s">
        <v>37</v>
      </c>
      <c r="E4869">
        <v>791972.46878964</v>
      </c>
      <c r="F4869">
        <v>9638576.2433471698</v>
      </c>
      <c r="G4869">
        <f>IF(C4869="","",VLOOKUP(C4869,Classes_detaillees!B:D,Classes_detaillees!C$1,TRUE))</f>
        <v>30</v>
      </c>
      <c r="H4869">
        <f>IF(C4869="","",VLOOKUP(C4869,Classes_finales!B:D,Classes_finales!C$1,TRUE))</f>
        <v>30</v>
      </c>
      <c r="I4869">
        <f t="shared" si="76"/>
        <v>20</v>
      </c>
      <c r="J4869" s="31">
        <f>Classes_finales!$W$30*C4869^3+Classes_finales!$W$31*C4869^2+Classes_finales!$W$32*C4869+Classes_finales!$W$33</f>
        <v>2.5103865629252335</v>
      </c>
      <c r="K4869">
        <f>IF(OR(C4869&lt;10,C4869&gt;450),0,IF(H4869&gt;=MAX(Classes_finales!D:D),$M$1,Donnees_SIG!J4869))</f>
        <v>2.5103865629252335</v>
      </c>
      <c r="P4869" t="s">
        <v>39</v>
      </c>
    </row>
    <row r="4870" spans="1:16">
      <c r="A4870" t="s">
        <v>9774</v>
      </c>
      <c r="B4870" s="31" t="s">
        <v>9775</v>
      </c>
      <c r="C4870">
        <v>124.46559906</v>
      </c>
      <c r="D4870" t="s">
        <v>37</v>
      </c>
      <c r="E4870">
        <v>790412.78977682604</v>
      </c>
      <c r="F4870">
        <v>9637852.3310890291</v>
      </c>
      <c r="G4870">
        <f>IF(C4870="","",VLOOKUP(C4870,Classes_detaillees!B:D,Classes_detaillees!C$1,TRUE))</f>
        <v>125</v>
      </c>
      <c r="H4870">
        <f>IF(C4870="","",VLOOKUP(C4870,Classes_finales!B:D,Classes_finales!C$1,TRUE))</f>
        <v>80</v>
      </c>
      <c r="I4870">
        <f t="shared" si="76"/>
        <v>20</v>
      </c>
      <c r="J4870" s="31">
        <f>Classes_finales!$W$30*C4870^3+Classes_finales!$W$31*C4870^2+Classes_finales!$W$32*C4870+Classes_finales!$W$33</f>
        <v>2.1224624059622932</v>
      </c>
      <c r="K4870">
        <f>IF(OR(C4870&lt;10,C4870&gt;450),0,IF(H4870&gt;=MAX(Classes_finales!D:D),$M$1,Donnees_SIG!J4870))</f>
        <v>7.914299999999999</v>
      </c>
      <c r="P4870" t="s">
        <v>39</v>
      </c>
    </row>
    <row r="4871" spans="1:16">
      <c r="A4871" t="s">
        <v>9776</v>
      </c>
      <c r="B4871" s="31" t="s">
        <v>9777</v>
      </c>
      <c r="C4871">
        <v>26.3166008</v>
      </c>
      <c r="D4871" t="s">
        <v>37</v>
      </c>
      <c r="E4871">
        <v>791925.13685659505</v>
      </c>
      <c r="F4871">
        <v>9638445.9524464905</v>
      </c>
      <c r="G4871">
        <f>IF(C4871="","",VLOOKUP(C4871,Classes_detaillees!B:D,Classes_detaillees!C$1,TRUE))</f>
        <v>30</v>
      </c>
      <c r="H4871">
        <f>IF(C4871="","",VLOOKUP(C4871,Classes_finales!B:D,Classes_finales!C$1,TRUE))</f>
        <v>30</v>
      </c>
      <c r="I4871">
        <f t="shared" si="76"/>
        <v>20</v>
      </c>
      <c r="J4871" s="31">
        <f>Classes_finales!$W$30*C4871^3+Classes_finales!$W$31*C4871^2+Classes_finales!$W$32*C4871+Classes_finales!$W$33</f>
        <v>2.1788359049782215</v>
      </c>
      <c r="K4871">
        <f>IF(OR(C4871&lt;10,C4871&gt;450),0,IF(H4871&gt;=MAX(Classes_finales!D:D),$M$1,Donnees_SIG!J4871))</f>
        <v>2.1788359049782215</v>
      </c>
      <c r="P4871" t="s">
        <v>39</v>
      </c>
    </row>
    <row r="4872" spans="1:16">
      <c r="A4872" t="s">
        <v>9778</v>
      </c>
      <c r="B4872" s="31" t="s">
        <v>9779</v>
      </c>
      <c r="C4872">
        <v>30.639499663999999</v>
      </c>
      <c r="D4872" t="s">
        <v>37</v>
      </c>
      <c r="E4872">
        <v>792364.43551943905</v>
      </c>
      <c r="F4872">
        <v>9638475.7080956399</v>
      </c>
      <c r="G4872">
        <f>IF(C4872="","",VLOOKUP(C4872,Classes_detaillees!B:D,Classes_detaillees!C$1,TRUE))</f>
        <v>35</v>
      </c>
      <c r="H4872">
        <f>IF(C4872="","",VLOOKUP(C4872,Classes_finales!B:D,Classes_finales!C$1,TRUE))</f>
        <v>35</v>
      </c>
      <c r="I4872">
        <f t="shared" si="76"/>
        <v>20</v>
      </c>
      <c r="J4872" s="31">
        <f>Classes_finales!$W$30*C4872^3+Classes_finales!$W$31*C4872^2+Classes_finales!$W$32*C4872+Classes_finales!$W$33</f>
        <v>2.7557268580083494</v>
      </c>
      <c r="K4872">
        <f>IF(OR(C4872&lt;10,C4872&gt;450),0,IF(H4872&gt;=MAX(Classes_finales!D:D),$M$1,Donnees_SIG!J4872))</f>
        <v>2.7557268580083494</v>
      </c>
      <c r="P4872" t="s">
        <v>39</v>
      </c>
    </row>
    <row r="4873" spans="1:16">
      <c r="A4873" t="s">
        <v>9780</v>
      </c>
      <c r="B4873" t="s">
        <v>9781</v>
      </c>
      <c r="C4873">
        <v>152.86799622000001</v>
      </c>
      <c r="D4873" t="s">
        <v>37</v>
      </c>
      <c r="E4873">
        <v>790059.63640704902</v>
      </c>
      <c r="F4873">
        <v>9637439.6536269598</v>
      </c>
      <c r="G4873">
        <f>IF(C4873="","",VLOOKUP(C4873,Classes_detaillees!B:D,Classes_detaillees!C$1,TRUE))</f>
        <v>155</v>
      </c>
      <c r="H4873">
        <f>IF(C4873="","",VLOOKUP(C4873,Classes_finales!B:D,Classes_finales!C$1,TRUE))</f>
        <v>80</v>
      </c>
      <c r="I4873">
        <f t="shared" si="76"/>
        <v>20</v>
      </c>
      <c r="J4873" s="31">
        <f>Classes_finales!$W$30*C4873^3+Classes_finales!$W$31*C4873^2+Classes_finales!$W$32*C4873+Classes_finales!$W$33</f>
        <v>-11.814832951099078</v>
      </c>
      <c r="K4873">
        <f>IF(OR(C4873&lt;10,C4873&gt;450),0,IF(H4873&gt;=MAX(Classes_finales!D:D),$M$1,Donnees_SIG!J4873))</f>
        <v>7.914299999999999</v>
      </c>
      <c r="P4873" t="s">
        <v>39</v>
      </c>
    </row>
    <row r="4874" spans="1:16">
      <c r="A4874" t="s">
        <v>9782</v>
      </c>
      <c r="B4874" t="s">
        <v>9783</v>
      </c>
      <c r="C4874">
        <v>88.914001464999998</v>
      </c>
      <c r="D4874" t="s">
        <v>37</v>
      </c>
      <c r="E4874">
        <v>783499.22047332698</v>
      </c>
      <c r="F4874">
        <v>9637075.0955372304</v>
      </c>
      <c r="G4874">
        <f>IF(C4874="","",VLOOKUP(C4874,Classes_detaillees!B:D,Classes_detaillees!C$1,TRUE))</f>
        <v>90</v>
      </c>
      <c r="H4874">
        <f>IF(C4874="","",VLOOKUP(C4874,Classes_finales!B:D,Classes_finales!C$1,TRUE))</f>
        <v>80</v>
      </c>
      <c r="I4874">
        <f t="shared" si="76"/>
        <v>20</v>
      </c>
      <c r="J4874" s="31">
        <f>Classes_finales!$W$30*C4874^3+Classes_finales!$W$31*C4874^2+Classes_finales!$W$32*C4874+Classes_finales!$W$33</f>
        <v>7.9154981108682794</v>
      </c>
      <c r="K4874">
        <f>IF(OR(C4874&lt;10,C4874&gt;450),0,IF(H4874&gt;=MAX(Classes_finales!D:D),$M$1,Donnees_SIG!J4874))</f>
        <v>7.914299999999999</v>
      </c>
      <c r="P4874" t="s">
        <v>39</v>
      </c>
    </row>
    <row r="4875" spans="1:16">
      <c r="A4875" t="s">
        <v>9784</v>
      </c>
      <c r="B4875" t="s">
        <v>9785</v>
      </c>
      <c r="C4875">
        <v>79.683601378999995</v>
      </c>
      <c r="D4875" t="s">
        <v>37</v>
      </c>
      <c r="E4875">
        <v>791089.34286878596</v>
      </c>
      <c r="F4875">
        <v>9638210.4717592392</v>
      </c>
      <c r="G4875">
        <f>IF(C4875="","",VLOOKUP(C4875,Classes_detaillees!B:D,Classes_detaillees!C$1,TRUE))</f>
        <v>80</v>
      </c>
      <c r="H4875">
        <f>IF(C4875="","",VLOOKUP(C4875,Classes_finales!B:D,Classes_finales!C$1,TRUE))</f>
        <v>80</v>
      </c>
      <c r="I4875">
        <f t="shared" si="76"/>
        <v>20</v>
      </c>
      <c r="J4875" s="31">
        <f>Classes_finales!$W$30*C4875^3+Classes_finales!$W$31*C4875^2+Classes_finales!$W$32*C4875+Classes_finales!$W$33</f>
        <v>7.9061620267911525</v>
      </c>
      <c r="K4875">
        <f>IF(OR(C4875&lt;10,C4875&gt;450),0,IF(H4875&gt;=MAX(Classes_finales!D:D),$M$1,Donnees_SIG!J4875))</f>
        <v>7.914299999999999</v>
      </c>
      <c r="P4875" t="s">
        <v>39</v>
      </c>
    </row>
    <row r="4876" spans="1:16">
      <c r="A4876" t="s">
        <v>9786</v>
      </c>
      <c r="B4876" s="31" t="s">
        <v>9787</v>
      </c>
      <c r="C4876">
        <v>14.339300156</v>
      </c>
      <c r="D4876" t="s">
        <v>37</v>
      </c>
      <c r="E4876">
        <v>782979.95792425098</v>
      </c>
      <c r="F4876">
        <v>9635988.9541061893</v>
      </c>
      <c r="G4876">
        <f>IF(C4876="","",VLOOKUP(C4876,Classes_detaillees!B:D,Classes_detaillees!C$1,TRUE))</f>
        <v>15</v>
      </c>
      <c r="H4876">
        <f>IF(C4876="","",VLOOKUP(C4876,Classes_finales!B:D,Classes_finales!C$1,TRUE))</f>
        <v>15</v>
      </c>
      <c r="I4876">
        <f t="shared" si="76"/>
        <v>20</v>
      </c>
      <c r="J4876" s="31">
        <f>Classes_finales!$W$30*C4876^3+Classes_finales!$W$31*C4876^2+Classes_finales!$W$32*C4876+Classes_finales!$W$33</f>
        <v>0.73159268686594525</v>
      </c>
      <c r="K4876">
        <f>IF(OR(C4876&lt;10,C4876&gt;450),0,IF(H4876&gt;=MAX(Classes_finales!D:D),$M$1,Donnees_SIG!J4876))</f>
        <v>0.73159268686594525</v>
      </c>
      <c r="P4876" t="s">
        <v>39</v>
      </c>
    </row>
    <row r="4877" spans="1:16">
      <c r="A4877" t="s">
        <v>9788</v>
      </c>
      <c r="B4877" t="s">
        <v>9789</v>
      </c>
      <c r="C4877">
        <v>19.739700317</v>
      </c>
      <c r="D4877" t="s">
        <v>37</v>
      </c>
      <c r="E4877">
        <v>791600.919952675</v>
      </c>
      <c r="F4877">
        <v>9638526.9611939006</v>
      </c>
      <c r="G4877">
        <f>IF(C4877="","",VLOOKUP(C4877,Classes_detaillees!B:D,Classes_detaillees!C$1,TRUE))</f>
        <v>20</v>
      </c>
      <c r="H4877">
        <f>IF(C4877="","",VLOOKUP(C4877,Classes_finales!B:D,Classes_finales!C$1,TRUE))</f>
        <v>30</v>
      </c>
      <c r="I4877">
        <f t="shared" si="76"/>
        <v>20</v>
      </c>
      <c r="J4877" s="31">
        <f>Classes_finales!$W$30*C4877^3+Classes_finales!$W$31*C4877^2+Classes_finales!$W$32*C4877+Classes_finales!$W$33</f>
        <v>1.3488978769871858</v>
      </c>
      <c r="K4877">
        <f>IF(OR(C4877&lt;10,C4877&gt;450),0,IF(H4877&gt;=MAX(Classes_finales!D:D),$M$1,Donnees_SIG!J4877))</f>
        <v>1.3488978769871858</v>
      </c>
      <c r="P4877" t="s">
        <v>39</v>
      </c>
    </row>
    <row r="4878" spans="1:16">
      <c r="A4878" t="s">
        <v>9790</v>
      </c>
      <c r="B4878" t="s">
        <v>9791</v>
      </c>
      <c r="C4878">
        <v>42.07749939</v>
      </c>
      <c r="D4878" t="s">
        <v>37</v>
      </c>
      <c r="E4878">
        <v>790347.34936032002</v>
      </c>
      <c r="F4878">
        <v>9637572.9363809302</v>
      </c>
      <c r="G4878">
        <f>IF(C4878="","",VLOOKUP(C4878,Classes_detaillees!B:D,Classes_detaillees!C$1,TRUE))</f>
        <v>45</v>
      </c>
      <c r="H4878">
        <f>IF(C4878="","",VLOOKUP(C4878,Classes_finales!B:D,Classes_finales!C$1,TRUE))</f>
        <v>50</v>
      </c>
      <c r="I4878">
        <f t="shared" si="76"/>
        <v>20</v>
      </c>
      <c r="J4878" s="31">
        <f>Classes_finales!$W$30*C4878^3+Classes_finales!$W$31*C4878^2+Classes_finales!$W$32*C4878+Classes_finales!$W$33</f>
        <v>4.3216671358461873</v>
      </c>
      <c r="K4878">
        <f>IF(OR(C4878&lt;10,C4878&gt;450),0,IF(H4878&gt;=MAX(Classes_finales!D:D),$M$1,Donnees_SIG!J4878))</f>
        <v>4.3216671358461873</v>
      </c>
      <c r="P4878" t="s">
        <v>39</v>
      </c>
    </row>
    <row r="4879" spans="1:16">
      <c r="A4879" t="s">
        <v>9792</v>
      </c>
      <c r="B4879" t="s">
        <v>9793</v>
      </c>
      <c r="C4879">
        <v>79.077400208</v>
      </c>
      <c r="D4879" t="s">
        <v>37</v>
      </c>
      <c r="E4879">
        <v>790504.78332363802</v>
      </c>
      <c r="F4879">
        <v>9637889.2463348396</v>
      </c>
      <c r="G4879">
        <f>IF(C4879="","",VLOOKUP(C4879,Classes_detaillees!B:D,Classes_detaillees!C$1,TRUE))</f>
        <v>80</v>
      </c>
      <c r="H4879">
        <f>IF(C4879="","",VLOOKUP(C4879,Classes_finales!B:D,Classes_finales!C$1,TRUE))</f>
        <v>80</v>
      </c>
      <c r="I4879">
        <f t="shared" si="76"/>
        <v>20</v>
      </c>
      <c r="J4879" s="31">
        <f>Classes_finales!$W$30*C4879^3+Classes_finales!$W$31*C4879^2+Classes_finales!$W$32*C4879+Classes_finales!$W$33</f>
        <v>7.8891298763623663</v>
      </c>
      <c r="K4879">
        <f>IF(OR(C4879&lt;10,C4879&gt;450),0,IF(H4879&gt;=MAX(Classes_finales!D:D),$M$1,Donnees_SIG!J4879))</f>
        <v>7.914299999999999</v>
      </c>
      <c r="P4879" t="s">
        <v>39</v>
      </c>
    </row>
    <row r="4880" spans="1:16">
      <c r="A4880" t="s">
        <v>9794</v>
      </c>
      <c r="B4880" s="31" t="s">
        <v>9795</v>
      </c>
      <c r="C4880">
        <v>150.96139525999999</v>
      </c>
      <c r="D4880" t="s">
        <v>37</v>
      </c>
      <c r="E4880">
        <v>790158.25437459606</v>
      </c>
      <c r="F4880">
        <v>9637568.8414601404</v>
      </c>
      <c r="G4880">
        <f>IF(C4880="","",VLOOKUP(C4880,Classes_detaillees!B:D,Classes_detaillees!C$1,TRUE))</f>
        <v>155</v>
      </c>
      <c r="H4880">
        <f>IF(C4880="","",VLOOKUP(C4880,Classes_finales!B:D,Classes_finales!C$1,TRUE))</f>
        <v>80</v>
      </c>
      <c r="I4880">
        <f t="shared" si="76"/>
        <v>20</v>
      </c>
      <c r="J4880" s="31">
        <f>Classes_finales!$W$30*C4880^3+Classes_finales!$W$31*C4880^2+Classes_finales!$W$32*C4880+Classes_finales!$W$33</f>
        <v>-10.557662220842936</v>
      </c>
      <c r="K4880">
        <f>IF(OR(C4880&lt;10,C4880&gt;450),0,IF(H4880&gt;=MAX(Classes_finales!D:D),$M$1,Donnees_SIG!J4880))</f>
        <v>7.914299999999999</v>
      </c>
      <c r="P4880" t="s">
        <v>39</v>
      </c>
    </row>
    <row r="4881" spans="1:16">
      <c r="A4881" t="s">
        <v>9796</v>
      </c>
      <c r="B4881" s="31" t="s">
        <v>9797</v>
      </c>
      <c r="C4881">
        <v>31.359600066999999</v>
      </c>
      <c r="D4881" t="s">
        <v>37</v>
      </c>
      <c r="E4881">
        <v>794034.83483177202</v>
      </c>
      <c r="F4881">
        <v>9639295.6417353507</v>
      </c>
      <c r="G4881">
        <f>IF(C4881="","",VLOOKUP(C4881,Classes_detaillees!B:D,Classes_detaillees!C$1,TRUE))</f>
        <v>35</v>
      </c>
      <c r="H4881">
        <f>IF(C4881="","",VLOOKUP(C4881,Classes_finales!B:D,Classes_finales!C$1,TRUE))</f>
        <v>35</v>
      </c>
      <c r="I4881">
        <f t="shared" si="76"/>
        <v>20</v>
      </c>
      <c r="J4881" s="31">
        <f>Classes_finales!$W$30*C4881^3+Classes_finales!$W$31*C4881^2+Classes_finales!$W$32*C4881+Classes_finales!$W$33</f>
        <v>2.8533991892250889</v>
      </c>
      <c r="K4881">
        <f>IF(OR(C4881&lt;10,C4881&gt;450),0,IF(H4881&gt;=MAX(Classes_finales!D:D),$M$1,Donnees_SIG!J4881))</f>
        <v>2.8533991892250889</v>
      </c>
      <c r="P4881" t="s">
        <v>39</v>
      </c>
    </row>
    <row r="4882" spans="1:16">
      <c r="A4882" t="s">
        <v>9798</v>
      </c>
      <c r="B4882" s="31" t="s">
        <v>9799</v>
      </c>
      <c r="C4882">
        <v>59.515899658000002</v>
      </c>
      <c r="D4882" t="s">
        <v>37</v>
      </c>
      <c r="E4882">
        <v>792104.91189527104</v>
      </c>
      <c r="F4882">
        <v>9638391.7328283191</v>
      </c>
      <c r="G4882">
        <f>IF(C4882="","",VLOOKUP(C4882,Classes_detaillees!B:D,Classes_detaillees!C$1,TRUE))</f>
        <v>60</v>
      </c>
      <c r="H4882">
        <f>IF(C4882="","",VLOOKUP(C4882,Classes_finales!B:D,Classes_finales!C$1,TRUE))</f>
        <v>60</v>
      </c>
      <c r="I4882">
        <f t="shared" si="76"/>
        <v>20</v>
      </c>
      <c r="J4882" s="31">
        <f>Classes_finales!$W$30*C4882^3+Classes_finales!$W$31*C4882^2+Classes_finales!$W$32*C4882+Classes_finales!$W$33</f>
        <v>6.4851920487353407</v>
      </c>
      <c r="K4882">
        <f>IF(OR(C4882&lt;10,C4882&gt;450),0,IF(H4882&gt;=MAX(Classes_finales!D:D),$M$1,Donnees_SIG!J4882))</f>
        <v>6.4851920487353407</v>
      </c>
      <c r="P4882" t="s">
        <v>39</v>
      </c>
    </row>
    <row r="4883" spans="1:16">
      <c r="A4883" t="s">
        <v>9800</v>
      </c>
      <c r="B4883" t="s">
        <v>9801</v>
      </c>
      <c r="C4883">
        <v>53.024898528999998</v>
      </c>
      <c r="D4883" t="s">
        <v>37</v>
      </c>
      <c r="E4883">
        <v>783866.01351765101</v>
      </c>
      <c r="F4883">
        <v>9636132.8415878993</v>
      </c>
      <c r="G4883">
        <f>IF(C4883="","",VLOOKUP(C4883,Classes_detaillees!B:D,Classes_detaillees!C$1,TRUE))</f>
        <v>55</v>
      </c>
      <c r="H4883">
        <f>IF(C4883="","",VLOOKUP(C4883,Classes_finales!B:D,Classes_finales!C$1,TRUE))</f>
        <v>60</v>
      </c>
      <c r="I4883">
        <f t="shared" si="76"/>
        <v>20</v>
      </c>
      <c r="J4883" s="31">
        <f>Classes_finales!$W$30*C4883^3+Classes_finales!$W$31*C4883^2+Classes_finales!$W$32*C4883+Classes_finales!$W$33</f>
        <v>5.7432860573385192</v>
      </c>
      <c r="K4883">
        <f>IF(OR(C4883&lt;10,C4883&gt;450),0,IF(H4883&gt;=MAX(Classes_finales!D:D),$M$1,Donnees_SIG!J4883))</f>
        <v>5.7432860573385192</v>
      </c>
      <c r="P4883" t="s">
        <v>39</v>
      </c>
    </row>
    <row r="4884" spans="1:16">
      <c r="A4884" t="s">
        <v>9802</v>
      </c>
      <c r="B4884" s="31" t="s">
        <v>9803</v>
      </c>
      <c r="C4884">
        <v>10.981300354</v>
      </c>
      <c r="D4884" t="s">
        <v>37</v>
      </c>
      <c r="E4884">
        <v>783107.37075343705</v>
      </c>
      <c r="F4884">
        <v>9636412.6954525001</v>
      </c>
      <c r="G4884">
        <f>IF(C4884="","",VLOOKUP(C4884,Classes_detaillees!B:D,Classes_detaillees!C$1,TRUE))</f>
        <v>15</v>
      </c>
      <c r="H4884">
        <f>IF(C4884="","",VLOOKUP(C4884,Classes_finales!B:D,Classes_finales!C$1,TRUE))</f>
        <v>15</v>
      </c>
      <c r="I4884">
        <f t="shared" si="76"/>
        <v>20</v>
      </c>
      <c r="J4884" s="31">
        <f>Classes_finales!$W$30*C4884^3+Classes_finales!$W$31*C4884^2+Classes_finales!$W$32*C4884+Classes_finales!$W$33</f>
        <v>0.38594722533914783</v>
      </c>
      <c r="K4884">
        <f>IF(OR(C4884&lt;10,C4884&gt;450),0,IF(H4884&gt;=MAX(Classes_finales!D:D),$M$1,Donnees_SIG!J4884))</f>
        <v>0.38594722533914783</v>
      </c>
      <c r="P4884" t="s">
        <v>39</v>
      </c>
    </row>
    <row r="4885" spans="1:16">
      <c r="A4885" t="s">
        <v>9804</v>
      </c>
      <c r="B4885" s="31" t="s">
        <v>9805</v>
      </c>
      <c r="C4885">
        <v>41.189201355000002</v>
      </c>
      <c r="D4885" t="s">
        <v>37</v>
      </c>
      <c r="E4885">
        <v>791326.28397049604</v>
      </c>
      <c r="F4885">
        <v>9638013.5901212208</v>
      </c>
      <c r="G4885">
        <f>IF(C4885="","",VLOOKUP(C4885,Classes_detaillees!B:D,Classes_detaillees!C$1,TRUE))</f>
        <v>45</v>
      </c>
      <c r="H4885">
        <f>IF(C4885="","",VLOOKUP(C4885,Classes_finales!B:D,Classes_finales!C$1,TRUE))</f>
        <v>50</v>
      </c>
      <c r="I4885">
        <f t="shared" si="76"/>
        <v>20</v>
      </c>
      <c r="J4885" s="31">
        <f>Classes_finales!$W$30*C4885^3+Classes_finales!$W$31*C4885^2+Classes_finales!$W$32*C4885+Classes_finales!$W$33</f>
        <v>4.2007851901590936</v>
      </c>
      <c r="K4885">
        <f>IF(OR(C4885&lt;10,C4885&gt;450),0,IF(H4885&gt;=MAX(Classes_finales!D:D),$M$1,Donnees_SIG!J4885))</f>
        <v>4.2007851901590936</v>
      </c>
      <c r="P4885" t="s">
        <v>39</v>
      </c>
    </row>
    <row r="4886" spans="1:16">
      <c r="A4886" t="s">
        <v>9806</v>
      </c>
      <c r="B4886" s="31" t="s">
        <v>9807</v>
      </c>
      <c r="C4886">
        <v>73.484298706000004</v>
      </c>
      <c r="D4886" t="s">
        <v>37</v>
      </c>
      <c r="E4886">
        <v>790538.422743559</v>
      </c>
      <c r="F4886">
        <v>9637414.4231105391</v>
      </c>
      <c r="G4886">
        <f>IF(C4886="","",VLOOKUP(C4886,Classes_detaillees!B:D,Classes_detaillees!C$1,TRUE))</f>
        <v>75</v>
      </c>
      <c r="H4886">
        <f>IF(C4886="","",VLOOKUP(C4886,Classes_finales!B:D,Classes_finales!C$1,TRUE))</f>
        <v>80</v>
      </c>
      <c r="I4886">
        <f t="shared" si="76"/>
        <v>20</v>
      </c>
      <c r="J4886" s="31">
        <f>Classes_finales!$W$30*C4886^3+Classes_finales!$W$31*C4886^2+Classes_finales!$W$32*C4886+Classes_finales!$W$33</f>
        <v>7.6472100920672084</v>
      </c>
      <c r="K4886">
        <f>IF(OR(C4886&lt;10,C4886&gt;450),0,IF(H4886&gt;=MAX(Classes_finales!D:D),$M$1,Donnees_SIG!J4886))</f>
        <v>7.914299999999999</v>
      </c>
      <c r="P4886" t="s">
        <v>39</v>
      </c>
    </row>
    <row r="4887" spans="1:16">
      <c r="A4887" t="s">
        <v>9808</v>
      </c>
      <c r="B4887" s="31" t="s">
        <v>9809</v>
      </c>
      <c r="C4887">
        <v>209.75619506999999</v>
      </c>
      <c r="D4887" t="s">
        <v>37</v>
      </c>
      <c r="E4887">
        <v>792016.33764037897</v>
      </c>
      <c r="F4887">
        <v>9638500.9110210203</v>
      </c>
      <c r="G4887">
        <f>IF(C4887="","",VLOOKUP(C4887,Classes_detaillees!B:D,Classes_detaillees!C$1,TRUE))</f>
        <v>210</v>
      </c>
      <c r="H4887">
        <f>IF(C4887="","",VLOOKUP(C4887,Classes_finales!B:D,Classes_finales!C$1,TRUE))</f>
        <v>80</v>
      </c>
      <c r="I4887">
        <f t="shared" si="76"/>
        <v>20</v>
      </c>
      <c r="J4887" s="31">
        <f>Classes_finales!$W$30*C4887^3+Classes_finales!$W$31*C4887^2+Classes_finales!$W$32*C4887+Classes_finales!$W$33</f>
        <v>-76.323358305994049</v>
      </c>
      <c r="K4887">
        <f>IF(OR(C4887&lt;10,C4887&gt;450),0,IF(H4887&gt;=MAX(Classes_finales!D:D),$M$1,Donnees_SIG!J4887))</f>
        <v>7.914299999999999</v>
      </c>
      <c r="P4887" t="s">
        <v>39</v>
      </c>
    </row>
    <row r="4888" spans="1:16">
      <c r="A4888" t="s">
        <v>9810</v>
      </c>
      <c r="B4888" t="s">
        <v>9811</v>
      </c>
      <c r="C4888">
        <v>46.276798247999999</v>
      </c>
      <c r="D4888" t="s">
        <v>37</v>
      </c>
      <c r="E4888">
        <v>786622.67706788704</v>
      </c>
      <c r="F4888">
        <v>9636609.69638725</v>
      </c>
      <c r="G4888">
        <f>IF(C4888="","",VLOOKUP(C4888,Classes_detaillees!B:D,Classes_detaillees!C$1,TRUE))</f>
        <v>50</v>
      </c>
      <c r="H4888">
        <f>IF(C4888="","",VLOOKUP(C4888,Classes_finales!B:D,Classes_finales!C$1,TRUE))</f>
        <v>50</v>
      </c>
      <c r="I4888">
        <f t="shared" si="76"/>
        <v>20</v>
      </c>
      <c r="J4888" s="31">
        <f>Classes_finales!$W$30*C4888^3+Classes_finales!$W$31*C4888^2+Classes_finales!$W$32*C4888+Classes_finales!$W$33</f>
        <v>4.8847681503185427</v>
      </c>
      <c r="K4888">
        <f>IF(OR(C4888&lt;10,C4888&gt;450),0,IF(H4888&gt;=MAX(Classes_finales!D:D),$M$1,Donnees_SIG!J4888))</f>
        <v>4.8847681503185427</v>
      </c>
      <c r="P4888" t="s">
        <v>39</v>
      </c>
    </row>
    <row r="4889" spans="1:16">
      <c r="A4889" t="s">
        <v>9812</v>
      </c>
      <c r="B4889" t="s">
        <v>9813</v>
      </c>
      <c r="C4889">
        <v>28.587799071999999</v>
      </c>
      <c r="D4889" t="s">
        <v>37</v>
      </c>
      <c r="E4889">
        <v>784099.91368055099</v>
      </c>
      <c r="F4889">
        <v>9637292.0280284304</v>
      </c>
      <c r="G4889">
        <f>IF(C4889="","",VLOOKUP(C4889,Classes_detaillees!B:D,Classes_detaillees!C$1,TRUE))</f>
        <v>30</v>
      </c>
      <c r="H4889">
        <f>IF(C4889="","",VLOOKUP(C4889,Classes_finales!B:D,Classes_finales!C$1,TRUE))</f>
        <v>30</v>
      </c>
      <c r="I4889">
        <f t="shared" si="76"/>
        <v>20</v>
      </c>
      <c r="J4889" s="31">
        <f>Classes_finales!$W$30*C4889^3+Classes_finales!$W$31*C4889^2+Classes_finales!$W$32*C4889+Classes_finales!$W$33</f>
        <v>2.4796481467671376</v>
      </c>
      <c r="K4889">
        <f>IF(OR(C4889&lt;10,C4889&gt;450),0,IF(H4889&gt;=MAX(Classes_finales!D:D),$M$1,Donnees_SIG!J4889))</f>
        <v>2.4796481467671376</v>
      </c>
      <c r="P4889" t="s">
        <v>39</v>
      </c>
    </row>
    <row r="4890" spans="1:16">
      <c r="A4890" t="s">
        <v>9814</v>
      </c>
      <c r="B4890" s="31" t="s">
        <v>9815</v>
      </c>
      <c r="C4890">
        <v>79.408996582</v>
      </c>
      <c r="D4890" t="s">
        <v>37</v>
      </c>
      <c r="E4890">
        <v>793018.99495034304</v>
      </c>
      <c r="F4890">
        <v>9638987.0556935202</v>
      </c>
      <c r="G4890">
        <f>IF(C4890="","",VLOOKUP(C4890,Classes_detaillees!B:D,Classes_detaillees!C$1,TRUE))</f>
        <v>80</v>
      </c>
      <c r="H4890">
        <f>IF(C4890="","",VLOOKUP(C4890,Classes_finales!B:D,Classes_finales!C$1,TRUE))</f>
        <v>80</v>
      </c>
      <c r="I4890">
        <f t="shared" si="76"/>
        <v>20</v>
      </c>
      <c r="J4890" s="31">
        <f>Classes_finales!$W$30*C4890^3+Classes_finales!$W$31*C4890^2+Classes_finales!$W$32*C4890+Classes_finales!$W$33</f>
        <v>7.8986800023606225</v>
      </c>
      <c r="K4890">
        <f>IF(OR(C4890&lt;10,C4890&gt;450),0,IF(H4890&gt;=MAX(Classes_finales!D:D),$M$1,Donnees_SIG!J4890))</f>
        <v>7.914299999999999</v>
      </c>
      <c r="P4890" t="s">
        <v>39</v>
      </c>
    </row>
    <row r="4891" spans="1:16">
      <c r="A4891" t="s">
        <v>9816</v>
      </c>
      <c r="B4891" t="s">
        <v>9817</v>
      </c>
      <c r="C4891">
        <v>53.054599762000002</v>
      </c>
      <c r="D4891" t="s">
        <v>37</v>
      </c>
      <c r="E4891">
        <v>792667.71461462404</v>
      </c>
      <c r="F4891">
        <v>9639310.4869699106</v>
      </c>
      <c r="G4891">
        <f>IF(C4891="","",VLOOKUP(C4891,Classes_detaillees!B:D,Classes_detaillees!C$1,TRUE))</f>
        <v>55</v>
      </c>
      <c r="H4891">
        <f>IF(C4891="","",VLOOKUP(C4891,Classes_finales!B:D,Classes_finales!C$1,TRUE))</f>
        <v>60</v>
      </c>
      <c r="I4891">
        <f t="shared" si="76"/>
        <v>20</v>
      </c>
      <c r="J4891" s="31">
        <f>Classes_finales!$W$30*C4891^3+Classes_finales!$W$31*C4891^2+Classes_finales!$W$32*C4891+Classes_finales!$W$33</f>
        <v>5.7468942223020072</v>
      </c>
      <c r="K4891">
        <f>IF(OR(C4891&lt;10,C4891&gt;450),0,IF(H4891&gt;=MAX(Classes_finales!D:D),$M$1,Donnees_SIG!J4891))</f>
        <v>5.7468942223020072</v>
      </c>
      <c r="P4891" t="s">
        <v>39</v>
      </c>
    </row>
    <row r="4892" spans="1:16">
      <c r="A4892" t="s">
        <v>9818</v>
      </c>
      <c r="B4892" t="s">
        <v>9819</v>
      </c>
      <c r="C4892">
        <v>99.282997131000002</v>
      </c>
      <c r="D4892" t="s">
        <v>37</v>
      </c>
      <c r="E4892">
        <v>792655.39802467299</v>
      </c>
      <c r="F4892">
        <v>9639086.1892621201</v>
      </c>
      <c r="G4892">
        <f>IF(C4892="","",VLOOKUP(C4892,Classes_detaillees!B:D,Classes_detaillees!C$1,TRUE))</f>
        <v>100</v>
      </c>
      <c r="H4892">
        <f>IF(C4892="","",VLOOKUP(C4892,Classes_finales!B:D,Classes_finales!C$1,TRUE))</f>
        <v>80</v>
      </c>
      <c r="I4892">
        <f t="shared" si="76"/>
        <v>20</v>
      </c>
      <c r="J4892" s="31">
        <f>Classes_finales!$W$30*C4892^3+Classes_finales!$W$31*C4892^2+Classes_finales!$W$32*C4892+Classes_finales!$W$33</f>
        <v>7.2842768140848673</v>
      </c>
      <c r="K4892">
        <f>IF(OR(C4892&lt;10,C4892&gt;450),0,IF(H4892&gt;=MAX(Classes_finales!D:D),$M$1,Donnees_SIG!J4892))</f>
        <v>7.914299999999999</v>
      </c>
      <c r="P4892" t="s">
        <v>39</v>
      </c>
    </row>
    <row r="4893" spans="1:16">
      <c r="A4893" t="s">
        <v>9820</v>
      </c>
      <c r="B4893" s="31" t="s">
        <v>9821</v>
      </c>
      <c r="C4893">
        <v>62.562801360999998</v>
      </c>
      <c r="D4893" t="s">
        <v>37</v>
      </c>
      <c r="E4893">
        <v>784909.51232644403</v>
      </c>
      <c r="F4893">
        <v>9636038.7269049808</v>
      </c>
      <c r="G4893">
        <f>IF(C4893="","",VLOOKUP(C4893,Classes_detaillees!B:D,Classes_detaillees!C$1,TRUE))</f>
        <v>65</v>
      </c>
      <c r="H4893">
        <f>IF(C4893="","",VLOOKUP(C4893,Classes_finales!B:D,Classes_finales!C$1,TRUE))</f>
        <v>70</v>
      </c>
      <c r="I4893">
        <f t="shared" si="76"/>
        <v>20</v>
      </c>
      <c r="J4893" s="31">
        <f>Classes_finales!$W$30*C4893^3+Classes_finales!$W$31*C4893^2+Classes_finales!$W$32*C4893+Classes_finales!$W$33</f>
        <v>6.7956060845607773</v>
      </c>
      <c r="K4893">
        <f>IF(OR(C4893&lt;10,C4893&gt;450),0,IF(H4893&gt;=MAX(Classes_finales!D:D),$M$1,Donnees_SIG!J4893))</f>
        <v>6.7956060845607773</v>
      </c>
      <c r="P4893" t="s">
        <v>39</v>
      </c>
    </row>
    <row r="4894" spans="1:16">
      <c r="A4894" t="s">
        <v>9822</v>
      </c>
      <c r="B4894" s="31" t="s">
        <v>9823</v>
      </c>
      <c r="C4894">
        <v>70.073402404999996</v>
      </c>
      <c r="D4894" t="s">
        <v>37</v>
      </c>
      <c r="E4894">
        <v>790570.97842426097</v>
      </c>
      <c r="F4894">
        <v>9637787.9046040196</v>
      </c>
      <c r="G4894">
        <f>IF(C4894="","",VLOOKUP(C4894,Classes_detaillees!B:D,Classes_detaillees!C$1,TRUE))</f>
        <v>75</v>
      </c>
      <c r="H4894">
        <f>IF(C4894="","",VLOOKUP(C4894,Classes_finales!B:D,Classes_finales!C$1,TRUE))</f>
        <v>80</v>
      </c>
      <c r="I4894">
        <f t="shared" si="76"/>
        <v>20</v>
      </c>
      <c r="J4894" s="31">
        <f>Classes_finales!$W$30*C4894^3+Classes_finales!$W$31*C4894^2+Classes_finales!$W$32*C4894+Classes_finales!$W$33</f>
        <v>7.4304934467786641</v>
      </c>
      <c r="K4894">
        <f>IF(OR(C4894&lt;10,C4894&gt;450),0,IF(H4894&gt;=MAX(Classes_finales!D:D),$M$1,Donnees_SIG!J4894))</f>
        <v>7.914299999999999</v>
      </c>
      <c r="P4894" t="s">
        <v>39</v>
      </c>
    </row>
    <row r="4895" spans="1:16">
      <c r="A4895" t="s">
        <v>9824</v>
      </c>
      <c r="B4895" s="31" t="s">
        <v>9825</v>
      </c>
      <c r="C4895">
        <v>85.250198363999999</v>
      </c>
      <c r="D4895" t="s">
        <v>37</v>
      </c>
      <c r="E4895">
        <v>785494.50030504295</v>
      </c>
      <c r="F4895">
        <v>9636196.0447078794</v>
      </c>
      <c r="G4895">
        <f>IF(C4895="","",VLOOKUP(C4895,Classes_detaillees!B:D,Classes_detaillees!C$1,TRUE))</f>
        <v>90</v>
      </c>
      <c r="H4895">
        <f>IF(C4895="","",VLOOKUP(C4895,Classes_finales!B:D,Classes_finales!C$1,TRUE))</f>
        <v>80</v>
      </c>
      <c r="I4895">
        <f t="shared" si="76"/>
        <v>20</v>
      </c>
      <c r="J4895" s="31">
        <f>Classes_finales!$W$30*C4895^3+Classes_finales!$W$31*C4895^2+Classes_finales!$W$32*C4895+Classes_finales!$W$33</f>
        <v>7.9704676332672335</v>
      </c>
      <c r="K4895">
        <f>IF(OR(C4895&lt;10,C4895&gt;450),0,IF(H4895&gt;=MAX(Classes_finales!D:D),$M$1,Donnees_SIG!J4895))</f>
        <v>7.914299999999999</v>
      </c>
      <c r="P4895" t="s">
        <v>39</v>
      </c>
    </row>
    <row r="4896" spans="1:16">
      <c r="A4896" t="s">
        <v>9826</v>
      </c>
      <c r="B4896" t="s">
        <v>9827</v>
      </c>
      <c r="C4896">
        <v>50.372600554999998</v>
      </c>
      <c r="D4896" t="s">
        <v>37</v>
      </c>
      <c r="E4896">
        <v>783074.75450368796</v>
      </c>
      <c r="F4896">
        <v>9635826.1305680797</v>
      </c>
      <c r="G4896">
        <f>IF(C4896="","",VLOOKUP(C4896,Classes_detaillees!B:D,Classes_detaillees!C$1,TRUE))</f>
        <v>55</v>
      </c>
      <c r="H4896">
        <f>IF(C4896="","",VLOOKUP(C4896,Classes_finales!B:D,Classes_finales!C$1,TRUE))</f>
        <v>60</v>
      </c>
      <c r="I4896">
        <f t="shared" si="76"/>
        <v>20</v>
      </c>
      <c r="J4896" s="31">
        <f>Classes_finales!$W$30*C4896^3+Classes_finales!$W$31*C4896^2+Classes_finales!$W$32*C4896+Classes_finales!$W$33</f>
        <v>5.4144709109191833</v>
      </c>
      <c r="K4896">
        <f>IF(OR(C4896&lt;10,C4896&gt;450),0,IF(H4896&gt;=MAX(Classes_finales!D:D),$M$1,Donnees_SIG!J4896))</f>
        <v>5.4144709109191833</v>
      </c>
      <c r="P4896" t="s">
        <v>39</v>
      </c>
    </row>
    <row r="4897" spans="1:16">
      <c r="A4897" t="s">
        <v>9828</v>
      </c>
      <c r="B4897" s="31" t="s">
        <v>9829</v>
      </c>
      <c r="C4897">
        <v>30.216699599999998</v>
      </c>
      <c r="D4897" t="s">
        <v>37</v>
      </c>
      <c r="E4897">
        <v>791530.11737632996</v>
      </c>
      <c r="F4897">
        <v>9639130.4062087107</v>
      </c>
      <c r="G4897">
        <f>IF(C4897="","",VLOOKUP(C4897,Classes_detaillees!B:D,Classes_detaillees!C$1,TRUE))</f>
        <v>35</v>
      </c>
      <c r="H4897">
        <f>IF(C4897="","",VLOOKUP(C4897,Classes_finales!B:D,Classes_finales!C$1,TRUE))</f>
        <v>35</v>
      </c>
      <c r="I4897">
        <f t="shared" si="76"/>
        <v>20</v>
      </c>
      <c r="J4897" s="31">
        <f>Classes_finales!$W$30*C4897^3+Classes_finales!$W$31*C4897^2+Classes_finales!$W$32*C4897+Classes_finales!$W$33</f>
        <v>2.6985513560079535</v>
      </c>
      <c r="K4897">
        <f>IF(OR(C4897&lt;10,C4897&gt;450),0,IF(H4897&gt;=MAX(Classes_finales!D:D),$M$1,Donnees_SIG!J4897))</f>
        <v>2.6985513560079535</v>
      </c>
      <c r="P4897" t="s">
        <v>39</v>
      </c>
    </row>
    <row r="4898" spans="1:16">
      <c r="A4898" t="s">
        <v>9830</v>
      </c>
      <c r="B4898" s="31" t="s">
        <v>9831</v>
      </c>
      <c r="C4898">
        <v>35.025901793999999</v>
      </c>
      <c r="D4898" t="s">
        <v>37</v>
      </c>
      <c r="E4898">
        <v>790555.45089006296</v>
      </c>
      <c r="F4898">
        <v>9637193.7895643301</v>
      </c>
      <c r="G4898">
        <f>IF(C4898="","",VLOOKUP(C4898,Classes_detaillees!B:D,Classes_detaillees!C$1,TRUE))</f>
        <v>40</v>
      </c>
      <c r="H4898">
        <f>IF(C4898="","",VLOOKUP(C4898,Classes_finales!B:D,Classes_finales!C$1,TRUE))</f>
        <v>40</v>
      </c>
      <c r="I4898">
        <f t="shared" si="76"/>
        <v>20</v>
      </c>
      <c r="J4898" s="31">
        <f>Classes_finales!$W$30*C4898^3+Classes_finales!$W$31*C4898^2+Classes_finales!$W$32*C4898+Classes_finales!$W$33</f>
        <v>3.3548589732383411</v>
      </c>
      <c r="K4898">
        <f>IF(OR(C4898&lt;10,C4898&gt;450),0,IF(H4898&gt;=MAX(Classes_finales!D:D),$M$1,Donnees_SIG!J4898))</f>
        <v>3.3548589732383411</v>
      </c>
      <c r="P4898" t="s">
        <v>39</v>
      </c>
    </row>
    <row r="4899" spans="1:16">
      <c r="A4899" t="s">
        <v>9832</v>
      </c>
      <c r="B4899" t="s">
        <v>9833</v>
      </c>
      <c r="C4899">
        <v>28.007600784000001</v>
      </c>
      <c r="D4899" t="s">
        <v>37</v>
      </c>
      <c r="E4899">
        <v>790509.94433829503</v>
      </c>
      <c r="F4899">
        <v>9637823.7338200901</v>
      </c>
      <c r="G4899">
        <f>IF(C4899="","",VLOOKUP(C4899,Classes_detaillees!B:D,Classes_detaillees!C$1,TRUE))</f>
        <v>30</v>
      </c>
      <c r="H4899">
        <f>IF(C4899="","",VLOOKUP(C4899,Classes_finales!B:D,Classes_finales!C$1,TRUE))</f>
        <v>30</v>
      </c>
      <c r="I4899">
        <f t="shared" si="76"/>
        <v>20</v>
      </c>
      <c r="J4899" s="31">
        <f>Classes_finales!$W$30*C4899^3+Classes_finales!$W$31*C4899^2+Classes_finales!$W$32*C4899+Classes_finales!$W$33</f>
        <v>2.4022713903516548</v>
      </c>
      <c r="K4899">
        <f>IF(OR(C4899&lt;10,C4899&gt;450),0,IF(H4899&gt;=MAX(Classes_finales!D:D),$M$1,Donnees_SIG!J4899))</f>
        <v>2.4022713903516548</v>
      </c>
      <c r="P4899" t="s">
        <v>39</v>
      </c>
    </row>
    <row r="4900" spans="1:16">
      <c r="A4900" t="s">
        <v>9834</v>
      </c>
      <c r="B4900" t="s">
        <v>9835</v>
      </c>
      <c r="C4900">
        <v>20.352100371999999</v>
      </c>
      <c r="D4900" t="s">
        <v>37</v>
      </c>
      <c r="E4900">
        <v>790601.19329149195</v>
      </c>
      <c r="F4900">
        <v>9637968.4002251606</v>
      </c>
      <c r="G4900">
        <f>IF(C4900="","",VLOOKUP(C4900,Classes_detaillees!B:D,Classes_detaillees!C$1,TRUE))</f>
        <v>25</v>
      </c>
      <c r="H4900">
        <f>IF(C4900="","",VLOOKUP(C4900,Classes_finales!B:D,Classes_finales!C$1,TRUE))</f>
        <v>30</v>
      </c>
      <c r="I4900">
        <f t="shared" si="76"/>
        <v>20</v>
      </c>
      <c r="J4900" s="31">
        <f>Classes_finales!$W$30*C4900^3+Classes_finales!$W$31*C4900^2+Classes_finales!$W$32*C4900+Classes_finales!$W$33</f>
        <v>1.4229920366162001</v>
      </c>
      <c r="K4900">
        <f>IF(OR(C4900&lt;10,C4900&gt;450),0,IF(H4900&gt;=MAX(Classes_finales!D:D),$M$1,Donnees_SIG!J4900))</f>
        <v>1.4229920366162001</v>
      </c>
      <c r="P4900" t="s">
        <v>39</v>
      </c>
    </row>
    <row r="4901" spans="1:16">
      <c r="A4901" t="s">
        <v>9836</v>
      </c>
      <c r="B4901" t="s">
        <v>9837</v>
      </c>
      <c r="C4901">
        <v>233.77160645000001</v>
      </c>
      <c r="D4901" t="s">
        <v>37</v>
      </c>
      <c r="E4901">
        <v>790411.29317803599</v>
      </c>
      <c r="F4901">
        <v>9637657.0214802399</v>
      </c>
      <c r="G4901">
        <f>IF(C4901="","",VLOOKUP(C4901,Classes_detaillees!B:D,Classes_detaillees!C$1,TRUE))</f>
        <v>235</v>
      </c>
      <c r="H4901">
        <f>IF(C4901="","",VLOOKUP(C4901,Classes_finales!B:D,Classes_finales!C$1,TRUE))</f>
        <v>80</v>
      </c>
      <c r="I4901">
        <f t="shared" si="76"/>
        <v>20</v>
      </c>
      <c r="J4901" s="31">
        <f>Classes_finales!$W$30*C4901^3+Classes_finales!$W$31*C4901^2+Classes_finales!$W$32*C4901+Classes_finales!$W$33</f>
        <v>-122.45639193755635</v>
      </c>
      <c r="K4901">
        <f>IF(OR(C4901&lt;10,C4901&gt;450),0,IF(H4901&gt;=MAX(Classes_finales!D:D),$M$1,Donnees_SIG!J4901))</f>
        <v>7.914299999999999</v>
      </c>
      <c r="P4901" t="s">
        <v>39</v>
      </c>
    </row>
    <row r="4902" spans="1:16">
      <c r="A4902" t="s">
        <v>9838</v>
      </c>
      <c r="B4902" s="31" t="s">
        <v>9839</v>
      </c>
      <c r="C4902">
        <v>44.895198821999998</v>
      </c>
      <c r="D4902" t="s">
        <v>37</v>
      </c>
      <c r="E4902">
        <v>790394.31003585004</v>
      </c>
      <c r="F4902">
        <v>9639366.4165899307</v>
      </c>
      <c r="G4902">
        <f>IF(C4902="","",VLOOKUP(C4902,Classes_detaillees!B:D,Classes_detaillees!C$1,TRUE))</f>
        <v>45</v>
      </c>
      <c r="H4902">
        <f>IF(C4902="","",VLOOKUP(C4902,Classes_finales!B:D,Classes_finales!C$1,TRUE))</f>
        <v>50</v>
      </c>
      <c r="I4902">
        <f t="shared" si="76"/>
        <v>20</v>
      </c>
      <c r="J4902" s="31">
        <f>Classes_finales!$W$30*C4902^3+Classes_finales!$W$31*C4902^2+Classes_finales!$W$32*C4902+Classes_finales!$W$33</f>
        <v>4.701314054232574</v>
      </c>
      <c r="K4902">
        <f>IF(OR(C4902&lt;10,C4902&gt;450),0,IF(H4902&gt;=MAX(Classes_finales!D:D),$M$1,Donnees_SIG!J4902))</f>
        <v>4.701314054232574</v>
      </c>
      <c r="P4902" t="s">
        <v>39</v>
      </c>
    </row>
    <row r="4903" spans="1:16">
      <c r="A4903" t="s">
        <v>9840</v>
      </c>
      <c r="B4903" t="s">
        <v>9841</v>
      </c>
      <c r="C4903">
        <v>126.42720032</v>
      </c>
      <c r="D4903" t="s">
        <v>37</v>
      </c>
      <c r="E4903">
        <v>783204.06747003004</v>
      </c>
      <c r="F4903">
        <v>9636167.4015483204</v>
      </c>
      <c r="G4903">
        <f>IF(C4903="","",VLOOKUP(C4903,Classes_detaillees!B:D,Classes_detaillees!C$1,TRUE))</f>
        <v>130</v>
      </c>
      <c r="H4903">
        <f>IF(C4903="","",VLOOKUP(C4903,Classes_finales!B:D,Classes_finales!C$1,TRUE))</f>
        <v>80</v>
      </c>
      <c r="I4903">
        <f t="shared" si="76"/>
        <v>20</v>
      </c>
      <c r="J4903" s="31">
        <f>Classes_finales!$W$30*C4903^3+Classes_finales!$W$31*C4903^2+Classes_finales!$W$32*C4903+Classes_finales!$W$33</f>
        <v>1.4646138589067914</v>
      </c>
      <c r="K4903">
        <f>IF(OR(C4903&lt;10,C4903&gt;450),0,IF(H4903&gt;=MAX(Classes_finales!D:D),$M$1,Donnees_SIG!J4903))</f>
        <v>7.914299999999999</v>
      </c>
      <c r="P4903" t="s">
        <v>39</v>
      </c>
    </row>
    <row r="4904" spans="1:16">
      <c r="A4904" t="s">
        <v>9842</v>
      </c>
      <c r="B4904" s="31" t="s">
        <v>9843</v>
      </c>
      <c r="C4904">
        <v>166.70109557999999</v>
      </c>
      <c r="D4904" t="s">
        <v>37</v>
      </c>
      <c r="E4904">
        <v>790291.82624278602</v>
      </c>
      <c r="F4904">
        <v>9638813.5714414101</v>
      </c>
      <c r="G4904">
        <f>IF(C4904="","",VLOOKUP(C4904,Classes_detaillees!B:D,Classes_detaillees!C$1,TRUE))</f>
        <v>170</v>
      </c>
      <c r="H4904">
        <f>IF(C4904="","",VLOOKUP(C4904,Classes_finales!B:D,Classes_finales!C$1,TRUE))</f>
        <v>80</v>
      </c>
      <c r="I4904">
        <f t="shared" si="76"/>
        <v>20</v>
      </c>
      <c r="J4904" s="31">
        <f>Classes_finales!$W$30*C4904^3+Classes_finales!$W$31*C4904^2+Classes_finales!$W$32*C4904+Classes_finales!$W$33</f>
        <v>-22.506032041970705</v>
      </c>
      <c r="K4904">
        <f>IF(OR(C4904&lt;10,C4904&gt;450),0,IF(H4904&gt;=MAX(Classes_finales!D:D),$M$1,Donnees_SIG!J4904))</f>
        <v>7.914299999999999</v>
      </c>
      <c r="P4904" t="s">
        <v>39</v>
      </c>
    </row>
    <row r="4905" spans="1:16">
      <c r="A4905" t="s">
        <v>9844</v>
      </c>
      <c r="B4905" s="31" t="s">
        <v>9845</v>
      </c>
      <c r="C4905">
        <v>103.47239685</v>
      </c>
      <c r="D4905" t="s">
        <v>37</v>
      </c>
      <c r="E4905">
        <v>790791.05202883796</v>
      </c>
      <c r="F4905">
        <v>9638245.4334406909</v>
      </c>
      <c r="G4905">
        <f>IF(C4905="","",VLOOKUP(C4905,Classes_detaillees!B:D,Classes_detaillees!C$1,TRUE))</f>
        <v>105</v>
      </c>
      <c r="H4905">
        <f>IF(C4905="","",VLOOKUP(C4905,Classes_finales!B:D,Classes_finales!C$1,TRUE))</f>
        <v>80</v>
      </c>
      <c r="I4905">
        <f t="shared" si="76"/>
        <v>20</v>
      </c>
      <c r="J4905" s="31">
        <f>Classes_finales!$W$30*C4905^3+Classes_finales!$W$31*C4905^2+Classes_finales!$W$32*C4905+Classes_finales!$W$33</f>
        <v>6.8076398619359875</v>
      </c>
      <c r="K4905">
        <f>IF(OR(C4905&lt;10,C4905&gt;450),0,IF(H4905&gt;=MAX(Classes_finales!D:D),$M$1,Donnees_SIG!J4905))</f>
        <v>7.914299999999999</v>
      </c>
      <c r="P4905" t="s">
        <v>39</v>
      </c>
    </row>
    <row r="4906" spans="1:16">
      <c r="A4906" t="s">
        <v>9846</v>
      </c>
      <c r="B4906" s="31" t="s">
        <v>9847</v>
      </c>
      <c r="C4906">
        <v>20.524599075000001</v>
      </c>
      <c r="D4906" t="s">
        <v>37</v>
      </c>
      <c r="E4906">
        <v>790410.90969331597</v>
      </c>
      <c r="F4906">
        <v>9638695.5022210795</v>
      </c>
      <c r="G4906">
        <f>IF(C4906="","",VLOOKUP(C4906,Classes_detaillees!B:D,Classes_detaillees!C$1,TRUE))</f>
        <v>25</v>
      </c>
      <c r="H4906">
        <f>IF(C4906="","",VLOOKUP(C4906,Classes_finales!B:D,Classes_finales!C$1,TRUE))</f>
        <v>30</v>
      </c>
      <c r="I4906">
        <f t="shared" si="76"/>
        <v>20</v>
      </c>
      <c r="J4906" s="31">
        <f>Classes_finales!$W$30*C4906^3+Classes_finales!$W$31*C4906^2+Classes_finales!$W$32*C4906+Classes_finales!$W$33</f>
        <v>1.4439963449197259</v>
      </c>
      <c r="K4906">
        <f>IF(OR(C4906&lt;10,C4906&gt;450),0,IF(H4906&gt;=MAX(Classes_finales!D:D),$M$1,Donnees_SIG!J4906))</f>
        <v>1.4439963449197259</v>
      </c>
      <c r="P4906" t="s">
        <v>39</v>
      </c>
    </row>
    <row r="4907" spans="1:16">
      <c r="A4907" t="s">
        <v>9848</v>
      </c>
      <c r="B4907" s="31" t="s">
        <v>9849</v>
      </c>
      <c r="C4907">
        <v>12.039099693000001</v>
      </c>
      <c r="D4907" t="s">
        <v>37</v>
      </c>
      <c r="E4907">
        <v>783135.50036818802</v>
      </c>
      <c r="F4907">
        <v>9636263.0005491395</v>
      </c>
      <c r="G4907">
        <f>IF(C4907="","",VLOOKUP(C4907,Classes_detaillees!B:D,Classes_detaillees!C$1,TRUE))</f>
        <v>15</v>
      </c>
      <c r="H4907">
        <f>IF(C4907="","",VLOOKUP(C4907,Classes_finales!B:D,Classes_finales!C$1,TRUE))</f>
        <v>15</v>
      </c>
      <c r="I4907">
        <f t="shared" si="76"/>
        <v>20</v>
      </c>
      <c r="J4907" s="31">
        <f>Classes_finales!$W$30*C4907^3+Classes_finales!$W$31*C4907^2+Classes_finales!$W$32*C4907+Classes_finales!$W$33</f>
        <v>0.491293676382348</v>
      </c>
      <c r="K4907">
        <f>IF(OR(C4907&lt;10,C4907&gt;450),0,IF(H4907&gt;=MAX(Classes_finales!D:D),$M$1,Donnees_SIG!J4907))</f>
        <v>0.491293676382348</v>
      </c>
      <c r="P4907" t="s">
        <v>39</v>
      </c>
    </row>
    <row r="4908" spans="1:16">
      <c r="A4908" t="s">
        <v>9850</v>
      </c>
      <c r="B4908" t="s">
        <v>9851</v>
      </c>
      <c r="C4908">
        <v>65.974098205999994</v>
      </c>
      <c r="D4908" t="s">
        <v>37</v>
      </c>
      <c r="E4908">
        <v>790829.96902116097</v>
      </c>
      <c r="F4908">
        <v>9637996.6823335998</v>
      </c>
      <c r="G4908">
        <f>IF(C4908="","",VLOOKUP(C4908,Classes_detaillees!B:D,Classes_detaillees!C$1,TRUE))</f>
        <v>70</v>
      </c>
      <c r="H4908">
        <f>IF(C4908="","",VLOOKUP(C4908,Classes_finales!B:D,Classes_finales!C$1,TRUE))</f>
        <v>70</v>
      </c>
      <c r="I4908">
        <f t="shared" si="76"/>
        <v>20</v>
      </c>
      <c r="J4908" s="31">
        <f>Classes_finales!$W$30*C4908^3+Classes_finales!$W$31*C4908^2+Classes_finales!$W$32*C4908+Classes_finales!$W$33</f>
        <v>7.1087528193820297</v>
      </c>
      <c r="K4908">
        <f>IF(OR(C4908&lt;10,C4908&gt;450),0,IF(H4908&gt;=MAX(Classes_finales!D:D),$M$1,Donnees_SIG!J4908))</f>
        <v>7.1087528193820297</v>
      </c>
      <c r="P4908" t="s">
        <v>39</v>
      </c>
    </row>
    <row r="4909" spans="1:16">
      <c r="A4909" t="s">
        <v>9852</v>
      </c>
      <c r="B4909" t="s">
        <v>9853</v>
      </c>
      <c r="C4909">
        <v>57.647800445999998</v>
      </c>
      <c r="D4909" t="s">
        <v>37</v>
      </c>
      <c r="E4909">
        <v>784182.75340042904</v>
      </c>
      <c r="F4909">
        <v>9635507.0463533904</v>
      </c>
      <c r="G4909">
        <f>IF(C4909="","",VLOOKUP(C4909,Classes_detaillees!B:D,Classes_detaillees!C$1,TRUE))</f>
        <v>60</v>
      </c>
      <c r="H4909">
        <f>IF(C4909="","",VLOOKUP(C4909,Classes_finales!B:D,Classes_finales!C$1,TRUE))</f>
        <v>60</v>
      </c>
      <c r="I4909">
        <f t="shared" si="76"/>
        <v>20</v>
      </c>
      <c r="J4909" s="31">
        <f>Classes_finales!$W$30*C4909^3+Classes_finales!$W$31*C4909^2+Classes_finales!$W$32*C4909+Classes_finales!$W$33</f>
        <v>6.2820685739514204</v>
      </c>
      <c r="K4909">
        <f>IF(OR(C4909&lt;10,C4909&gt;450),0,IF(H4909&gt;=MAX(Classes_finales!D:D),$M$1,Donnees_SIG!J4909))</f>
        <v>6.2820685739514204</v>
      </c>
      <c r="P4909" t="s">
        <v>39</v>
      </c>
    </row>
    <row r="4910" spans="1:16">
      <c r="A4910" t="s">
        <v>9854</v>
      </c>
      <c r="B4910" t="s">
        <v>9855</v>
      </c>
      <c r="C4910">
        <v>14.116600037</v>
      </c>
      <c r="D4910" t="s">
        <v>37</v>
      </c>
      <c r="E4910">
        <v>783398.79627517599</v>
      </c>
      <c r="F4910">
        <v>9637049.3716647904</v>
      </c>
      <c r="G4910">
        <f>IF(C4910="","",VLOOKUP(C4910,Classes_detaillees!B:D,Classes_detaillees!C$1,TRUE))</f>
        <v>15</v>
      </c>
      <c r="H4910">
        <f>IF(C4910="","",VLOOKUP(C4910,Classes_finales!B:D,Classes_finales!C$1,TRUE))</f>
        <v>15</v>
      </c>
      <c r="I4910">
        <f t="shared" si="76"/>
        <v>20</v>
      </c>
      <c r="J4910" s="31">
        <f>Classes_finales!$W$30*C4910^3+Classes_finales!$W$31*C4910^2+Classes_finales!$W$32*C4910+Classes_finales!$W$33</f>
        <v>0.7076843462178386</v>
      </c>
      <c r="K4910">
        <f>IF(OR(C4910&lt;10,C4910&gt;450),0,IF(H4910&gt;=MAX(Classes_finales!D:D),$M$1,Donnees_SIG!J4910))</f>
        <v>0.7076843462178386</v>
      </c>
      <c r="P4910" t="s">
        <v>39</v>
      </c>
    </row>
    <row r="4911" spans="1:16">
      <c r="A4911" t="s">
        <v>9856</v>
      </c>
      <c r="B4911" t="s">
        <v>9857</v>
      </c>
      <c r="C4911">
        <v>175.33389281999999</v>
      </c>
      <c r="D4911" t="s">
        <v>37</v>
      </c>
      <c r="E4911">
        <v>790128.01202767901</v>
      </c>
      <c r="F4911">
        <v>9638796.8057684507</v>
      </c>
      <c r="G4911">
        <f>IF(C4911="","",VLOOKUP(C4911,Classes_detaillees!B:D,Classes_detaillees!C$1,TRUE))</f>
        <v>180</v>
      </c>
      <c r="H4911">
        <f>IF(C4911="","",VLOOKUP(C4911,Classes_finales!B:D,Classes_finales!C$1,TRUE))</f>
        <v>80</v>
      </c>
      <c r="I4911">
        <f t="shared" si="76"/>
        <v>20</v>
      </c>
      <c r="J4911" s="31">
        <f>Classes_finales!$W$30*C4911^3+Classes_finales!$W$31*C4911^2+Classes_finales!$W$32*C4911+Classes_finales!$W$33</f>
        <v>-30.671058149015462</v>
      </c>
      <c r="K4911">
        <f>IF(OR(C4911&lt;10,C4911&gt;450),0,IF(H4911&gt;=MAX(Classes_finales!D:D),$M$1,Donnees_SIG!J4911))</f>
        <v>7.914299999999999</v>
      </c>
      <c r="P4911" t="s">
        <v>39</v>
      </c>
    </row>
    <row r="4912" spans="1:16">
      <c r="A4912" t="s">
        <v>9858</v>
      </c>
      <c r="B4912" t="s">
        <v>9859</v>
      </c>
      <c r="C4912">
        <v>99.590797424000002</v>
      </c>
      <c r="D4912" t="s">
        <v>37</v>
      </c>
      <c r="E4912">
        <v>790165.86669221998</v>
      </c>
      <c r="F4912">
        <v>9637367.4953407403</v>
      </c>
      <c r="G4912">
        <f>IF(C4912="","",VLOOKUP(C4912,Classes_detaillees!B:D,Classes_detaillees!C$1,TRUE))</f>
        <v>100</v>
      </c>
      <c r="H4912">
        <f>IF(C4912="","",VLOOKUP(C4912,Classes_finales!B:D,Classes_finales!C$1,TRUE))</f>
        <v>80</v>
      </c>
      <c r="I4912">
        <f t="shared" si="76"/>
        <v>20</v>
      </c>
      <c r="J4912" s="31">
        <f>Classes_finales!$W$30*C4912^3+Classes_finales!$W$31*C4912^2+Classes_finales!$W$32*C4912+Classes_finales!$W$33</f>
        <v>7.2538538583352352</v>
      </c>
      <c r="K4912">
        <f>IF(OR(C4912&lt;10,C4912&gt;450),0,IF(H4912&gt;=MAX(Classes_finales!D:D),$M$1,Donnees_SIG!J4912))</f>
        <v>7.914299999999999</v>
      </c>
      <c r="P4912" t="s">
        <v>39</v>
      </c>
    </row>
    <row r="4913" spans="1:16">
      <c r="A4913" t="s">
        <v>9860</v>
      </c>
      <c r="B4913" t="s">
        <v>9861</v>
      </c>
      <c r="C4913">
        <v>103.16000366</v>
      </c>
      <c r="D4913" t="s">
        <v>37</v>
      </c>
      <c r="E4913">
        <v>790430.63747221301</v>
      </c>
      <c r="F4913">
        <v>9637737.2217392698</v>
      </c>
      <c r="G4913">
        <f>IF(C4913="","",VLOOKUP(C4913,Classes_detaillees!B:D,Classes_detaillees!C$1,TRUE))</f>
        <v>105</v>
      </c>
      <c r="H4913">
        <f>IF(C4913="","",VLOOKUP(C4913,Classes_finales!B:D,Classes_finales!C$1,TRUE))</f>
        <v>80</v>
      </c>
      <c r="I4913">
        <f t="shared" si="76"/>
        <v>20</v>
      </c>
      <c r="J4913" s="31">
        <f>Classes_finales!$W$30*C4913^3+Classes_finales!$W$31*C4913^2+Classes_finales!$W$32*C4913+Classes_finales!$W$33</f>
        <v>6.8479271626425451</v>
      </c>
      <c r="K4913">
        <f>IF(OR(C4913&lt;10,C4913&gt;450),0,IF(H4913&gt;=MAX(Classes_finales!D:D),$M$1,Donnees_SIG!J4913))</f>
        <v>7.914299999999999</v>
      </c>
      <c r="P4913" t="s">
        <v>39</v>
      </c>
    </row>
    <row r="4914" spans="1:16">
      <c r="A4914" t="s">
        <v>9862</v>
      </c>
      <c r="B4914" t="s">
        <v>9863</v>
      </c>
      <c r="C4914">
        <v>252.26409912</v>
      </c>
      <c r="D4914" t="s">
        <v>37</v>
      </c>
      <c r="E4914">
        <v>790724.05194054299</v>
      </c>
      <c r="F4914">
        <v>9638217.3535856605</v>
      </c>
      <c r="G4914">
        <f>IF(C4914="","",VLOOKUP(C4914,Classes_detaillees!B:D,Classes_detaillees!C$1,TRUE))</f>
        <v>255</v>
      </c>
      <c r="H4914">
        <f>IF(C4914="","",VLOOKUP(C4914,Classes_finales!B:D,Classes_finales!C$1,TRUE))</f>
        <v>80</v>
      </c>
      <c r="I4914">
        <f t="shared" si="76"/>
        <v>20</v>
      </c>
      <c r="J4914" s="31">
        <f>Classes_finales!$W$30*C4914^3+Classes_finales!$W$31*C4914^2+Classes_finales!$W$32*C4914+Classes_finales!$W$33</f>
        <v>-167.18958220383411</v>
      </c>
      <c r="K4914">
        <f>IF(OR(C4914&lt;10,C4914&gt;450),0,IF(H4914&gt;=MAX(Classes_finales!D:D),$M$1,Donnees_SIG!J4914))</f>
        <v>7.914299999999999</v>
      </c>
      <c r="P4914" t="s">
        <v>39</v>
      </c>
    </row>
    <row r="4915" spans="1:16">
      <c r="A4915" t="s">
        <v>9864</v>
      </c>
      <c r="B4915" t="s">
        <v>9865</v>
      </c>
      <c r="C4915">
        <v>12.930399895000001</v>
      </c>
      <c r="D4915" t="s">
        <v>37</v>
      </c>
      <c r="E4915">
        <v>793356.85948403995</v>
      </c>
      <c r="F4915">
        <v>9639194.0332527906</v>
      </c>
      <c r="G4915">
        <f>IF(C4915="","",VLOOKUP(C4915,Classes_detaillees!B:D,Classes_detaillees!C$1,TRUE))</f>
        <v>15</v>
      </c>
      <c r="H4915">
        <f>IF(C4915="","",VLOOKUP(C4915,Classes_finales!B:D,Classes_finales!C$1,TRUE))</f>
        <v>15</v>
      </c>
      <c r="I4915">
        <f t="shared" si="76"/>
        <v>20</v>
      </c>
      <c r="J4915" s="31">
        <f>Classes_finales!$W$30*C4915^3+Classes_finales!$W$31*C4915^2+Classes_finales!$W$32*C4915+Classes_finales!$W$33</f>
        <v>0.58263125855525599</v>
      </c>
      <c r="K4915">
        <f>IF(OR(C4915&lt;10,C4915&gt;450),0,IF(H4915&gt;=MAX(Classes_finales!D:D),$M$1,Donnees_SIG!J4915))</f>
        <v>0.58263125855525599</v>
      </c>
      <c r="P4915" t="s">
        <v>39</v>
      </c>
    </row>
    <row r="4916" spans="1:16">
      <c r="A4916" t="s">
        <v>9866</v>
      </c>
      <c r="B4916" t="s">
        <v>9867</v>
      </c>
      <c r="C4916">
        <v>10.772299767</v>
      </c>
      <c r="D4916" t="s">
        <v>37</v>
      </c>
      <c r="E4916">
        <v>783239.09760970599</v>
      </c>
      <c r="F4916">
        <v>9636377.4326658994</v>
      </c>
      <c r="G4916">
        <f>IF(C4916="","",VLOOKUP(C4916,Classes_detaillees!B:D,Classes_detaillees!C$1,TRUE))</f>
        <v>15</v>
      </c>
      <c r="H4916">
        <f>IF(C4916="","",VLOOKUP(C4916,Classes_finales!B:D,Classes_finales!C$1,TRUE))</f>
        <v>15</v>
      </c>
      <c r="I4916">
        <f t="shared" si="76"/>
        <v>20</v>
      </c>
      <c r="J4916" s="31">
        <f>Classes_finales!$W$30*C4916^3+Classes_finales!$W$31*C4916^2+Classes_finales!$W$32*C4916+Classes_finales!$W$33</f>
        <v>0.36553635025997022</v>
      </c>
      <c r="K4916">
        <f>IF(OR(C4916&lt;10,C4916&gt;450),0,IF(H4916&gt;=MAX(Classes_finales!D:D),$M$1,Donnees_SIG!J4916))</f>
        <v>0.36553635025997022</v>
      </c>
      <c r="P4916" t="s">
        <v>39</v>
      </c>
    </row>
    <row r="4917" spans="1:16">
      <c r="A4917" t="s">
        <v>9868</v>
      </c>
      <c r="B4917" s="31" t="s">
        <v>9869</v>
      </c>
      <c r="C4917">
        <v>26.46159935</v>
      </c>
      <c r="D4917" t="s">
        <v>37</v>
      </c>
      <c r="E4917">
        <v>793140.26362090802</v>
      </c>
      <c r="F4917">
        <v>9638842.9541375693</v>
      </c>
      <c r="G4917">
        <f>IF(C4917="","",VLOOKUP(C4917,Classes_detaillees!B:D,Classes_detaillees!C$1,TRUE))</f>
        <v>30</v>
      </c>
      <c r="H4917">
        <f>IF(C4917="","",VLOOKUP(C4917,Classes_finales!B:D,Classes_finales!C$1,TRUE))</f>
        <v>30</v>
      </c>
      <c r="I4917">
        <f t="shared" si="76"/>
        <v>20</v>
      </c>
      <c r="J4917" s="31">
        <f>Classes_finales!$W$30*C4917^3+Classes_finales!$W$31*C4917^2+Classes_finales!$W$32*C4917+Classes_finales!$W$33</f>
        <v>2.197863899257321</v>
      </c>
      <c r="K4917">
        <f>IF(OR(C4917&lt;10,C4917&gt;450),0,IF(H4917&gt;=MAX(Classes_finales!D:D),$M$1,Donnees_SIG!J4917))</f>
        <v>2.197863899257321</v>
      </c>
      <c r="P4917" t="s">
        <v>39</v>
      </c>
    </row>
    <row r="4918" spans="1:16">
      <c r="A4918" t="s">
        <v>9870</v>
      </c>
      <c r="B4918" t="s">
        <v>9871</v>
      </c>
      <c r="C4918">
        <v>31.278099059999999</v>
      </c>
      <c r="D4918" t="s">
        <v>37</v>
      </c>
      <c r="E4918">
        <v>791769.83794924105</v>
      </c>
      <c r="F4918">
        <v>9638211.02314841</v>
      </c>
      <c r="G4918">
        <f>IF(C4918="","",VLOOKUP(C4918,Classes_detaillees!B:D,Classes_detaillees!C$1,TRUE))</f>
        <v>35</v>
      </c>
      <c r="H4918">
        <f>IF(C4918="","",VLOOKUP(C4918,Classes_finales!B:D,Classes_finales!C$1,TRUE))</f>
        <v>35</v>
      </c>
      <c r="I4918">
        <f t="shared" si="76"/>
        <v>20</v>
      </c>
      <c r="J4918" s="31">
        <f>Classes_finales!$W$30*C4918^3+Classes_finales!$W$31*C4918^2+Classes_finales!$W$32*C4918+Classes_finales!$W$33</f>
        <v>2.8423272216294899</v>
      </c>
      <c r="K4918">
        <f>IF(OR(C4918&lt;10,C4918&gt;450),0,IF(H4918&gt;=MAX(Classes_finales!D:D),$M$1,Donnees_SIG!J4918))</f>
        <v>2.8423272216294899</v>
      </c>
      <c r="P4918" t="s">
        <v>39</v>
      </c>
    </row>
    <row r="4919" spans="1:16">
      <c r="A4919" t="s">
        <v>9872</v>
      </c>
      <c r="B4919" s="31" t="s">
        <v>9873</v>
      </c>
      <c r="C4919">
        <v>28.28429985</v>
      </c>
      <c r="D4919" t="s">
        <v>37</v>
      </c>
      <c r="E4919">
        <v>790694.36736611603</v>
      </c>
      <c r="F4919">
        <v>9638244.6932238191</v>
      </c>
      <c r="G4919">
        <f>IF(C4919="","",VLOOKUP(C4919,Classes_detaillees!B:D,Classes_detaillees!C$1,TRUE))</f>
        <v>30</v>
      </c>
      <c r="H4919">
        <f>IF(C4919="","",VLOOKUP(C4919,Classes_finales!B:D,Classes_finales!C$1,TRUE))</f>
        <v>30</v>
      </c>
      <c r="I4919">
        <f t="shared" si="76"/>
        <v>20</v>
      </c>
      <c r="J4919" s="31">
        <f>Classes_finales!$W$30*C4919^3+Classes_finales!$W$31*C4919^2+Classes_finales!$W$32*C4919+Classes_finales!$W$33</f>
        <v>2.4391305081927546</v>
      </c>
      <c r="K4919">
        <f>IF(OR(C4919&lt;10,C4919&gt;450),0,IF(H4919&gt;=MAX(Classes_finales!D:D),$M$1,Donnees_SIG!J4919))</f>
        <v>2.4391305081927546</v>
      </c>
      <c r="P4919" t="s">
        <v>39</v>
      </c>
    </row>
    <row r="4920" spans="1:16">
      <c r="A4920" t="s">
        <v>9874</v>
      </c>
      <c r="B4920" t="s">
        <v>9875</v>
      </c>
      <c r="C4920">
        <v>241.79460144000001</v>
      </c>
      <c r="D4920" t="s">
        <v>37</v>
      </c>
      <c r="E4920">
        <v>790651.60500530095</v>
      </c>
      <c r="F4920">
        <v>9638086.2479411904</v>
      </c>
      <c r="G4920">
        <f>IF(C4920="","",VLOOKUP(C4920,Classes_detaillees!B:D,Classes_detaillees!C$1,TRUE))</f>
        <v>245</v>
      </c>
      <c r="H4920">
        <f>IF(C4920="","",VLOOKUP(C4920,Classes_finales!B:D,Classes_finales!C$1,TRUE))</f>
        <v>80</v>
      </c>
      <c r="I4920">
        <f t="shared" si="76"/>
        <v>20</v>
      </c>
      <c r="J4920" s="31">
        <f>Classes_finales!$W$30*C4920^3+Classes_finales!$W$31*C4920^2+Classes_finales!$W$32*C4920+Classes_finales!$W$33</f>
        <v>-140.82603747853551</v>
      </c>
      <c r="K4920">
        <f>IF(OR(C4920&lt;10,C4920&gt;450),0,IF(H4920&gt;=MAX(Classes_finales!D:D),$M$1,Donnees_SIG!J4920))</f>
        <v>7.914299999999999</v>
      </c>
      <c r="P4920" t="s">
        <v>39</v>
      </c>
    </row>
    <row r="4921" spans="1:16">
      <c r="A4921" t="s">
        <v>9876</v>
      </c>
      <c r="B4921" s="31" t="s">
        <v>9877</v>
      </c>
      <c r="C4921">
        <v>63.388999939000001</v>
      </c>
      <c r="D4921" t="s">
        <v>37</v>
      </c>
      <c r="E4921">
        <v>792082.43494547799</v>
      </c>
      <c r="F4921">
        <v>9639692.0932882</v>
      </c>
      <c r="G4921">
        <f>IF(C4921="","",VLOOKUP(C4921,Classes_detaillees!B:D,Classes_detaillees!C$1,TRUE))</f>
        <v>65</v>
      </c>
      <c r="H4921">
        <f>IF(C4921="","",VLOOKUP(C4921,Classes_finales!B:D,Classes_finales!C$1,TRUE))</f>
        <v>70</v>
      </c>
      <c r="I4921">
        <f t="shared" si="76"/>
        <v>20</v>
      </c>
      <c r="J4921" s="31">
        <f>Classes_finales!$W$30*C4921^3+Classes_finales!$W$31*C4921^2+Classes_finales!$W$32*C4921+Classes_finales!$W$33</f>
        <v>6.8749481697645969</v>
      </c>
      <c r="K4921">
        <f>IF(OR(C4921&lt;10,C4921&gt;450),0,IF(H4921&gt;=MAX(Classes_finales!D:D),$M$1,Donnees_SIG!J4921))</f>
        <v>6.8749481697645969</v>
      </c>
      <c r="P4921" t="s">
        <v>39</v>
      </c>
    </row>
    <row r="4922" spans="1:16">
      <c r="A4922" t="s">
        <v>9878</v>
      </c>
      <c r="B4922" t="s">
        <v>9879</v>
      </c>
      <c r="C4922">
        <v>34.321098327999998</v>
      </c>
      <c r="D4922" t="s">
        <v>37</v>
      </c>
      <c r="E4922">
        <v>790783.84361445403</v>
      </c>
      <c r="F4922">
        <v>9638226.9330260903</v>
      </c>
      <c r="G4922">
        <f>IF(C4922="","",VLOOKUP(C4922,Classes_detaillees!B:D,Classes_detaillees!C$1,TRUE))</f>
        <v>35</v>
      </c>
      <c r="H4922">
        <f>IF(C4922="","",VLOOKUP(C4922,Classes_finales!B:D,Classes_finales!C$1,TRUE))</f>
        <v>35</v>
      </c>
      <c r="I4922">
        <f t="shared" si="76"/>
        <v>20</v>
      </c>
      <c r="J4922" s="31">
        <f>Classes_finales!$W$30*C4922^3+Classes_finales!$W$31*C4922^2+Classes_finales!$W$32*C4922+Classes_finales!$W$33</f>
        <v>3.2580712592324041</v>
      </c>
      <c r="K4922">
        <f>IF(OR(C4922&lt;10,C4922&gt;450),0,IF(H4922&gt;=MAX(Classes_finales!D:D),$M$1,Donnees_SIG!J4922))</f>
        <v>3.2580712592324041</v>
      </c>
      <c r="P4922" t="s">
        <v>39</v>
      </c>
    </row>
    <row r="4923" spans="1:16">
      <c r="A4923" t="s">
        <v>9880</v>
      </c>
      <c r="B4923" t="s">
        <v>9881</v>
      </c>
      <c r="C4923">
        <v>102.83879852</v>
      </c>
      <c r="D4923" t="s">
        <v>37</v>
      </c>
      <c r="E4923">
        <v>790356.26275030198</v>
      </c>
      <c r="F4923">
        <v>9637592.4964072704</v>
      </c>
      <c r="G4923">
        <f>IF(C4923="","",VLOOKUP(C4923,Classes_detaillees!B:D,Classes_detaillees!C$1,TRUE))</f>
        <v>105</v>
      </c>
      <c r="H4923">
        <f>IF(C4923="","",VLOOKUP(C4923,Classes_finales!B:D,Classes_finales!C$1,TRUE))</f>
        <v>80</v>
      </c>
      <c r="I4923">
        <f t="shared" si="76"/>
        <v>20</v>
      </c>
      <c r="J4923" s="31">
        <f>Classes_finales!$W$30*C4923^3+Classes_finales!$W$31*C4923^2+Classes_finales!$W$32*C4923+Classes_finales!$W$33</f>
        <v>6.8885389749602943</v>
      </c>
      <c r="K4923">
        <f>IF(OR(C4923&lt;10,C4923&gt;450),0,IF(H4923&gt;=MAX(Classes_finales!D:D),$M$1,Donnees_SIG!J4923))</f>
        <v>7.914299999999999</v>
      </c>
      <c r="P4923" t="s">
        <v>39</v>
      </c>
    </row>
    <row r="4924" spans="1:16">
      <c r="A4924" t="s">
        <v>9882</v>
      </c>
      <c r="B4924" t="s">
        <v>9883</v>
      </c>
      <c r="C4924">
        <v>269.41171265000003</v>
      </c>
      <c r="D4924" t="s">
        <v>37</v>
      </c>
      <c r="E4924">
        <v>791178.44994586101</v>
      </c>
      <c r="F4924">
        <v>9638805.7780452706</v>
      </c>
      <c r="G4924">
        <f>IF(C4924="","",VLOOKUP(C4924,Classes_detaillees!B:D,Classes_detaillees!C$1,TRUE))</f>
        <v>270</v>
      </c>
      <c r="H4924">
        <f>IF(C4924="","",VLOOKUP(C4924,Classes_finales!B:D,Classes_finales!C$1,TRUE))</f>
        <v>80</v>
      </c>
      <c r="I4924">
        <f t="shared" si="76"/>
        <v>20</v>
      </c>
      <c r="J4924" s="31">
        <f>Classes_finales!$W$30*C4924^3+Classes_finales!$W$31*C4924^2+Classes_finales!$W$32*C4924+Classes_finales!$W$33</f>
        <v>-216.55873112928813</v>
      </c>
      <c r="K4924">
        <f>IF(OR(C4924&lt;10,C4924&gt;450),0,IF(H4924&gt;=MAX(Classes_finales!D:D),$M$1,Donnees_SIG!J4924))</f>
        <v>7.914299999999999</v>
      </c>
      <c r="P4924" t="s">
        <v>39</v>
      </c>
    </row>
    <row r="4925" spans="1:16">
      <c r="A4925" t="s">
        <v>9884</v>
      </c>
      <c r="B4925" t="s">
        <v>9885</v>
      </c>
      <c r="C4925">
        <v>345.63870238999999</v>
      </c>
      <c r="D4925" t="s">
        <v>37</v>
      </c>
      <c r="E4925">
        <v>791391.59637800499</v>
      </c>
      <c r="F4925">
        <v>9638566.1929772403</v>
      </c>
      <c r="G4925">
        <f>IF(C4925="","",VLOOKUP(C4925,Classes_detaillees!B:D,Classes_detaillees!C$1,TRUE))</f>
        <v>350</v>
      </c>
      <c r="H4925">
        <f>IF(C4925="","",VLOOKUP(C4925,Classes_finales!B:D,Classes_finales!C$1,TRUE))</f>
        <v>80</v>
      </c>
      <c r="I4925">
        <f t="shared" si="76"/>
        <v>20</v>
      </c>
      <c r="J4925" s="31">
        <f>Classes_finales!$W$30*C4925^3+Classes_finales!$W$31*C4925^2+Classes_finales!$W$32*C4925+Classes_finales!$W$33</f>
        <v>-543.8276528389739</v>
      </c>
      <c r="K4925">
        <f>IF(OR(C4925&lt;10,C4925&gt;450),0,IF(H4925&gt;=MAX(Classes_finales!D:D),$M$1,Donnees_SIG!J4925))</f>
        <v>7.914299999999999</v>
      </c>
      <c r="P4925" t="s">
        <v>39</v>
      </c>
    </row>
    <row r="4926" spans="1:16">
      <c r="A4926" t="s">
        <v>9886</v>
      </c>
      <c r="B4926" t="s">
        <v>9887</v>
      </c>
      <c r="C4926">
        <v>148.91409302</v>
      </c>
      <c r="D4926" t="s">
        <v>37</v>
      </c>
      <c r="E4926">
        <v>790355.175727161</v>
      </c>
      <c r="F4926">
        <v>9638839.7881086096</v>
      </c>
      <c r="G4926">
        <f>IF(C4926="","",VLOOKUP(C4926,Classes_detaillees!B:D,Classes_detaillees!C$1,TRUE))</f>
        <v>150</v>
      </c>
      <c r="H4926">
        <f>IF(C4926="","",VLOOKUP(C4926,Classes_finales!B:D,Classes_finales!C$1,TRUE))</f>
        <v>80</v>
      </c>
      <c r="I4926">
        <f t="shared" si="76"/>
        <v>20</v>
      </c>
      <c r="J4926" s="31">
        <f>Classes_finales!$W$30*C4926^3+Classes_finales!$W$31*C4926^2+Classes_finales!$W$32*C4926+Classes_finales!$W$33</f>
        <v>-9.2632052000534095</v>
      </c>
      <c r="K4926">
        <f>IF(OR(C4926&lt;10,C4926&gt;450),0,IF(H4926&gt;=MAX(Classes_finales!D:D),$M$1,Donnees_SIG!J4926))</f>
        <v>7.914299999999999</v>
      </c>
      <c r="P4926" t="s">
        <v>39</v>
      </c>
    </row>
    <row r="4927" spans="1:16">
      <c r="A4927" t="s">
        <v>9888</v>
      </c>
      <c r="B4927" t="s">
        <v>9889</v>
      </c>
      <c r="C4927">
        <v>34.231399535999998</v>
      </c>
      <c r="D4927" t="s">
        <v>37</v>
      </c>
      <c r="E4927">
        <v>790539.50825347798</v>
      </c>
      <c r="F4927">
        <v>9637788.6192031503</v>
      </c>
      <c r="G4927">
        <f>IF(C4927="","",VLOOKUP(C4927,Classes_detaillees!B:D,Classes_detaillees!C$1,TRUE))</f>
        <v>35</v>
      </c>
      <c r="H4927">
        <f>IF(C4927="","",VLOOKUP(C4927,Classes_finales!B:D,Classes_finales!C$1,TRUE))</f>
        <v>35</v>
      </c>
      <c r="I4927">
        <f t="shared" si="76"/>
        <v>20</v>
      </c>
      <c r="J4927" s="31">
        <f>Classes_finales!$W$30*C4927^3+Classes_finales!$W$31*C4927^2+Classes_finales!$W$32*C4927+Classes_finales!$W$33</f>
        <v>3.2457624518770696</v>
      </c>
      <c r="K4927">
        <f>IF(OR(C4927&lt;10,C4927&gt;450),0,IF(H4927&gt;=MAX(Classes_finales!D:D),$M$1,Donnees_SIG!J4927))</f>
        <v>3.2457624518770696</v>
      </c>
      <c r="P4927" t="s">
        <v>39</v>
      </c>
    </row>
    <row r="4928" spans="1:16">
      <c r="A4928" t="s">
        <v>9890</v>
      </c>
      <c r="B4928" s="31" t="s">
        <v>9891</v>
      </c>
      <c r="C4928">
        <v>43.435699462999999</v>
      </c>
      <c r="D4928" t="s">
        <v>37</v>
      </c>
      <c r="E4928">
        <v>790789.24276353698</v>
      </c>
      <c r="F4928">
        <v>9638286.6874055304</v>
      </c>
      <c r="G4928">
        <f>IF(C4928="","",VLOOKUP(C4928,Classes_detaillees!B:D,Classes_detaillees!C$1,TRUE))</f>
        <v>45</v>
      </c>
      <c r="H4928">
        <f>IF(C4928="","",VLOOKUP(C4928,Classes_finales!B:D,Classes_finales!C$1,TRUE))</f>
        <v>50</v>
      </c>
      <c r="I4928">
        <f t="shared" si="76"/>
        <v>20</v>
      </c>
      <c r="J4928" s="31">
        <f>Classes_finales!$W$30*C4928^3+Classes_finales!$W$31*C4928^2+Classes_finales!$W$32*C4928+Classes_finales!$W$33</f>
        <v>4.5054753482790684</v>
      </c>
      <c r="K4928">
        <f>IF(OR(C4928&lt;10,C4928&gt;450),0,IF(H4928&gt;=MAX(Classes_finales!D:D),$M$1,Donnees_SIG!J4928))</f>
        <v>4.5054753482790684</v>
      </c>
      <c r="P4928" t="s">
        <v>39</v>
      </c>
    </row>
    <row r="4929" spans="1:16">
      <c r="A4929" t="s">
        <v>9892</v>
      </c>
      <c r="B4929" t="s">
        <v>9893</v>
      </c>
      <c r="C4929">
        <v>47.249000549000002</v>
      </c>
      <c r="D4929" t="s">
        <v>37</v>
      </c>
      <c r="E4929">
        <v>791426.06877878902</v>
      </c>
      <c r="F4929">
        <v>9638514.0081293993</v>
      </c>
      <c r="G4929">
        <f>IF(C4929="","",VLOOKUP(C4929,Classes_detaillees!B:D,Classes_detaillees!C$1,TRUE))</f>
        <v>50</v>
      </c>
      <c r="H4929">
        <f>IF(C4929="","",VLOOKUP(C4929,Classes_finales!B:D,Classes_finales!C$1,TRUE))</f>
        <v>50</v>
      </c>
      <c r="I4929">
        <f t="shared" si="76"/>
        <v>20</v>
      </c>
      <c r="J4929" s="31">
        <f>Classes_finales!$W$30*C4929^3+Classes_finales!$W$31*C4929^2+Classes_finales!$W$32*C4929+Classes_finales!$W$33</f>
        <v>5.012560162450308</v>
      </c>
      <c r="K4929">
        <f>IF(OR(C4929&lt;10,C4929&gt;450),0,IF(H4929&gt;=MAX(Classes_finales!D:D),$M$1,Donnees_SIG!J4929))</f>
        <v>5.012560162450308</v>
      </c>
      <c r="P4929" t="s">
        <v>39</v>
      </c>
    </row>
    <row r="4930" spans="1:16">
      <c r="A4930" t="s">
        <v>9894</v>
      </c>
      <c r="B4930" s="31" t="s">
        <v>9895</v>
      </c>
      <c r="C4930">
        <v>74.384101868000002</v>
      </c>
      <c r="D4930" t="s">
        <v>37</v>
      </c>
      <c r="E4930">
        <v>790831.62650561496</v>
      </c>
      <c r="F4930">
        <v>9638625.0985136498</v>
      </c>
      <c r="G4930">
        <f>IF(C4930="","",VLOOKUP(C4930,Classes_detaillees!B:D,Classes_detaillees!C$1,TRUE))</f>
        <v>75</v>
      </c>
      <c r="H4930">
        <f>IF(C4930="","",VLOOKUP(C4930,Classes_finales!B:D,Classes_finales!C$1,TRUE))</f>
        <v>80</v>
      </c>
      <c r="I4930">
        <f t="shared" si="76"/>
        <v>20</v>
      </c>
      <c r="J4930" s="31">
        <f>Classes_finales!$W$30*C4930^3+Classes_finales!$W$31*C4930^2+Classes_finales!$W$32*C4930+Classes_finales!$W$33</f>
        <v>7.6960068446875365</v>
      </c>
      <c r="K4930">
        <f>IF(OR(C4930&lt;10,C4930&gt;450),0,IF(H4930&gt;=MAX(Classes_finales!D:D),$M$1,Donnees_SIG!J4930))</f>
        <v>7.914299999999999</v>
      </c>
      <c r="P4930" t="s">
        <v>39</v>
      </c>
    </row>
    <row r="4931" spans="1:16">
      <c r="A4931" t="s">
        <v>9896</v>
      </c>
      <c r="B4931" t="s">
        <v>9897</v>
      </c>
      <c r="C4931">
        <v>97.519897460999999</v>
      </c>
      <c r="D4931" t="s">
        <v>37</v>
      </c>
      <c r="E4931">
        <v>784483.37001871096</v>
      </c>
      <c r="F4931">
        <v>9636426.4652137794</v>
      </c>
      <c r="G4931">
        <f>IF(C4931="","",VLOOKUP(C4931,Classes_detaillees!B:D,Classes_detaillees!C$1,TRUE))</f>
        <v>100</v>
      </c>
      <c r="H4931">
        <f>IF(C4931="","",VLOOKUP(C4931,Classes_finales!B:D,Classes_finales!C$1,TRUE))</f>
        <v>80</v>
      </c>
      <c r="I4931">
        <f t="shared" ref="I4931:I4994" si="77">IF(E4931="","",20)</f>
        <v>20</v>
      </c>
      <c r="J4931" s="31">
        <f>Classes_finales!$W$30*C4931^3+Classes_finales!$W$31*C4931^2+Classes_finales!$W$32*C4931+Classes_finales!$W$33</f>
        <v>7.4449302167567915</v>
      </c>
      <c r="K4931">
        <f>IF(OR(C4931&lt;10,C4931&gt;450),0,IF(H4931&gt;=MAX(Classes_finales!D:D),$M$1,Donnees_SIG!J4931))</f>
        <v>7.914299999999999</v>
      </c>
      <c r="P4931" t="s">
        <v>39</v>
      </c>
    </row>
    <row r="4932" spans="1:16">
      <c r="A4932" t="s">
        <v>9898</v>
      </c>
      <c r="B4932" t="s">
        <v>9899</v>
      </c>
      <c r="C4932">
        <v>51.225898743000002</v>
      </c>
      <c r="D4932" t="s">
        <v>37</v>
      </c>
      <c r="E4932">
        <v>786714.34336995496</v>
      </c>
      <c r="F4932">
        <v>9636341.1660606805</v>
      </c>
      <c r="G4932">
        <f>IF(C4932="","",VLOOKUP(C4932,Classes_detaillees!B:D,Classes_detaillees!C$1,TRUE))</f>
        <v>55</v>
      </c>
      <c r="H4932">
        <f>IF(C4932="","",VLOOKUP(C4932,Classes_finales!B:D,Classes_finales!C$1,TRUE))</f>
        <v>60</v>
      </c>
      <c r="I4932">
        <f t="shared" si="77"/>
        <v>20</v>
      </c>
      <c r="J4932" s="31">
        <f>Classes_finales!$W$30*C4932^3+Classes_finales!$W$31*C4932^2+Classes_finales!$W$32*C4932+Classes_finales!$W$33</f>
        <v>5.5216274420117735</v>
      </c>
      <c r="K4932">
        <f>IF(OR(C4932&lt;10,C4932&gt;450),0,IF(H4932&gt;=MAX(Classes_finales!D:D),$M$1,Donnees_SIG!J4932))</f>
        <v>5.5216274420117735</v>
      </c>
      <c r="P4932" t="s">
        <v>39</v>
      </c>
    </row>
    <row r="4933" spans="1:16">
      <c r="A4933" t="s">
        <v>9900</v>
      </c>
      <c r="B4933" s="31" t="s">
        <v>9901</v>
      </c>
      <c r="C4933">
        <v>74.567001343000001</v>
      </c>
      <c r="D4933" t="s">
        <v>37</v>
      </c>
      <c r="E4933">
        <v>793408.42354189896</v>
      </c>
      <c r="F4933">
        <v>9639156.2423433792</v>
      </c>
      <c r="G4933">
        <f>IF(C4933="","",VLOOKUP(C4933,Classes_detaillees!B:D,Classes_detaillees!C$1,TRUE))</f>
        <v>75</v>
      </c>
      <c r="H4933">
        <f>IF(C4933="","",VLOOKUP(C4933,Classes_finales!B:D,Classes_finales!C$1,TRUE))</f>
        <v>80</v>
      </c>
      <c r="I4933">
        <f t="shared" si="77"/>
        <v>20</v>
      </c>
      <c r="J4933" s="31">
        <f>Classes_finales!$W$30*C4933^3+Classes_finales!$W$31*C4933^2+Classes_finales!$W$32*C4933+Classes_finales!$W$33</f>
        <v>7.7054802679588139</v>
      </c>
      <c r="K4933">
        <f>IF(OR(C4933&lt;10,C4933&gt;450),0,IF(H4933&gt;=MAX(Classes_finales!D:D),$M$1,Donnees_SIG!J4933))</f>
        <v>7.914299999999999</v>
      </c>
      <c r="P4933" t="s">
        <v>39</v>
      </c>
    </row>
    <row r="4934" spans="1:16">
      <c r="A4934" t="s">
        <v>9902</v>
      </c>
      <c r="B4934" t="s">
        <v>9903</v>
      </c>
      <c r="C4934">
        <v>41.369201660000002</v>
      </c>
      <c r="D4934" t="s">
        <v>37</v>
      </c>
      <c r="E4934">
        <v>791438.24874635704</v>
      </c>
      <c r="F4934">
        <v>9639002.6641873997</v>
      </c>
      <c r="G4934">
        <f>IF(C4934="","",VLOOKUP(C4934,Classes_detaillees!B:D,Classes_detaillees!C$1,TRUE))</f>
        <v>45</v>
      </c>
      <c r="H4934">
        <f>IF(C4934="","",VLOOKUP(C4934,Classes_finales!B:D,Classes_finales!C$1,TRUE))</f>
        <v>50</v>
      </c>
      <c r="I4934">
        <f t="shared" si="77"/>
        <v>20</v>
      </c>
      <c r="J4934" s="31">
        <f>Classes_finales!$W$30*C4934^3+Classes_finales!$W$31*C4934^2+Classes_finales!$W$32*C4934+Classes_finales!$W$33</f>
        <v>4.2253174274087311</v>
      </c>
      <c r="K4934">
        <f>IF(OR(C4934&lt;10,C4934&gt;450),0,IF(H4934&gt;=MAX(Classes_finales!D:D),$M$1,Donnees_SIG!J4934))</f>
        <v>4.2253174274087311</v>
      </c>
      <c r="P4934" t="s">
        <v>39</v>
      </c>
    </row>
    <row r="4935" spans="1:16">
      <c r="A4935" t="s">
        <v>9904</v>
      </c>
      <c r="B4935" s="31" t="s">
        <v>9905</v>
      </c>
      <c r="C4935">
        <v>160.74339294000001</v>
      </c>
      <c r="D4935" t="s">
        <v>37</v>
      </c>
      <c r="E4935">
        <v>790639.07259750296</v>
      </c>
      <c r="F4935">
        <v>9638329.6738216504</v>
      </c>
      <c r="G4935">
        <f>IF(C4935="","",VLOOKUP(C4935,Classes_detaillees!B:D,Classes_detaillees!C$1,TRUE))</f>
        <v>165</v>
      </c>
      <c r="H4935">
        <f>IF(C4935="","",VLOOKUP(C4935,Classes_finales!B:D,Classes_finales!C$1,TRUE))</f>
        <v>80</v>
      </c>
      <c r="I4935">
        <f t="shared" si="77"/>
        <v>20</v>
      </c>
      <c r="J4935" s="31">
        <f>Classes_finales!$W$30*C4935^3+Classes_finales!$W$31*C4935^2+Classes_finales!$W$32*C4935+Classes_finales!$W$33</f>
        <v>-17.554001568932346</v>
      </c>
      <c r="K4935">
        <f>IF(OR(C4935&lt;10,C4935&gt;450),0,IF(H4935&gt;=MAX(Classes_finales!D:D),$M$1,Donnees_SIG!J4935))</f>
        <v>7.914299999999999</v>
      </c>
      <c r="P4935" t="s">
        <v>39</v>
      </c>
    </row>
    <row r="4936" spans="1:16">
      <c r="A4936" t="s">
        <v>9906</v>
      </c>
      <c r="B4936" s="31" t="s">
        <v>9907</v>
      </c>
      <c r="C4936">
        <v>104.1434021</v>
      </c>
      <c r="D4936" t="s">
        <v>37</v>
      </c>
      <c r="E4936">
        <v>782996.41694236803</v>
      </c>
      <c r="F4936">
        <v>9635740.1599102691</v>
      </c>
      <c r="G4936">
        <f>IF(C4936="","",VLOOKUP(C4936,Classes_detaillees!B:D,Classes_detaillees!C$1,TRUE))</f>
        <v>105</v>
      </c>
      <c r="H4936">
        <f>IF(C4936="","",VLOOKUP(C4936,Classes_finales!B:D,Classes_finales!C$1,TRUE))</f>
        <v>80</v>
      </c>
      <c r="I4936">
        <f t="shared" si="77"/>
        <v>20</v>
      </c>
      <c r="J4936" s="31">
        <f>Classes_finales!$W$30*C4936^3+Classes_finales!$W$31*C4936^2+Classes_finales!$W$32*C4936+Classes_finales!$W$33</f>
        <v>6.7184550154394884</v>
      </c>
      <c r="K4936">
        <f>IF(OR(C4936&lt;10,C4936&gt;450),0,IF(H4936&gt;=MAX(Classes_finales!D:D),$M$1,Donnees_SIG!J4936))</f>
        <v>7.914299999999999</v>
      </c>
      <c r="P4936" t="s">
        <v>39</v>
      </c>
    </row>
    <row r="4937" spans="1:16">
      <c r="A4937" t="s">
        <v>9908</v>
      </c>
      <c r="B4937" t="s">
        <v>9909</v>
      </c>
      <c r="C4937">
        <v>233.25909424</v>
      </c>
      <c r="D4937" t="s">
        <v>37</v>
      </c>
      <c r="E4937">
        <v>792311.35835651495</v>
      </c>
      <c r="F4937">
        <v>9638656.8738613799</v>
      </c>
      <c r="G4937">
        <f>IF(C4937="","",VLOOKUP(C4937,Classes_detaillees!B:D,Classes_detaillees!C$1,TRUE))</f>
        <v>235</v>
      </c>
      <c r="H4937">
        <f>IF(C4937="","",VLOOKUP(C4937,Classes_finales!B:D,Classes_finales!C$1,TRUE))</f>
        <v>80</v>
      </c>
      <c r="I4937">
        <f t="shared" si="77"/>
        <v>20</v>
      </c>
      <c r="J4937" s="31">
        <f>Classes_finales!$W$30*C4937^3+Classes_finales!$W$31*C4937^2+Classes_finales!$W$32*C4937+Classes_finales!$W$33</f>
        <v>-121.33532329181749</v>
      </c>
      <c r="K4937">
        <f>IF(OR(C4937&lt;10,C4937&gt;450),0,IF(H4937&gt;=MAX(Classes_finales!D:D),$M$1,Donnees_SIG!J4937))</f>
        <v>7.914299999999999</v>
      </c>
      <c r="P4937" t="s">
        <v>39</v>
      </c>
    </row>
    <row r="4938" spans="1:16">
      <c r="A4938" t="s">
        <v>9910</v>
      </c>
      <c r="B4938" t="s">
        <v>9911</v>
      </c>
      <c r="C4938">
        <v>19.930200577000001</v>
      </c>
      <c r="D4938" t="s">
        <v>37</v>
      </c>
      <c r="E4938">
        <v>782513.72840752499</v>
      </c>
      <c r="F4938">
        <v>9635779.6842404101</v>
      </c>
      <c r="G4938">
        <f>IF(C4938="","",VLOOKUP(C4938,Classes_detaillees!B:D,Classes_detaillees!C$1,TRUE))</f>
        <v>20</v>
      </c>
      <c r="H4938">
        <f>IF(C4938="","",VLOOKUP(C4938,Classes_finales!B:D,Classes_finales!C$1,TRUE))</f>
        <v>30</v>
      </c>
      <c r="I4938">
        <f t="shared" si="77"/>
        <v>20</v>
      </c>
      <c r="J4938" s="31">
        <f>Classes_finales!$W$30*C4938^3+Classes_finales!$W$31*C4938^2+Classes_finales!$W$32*C4938+Classes_finales!$W$33</f>
        <v>1.3718661285199505</v>
      </c>
      <c r="K4938">
        <f>IF(OR(C4938&lt;10,C4938&gt;450),0,IF(H4938&gt;=MAX(Classes_finales!D:D),$M$1,Donnees_SIG!J4938))</f>
        <v>1.3718661285199505</v>
      </c>
      <c r="P4938" t="s">
        <v>39</v>
      </c>
    </row>
    <row r="4939" spans="1:16">
      <c r="A4939" t="s">
        <v>9912</v>
      </c>
      <c r="B4939" t="s">
        <v>9913</v>
      </c>
      <c r="C4939">
        <v>57.316898346000002</v>
      </c>
      <c r="D4939" t="s">
        <v>37</v>
      </c>
      <c r="E4939">
        <v>791571.298628374</v>
      </c>
      <c r="F4939">
        <v>9638428.3241252694</v>
      </c>
      <c r="G4939">
        <f>IF(C4939="","",VLOOKUP(C4939,Classes_detaillees!B:D,Classes_detaillees!C$1,TRUE))</f>
        <v>60</v>
      </c>
      <c r="H4939">
        <f>IF(C4939="","",VLOOKUP(C4939,Classes_finales!B:D,Classes_finales!C$1,TRUE))</f>
        <v>60</v>
      </c>
      <c r="I4939">
        <f t="shared" si="77"/>
        <v>20</v>
      </c>
      <c r="J4939" s="31">
        <f>Classes_finales!$W$30*C4939^3+Classes_finales!$W$31*C4939^2+Classes_finales!$W$32*C4939+Classes_finales!$W$33</f>
        <v>6.2451503030421396</v>
      </c>
      <c r="K4939">
        <f>IF(OR(C4939&lt;10,C4939&gt;450),0,IF(H4939&gt;=MAX(Classes_finales!D:D),$M$1,Donnees_SIG!J4939))</f>
        <v>6.2451503030421396</v>
      </c>
      <c r="P4939" t="s">
        <v>39</v>
      </c>
    </row>
    <row r="4940" spans="1:16">
      <c r="A4940" t="s">
        <v>9914</v>
      </c>
      <c r="B4940" t="s">
        <v>9915</v>
      </c>
      <c r="C4940">
        <v>73.453498839999995</v>
      </c>
      <c r="D4940" t="s">
        <v>37</v>
      </c>
      <c r="E4940">
        <v>783579.43343644904</v>
      </c>
      <c r="F4940">
        <v>9635836.3076086808</v>
      </c>
      <c r="G4940">
        <f>IF(C4940="","",VLOOKUP(C4940,Classes_detaillees!B:D,Classes_detaillees!C$1,TRUE))</f>
        <v>75</v>
      </c>
      <c r="H4940">
        <f>IF(C4940="","",VLOOKUP(C4940,Classes_finales!B:D,Classes_finales!C$1,TRUE))</f>
        <v>80</v>
      </c>
      <c r="I4940">
        <f t="shared" si="77"/>
        <v>20</v>
      </c>
      <c r="J4940" s="31">
        <f>Classes_finales!$W$30*C4940^3+Classes_finales!$W$31*C4940^2+Classes_finales!$W$32*C4940+Classes_finales!$W$33</f>
        <v>7.6454759855487229</v>
      </c>
      <c r="K4940">
        <f>IF(OR(C4940&lt;10,C4940&gt;450),0,IF(H4940&gt;=MAX(Classes_finales!D:D),$M$1,Donnees_SIG!J4940))</f>
        <v>7.914299999999999</v>
      </c>
      <c r="P4940" t="s">
        <v>39</v>
      </c>
    </row>
    <row r="4941" spans="1:16">
      <c r="A4941" t="s">
        <v>9916</v>
      </c>
      <c r="B4941" t="s">
        <v>9917</v>
      </c>
      <c r="C4941">
        <v>143.56460571</v>
      </c>
      <c r="D4941" t="s">
        <v>37</v>
      </c>
      <c r="E4941">
        <v>783166.56304040295</v>
      </c>
      <c r="F4941">
        <v>9636032.7776139602</v>
      </c>
      <c r="G4941">
        <f>IF(C4941="","",VLOOKUP(C4941,Classes_detaillees!B:D,Classes_detaillees!C$1,TRUE))</f>
        <v>145</v>
      </c>
      <c r="H4941">
        <f>IF(C4941="","",VLOOKUP(C4941,Classes_finales!B:D,Classes_finales!C$1,TRUE))</f>
        <v>80</v>
      </c>
      <c r="I4941">
        <f t="shared" si="77"/>
        <v>20</v>
      </c>
      <c r="J4941" s="31">
        <f>Classes_finales!$W$30*C4941^3+Classes_finales!$W$31*C4941^2+Classes_finales!$W$32*C4941+Classes_finales!$W$33</f>
        <v>-6.1447387657896719</v>
      </c>
      <c r="K4941">
        <f>IF(OR(C4941&lt;10,C4941&gt;450),0,IF(H4941&gt;=MAX(Classes_finales!D:D),$M$1,Donnees_SIG!J4941))</f>
        <v>7.914299999999999</v>
      </c>
      <c r="P4941" t="s">
        <v>39</v>
      </c>
    </row>
    <row r="4942" spans="1:16">
      <c r="A4942" t="s">
        <v>9918</v>
      </c>
      <c r="B4942" t="s">
        <v>9919</v>
      </c>
      <c r="C4942">
        <v>9.956199646</v>
      </c>
      <c r="D4942" t="s">
        <v>37</v>
      </c>
      <c r="E4942">
        <v>791357.75366155105</v>
      </c>
      <c r="F4942">
        <v>9638505.0371576399</v>
      </c>
      <c r="G4942">
        <f>IF(C4942="","",VLOOKUP(C4942,Classes_detaillees!B:D,Classes_detaillees!C$1,TRUE))</f>
        <v>10</v>
      </c>
      <c r="H4942">
        <f>IF(C4942="","",VLOOKUP(C4942,Classes_finales!B:D,Classes_finales!C$1,TRUE))</f>
        <v>10</v>
      </c>
      <c r="I4942">
        <f t="shared" si="77"/>
        <v>20</v>
      </c>
      <c r="J4942" s="31">
        <f>Classes_finales!$W$30*C4942^3+Classes_finales!$W$31*C4942^2+Classes_finales!$W$32*C4942+Classes_finales!$W$33</f>
        <v>0.28714641763961102</v>
      </c>
      <c r="K4942">
        <f>IF(OR(C4942&lt;10,C4942&gt;450),0,IF(H4942&gt;=MAX(Classes_finales!D:D),$M$1,Donnees_SIG!J4942))</f>
        <v>0</v>
      </c>
      <c r="P4942" t="s">
        <v>39</v>
      </c>
    </row>
    <row r="4943" spans="1:16">
      <c r="A4943" t="s">
        <v>9920</v>
      </c>
      <c r="B4943" s="31" t="s">
        <v>9921</v>
      </c>
      <c r="C4943">
        <v>37.678199767999999</v>
      </c>
      <c r="D4943" t="s">
        <v>37</v>
      </c>
      <c r="E4943">
        <v>783113.58105482406</v>
      </c>
      <c r="F4943">
        <v>9635813.1673065107</v>
      </c>
      <c r="G4943">
        <f>IF(C4943="","",VLOOKUP(C4943,Classes_detaillees!B:D,Classes_detaillees!C$1,TRUE))</f>
        <v>40</v>
      </c>
      <c r="H4943">
        <f>IF(C4943="","",VLOOKUP(C4943,Classes_finales!B:D,Classes_finales!C$1,TRUE))</f>
        <v>40</v>
      </c>
      <c r="I4943">
        <f t="shared" si="77"/>
        <v>20</v>
      </c>
      <c r="J4943" s="31">
        <f>Classes_finales!$W$30*C4943^3+Classes_finales!$W$31*C4943^2+Classes_finales!$W$32*C4943+Classes_finales!$W$33</f>
        <v>3.7196177221611006</v>
      </c>
      <c r="K4943">
        <f>IF(OR(C4943&lt;10,C4943&gt;450),0,IF(H4943&gt;=MAX(Classes_finales!D:D),$M$1,Donnees_SIG!J4943))</f>
        <v>3.7196177221611006</v>
      </c>
      <c r="P4943" t="s">
        <v>39</v>
      </c>
    </row>
    <row r="4944" spans="1:16">
      <c r="A4944" t="s">
        <v>9922</v>
      </c>
      <c r="B4944" t="s">
        <v>9923</v>
      </c>
      <c r="C4944">
        <v>104.39589691</v>
      </c>
      <c r="D4944" t="s">
        <v>37</v>
      </c>
      <c r="E4944">
        <v>783425.61019984004</v>
      </c>
      <c r="F4944">
        <v>9637083.38966446</v>
      </c>
      <c r="G4944">
        <f>IF(C4944="","",VLOOKUP(C4944,Classes_detaillees!B:D,Classes_detaillees!C$1,TRUE))</f>
        <v>105</v>
      </c>
      <c r="H4944">
        <f>IF(C4944="","",VLOOKUP(C4944,Classes_finales!B:D,Classes_finales!C$1,TRUE))</f>
        <v>80</v>
      </c>
      <c r="I4944">
        <f t="shared" si="77"/>
        <v>20</v>
      </c>
      <c r="J4944" s="31">
        <f>Classes_finales!$W$30*C4944^3+Classes_finales!$W$31*C4944^2+Classes_finales!$W$32*C4944+Classes_finales!$W$33</f>
        <v>6.6839532536404729</v>
      </c>
      <c r="K4944">
        <f>IF(OR(C4944&lt;10,C4944&gt;450),0,IF(H4944&gt;=MAX(Classes_finales!D:D),$M$1,Donnees_SIG!J4944))</f>
        <v>7.914299999999999</v>
      </c>
      <c r="P4944" t="s">
        <v>39</v>
      </c>
    </row>
    <row r="4945" spans="1:16">
      <c r="A4945" t="s">
        <v>9924</v>
      </c>
      <c r="B4945" t="s">
        <v>9925</v>
      </c>
      <c r="C4945">
        <v>30.326400756999998</v>
      </c>
      <c r="D4945" t="s">
        <v>37</v>
      </c>
      <c r="E4945">
        <v>784030.61095266102</v>
      </c>
      <c r="F4945">
        <v>9636628.4149086103</v>
      </c>
      <c r="G4945">
        <f>IF(C4945="","",VLOOKUP(C4945,Classes_detaillees!B:D,Classes_detaillees!C$1,TRUE))</f>
        <v>35</v>
      </c>
      <c r="H4945">
        <f>IF(C4945="","",VLOOKUP(C4945,Classes_finales!B:D,Classes_finales!C$1,TRUE))</f>
        <v>35</v>
      </c>
      <c r="I4945">
        <f t="shared" si="77"/>
        <v>20</v>
      </c>
      <c r="J4945" s="31">
        <f>Classes_finales!$W$30*C4945^3+Classes_finales!$W$31*C4945^2+Classes_finales!$W$32*C4945+Classes_finales!$W$33</f>
        <v>2.7133733816228545</v>
      </c>
      <c r="K4945">
        <f>IF(OR(C4945&lt;10,C4945&gt;450),0,IF(H4945&gt;=MAX(Classes_finales!D:D),$M$1,Donnees_SIG!J4945))</f>
        <v>2.7133733816228545</v>
      </c>
      <c r="P4945" t="s">
        <v>39</v>
      </c>
    </row>
    <row r="4946" spans="1:16">
      <c r="A4946" t="s">
        <v>9926</v>
      </c>
      <c r="B4946" t="s">
        <v>9927</v>
      </c>
      <c r="C4946">
        <v>18.601100922000001</v>
      </c>
      <c r="D4946" t="s">
        <v>37</v>
      </c>
      <c r="E4946">
        <v>783368.56573031505</v>
      </c>
      <c r="F4946">
        <v>9636981.8362582996</v>
      </c>
      <c r="G4946">
        <f>IF(C4946="","",VLOOKUP(C4946,Classes_detaillees!B:D,Classes_detaillees!C$1,TRUE))</f>
        <v>20</v>
      </c>
      <c r="H4946">
        <f>IF(C4946="","",VLOOKUP(C4946,Classes_finales!B:D,Classes_finales!C$1,TRUE))</f>
        <v>30</v>
      </c>
      <c r="I4946">
        <f t="shared" si="77"/>
        <v>20</v>
      </c>
      <c r="J4946" s="31">
        <f>Classes_finales!$W$30*C4946^3+Classes_finales!$W$31*C4946^2+Classes_finales!$W$32*C4946+Classes_finales!$W$33</f>
        <v>1.2131847707335859</v>
      </c>
      <c r="K4946">
        <f>IF(OR(C4946&lt;10,C4946&gt;450),0,IF(H4946&gt;=MAX(Classes_finales!D:D),$M$1,Donnees_SIG!J4946))</f>
        <v>1.2131847707335859</v>
      </c>
      <c r="P4946" t="s">
        <v>39</v>
      </c>
    </row>
    <row r="4947" spans="1:16">
      <c r="A4947" t="s">
        <v>9928</v>
      </c>
      <c r="B4947" t="s">
        <v>9929</v>
      </c>
      <c r="C4947">
        <v>23.330600739000001</v>
      </c>
      <c r="D4947" t="s">
        <v>37</v>
      </c>
      <c r="E4947">
        <v>791319.94876325899</v>
      </c>
      <c r="F4947">
        <v>9638527.4090810195</v>
      </c>
      <c r="G4947">
        <f>IF(C4947="","",VLOOKUP(C4947,Classes_detaillees!B:D,Classes_detaillees!C$1,TRUE))</f>
        <v>25</v>
      </c>
      <c r="H4947">
        <f>IF(C4947="","",VLOOKUP(C4947,Classes_finales!B:D,Classes_finales!C$1,TRUE))</f>
        <v>30</v>
      </c>
      <c r="I4947">
        <f t="shared" si="77"/>
        <v>20</v>
      </c>
      <c r="J4947" s="31">
        <f>Classes_finales!$W$30*C4947^3+Classes_finales!$W$31*C4947^2+Classes_finales!$W$32*C4947+Classes_finales!$W$33</f>
        <v>1.7933236101235361</v>
      </c>
      <c r="K4947">
        <f>IF(OR(C4947&lt;10,C4947&gt;450),0,IF(H4947&gt;=MAX(Classes_finales!D:D),$M$1,Donnees_SIG!J4947))</f>
        <v>1.7933236101235361</v>
      </c>
      <c r="P4947" t="s">
        <v>39</v>
      </c>
    </row>
    <row r="4948" spans="1:16">
      <c r="A4948" t="s">
        <v>9930</v>
      </c>
      <c r="B4948" t="s">
        <v>9931</v>
      </c>
      <c r="C4948">
        <v>118.0094986</v>
      </c>
      <c r="D4948" t="s">
        <v>37</v>
      </c>
      <c r="E4948">
        <v>783059.69159501197</v>
      </c>
      <c r="F4948">
        <v>9635755.2274435591</v>
      </c>
      <c r="G4948">
        <f>IF(C4948="","",VLOOKUP(C4948,Classes_detaillees!B:D,Classes_detaillees!C$1,TRUE))</f>
        <v>120</v>
      </c>
      <c r="H4948">
        <f>IF(C4948="","",VLOOKUP(C4948,Classes_finales!B:D,Classes_finales!C$1,TRUE))</f>
        <v>80</v>
      </c>
      <c r="I4948">
        <f t="shared" si="77"/>
        <v>20</v>
      </c>
      <c r="J4948" s="31">
        <f>Classes_finales!$W$30*C4948^3+Classes_finales!$W$31*C4948^2+Classes_finales!$W$32*C4948+Classes_finales!$W$33</f>
        <v>4.0061961927686571</v>
      </c>
      <c r="K4948">
        <f>IF(OR(C4948&lt;10,C4948&gt;450),0,IF(H4948&gt;=MAX(Classes_finales!D:D),$M$1,Donnees_SIG!J4948))</f>
        <v>7.914299999999999</v>
      </c>
      <c r="P4948" t="s">
        <v>39</v>
      </c>
    </row>
    <row r="4949" spans="1:16">
      <c r="A4949" t="s">
        <v>9932</v>
      </c>
      <c r="B4949" t="s">
        <v>9933</v>
      </c>
      <c r="C4949">
        <v>141.38879395000001</v>
      </c>
      <c r="D4949" t="s">
        <v>37</v>
      </c>
      <c r="E4949">
        <v>793396.78450060601</v>
      </c>
      <c r="F4949">
        <v>9639411.4438679405</v>
      </c>
      <c r="G4949">
        <f>IF(C4949="","",VLOOKUP(C4949,Classes_detaillees!B:D,Classes_detaillees!C$1,TRUE))</f>
        <v>145</v>
      </c>
      <c r="H4949">
        <f>IF(C4949="","",VLOOKUP(C4949,Classes_finales!B:D,Classes_finales!C$1,TRUE))</f>
        <v>80</v>
      </c>
      <c r="I4949">
        <f t="shared" si="77"/>
        <v>20</v>
      </c>
      <c r="J4949" s="31">
        <f>Classes_finales!$W$30*C4949^3+Classes_finales!$W$31*C4949^2+Classes_finales!$W$32*C4949+Classes_finales!$W$33</f>
        <v>-4.9824140504741816</v>
      </c>
      <c r="K4949">
        <f>IF(OR(C4949&lt;10,C4949&gt;450),0,IF(H4949&gt;=MAX(Classes_finales!D:D),$M$1,Donnees_SIG!J4949))</f>
        <v>7.914299999999999</v>
      </c>
      <c r="P4949" t="s">
        <v>39</v>
      </c>
    </row>
    <row r="4950" spans="1:16">
      <c r="A4950" t="s">
        <v>9934</v>
      </c>
      <c r="B4950" t="s">
        <v>9935</v>
      </c>
      <c r="C4950">
        <v>156.07279968</v>
      </c>
      <c r="D4950" t="s">
        <v>37</v>
      </c>
      <c r="E4950">
        <v>790890.43726349995</v>
      </c>
      <c r="F4950">
        <v>9638442.1702609602</v>
      </c>
      <c r="G4950">
        <f>IF(C4950="","",VLOOKUP(C4950,Classes_detaillees!B:D,Classes_detaillees!C$1,TRUE))</f>
        <v>160</v>
      </c>
      <c r="H4950">
        <f>IF(C4950="","",VLOOKUP(C4950,Classes_finales!B:D,Classes_finales!C$1,TRUE))</f>
        <v>80</v>
      </c>
      <c r="I4950">
        <f t="shared" si="77"/>
        <v>20</v>
      </c>
      <c r="J4950" s="31">
        <f>Classes_finales!$W$30*C4950^3+Classes_finales!$W$31*C4950^2+Classes_finales!$W$32*C4950+Classes_finales!$W$33</f>
        <v>-14.042645132842075</v>
      </c>
      <c r="K4950">
        <f>IF(OR(C4950&lt;10,C4950&gt;450),0,IF(H4950&gt;=MAX(Classes_finales!D:D),$M$1,Donnees_SIG!J4950))</f>
        <v>7.914299999999999</v>
      </c>
      <c r="P4950" t="s">
        <v>39</v>
      </c>
    </row>
    <row r="4951" spans="1:16">
      <c r="A4951" t="s">
        <v>9936</v>
      </c>
      <c r="B4951" s="31" t="s">
        <v>9937</v>
      </c>
      <c r="C4951">
        <v>16.693000793</v>
      </c>
      <c r="D4951" t="s">
        <v>37</v>
      </c>
      <c r="E4951">
        <v>783013.787004165</v>
      </c>
      <c r="F4951">
        <v>9635755.3800636493</v>
      </c>
      <c r="G4951">
        <f>IF(C4951="","",VLOOKUP(C4951,Classes_detaillees!B:D,Classes_detaillees!C$1,TRUE))</f>
        <v>20</v>
      </c>
      <c r="H4951">
        <f>IF(C4951="","",VLOOKUP(C4951,Classes_finales!B:D,Classes_finales!C$1,TRUE))</f>
        <v>30</v>
      </c>
      <c r="I4951">
        <f t="shared" si="77"/>
        <v>20</v>
      </c>
      <c r="J4951" s="31">
        <f>Classes_finales!$W$30*C4951^3+Classes_finales!$W$31*C4951^2+Classes_finales!$W$32*C4951+Classes_finales!$W$33</f>
        <v>0.99214336261731195</v>
      </c>
      <c r="K4951">
        <f>IF(OR(C4951&lt;10,C4951&gt;450),0,IF(H4951&gt;=MAX(Classes_finales!D:D),$M$1,Donnees_SIG!J4951))</f>
        <v>0.99214336261731195</v>
      </c>
      <c r="P4951" t="s">
        <v>39</v>
      </c>
    </row>
    <row r="4952" spans="1:16">
      <c r="A4952" t="s">
        <v>9938</v>
      </c>
      <c r="B4952" t="s">
        <v>9939</v>
      </c>
      <c r="C4952">
        <v>193.95489502000001</v>
      </c>
      <c r="D4952" t="s">
        <v>37</v>
      </c>
      <c r="E4952">
        <v>790266.99134366598</v>
      </c>
      <c r="F4952">
        <v>9639013.1305600405</v>
      </c>
      <c r="G4952">
        <f>IF(C4952="","",VLOOKUP(C4952,Classes_detaillees!B:D,Classes_detaillees!C$1,TRUE))</f>
        <v>195</v>
      </c>
      <c r="H4952">
        <f>IF(C4952="","",VLOOKUP(C4952,Classes_finales!B:D,Classes_finales!C$1,TRUE))</f>
        <v>80</v>
      </c>
      <c r="I4952">
        <f t="shared" si="77"/>
        <v>20</v>
      </c>
      <c r="J4952" s="31">
        <f>Classes_finales!$W$30*C4952^3+Classes_finales!$W$31*C4952^2+Classes_finales!$W$32*C4952+Classes_finales!$W$33</f>
        <v>-52.606813026112967</v>
      </c>
      <c r="K4952">
        <f>IF(OR(C4952&lt;10,C4952&gt;450),0,IF(H4952&gt;=MAX(Classes_finales!D:D),$M$1,Donnees_SIG!J4952))</f>
        <v>7.914299999999999</v>
      </c>
      <c r="P4952" t="s">
        <v>39</v>
      </c>
    </row>
    <row r="4953" spans="1:16">
      <c r="A4953" t="s">
        <v>9940</v>
      </c>
      <c r="B4953" t="s">
        <v>9941</v>
      </c>
      <c r="C4953">
        <v>47.861698150999999</v>
      </c>
      <c r="D4953" t="s">
        <v>37</v>
      </c>
      <c r="E4953">
        <v>783583.46541407204</v>
      </c>
      <c r="F4953">
        <v>9635969.8005845491</v>
      </c>
      <c r="G4953">
        <f>IF(C4953="","",VLOOKUP(C4953,Classes_detaillees!B:D,Classes_detaillees!C$1,TRUE))</f>
        <v>50</v>
      </c>
      <c r="H4953">
        <f>IF(C4953="","",VLOOKUP(C4953,Classes_finales!B:D,Classes_finales!C$1,TRUE))</f>
        <v>50</v>
      </c>
      <c r="I4953">
        <f t="shared" si="77"/>
        <v>20</v>
      </c>
      <c r="J4953" s="31">
        <f>Classes_finales!$W$30*C4953^3+Classes_finales!$W$31*C4953^2+Classes_finales!$W$32*C4953+Classes_finales!$W$33</f>
        <v>5.0924871681629824</v>
      </c>
      <c r="K4953">
        <f>IF(OR(C4953&lt;10,C4953&gt;450),0,IF(H4953&gt;=MAX(Classes_finales!D:D),$M$1,Donnees_SIG!J4953))</f>
        <v>5.0924871681629824</v>
      </c>
      <c r="P4953" t="s">
        <v>39</v>
      </c>
    </row>
    <row r="4954" spans="1:16">
      <c r="A4954" t="s">
        <v>9942</v>
      </c>
      <c r="B4954" t="s">
        <v>9943</v>
      </c>
      <c r="C4954">
        <v>71.611198424999998</v>
      </c>
      <c r="D4954" t="s">
        <v>37</v>
      </c>
      <c r="E4954">
        <v>790028.47428601503</v>
      </c>
      <c r="F4954">
        <v>9637360.31784104</v>
      </c>
      <c r="G4954">
        <f>IF(C4954="","",VLOOKUP(C4954,Classes_detaillees!B:D,Classes_detaillees!C$1,TRUE))</f>
        <v>75</v>
      </c>
      <c r="H4954">
        <f>IF(C4954="","",VLOOKUP(C4954,Classes_finales!B:D,Classes_finales!C$1,TRUE))</f>
        <v>80</v>
      </c>
      <c r="I4954">
        <f t="shared" si="77"/>
        <v>20</v>
      </c>
      <c r="J4954" s="31">
        <f>Classes_finales!$W$30*C4954^3+Classes_finales!$W$31*C4954^2+Classes_finales!$W$32*C4954+Classes_finales!$W$33</f>
        <v>7.5342583954580338</v>
      </c>
      <c r="K4954">
        <f>IF(OR(C4954&lt;10,C4954&gt;450),0,IF(H4954&gt;=MAX(Classes_finales!D:D),$M$1,Donnees_SIG!J4954))</f>
        <v>7.914299999999999</v>
      </c>
      <c r="P4954" t="s">
        <v>39</v>
      </c>
    </row>
    <row r="4955" spans="1:16">
      <c r="A4955" t="s">
        <v>9944</v>
      </c>
      <c r="B4955" t="s">
        <v>9945</v>
      </c>
      <c r="C4955">
        <v>80.503402710000003</v>
      </c>
      <c r="D4955" t="s">
        <v>37</v>
      </c>
      <c r="E4955">
        <v>784379.80451723502</v>
      </c>
      <c r="F4955">
        <v>9636452.2106007691</v>
      </c>
      <c r="G4955">
        <f>IF(C4955="","",VLOOKUP(C4955,Classes_detaillees!B:D,Classes_detaillees!C$1,TRUE))</f>
        <v>85</v>
      </c>
      <c r="H4955">
        <f>IF(C4955="","",VLOOKUP(C4955,Classes_finales!B:D,Classes_finales!C$1,TRUE))</f>
        <v>80</v>
      </c>
      <c r="I4955">
        <f t="shared" si="77"/>
        <v>20</v>
      </c>
      <c r="J4955" s="31">
        <f>Classes_finales!$W$30*C4955^3+Classes_finales!$W$31*C4955^2+Classes_finales!$W$32*C4955+Classes_finales!$W$33</f>
        <v>7.9261732989402791</v>
      </c>
      <c r="K4955">
        <f>IF(OR(C4955&lt;10,C4955&gt;450),0,IF(H4955&gt;=MAX(Classes_finales!D:D),$M$1,Donnees_SIG!J4955))</f>
        <v>7.914299999999999</v>
      </c>
      <c r="P4955" t="s">
        <v>39</v>
      </c>
    </row>
    <row r="4956" spans="1:16">
      <c r="A4956" t="s">
        <v>9946</v>
      </c>
      <c r="B4956" t="s">
        <v>9947</v>
      </c>
      <c r="C4956">
        <v>75.036003113000007</v>
      </c>
      <c r="D4956" t="s">
        <v>37</v>
      </c>
      <c r="E4956">
        <v>784263.64665006998</v>
      </c>
      <c r="F4956">
        <v>9635473.1204619706</v>
      </c>
      <c r="G4956">
        <f>IF(C4956="","",VLOOKUP(C4956,Classes_detaillees!B:D,Classes_detaillees!C$1,TRUE))</f>
        <v>80</v>
      </c>
      <c r="H4956">
        <f>IF(C4956="","",VLOOKUP(C4956,Classes_finales!B:D,Classes_finales!C$1,TRUE))</f>
        <v>80</v>
      </c>
      <c r="I4956">
        <f t="shared" si="77"/>
        <v>20</v>
      </c>
      <c r="J4956" s="31">
        <f>Classes_finales!$W$30*C4956^3+Classes_finales!$W$31*C4956^2+Classes_finales!$W$32*C4956+Classes_finales!$W$33</f>
        <v>7.7290755715333024</v>
      </c>
      <c r="K4956">
        <f>IF(OR(C4956&lt;10,C4956&gt;450),0,IF(H4956&gt;=MAX(Classes_finales!D:D),$M$1,Donnees_SIG!J4956))</f>
        <v>7.914299999999999</v>
      </c>
      <c r="P4956" t="s">
        <v>39</v>
      </c>
    </row>
    <row r="4957" spans="1:16">
      <c r="A4957" t="s">
        <v>9948</v>
      </c>
      <c r="B4957" t="s">
        <v>9949</v>
      </c>
      <c r="C4957">
        <v>57.490898131999998</v>
      </c>
      <c r="D4957" t="s">
        <v>37</v>
      </c>
      <c r="E4957">
        <v>790228.51092518703</v>
      </c>
      <c r="F4957">
        <v>9637170.5303613208</v>
      </c>
      <c r="G4957">
        <f>IF(C4957="","",VLOOKUP(C4957,Classes_detaillees!B:D,Classes_detaillees!C$1,TRUE))</f>
        <v>60</v>
      </c>
      <c r="H4957">
        <f>IF(C4957="","",VLOOKUP(C4957,Classes_finales!B:D,Classes_finales!C$1,TRUE))</f>
        <v>60</v>
      </c>
      <c r="I4957">
        <f t="shared" si="77"/>
        <v>20</v>
      </c>
      <c r="J4957" s="31">
        <f>Classes_finales!$W$30*C4957^3+Classes_finales!$W$31*C4957^2+Classes_finales!$W$32*C4957+Classes_finales!$W$33</f>
        <v>6.2645973106313786</v>
      </c>
      <c r="K4957">
        <f>IF(OR(C4957&lt;10,C4957&gt;450),0,IF(H4957&gt;=MAX(Classes_finales!D:D),$M$1,Donnees_SIG!J4957))</f>
        <v>6.2645973106313786</v>
      </c>
      <c r="P4957" t="s">
        <v>39</v>
      </c>
    </row>
    <row r="4958" spans="1:16">
      <c r="A4958" t="s">
        <v>9950</v>
      </c>
      <c r="B4958" t="s">
        <v>9951</v>
      </c>
      <c r="C4958">
        <v>66.487396239999995</v>
      </c>
      <c r="D4958" t="s">
        <v>37</v>
      </c>
      <c r="E4958">
        <v>783005.13499491801</v>
      </c>
      <c r="F4958">
        <v>9635784.8942178991</v>
      </c>
      <c r="G4958">
        <f>IF(C4958="","",VLOOKUP(C4958,Classes_detaillees!B:D,Classes_detaillees!C$1,TRUE))</f>
        <v>70</v>
      </c>
      <c r="H4958">
        <f>IF(C4958="","",VLOOKUP(C4958,Classes_finales!B:D,Classes_finales!C$1,TRUE))</f>
        <v>70</v>
      </c>
      <c r="I4958">
        <f t="shared" si="77"/>
        <v>20</v>
      </c>
      <c r="J4958" s="31">
        <f>Classes_finales!$W$30*C4958^3+Classes_finales!$W$31*C4958^2+Classes_finales!$W$32*C4958+Classes_finales!$W$33</f>
        <v>7.1524464202296105</v>
      </c>
      <c r="K4958">
        <f>IF(OR(C4958&lt;10,C4958&gt;450),0,IF(H4958&gt;=MAX(Classes_finales!D:D),$M$1,Donnees_SIG!J4958))</f>
        <v>7.1524464202296105</v>
      </c>
      <c r="P4958" t="s">
        <v>39</v>
      </c>
    </row>
    <row r="4959" spans="1:16">
      <c r="A4959" t="s">
        <v>9952</v>
      </c>
      <c r="B4959" s="31" t="s">
        <v>9953</v>
      </c>
      <c r="C4959">
        <v>68.933296204000001</v>
      </c>
      <c r="D4959" t="s">
        <v>37</v>
      </c>
      <c r="E4959">
        <v>790805.157667147</v>
      </c>
      <c r="F4959">
        <v>9638134.2909996808</v>
      </c>
      <c r="G4959">
        <f>IF(C4959="","",VLOOKUP(C4959,Classes_detaillees!B:D,Classes_detaillees!C$1,TRUE))</f>
        <v>70</v>
      </c>
      <c r="H4959">
        <f>IF(C4959="","",VLOOKUP(C4959,Classes_finales!B:D,Classes_finales!C$1,TRUE))</f>
        <v>70</v>
      </c>
      <c r="I4959">
        <f t="shared" si="77"/>
        <v>20</v>
      </c>
      <c r="J4959" s="31">
        <f>Classes_finales!$W$30*C4959^3+Classes_finales!$W$31*C4959^2+Classes_finales!$W$32*C4959+Classes_finales!$W$33</f>
        <v>7.3474192620141743</v>
      </c>
      <c r="K4959">
        <f>IF(OR(C4959&lt;10,C4959&gt;450),0,IF(H4959&gt;=MAX(Classes_finales!D:D),$M$1,Donnees_SIG!J4959))</f>
        <v>7.3474192620141743</v>
      </c>
      <c r="P4959" t="s">
        <v>39</v>
      </c>
    </row>
    <row r="4960" spans="1:16">
      <c r="A4960" t="s">
        <v>9954</v>
      </c>
      <c r="B4960" t="s">
        <v>9955</v>
      </c>
      <c r="C4960">
        <v>232.49139403999999</v>
      </c>
      <c r="D4960" t="s">
        <v>37</v>
      </c>
      <c r="E4960">
        <v>792097.36080517597</v>
      </c>
      <c r="F4960">
        <v>9638701.4499760401</v>
      </c>
      <c r="G4960">
        <f>IF(C4960="","",VLOOKUP(C4960,Classes_detaillees!B:D,Classes_detaillees!C$1,TRUE))</f>
        <v>235</v>
      </c>
      <c r="H4960">
        <f>IF(C4960="","",VLOOKUP(C4960,Classes_finales!B:D,Classes_finales!C$1,TRUE))</f>
        <v>80</v>
      </c>
      <c r="I4960">
        <f t="shared" si="77"/>
        <v>20</v>
      </c>
      <c r="J4960" s="31">
        <f>Classes_finales!$W$30*C4960^3+Classes_finales!$W$31*C4960^2+Classes_finales!$W$32*C4960+Classes_finales!$W$33</f>
        <v>-119.66764459091118</v>
      </c>
      <c r="K4960">
        <f>IF(OR(C4960&lt;10,C4960&gt;450),0,IF(H4960&gt;=MAX(Classes_finales!D:D),$M$1,Donnees_SIG!J4960))</f>
        <v>7.914299999999999</v>
      </c>
      <c r="P4960" t="s">
        <v>39</v>
      </c>
    </row>
    <row r="4961" spans="1:16">
      <c r="A4961" t="s">
        <v>9956</v>
      </c>
      <c r="B4961" t="s">
        <v>9957</v>
      </c>
      <c r="C4961">
        <v>358.2762146</v>
      </c>
      <c r="D4961" t="s">
        <v>37</v>
      </c>
      <c r="E4961">
        <v>790807.54041536804</v>
      </c>
      <c r="F4961">
        <v>9638484.3519299291</v>
      </c>
      <c r="G4961">
        <f>IF(C4961="","",VLOOKUP(C4961,Classes_detaillees!B:D,Classes_detaillees!C$1,TRUE))</f>
        <v>360</v>
      </c>
      <c r="H4961">
        <f>IF(C4961="","",VLOOKUP(C4961,Classes_finales!B:D,Classes_finales!C$1,TRUE))</f>
        <v>80</v>
      </c>
      <c r="I4961">
        <f t="shared" si="77"/>
        <v>20</v>
      </c>
      <c r="J4961" s="31">
        <f>Classes_finales!$W$30*C4961^3+Classes_finales!$W$31*C4961^2+Classes_finales!$W$32*C4961+Classes_finales!$W$33</f>
        <v>-617.47564761053843</v>
      </c>
      <c r="K4961">
        <f>IF(OR(C4961&lt;10,C4961&gt;450),0,IF(H4961&gt;=MAX(Classes_finales!D:D),$M$1,Donnees_SIG!J4961))</f>
        <v>7.914299999999999</v>
      </c>
      <c r="P4961" t="s">
        <v>39</v>
      </c>
    </row>
    <row r="4962" spans="1:16">
      <c r="A4962" t="s">
        <v>9958</v>
      </c>
      <c r="B4962" t="s">
        <v>9959</v>
      </c>
      <c r="C4962">
        <v>495.17800903</v>
      </c>
      <c r="D4962" t="s">
        <v>37</v>
      </c>
      <c r="E4962">
        <v>791494.73915020202</v>
      </c>
      <c r="F4962">
        <v>9639075.9859547</v>
      </c>
      <c r="G4962">
        <f>IF(C4962="","",VLOOKUP(C4962,Classes_detaillees!B:D,Classes_detaillees!C$1,TRUE))</f>
        <v>500</v>
      </c>
      <c r="H4962">
        <f>IF(C4962="","",VLOOKUP(C4962,Classes_finales!B:D,Classes_finales!C$1,TRUE))</f>
        <v>80</v>
      </c>
      <c r="I4962">
        <f t="shared" si="77"/>
        <v>20</v>
      </c>
      <c r="J4962" s="31">
        <f>Classes_finales!$W$30*C4962^3+Classes_finales!$W$31*C4962^2+Classes_finales!$W$32*C4962+Classes_finales!$W$33</f>
        <v>-1861.224738884616</v>
      </c>
      <c r="K4962">
        <f>IF(OR(C4962&lt;10,C4962&gt;450),0,IF(H4962&gt;=MAX(Classes_finales!D:D),$M$1,Donnees_SIG!J4962))</f>
        <v>0</v>
      </c>
      <c r="P4962" t="s">
        <v>39</v>
      </c>
    </row>
    <row r="4963" spans="1:16">
      <c r="A4963" t="s">
        <v>9960</v>
      </c>
      <c r="B4963" t="s">
        <v>9961</v>
      </c>
      <c r="C4963">
        <v>70.717399596999996</v>
      </c>
      <c r="D4963" t="s">
        <v>37</v>
      </c>
      <c r="E4963">
        <v>790396.22929080005</v>
      </c>
      <c r="F4963">
        <v>9637840.5758934394</v>
      </c>
      <c r="G4963">
        <f>IF(C4963="","",VLOOKUP(C4963,Classes_detaillees!B:D,Classes_detaillees!C$1,TRUE))</f>
        <v>75</v>
      </c>
      <c r="H4963">
        <f>IF(C4963="","",VLOOKUP(C4963,Classes_finales!B:D,Classes_finales!C$1,TRUE))</f>
        <v>80</v>
      </c>
      <c r="I4963">
        <f t="shared" si="77"/>
        <v>20</v>
      </c>
      <c r="J4963" s="31">
        <f>Classes_finales!$W$30*C4963^3+Classes_finales!$W$31*C4963^2+Classes_finales!$W$32*C4963+Classes_finales!$W$33</f>
        <v>7.475126922694912</v>
      </c>
      <c r="K4963">
        <f>IF(OR(C4963&lt;10,C4963&gt;450),0,IF(H4963&gt;=MAX(Classes_finales!D:D),$M$1,Donnees_SIG!J4963))</f>
        <v>7.914299999999999</v>
      </c>
      <c r="P4963" t="s">
        <v>39</v>
      </c>
    </row>
    <row r="4964" spans="1:16">
      <c r="A4964" t="s">
        <v>9962</v>
      </c>
      <c r="B4964" s="31" t="s">
        <v>9963</v>
      </c>
      <c r="C4964">
        <v>27.502700806</v>
      </c>
      <c r="D4964" t="s">
        <v>37</v>
      </c>
      <c r="E4964">
        <v>790153.40772759903</v>
      </c>
      <c r="F4964">
        <v>9637559.4565773699</v>
      </c>
      <c r="G4964">
        <f>IF(C4964="","",VLOOKUP(C4964,Classes_detaillees!B:D,Classes_detaillees!C$1,TRUE))</f>
        <v>30</v>
      </c>
      <c r="H4964">
        <f>IF(C4964="","",VLOOKUP(C4964,Classes_finales!B:D,Classes_finales!C$1,TRUE))</f>
        <v>30</v>
      </c>
      <c r="I4964">
        <f t="shared" si="77"/>
        <v>20</v>
      </c>
      <c r="J4964" s="31">
        <f>Classes_finales!$W$30*C4964^3+Classes_finales!$W$31*C4964^2+Classes_finales!$W$32*C4964+Classes_finales!$W$33</f>
        <v>2.3352204283266502</v>
      </c>
      <c r="K4964">
        <f>IF(OR(C4964&lt;10,C4964&gt;450),0,IF(H4964&gt;=MAX(Classes_finales!D:D),$M$1,Donnees_SIG!J4964))</f>
        <v>2.3352204283266502</v>
      </c>
      <c r="P4964" t="s">
        <v>39</v>
      </c>
    </row>
    <row r="4965" spans="1:16">
      <c r="A4965" t="s">
        <v>9964</v>
      </c>
      <c r="B4965" s="31" t="s">
        <v>9965</v>
      </c>
      <c r="C4965">
        <v>76.876701354999994</v>
      </c>
      <c r="D4965" t="s">
        <v>37</v>
      </c>
      <c r="E4965">
        <v>791700.58560862695</v>
      </c>
      <c r="F4965">
        <v>9638188.0985305402</v>
      </c>
      <c r="G4965">
        <f>IF(C4965="","",VLOOKUP(C4965,Classes_detaillees!B:D,Classes_detaillees!C$1,TRUE))</f>
        <v>80</v>
      </c>
      <c r="H4965">
        <f>IF(C4965="","",VLOOKUP(C4965,Classes_finales!B:D,Classes_finales!C$1,TRUE))</f>
        <v>80</v>
      </c>
      <c r="I4965">
        <f t="shared" si="77"/>
        <v>20</v>
      </c>
      <c r="J4965" s="31">
        <f>Classes_finales!$W$30*C4965^3+Classes_finales!$W$31*C4965^2+Classes_finales!$W$32*C4965+Classes_finales!$W$33</f>
        <v>7.8117762334497112</v>
      </c>
      <c r="K4965">
        <f>IF(OR(C4965&lt;10,C4965&gt;450),0,IF(H4965&gt;=MAX(Classes_finales!D:D),$M$1,Donnees_SIG!J4965))</f>
        <v>7.914299999999999</v>
      </c>
      <c r="P4965" t="s">
        <v>39</v>
      </c>
    </row>
    <row r="4966" spans="1:16">
      <c r="A4966" t="s">
        <v>9966</v>
      </c>
      <c r="B4966" t="s">
        <v>9967</v>
      </c>
      <c r="C4966">
        <v>47.476898192999997</v>
      </c>
      <c r="D4966" t="s">
        <v>37</v>
      </c>
      <c r="E4966">
        <v>790465.24443175201</v>
      </c>
      <c r="F4966">
        <v>9639247.0469802301</v>
      </c>
      <c r="G4966">
        <f>IF(C4966="","",VLOOKUP(C4966,Classes_detaillees!B:D,Classes_detaillees!C$1,TRUE))</f>
        <v>50</v>
      </c>
      <c r="H4966">
        <f>IF(C4966="","",VLOOKUP(C4966,Classes_finales!B:D,Classes_finales!C$1,TRUE))</f>
        <v>50</v>
      </c>
      <c r="I4966">
        <f t="shared" si="77"/>
        <v>20</v>
      </c>
      <c r="J4966" s="31">
        <f>Classes_finales!$W$30*C4966^3+Classes_finales!$W$31*C4966^2+Classes_finales!$W$32*C4966+Classes_finales!$W$33</f>
        <v>5.0423467899871444</v>
      </c>
      <c r="K4966">
        <f>IF(OR(C4966&lt;10,C4966&gt;450),0,IF(H4966&gt;=MAX(Classes_finales!D:D),$M$1,Donnees_SIG!J4966))</f>
        <v>5.0423467899871444</v>
      </c>
      <c r="P4966" t="s">
        <v>39</v>
      </c>
    </row>
    <row r="4967" spans="1:16">
      <c r="A4967" t="s">
        <v>9968</v>
      </c>
      <c r="B4967" t="s">
        <v>9969</v>
      </c>
      <c r="C4967">
        <v>34.898601532000001</v>
      </c>
      <c r="D4967" t="s">
        <v>37</v>
      </c>
      <c r="E4967">
        <v>790737.48461933294</v>
      </c>
      <c r="F4967">
        <v>9638905.2083522901</v>
      </c>
      <c r="G4967">
        <f>IF(C4967="","",VLOOKUP(C4967,Classes_detaillees!B:D,Classes_detaillees!C$1,TRUE))</f>
        <v>35</v>
      </c>
      <c r="H4967">
        <f>IF(C4967="","",VLOOKUP(C4967,Classes_finales!B:D,Classes_finales!C$1,TRUE))</f>
        <v>35</v>
      </c>
      <c r="I4967">
        <f t="shared" si="77"/>
        <v>20</v>
      </c>
      <c r="J4967" s="31">
        <f>Classes_finales!$W$30*C4967^3+Classes_finales!$W$31*C4967^2+Classes_finales!$W$32*C4967+Classes_finales!$W$33</f>
        <v>3.3373688995126014</v>
      </c>
      <c r="K4967">
        <f>IF(OR(C4967&lt;10,C4967&gt;450),0,IF(H4967&gt;=MAX(Classes_finales!D:D),$M$1,Donnees_SIG!J4967))</f>
        <v>3.3373688995126014</v>
      </c>
      <c r="P4967" t="s">
        <v>39</v>
      </c>
    </row>
    <row r="4968" spans="1:16">
      <c r="A4968" t="s">
        <v>9970</v>
      </c>
      <c r="B4968" s="31" t="s">
        <v>9971</v>
      </c>
      <c r="C4968">
        <v>87.453300475999995</v>
      </c>
      <c r="D4968" t="s">
        <v>37</v>
      </c>
      <c r="E4968">
        <v>791509.41979071801</v>
      </c>
      <c r="F4968">
        <v>9639329.45344867</v>
      </c>
      <c r="G4968">
        <f>IF(C4968="","",VLOOKUP(C4968,Classes_detaillees!B:D,Classes_detaillees!C$1,TRUE))</f>
        <v>90</v>
      </c>
      <c r="H4968">
        <f>IF(C4968="","",VLOOKUP(C4968,Classes_finales!B:D,Classes_finales!C$1,TRUE))</f>
        <v>80</v>
      </c>
      <c r="I4968">
        <f t="shared" si="77"/>
        <v>20</v>
      </c>
      <c r="J4968" s="31">
        <f>Classes_finales!$W$30*C4968^3+Classes_finales!$W$31*C4968^2+Classes_finales!$W$32*C4968+Classes_finales!$W$33</f>
        <v>7.9471719246398891</v>
      </c>
      <c r="K4968">
        <f>IF(OR(C4968&lt;10,C4968&gt;450),0,IF(H4968&gt;=MAX(Classes_finales!D:D),$M$1,Donnees_SIG!J4968))</f>
        <v>7.914299999999999</v>
      </c>
      <c r="P4968" t="s">
        <v>39</v>
      </c>
    </row>
    <row r="4969" spans="1:16">
      <c r="A4969" t="s">
        <v>9972</v>
      </c>
      <c r="B4969" s="31" t="s">
        <v>9973</v>
      </c>
      <c r="C4969">
        <v>115.7736969</v>
      </c>
      <c r="D4969" t="s">
        <v>37</v>
      </c>
      <c r="E4969">
        <v>790551.03970828396</v>
      </c>
      <c r="F4969">
        <v>9639365.8733452298</v>
      </c>
      <c r="G4969">
        <f>IF(C4969="","",VLOOKUP(C4969,Classes_detaillees!B:D,Classes_detaillees!C$1,TRUE))</f>
        <v>120</v>
      </c>
      <c r="H4969">
        <f>IF(C4969="","",VLOOKUP(C4969,Classes_finales!B:D,Classes_finales!C$1,TRUE))</f>
        <v>80</v>
      </c>
      <c r="I4969">
        <f t="shared" si="77"/>
        <v>20</v>
      </c>
      <c r="J4969" s="31">
        <f>Classes_finales!$W$30*C4969^3+Classes_finales!$W$31*C4969^2+Classes_finales!$W$32*C4969+Classes_finales!$W$33</f>
        <v>4.5620627796566211</v>
      </c>
      <c r="K4969">
        <f>IF(OR(C4969&lt;10,C4969&gt;450),0,IF(H4969&gt;=MAX(Classes_finales!D:D),$M$1,Donnees_SIG!J4969))</f>
        <v>7.914299999999999</v>
      </c>
      <c r="P4969" t="s">
        <v>39</v>
      </c>
    </row>
    <row r="4970" spans="1:16">
      <c r="A4970" t="s">
        <v>9974</v>
      </c>
      <c r="B4970" t="s">
        <v>9975</v>
      </c>
      <c r="C4970">
        <v>79.977897643999995</v>
      </c>
      <c r="D4970" t="s">
        <v>37</v>
      </c>
      <c r="E4970">
        <v>790666.39464384096</v>
      </c>
      <c r="F4970">
        <v>9639325.8515221905</v>
      </c>
      <c r="G4970">
        <f>IF(C4970="","",VLOOKUP(C4970,Classes_detaillees!B:D,Classes_detaillees!C$1,TRUE))</f>
        <v>80</v>
      </c>
      <c r="H4970">
        <f>IF(C4970="","",VLOOKUP(C4970,Classes_finales!B:D,Classes_finales!C$1,TRUE))</f>
        <v>80</v>
      </c>
      <c r="I4970">
        <f t="shared" si="77"/>
        <v>20</v>
      </c>
      <c r="J4970" s="31">
        <f>Classes_finales!$W$30*C4970^3+Classes_finales!$W$31*C4970^2+Classes_finales!$W$32*C4970+Classes_finales!$W$33</f>
        <v>7.9137483814147807</v>
      </c>
      <c r="K4970">
        <f>IF(OR(C4970&lt;10,C4970&gt;450),0,IF(H4970&gt;=MAX(Classes_finales!D:D),$M$1,Donnees_SIG!J4970))</f>
        <v>7.914299999999999</v>
      </c>
      <c r="P4970" t="s">
        <v>39</v>
      </c>
    </row>
    <row r="4971" spans="1:16">
      <c r="A4971" t="s">
        <v>9976</v>
      </c>
      <c r="B4971" s="31" t="s">
        <v>9977</v>
      </c>
      <c r="C4971">
        <v>79.837196349999999</v>
      </c>
      <c r="D4971" t="s">
        <v>37</v>
      </c>
      <c r="E4971">
        <v>790314.86032836803</v>
      </c>
      <c r="F4971">
        <v>9638751.6315099597</v>
      </c>
      <c r="G4971">
        <f>IF(C4971="","",VLOOKUP(C4971,Classes_detaillees!B:D,Classes_detaillees!C$1,TRUE))</f>
        <v>80</v>
      </c>
      <c r="H4971">
        <f>IF(C4971="","",VLOOKUP(C4971,Classes_finales!B:D,Classes_finales!C$1,TRUE))</f>
        <v>80</v>
      </c>
      <c r="I4971">
        <f t="shared" si="77"/>
        <v>20</v>
      </c>
      <c r="J4971" s="31">
        <f>Classes_finales!$W$30*C4971^3+Classes_finales!$W$31*C4971^2+Classes_finales!$W$32*C4971+Classes_finales!$W$33</f>
        <v>7.9101773623433278</v>
      </c>
      <c r="K4971">
        <f>IF(OR(C4971&lt;10,C4971&gt;450),0,IF(H4971&gt;=MAX(Classes_finales!D:D),$M$1,Donnees_SIG!J4971))</f>
        <v>7.914299999999999</v>
      </c>
      <c r="P4971" t="s">
        <v>39</v>
      </c>
    </row>
    <row r="4972" spans="1:16">
      <c r="A4972" t="s">
        <v>9978</v>
      </c>
      <c r="B4972" s="31" t="s">
        <v>9979</v>
      </c>
      <c r="C4972">
        <v>339.56188965000001</v>
      </c>
      <c r="D4972" t="s">
        <v>37</v>
      </c>
      <c r="E4972">
        <v>792061.68704865396</v>
      </c>
      <c r="F4972">
        <v>9638409.4633484092</v>
      </c>
      <c r="G4972">
        <f>IF(C4972="","",VLOOKUP(C4972,Classes_detaillees!B:D,Classes_detaillees!C$1,TRUE))</f>
        <v>340</v>
      </c>
      <c r="H4972">
        <f>IF(C4972="","",VLOOKUP(C4972,Classes_finales!B:D,Classes_finales!C$1,TRUE))</f>
        <v>80</v>
      </c>
      <c r="I4972">
        <f t="shared" si="77"/>
        <v>20</v>
      </c>
      <c r="J4972" s="31">
        <f>Classes_finales!$W$30*C4972^3+Classes_finales!$W$31*C4972^2+Classes_finales!$W$32*C4972+Classes_finales!$W$33</f>
        <v>-510.53679981344493</v>
      </c>
      <c r="K4972">
        <f>IF(OR(C4972&lt;10,C4972&gt;450),0,IF(H4972&gt;=MAX(Classes_finales!D:D),$M$1,Donnees_SIG!J4972))</f>
        <v>7.914299999999999</v>
      </c>
      <c r="P4972" t="s">
        <v>39</v>
      </c>
    </row>
    <row r="4973" spans="1:16">
      <c r="A4973" t="s">
        <v>9980</v>
      </c>
      <c r="B4973" t="s">
        <v>9981</v>
      </c>
      <c r="C4973">
        <v>13.662699698999999</v>
      </c>
      <c r="D4973" t="s">
        <v>37</v>
      </c>
      <c r="E4973">
        <v>792840.972180677</v>
      </c>
      <c r="F4973">
        <v>9638725.5670549609</v>
      </c>
      <c r="G4973">
        <f>IF(C4973="","",VLOOKUP(C4973,Classes_detaillees!B:D,Classes_detaillees!C$1,TRUE))</f>
        <v>15</v>
      </c>
      <c r="H4973">
        <f>IF(C4973="","",VLOOKUP(C4973,Classes_finales!B:D,Classes_finales!C$1,TRUE))</f>
        <v>15</v>
      </c>
      <c r="I4973">
        <f t="shared" si="77"/>
        <v>20</v>
      </c>
      <c r="J4973" s="31">
        <f>Classes_finales!$W$30*C4973^3+Classes_finales!$W$31*C4973^2+Classes_finales!$W$32*C4973+Classes_finales!$W$33</f>
        <v>0.65937206260499126</v>
      </c>
      <c r="K4973">
        <f>IF(OR(C4973&lt;10,C4973&gt;450),0,IF(H4973&gt;=MAX(Classes_finales!D:D),$M$1,Donnees_SIG!J4973))</f>
        <v>0.65937206260499126</v>
      </c>
      <c r="P4973" t="s">
        <v>39</v>
      </c>
    </row>
    <row r="4974" spans="1:16">
      <c r="A4974" t="s">
        <v>9982</v>
      </c>
      <c r="B4974" t="s">
        <v>9983</v>
      </c>
      <c r="C4974">
        <v>49.105098724000001</v>
      </c>
      <c r="D4974" t="s">
        <v>37</v>
      </c>
      <c r="E4974">
        <v>782942.18079977494</v>
      </c>
      <c r="F4974">
        <v>9635911.5202251691</v>
      </c>
      <c r="G4974">
        <f>IF(C4974="","",VLOOKUP(C4974,Classes_detaillees!B:D,Classes_detaillees!C$1,TRUE))</f>
        <v>50</v>
      </c>
      <c r="H4974">
        <f>IF(C4974="","",VLOOKUP(C4974,Classes_finales!B:D,Classes_finales!C$1,TRUE))</f>
        <v>50</v>
      </c>
      <c r="I4974">
        <f t="shared" si="77"/>
        <v>20</v>
      </c>
      <c r="J4974" s="31">
        <f>Classes_finales!$W$30*C4974^3+Classes_finales!$W$31*C4974^2+Classes_finales!$W$32*C4974+Classes_finales!$W$33</f>
        <v>5.2531106830437704</v>
      </c>
      <c r="K4974">
        <f>IF(OR(C4974&lt;10,C4974&gt;450),0,IF(H4974&gt;=MAX(Classes_finales!D:D),$M$1,Donnees_SIG!J4974))</f>
        <v>5.2531106830437704</v>
      </c>
      <c r="P4974" t="s">
        <v>39</v>
      </c>
    </row>
    <row r="4975" spans="1:16">
      <c r="A4975" t="s">
        <v>9984</v>
      </c>
      <c r="B4975" t="s">
        <v>9985</v>
      </c>
      <c r="C4975">
        <v>98.098899841000005</v>
      </c>
      <c r="D4975" t="s">
        <v>37</v>
      </c>
      <c r="E4975">
        <v>790545.64784669306</v>
      </c>
      <c r="F4975">
        <v>9639167.0023931395</v>
      </c>
      <c r="G4975">
        <f>IF(C4975="","",VLOOKUP(C4975,Classes_detaillees!B:D,Classes_detaillees!C$1,TRUE))</f>
        <v>100</v>
      </c>
      <c r="H4975">
        <f>IF(C4975="","",VLOOKUP(C4975,Classes_finales!B:D,Classes_finales!C$1,TRUE))</f>
        <v>80</v>
      </c>
      <c r="I4975">
        <f t="shared" si="77"/>
        <v>20</v>
      </c>
      <c r="J4975" s="31">
        <f>Classes_finales!$W$30*C4975^3+Classes_finales!$W$31*C4975^2+Classes_finales!$W$32*C4975+Classes_finales!$W$33</f>
        <v>7.3947069539300561</v>
      </c>
      <c r="K4975">
        <f>IF(OR(C4975&lt;10,C4975&gt;450),0,IF(H4975&gt;=MAX(Classes_finales!D:D),$M$1,Donnees_SIG!J4975))</f>
        <v>7.914299999999999</v>
      </c>
      <c r="P4975" t="s">
        <v>39</v>
      </c>
    </row>
    <row r="4976" spans="1:16">
      <c r="A4976" t="s">
        <v>9986</v>
      </c>
      <c r="B4976" t="s">
        <v>9987</v>
      </c>
      <c r="C4976">
        <v>26.3083992</v>
      </c>
      <c r="D4976" t="s">
        <v>37</v>
      </c>
      <c r="E4976">
        <v>786313.89726179105</v>
      </c>
      <c r="F4976">
        <v>9635870.6189612299</v>
      </c>
      <c r="G4976">
        <f>IF(C4976="","",VLOOKUP(C4976,Classes_detaillees!B:D,Classes_detaillees!C$1,TRUE))</f>
        <v>30</v>
      </c>
      <c r="H4976">
        <f>IF(C4976="","",VLOOKUP(C4976,Classes_finales!B:D,Classes_finales!C$1,TRUE))</f>
        <v>30</v>
      </c>
      <c r="I4976">
        <f t="shared" si="77"/>
        <v>20</v>
      </c>
      <c r="J4976" s="31">
        <f>Classes_finales!$W$30*C4976^3+Classes_finales!$W$31*C4976^2+Classes_finales!$W$32*C4976+Classes_finales!$W$33</f>
        <v>2.1777603952132298</v>
      </c>
      <c r="K4976">
        <f>IF(OR(C4976&lt;10,C4976&gt;450),0,IF(H4976&gt;=MAX(Classes_finales!D:D),$M$1,Donnees_SIG!J4976))</f>
        <v>2.1777603952132298</v>
      </c>
      <c r="P4976" t="s">
        <v>39</v>
      </c>
    </row>
    <row r="4977" spans="1:16">
      <c r="A4977" t="s">
        <v>9988</v>
      </c>
      <c r="B4977" s="31" t="s">
        <v>9989</v>
      </c>
      <c r="C4977">
        <v>57.285900116000001</v>
      </c>
      <c r="D4977" t="s">
        <v>37</v>
      </c>
      <c r="E4977">
        <v>790503.64563110704</v>
      </c>
      <c r="F4977">
        <v>9638288.2137236893</v>
      </c>
      <c r="G4977">
        <f>IF(C4977="","",VLOOKUP(C4977,Classes_detaillees!B:D,Classes_detaillees!C$1,TRUE))</f>
        <v>60</v>
      </c>
      <c r="H4977">
        <f>IF(C4977="","",VLOOKUP(C4977,Classes_finales!B:D,Classes_finales!C$1,TRUE))</f>
        <v>60</v>
      </c>
      <c r="I4977">
        <f t="shared" si="77"/>
        <v>20</v>
      </c>
      <c r="J4977" s="31">
        <f>Classes_finales!$W$30*C4977^3+Classes_finales!$W$31*C4977^2+Classes_finales!$W$32*C4977+Classes_finales!$W$33</f>
        <v>6.2416779082679543</v>
      </c>
      <c r="K4977">
        <f>IF(OR(C4977&lt;10,C4977&gt;450),0,IF(H4977&gt;=MAX(Classes_finales!D:D),$M$1,Donnees_SIG!J4977))</f>
        <v>6.2416779082679543</v>
      </c>
      <c r="P4977" t="s">
        <v>39</v>
      </c>
    </row>
    <row r="4978" spans="1:16">
      <c r="A4978" t="s">
        <v>9990</v>
      </c>
      <c r="B4978" t="s">
        <v>9991</v>
      </c>
      <c r="C4978">
        <v>49.324401854999998</v>
      </c>
      <c r="D4978" t="s">
        <v>37</v>
      </c>
      <c r="E4978">
        <v>783309.80165021005</v>
      </c>
      <c r="F4978">
        <v>9636907.8478133399</v>
      </c>
      <c r="G4978">
        <f>IF(C4978="","",VLOOKUP(C4978,Classes_detaillees!B:D,Classes_detaillees!C$1,TRUE))</f>
        <v>50</v>
      </c>
      <c r="H4978">
        <f>IF(C4978="","",VLOOKUP(C4978,Classes_finales!B:D,Classes_finales!C$1,TRUE))</f>
        <v>50</v>
      </c>
      <c r="I4978">
        <f t="shared" si="77"/>
        <v>20</v>
      </c>
      <c r="J4978" s="31">
        <f>Classes_finales!$W$30*C4978^3+Classes_finales!$W$31*C4978^2+Classes_finales!$W$32*C4978+Classes_finales!$W$33</f>
        <v>5.2812076164204598</v>
      </c>
      <c r="K4978">
        <f>IF(OR(C4978&lt;10,C4978&gt;450),0,IF(H4978&gt;=MAX(Classes_finales!D:D),$M$1,Donnees_SIG!J4978))</f>
        <v>5.2812076164204598</v>
      </c>
      <c r="P4978" t="s">
        <v>39</v>
      </c>
    </row>
    <row r="4979" spans="1:16">
      <c r="A4979" t="s">
        <v>9992</v>
      </c>
      <c r="B4979" t="s">
        <v>9993</v>
      </c>
      <c r="C4979">
        <v>34.484500885000003</v>
      </c>
      <c r="D4979" t="s">
        <v>37</v>
      </c>
      <c r="E4979">
        <v>790159.68306302198</v>
      </c>
      <c r="F4979">
        <v>9637893.6145906206</v>
      </c>
      <c r="G4979">
        <f>IF(C4979="","",VLOOKUP(C4979,Classes_detaillees!B:D,Classes_detaillees!C$1,TRUE))</f>
        <v>35</v>
      </c>
      <c r="H4979">
        <f>IF(C4979="","",VLOOKUP(C4979,Classes_finales!B:D,Classes_finales!C$1,TRUE))</f>
        <v>35</v>
      </c>
      <c r="I4979">
        <f t="shared" si="77"/>
        <v>20</v>
      </c>
      <c r="J4979" s="31">
        <f>Classes_finales!$W$30*C4979^3+Classes_finales!$W$31*C4979^2+Classes_finales!$W$32*C4979+Classes_finales!$W$33</f>
        <v>3.2804997353006238</v>
      </c>
      <c r="K4979">
        <f>IF(OR(C4979&lt;10,C4979&gt;450),0,IF(H4979&gt;=MAX(Classes_finales!D:D),$M$1,Donnees_SIG!J4979))</f>
        <v>3.2804997353006238</v>
      </c>
      <c r="P4979" t="s">
        <v>39</v>
      </c>
    </row>
    <row r="4980" spans="1:16">
      <c r="A4980" t="s">
        <v>9994</v>
      </c>
      <c r="B4980" s="31" t="s">
        <v>9995</v>
      </c>
      <c r="C4980">
        <v>32.776199341000002</v>
      </c>
      <c r="D4980" t="s">
        <v>37</v>
      </c>
      <c r="E4980">
        <v>790209.58120924199</v>
      </c>
      <c r="F4980">
        <v>9638800.9025237598</v>
      </c>
      <c r="G4980">
        <f>IF(C4980="","",VLOOKUP(C4980,Classes_detaillees!B:D,Classes_detaillees!C$1,TRUE))</f>
        <v>35</v>
      </c>
      <c r="H4980">
        <f>IF(C4980="","",VLOOKUP(C4980,Classes_finales!B:D,Classes_finales!C$1,TRUE))</f>
        <v>35</v>
      </c>
      <c r="I4980">
        <f t="shared" si="77"/>
        <v>20</v>
      </c>
      <c r="J4980" s="31">
        <f>Classes_finales!$W$30*C4980^3+Classes_finales!$W$31*C4980^2+Classes_finales!$W$32*C4980+Classes_finales!$W$33</f>
        <v>3.046464265145739</v>
      </c>
      <c r="K4980">
        <f>IF(OR(C4980&lt;10,C4980&gt;450),0,IF(H4980&gt;=MAX(Classes_finales!D:D),$M$1,Donnees_SIG!J4980))</f>
        <v>3.046464265145739</v>
      </c>
      <c r="P4980" t="s">
        <v>39</v>
      </c>
    </row>
    <row r="4981" spans="1:16">
      <c r="A4981" t="s">
        <v>9996</v>
      </c>
      <c r="B4981" t="s">
        <v>9997</v>
      </c>
      <c r="C4981">
        <v>90.396301269999995</v>
      </c>
      <c r="D4981" t="s">
        <v>37</v>
      </c>
      <c r="E4981">
        <v>782996.170071395</v>
      </c>
      <c r="F4981">
        <v>9636252.4666228592</v>
      </c>
      <c r="G4981">
        <f>IF(C4981="","",VLOOKUP(C4981,Classes_detaillees!B:D,Classes_detaillees!C$1,TRUE))</f>
        <v>95</v>
      </c>
      <c r="H4981">
        <f>IF(C4981="","",VLOOKUP(C4981,Classes_finales!B:D,Classes_finales!C$1,TRUE))</f>
        <v>80</v>
      </c>
      <c r="I4981">
        <f t="shared" si="77"/>
        <v>20</v>
      </c>
      <c r="J4981" s="31">
        <f>Classes_finales!$W$30*C4981^3+Classes_finales!$W$31*C4981^2+Classes_finales!$W$32*C4981+Classes_finales!$W$33</f>
        <v>7.8696786081143539</v>
      </c>
      <c r="K4981">
        <f>IF(OR(C4981&lt;10,C4981&gt;450),0,IF(H4981&gt;=MAX(Classes_finales!D:D),$M$1,Donnees_SIG!J4981))</f>
        <v>7.914299999999999</v>
      </c>
      <c r="P4981" t="s">
        <v>39</v>
      </c>
    </row>
    <row r="4982" spans="1:16">
      <c r="A4982" t="s">
        <v>9998</v>
      </c>
      <c r="B4982" t="s">
        <v>9999</v>
      </c>
      <c r="C4982">
        <v>29.138999939000001</v>
      </c>
      <c r="D4982" t="s">
        <v>37</v>
      </c>
      <c r="E4982">
        <v>790134.65122442297</v>
      </c>
      <c r="F4982">
        <v>9637469.4330162499</v>
      </c>
      <c r="G4982">
        <f>IF(C4982="","",VLOOKUP(C4982,Classes_detaillees!B:D,Classes_detaillees!C$1,TRUE))</f>
        <v>30</v>
      </c>
      <c r="H4982">
        <f>IF(C4982="","",VLOOKUP(C4982,Classes_finales!B:D,Classes_finales!C$1,TRUE))</f>
        <v>30</v>
      </c>
      <c r="I4982">
        <f t="shared" si="77"/>
        <v>20</v>
      </c>
      <c r="J4982" s="31">
        <f>Classes_finales!$W$30*C4982^3+Classes_finales!$W$31*C4982^2+Classes_finales!$W$32*C4982+Classes_finales!$W$33</f>
        <v>2.5534603857634504</v>
      </c>
      <c r="K4982">
        <f>IF(OR(C4982&lt;10,C4982&gt;450),0,IF(H4982&gt;=MAX(Classes_finales!D:D),$M$1,Donnees_SIG!J4982))</f>
        <v>2.5534603857634504</v>
      </c>
      <c r="P4982" t="s">
        <v>39</v>
      </c>
    </row>
    <row r="4983" spans="1:16">
      <c r="A4983" t="s">
        <v>10000</v>
      </c>
      <c r="B4983" s="31" t="s">
        <v>10001</v>
      </c>
      <c r="C4983">
        <v>120.58129882999999</v>
      </c>
      <c r="D4983" t="s">
        <v>37</v>
      </c>
      <c r="E4983">
        <v>790820.49533053301</v>
      </c>
      <c r="F4983">
        <v>9638010.3667921498</v>
      </c>
      <c r="G4983">
        <f>IF(C4983="","",VLOOKUP(C4983,Classes_detaillees!B:D,Classes_detaillees!C$1,TRUE))</f>
        <v>125</v>
      </c>
      <c r="H4983">
        <f>IF(C4983="","",VLOOKUP(C4983,Classes_finales!B:D,Classes_finales!C$1,TRUE))</f>
        <v>80</v>
      </c>
      <c r="I4983">
        <f t="shared" si="77"/>
        <v>20</v>
      </c>
      <c r="J4983" s="31">
        <f>Classes_finales!$W$30*C4983^3+Classes_finales!$W$31*C4983^2+Classes_finales!$W$32*C4983+Classes_finales!$W$33</f>
        <v>3.3063660263838712</v>
      </c>
      <c r="K4983">
        <f>IF(OR(C4983&lt;10,C4983&gt;450),0,IF(H4983&gt;=MAX(Classes_finales!D:D),$M$1,Donnees_SIG!J4983))</f>
        <v>7.914299999999999</v>
      </c>
      <c r="P4983" t="s">
        <v>39</v>
      </c>
    </row>
    <row r="4984" spans="1:16">
      <c r="A4984" t="s">
        <v>10002</v>
      </c>
      <c r="B4984" t="s">
        <v>10003</v>
      </c>
      <c r="C4984">
        <v>16.809200286999999</v>
      </c>
      <c r="D4984" t="s">
        <v>37</v>
      </c>
      <c r="E4984">
        <v>790420.89942982001</v>
      </c>
      <c r="F4984">
        <v>9636819.0107576791</v>
      </c>
      <c r="G4984">
        <f>IF(C4984="","",VLOOKUP(C4984,Classes_detaillees!B:D,Classes_detaillees!C$1,TRUE))</f>
        <v>20</v>
      </c>
      <c r="H4984">
        <f>IF(C4984="","",VLOOKUP(C4984,Classes_finales!B:D,Classes_finales!C$1,TRUE))</f>
        <v>30</v>
      </c>
      <c r="I4984">
        <f t="shared" si="77"/>
        <v>20</v>
      </c>
      <c r="J4984" s="31">
        <f>Classes_finales!$W$30*C4984^3+Classes_finales!$W$31*C4984^2+Classes_finales!$W$32*C4984+Classes_finales!$W$33</f>
        <v>1.0053632410867666</v>
      </c>
      <c r="K4984">
        <f>IF(OR(C4984&lt;10,C4984&gt;450),0,IF(H4984&gt;=MAX(Classes_finales!D:D),$M$1,Donnees_SIG!J4984))</f>
        <v>1.0053632410867666</v>
      </c>
      <c r="P4984" t="s">
        <v>39</v>
      </c>
    </row>
    <row r="4985" spans="1:16">
      <c r="A4985" t="s">
        <v>10004</v>
      </c>
      <c r="B4985" t="s">
        <v>10005</v>
      </c>
      <c r="C4985">
        <v>26.616199493</v>
      </c>
      <c r="D4985" t="s">
        <v>37</v>
      </c>
      <c r="E4985">
        <v>791382.95021193498</v>
      </c>
      <c r="F4985">
        <v>9639309.1269209795</v>
      </c>
      <c r="G4985">
        <f>IF(C4985="","",VLOOKUP(C4985,Classes_detaillees!B:D,Classes_detaillees!C$1,TRUE))</f>
        <v>30</v>
      </c>
      <c r="H4985">
        <f>IF(C4985="","",VLOOKUP(C4985,Classes_finales!B:D,Classes_finales!C$1,TRUE))</f>
        <v>30</v>
      </c>
      <c r="I4985">
        <f t="shared" si="77"/>
        <v>20</v>
      </c>
      <c r="J4985" s="31">
        <f>Classes_finales!$W$30*C4985^3+Classes_finales!$W$31*C4985^2+Classes_finales!$W$32*C4985+Classes_finales!$W$33</f>
        <v>2.2181802514352111</v>
      </c>
      <c r="K4985">
        <f>IF(OR(C4985&lt;10,C4985&gt;450),0,IF(H4985&gt;=MAX(Classes_finales!D:D),$M$1,Donnees_SIG!J4985))</f>
        <v>2.2181802514352111</v>
      </c>
      <c r="P4985" t="s">
        <v>39</v>
      </c>
    </row>
    <row r="4986" spans="1:16">
      <c r="A4986" t="s">
        <v>10006</v>
      </c>
      <c r="B4986" t="s">
        <v>10007</v>
      </c>
      <c r="C4986">
        <v>129.82679748999999</v>
      </c>
      <c r="D4986" t="s">
        <v>37</v>
      </c>
      <c r="E4986">
        <v>792732.31166975899</v>
      </c>
      <c r="F4986">
        <v>9638919.4859967194</v>
      </c>
      <c r="G4986">
        <f>IF(C4986="","",VLOOKUP(C4986,Classes_detaillees!B:D,Classes_detaillees!C$1,TRUE))</f>
        <v>130</v>
      </c>
      <c r="H4986">
        <f>IF(C4986="","",VLOOKUP(C4986,Classes_finales!B:D,Classes_finales!C$1,TRUE))</f>
        <v>80</v>
      </c>
      <c r="I4986">
        <f t="shared" si="77"/>
        <v>20</v>
      </c>
      <c r="J4986" s="31">
        <f>Classes_finales!$W$30*C4986^3+Classes_finales!$W$31*C4986^2+Classes_finales!$W$32*C4986+Classes_finales!$W$33</f>
        <v>0.225832395506393</v>
      </c>
      <c r="K4986">
        <f>IF(OR(C4986&lt;10,C4986&gt;450),0,IF(H4986&gt;=MAX(Classes_finales!D:D),$M$1,Donnees_SIG!J4986))</f>
        <v>7.914299999999999</v>
      </c>
      <c r="P4986" t="s">
        <v>39</v>
      </c>
    </row>
    <row r="4987" spans="1:16">
      <c r="A4987" t="s">
        <v>10008</v>
      </c>
      <c r="B4987" s="31" t="s">
        <v>10009</v>
      </c>
      <c r="C4987">
        <v>45.522201537999997</v>
      </c>
      <c r="D4987" t="s">
        <v>37</v>
      </c>
      <c r="E4987">
        <v>783047.90561044705</v>
      </c>
      <c r="F4987">
        <v>9636258.5164839197</v>
      </c>
      <c r="G4987">
        <f>IF(C4987="","",VLOOKUP(C4987,Classes_detaillees!B:D,Classes_detaillees!C$1,TRUE))</f>
        <v>50</v>
      </c>
      <c r="H4987">
        <f>IF(C4987="","",VLOOKUP(C4987,Classes_finales!B:D,Classes_finales!C$1,TRUE))</f>
        <v>50</v>
      </c>
      <c r="I4987">
        <f t="shared" si="77"/>
        <v>20</v>
      </c>
      <c r="J4987" s="31">
        <f>Classes_finales!$W$30*C4987^3+Classes_finales!$W$31*C4987^2+Classes_finales!$W$32*C4987+Classes_finales!$W$33</f>
        <v>4.7848224899168699</v>
      </c>
      <c r="K4987">
        <f>IF(OR(C4987&lt;10,C4987&gt;450),0,IF(H4987&gt;=MAX(Classes_finales!D:D),$M$1,Donnees_SIG!J4987))</f>
        <v>4.7848224899168699</v>
      </c>
      <c r="P4987" t="s">
        <v>39</v>
      </c>
    </row>
    <row r="4988" spans="1:16">
      <c r="A4988" t="s">
        <v>10010</v>
      </c>
      <c r="B4988" s="31" t="s">
        <v>10011</v>
      </c>
      <c r="C4988">
        <v>45.735801696999999</v>
      </c>
      <c r="D4988" t="s">
        <v>37</v>
      </c>
      <c r="E4988">
        <v>790195.42514493898</v>
      </c>
      <c r="F4988">
        <v>9638872.2822850998</v>
      </c>
      <c r="G4988">
        <f>IF(C4988="","",VLOOKUP(C4988,Classes_detaillees!B:D,Classes_detaillees!C$1,TRUE))</f>
        <v>50</v>
      </c>
      <c r="H4988">
        <f>IF(C4988="","",VLOOKUP(C4988,Classes_finales!B:D,Classes_finales!C$1,TRUE))</f>
        <v>50</v>
      </c>
      <c r="I4988">
        <f t="shared" si="77"/>
        <v>20</v>
      </c>
      <c r="J4988" s="31">
        <f>Classes_finales!$W$30*C4988^3+Classes_finales!$W$31*C4988^2+Classes_finales!$W$32*C4988+Classes_finales!$W$33</f>
        <v>4.8131772769894869</v>
      </c>
      <c r="K4988">
        <f>IF(OR(C4988&lt;10,C4988&gt;450),0,IF(H4988&gt;=MAX(Classes_finales!D:D),$M$1,Donnees_SIG!J4988))</f>
        <v>4.8131772769894869</v>
      </c>
      <c r="P4988" t="s">
        <v>39</v>
      </c>
    </row>
    <row r="4989" spans="1:16">
      <c r="A4989" t="s">
        <v>10012</v>
      </c>
      <c r="B4989" t="s">
        <v>10013</v>
      </c>
      <c r="C4989">
        <v>41.736801147000001</v>
      </c>
      <c r="D4989" t="s">
        <v>37</v>
      </c>
      <c r="E4989">
        <v>783516.05870574596</v>
      </c>
      <c r="F4989">
        <v>9636943.2891390398</v>
      </c>
      <c r="G4989">
        <f>IF(C4989="","",VLOOKUP(C4989,Classes_detaillees!B:D,Classes_detaillees!C$1,TRUE))</f>
        <v>45</v>
      </c>
      <c r="H4989">
        <f>IF(C4989="","",VLOOKUP(C4989,Classes_finales!B:D,Classes_finales!C$1,TRUE))</f>
        <v>50</v>
      </c>
      <c r="I4989">
        <f t="shared" si="77"/>
        <v>20</v>
      </c>
      <c r="J4989" s="31">
        <f>Classes_finales!$W$30*C4989^3+Classes_finales!$W$31*C4989^2+Classes_finales!$W$32*C4989+Classes_finales!$W$33</f>
        <v>4.275360000922662</v>
      </c>
      <c r="K4989">
        <f>IF(OR(C4989&lt;10,C4989&gt;450),0,IF(H4989&gt;=MAX(Classes_finales!D:D),$M$1,Donnees_SIG!J4989))</f>
        <v>4.275360000922662</v>
      </c>
      <c r="P4989" t="s">
        <v>39</v>
      </c>
    </row>
    <row r="4990" spans="1:16">
      <c r="A4990" t="s">
        <v>10014</v>
      </c>
      <c r="B4990" t="s">
        <v>10015</v>
      </c>
      <c r="C4990">
        <v>62.545898438000002</v>
      </c>
      <c r="D4990" t="s">
        <v>37</v>
      </c>
      <c r="E4990">
        <v>789783.37564748595</v>
      </c>
      <c r="F4990">
        <v>9637600.2390828896</v>
      </c>
      <c r="G4990">
        <f>IF(C4990="","",VLOOKUP(C4990,Classes_detaillees!B:D,Classes_detaillees!C$1,TRUE))</f>
        <v>65</v>
      </c>
      <c r="H4990">
        <f>IF(C4990="","",VLOOKUP(C4990,Classes_finales!B:D,Classes_finales!C$1,TRUE))</f>
        <v>70</v>
      </c>
      <c r="I4990">
        <f t="shared" si="77"/>
        <v>20</v>
      </c>
      <c r="J4990" s="31">
        <f>Classes_finales!$W$30*C4990^3+Classes_finales!$W$31*C4990^2+Classes_finales!$W$32*C4990+Classes_finales!$W$33</f>
        <v>6.7939604778988478</v>
      </c>
      <c r="K4990">
        <f>IF(OR(C4990&lt;10,C4990&gt;450),0,IF(H4990&gt;=MAX(Classes_finales!D:D),$M$1,Donnees_SIG!J4990))</f>
        <v>6.7939604778988478</v>
      </c>
      <c r="P4990" t="s">
        <v>39</v>
      </c>
    </row>
    <row r="4991" spans="1:16">
      <c r="A4991" t="s">
        <v>10016</v>
      </c>
      <c r="B4991" t="s">
        <v>10017</v>
      </c>
      <c r="C4991">
        <v>286.16369629000002</v>
      </c>
      <c r="D4991" t="s">
        <v>37</v>
      </c>
      <c r="E4991">
        <v>789911.70155351597</v>
      </c>
      <c r="F4991">
        <v>9638951.5758046806</v>
      </c>
      <c r="G4991">
        <f>IF(C4991="","",VLOOKUP(C4991,Classes_detaillees!B:D,Classes_detaillees!C$1,TRUE))</f>
        <v>290</v>
      </c>
      <c r="H4991">
        <f>IF(C4991="","",VLOOKUP(C4991,Classes_finales!B:D,Classes_finales!C$1,TRUE))</f>
        <v>80</v>
      </c>
      <c r="I4991">
        <f t="shared" si="77"/>
        <v>20</v>
      </c>
      <c r="J4991" s="31">
        <f>Classes_finales!$W$30*C4991^3+Classes_finales!$W$31*C4991^2+Classes_finales!$W$32*C4991+Classes_finales!$W$33</f>
        <v>-272.71469333697456</v>
      </c>
      <c r="K4991">
        <f>IF(OR(C4991&lt;10,C4991&gt;450),0,IF(H4991&gt;=MAX(Classes_finales!D:D),$M$1,Donnees_SIG!J4991))</f>
        <v>7.914299999999999</v>
      </c>
      <c r="P4991" t="s">
        <v>39</v>
      </c>
    </row>
    <row r="4992" spans="1:16">
      <c r="A4992" t="s">
        <v>10018</v>
      </c>
      <c r="B4992" t="s">
        <v>10019</v>
      </c>
      <c r="C4992">
        <v>36.762001038000001</v>
      </c>
      <c r="D4992" t="s">
        <v>37</v>
      </c>
      <c r="E4992">
        <v>790197.09033367399</v>
      </c>
      <c r="F4992">
        <v>9638879.6747147907</v>
      </c>
      <c r="G4992">
        <f>IF(C4992="","",VLOOKUP(C4992,Classes_detaillees!B:D,Classes_detaillees!C$1,TRUE))</f>
        <v>40</v>
      </c>
      <c r="H4992">
        <f>IF(C4992="","",VLOOKUP(C4992,Classes_finales!B:D,Classes_finales!C$1,TRUE))</f>
        <v>40</v>
      </c>
      <c r="I4992">
        <f t="shared" si="77"/>
        <v>20</v>
      </c>
      <c r="J4992" s="31">
        <f>Classes_finales!$W$30*C4992^3+Classes_finales!$W$31*C4992^2+Classes_finales!$W$32*C4992+Classes_finales!$W$33</f>
        <v>3.5935999995390735</v>
      </c>
      <c r="K4992">
        <f>IF(OR(C4992&lt;10,C4992&gt;450),0,IF(H4992&gt;=MAX(Classes_finales!D:D),$M$1,Donnees_SIG!J4992))</f>
        <v>3.5935999995390735</v>
      </c>
      <c r="P4992" t="s">
        <v>39</v>
      </c>
    </row>
    <row r="4993" spans="1:16">
      <c r="A4993" t="s">
        <v>10020</v>
      </c>
      <c r="B4993" s="31" t="s">
        <v>10021</v>
      </c>
      <c r="C4993">
        <v>32.179901123</v>
      </c>
      <c r="D4993" t="s">
        <v>37</v>
      </c>
      <c r="E4993">
        <v>791227.91709070501</v>
      </c>
      <c r="F4993">
        <v>9639012.8695332892</v>
      </c>
      <c r="G4993">
        <f>IF(C4993="","",VLOOKUP(C4993,Classes_detaillees!B:D,Classes_detaillees!C$1,TRUE))</f>
        <v>35</v>
      </c>
      <c r="H4993">
        <f>IF(C4993="","",VLOOKUP(C4993,Classes_finales!B:D,Classes_finales!C$1,TRUE))</f>
        <v>35</v>
      </c>
      <c r="I4993">
        <f t="shared" si="77"/>
        <v>20</v>
      </c>
      <c r="J4993" s="31">
        <f>Classes_finales!$W$30*C4993^3+Classes_finales!$W$31*C4993^2+Classes_finales!$W$32*C4993+Classes_finales!$W$33</f>
        <v>2.9650622726080273</v>
      </c>
      <c r="K4993">
        <f>IF(OR(C4993&lt;10,C4993&gt;450),0,IF(H4993&gt;=MAX(Classes_finales!D:D),$M$1,Donnees_SIG!J4993))</f>
        <v>2.9650622726080273</v>
      </c>
      <c r="P4993" t="s">
        <v>39</v>
      </c>
    </row>
    <row r="4994" spans="1:16">
      <c r="A4994" t="s">
        <v>10022</v>
      </c>
      <c r="B4994" t="s">
        <v>10023</v>
      </c>
      <c r="C4994">
        <v>159.69050598000001</v>
      </c>
      <c r="D4994" t="s">
        <v>37</v>
      </c>
      <c r="E4994">
        <v>790523.04379116604</v>
      </c>
      <c r="F4994">
        <v>9637776.2905423101</v>
      </c>
      <c r="G4994">
        <f>IF(C4994="","",VLOOKUP(C4994,Classes_detaillees!B:D,Classes_detaillees!C$1,TRUE))</f>
        <v>160</v>
      </c>
      <c r="H4994">
        <f>IF(C4994="","",VLOOKUP(C4994,Classes_finales!B:D,Classes_finales!C$1,TRUE))</f>
        <v>80</v>
      </c>
      <c r="I4994">
        <f t="shared" si="77"/>
        <v>20</v>
      </c>
      <c r="J4994" s="31">
        <f>Classes_finales!$W$30*C4994^3+Classes_finales!$W$31*C4994^2+Classes_finales!$W$32*C4994+Classes_finales!$W$33</f>
        <v>-16.734519412649004</v>
      </c>
      <c r="K4994">
        <f>IF(OR(C4994&lt;10,C4994&gt;450),0,IF(H4994&gt;=MAX(Classes_finales!D:D),$M$1,Donnees_SIG!J4994))</f>
        <v>7.914299999999999</v>
      </c>
      <c r="P4994" t="s">
        <v>39</v>
      </c>
    </row>
    <row r="4995" spans="1:16">
      <c r="A4995" t="s">
        <v>10024</v>
      </c>
      <c r="B4995" s="31" t="s">
        <v>10025</v>
      </c>
      <c r="C4995">
        <v>84.476898192999997</v>
      </c>
      <c r="D4995" t="s">
        <v>37</v>
      </c>
      <c r="E4995">
        <v>790897.127471274</v>
      </c>
      <c r="F4995">
        <v>9638311.5017246399</v>
      </c>
      <c r="G4995">
        <f>IF(C4995="","",VLOOKUP(C4995,Classes_detaillees!B:D,Classes_detaillees!C$1,TRUE))</f>
        <v>85</v>
      </c>
      <c r="H4995">
        <f>IF(C4995="","",VLOOKUP(C4995,Classes_finales!B:D,Classes_finales!C$1,TRUE))</f>
        <v>80</v>
      </c>
      <c r="I4995">
        <f t="shared" ref="I4995:I5058" si="78">IF(E4995="","",20)</f>
        <v>20</v>
      </c>
      <c r="J4995" s="31">
        <f>Classes_finales!$W$30*C4995^3+Classes_finales!$W$31*C4995^2+Classes_finales!$W$32*C4995+Classes_finales!$W$33</f>
        <v>7.9718693845312831</v>
      </c>
      <c r="K4995">
        <f>IF(OR(C4995&lt;10,C4995&gt;450),0,IF(H4995&gt;=MAX(Classes_finales!D:D),$M$1,Donnees_SIG!J4995))</f>
        <v>7.914299999999999</v>
      </c>
      <c r="P4995" t="s">
        <v>39</v>
      </c>
    </row>
    <row r="4996" spans="1:16">
      <c r="A4996" t="s">
        <v>10026</v>
      </c>
      <c r="B4996" t="s">
        <v>10027</v>
      </c>
      <c r="C4996">
        <v>71.803703307999996</v>
      </c>
      <c r="D4996" t="s">
        <v>37</v>
      </c>
      <c r="E4996">
        <v>783336.10192460299</v>
      </c>
      <c r="F4996">
        <v>9636969.1299568806</v>
      </c>
      <c r="G4996">
        <f>IF(C4996="","",VLOOKUP(C4996,Classes_detaillees!B:D,Classes_detaillees!C$1,TRUE))</f>
        <v>75</v>
      </c>
      <c r="H4996">
        <f>IF(C4996="","",VLOOKUP(C4996,Classes_finales!B:D,Classes_finales!C$1,TRUE))</f>
        <v>80</v>
      </c>
      <c r="I4996">
        <f t="shared" si="78"/>
        <v>20</v>
      </c>
      <c r="J4996" s="31">
        <f>Classes_finales!$W$30*C4996^3+Classes_finales!$W$31*C4996^2+Classes_finales!$W$32*C4996+Classes_finales!$W$33</f>
        <v>7.5465585118853635</v>
      </c>
      <c r="K4996">
        <f>IF(OR(C4996&lt;10,C4996&gt;450),0,IF(H4996&gt;=MAX(Classes_finales!D:D),$M$1,Donnees_SIG!J4996))</f>
        <v>7.914299999999999</v>
      </c>
      <c r="P4996" t="s">
        <v>39</v>
      </c>
    </row>
    <row r="4997" spans="1:16">
      <c r="A4997" t="s">
        <v>10028</v>
      </c>
      <c r="B4997" t="s">
        <v>10029</v>
      </c>
      <c r="C4997">
        <v>27.031999588000001</v>
      </c>
      <c r="D4997" t="s">
        <v>37</v>
      </c>
      <c r="E4997">
        <v>790961.72701355699</v>
      </c>
      <c r="F4997">
        <v>9638233.0841073096</v>
      </c>
      <c r="G4997">
        <f>IF(C4997="","",VLOOKUP(C4997,Classes_detaillees!B:D,Classes_detaillees!C$1,TRUE))</f>
        <v>30</v>
      </c>
      <c r="H4997">
        <f>IF(C4997="","",VLOOKUP(C4997,Classes_finales!B:D,Classes_finales!C$1,TRUE))</f>
        <v>30</v>
      </c>
      <c r="I4997">
        <f t="shared" si="78"/>
        <v>20</v>
      </c>
      <c r="J4997" s="31">
        <f>Classes_finales!$W$30*C4997^3+Classes_finales!$W$31*C4997^2+Classes_finales!$W$32*C4997+Classes_finales!$W$33</f>
        <v>2.2729632588818522</v>
      </c>
      <c r="K4997">
        <f>IF(OR(C4997&lt;10,C4997&gt;450),0,IF(H4997&gt;=MAX(Classes_finales!D:D),$M$1,Donnees_SIG!J4997))</f>
        <v>2.2729632588818522</v>
      </c>
      <c r="P4997" t="s">
        <v>39</v>
      </c>
    </row>
    <row r="4998" spans="1:16">
      <c r="A4998" t="s">
        <v>10030</v>
      </c>
      <c r="B4998" t="s">
        <v>10031</v>
      </c>
      <c r="C4998">
        <v>76.042098999000004</v>
      </c>
      <c r="D4998" t="s">
        <v>37</v>
      </c>
      <c r="E4998">
        <v>789873.88114762504</v>
      </c>
      <c r="F4998">
        <v>9638355.8143802695</v>
      </c>
      <c r="G4998">
        <f>IF(C4998="","",VLOOKUP(C4998,Classes_detaillees!B:D,Classes_detaillees!C$1,TRUE))</f>
        <v>80</v>
      </c>
      <c r="H4998">
        <f>IF(C4998="","",VLOOKUP(C4998,Classes_finales!B:D,Classes_finales!C$1,TRUE))</f>
        <v>80</v>
      </c>
      <c r="I4998">
        <f t="shared" si="78"/>
        <v>20</v>
      </c>
      <c r="J4998" s="31">
        <f>Classes_finales!$W$30*C4998^3+Classes_finales!$W$31*C4998^2+Classes_finales!$W$32*C4998+Classes_finales!$W$33</f>
        <v>7.7762593250343048</v>
      </c>
      <c r="K4998">
        <f>IF(OR(C4998&lt;10,C4998&gt;450),0,IF(H4998&gt;=MAX(Classes_finales!D:D),$M$1,Donnees_SIG!J4998))</f>
        <v>7.914299999999999</v>
      </c>
      <c r="P4998" t="s">
        <v>39</v>
      </c>
    </row>
    <row r="4999" spans="1:16">
      <c r="A4999" t="s">
        <v>10032</v>
      </c>
      <c r="B4999" t="s">
        <v>10033</v>
      </c>
      <c r="C4999">
        <v>33.492298126000001</v>
      </c>
      <c r="D4999" t="s">
        <v>37</v>
      </c>
      <c r="E4999">
        <v>791534.96089233295</v>
      </c>
      <c r="F4999">
        <v>9638327.6417723894</v>
      </c>
      <c r="G4999">
        <f>IF(C4999="","",VLOOKUP(C4999,Classes_detaillees!B:D,Classes_detaillees!C$1,TRUE))</f>
        <v>35</v>
      </c>
      <c r="H4999">
        <f>IF(C4999="","",VLOOKUP(C4999,Classes_finales!B:D,Classes_finales!C$1,TRUE))</f>
        <v>35</v>
      </c>
      <c r="I4999">
        <f t="shared" si="78"/>
        <v>20</v>
      </c>
      <c r="J4999" s="31">
        <f>Classes_finales!$W$30*C4999^3+Classes_finales!$W$31*C4999^2+Classes_finales!$W$32*C4999+Classes_finales!$W$33</f>
        <v>3.144437624107312</v>
      </c>
      <c r="K4999">
        <f>IF(OR(C4999&lt;10,C4999&gt;450),0,IF(H4999&gt;=MAX(Classes_finales!D:D),$M$1,Donnees_SIG!J4999))</f>
        <v>3.144437624107312</v>
      </c>
      <c r="P4999" t="s">
        <v>39</v>
      </c>
    </row>
    <row r="5000" spans="1:16">
      <c r="A5000" t="s">
        <v>10034</v>
      </c>
      <c r="B5000" t="s">
        <v>10035</v>
      </c>
      <c r="C5000">
        <v>47.540699005</v>
      </c>
      <c r="D5000" t="s">
        <v>37</v>
      </c>
      <c r="E5000">
        <v>790934.36942962999</v>
      </c>
      <c r="F5000">
        <v>9637222.3518425003</v>
      </c>
      <c r="G5000">
        <f>IF(C5000="","",VLOOKUP(C5000,Classes_detaillees!B:D,Classes_detaillees!C$1,TRUE))</f>
        <v>50</v>
      </c>
      <c r="H5000">
        <f>IF(C5000="","",VLOOKUP(C5000,Classes_finales!B:D,Classes_finales!C$1,TRUE))</f>
        <v>50</v>
      </c>
      <c r="I5000">
        <f t="shared" si="78"/>
        <v>20</v>
      </c>
      <c r="J5000" s="31">
        <f>Classes_finales!$W$30*C5000^3+Classes_finales!$W$31*C5000^2+Classes_finales!$W$32*C5000+Classes_finales!$W$33</f>
        <v>5.0506736596134854</v>
      </c>
      <c r="K5000">
        <f>IF(OR(C5000&lt;10,C5000&gt;450),0,IF(H5000&gt;=MAX(Classes_finales!D:D),$M$1,Donnees_SIG!J5000))</f>
        <v>5.0506736596134854</v>
      </c>
      <c r="P5000" t="s">
        <v>39</v>
      </c>
    </row>
    <row r="5001" spans="1:16">
      <c r="A5001" t="s">
        <v>10036</v>
      </c>
      <c r="B5001" t="s">
        <v>10037</v>
      </c>
      <c r="C5001">
        <v>44.623298644999998</v>
      </c>
      <c r="D5001" t="s">
        <v>37</v>
      </c>
      <c r="E5001">
        <v>783966.32868234301</v>
      </c>
      <c r="F5001">
        <v>9636682.4539308194</v>
      </c>
      <c r="G5001">
        <f>IF(C5001="","",VLOOKUP(C5001,Classes_detaillees!B:D,Classes_detaillees!C$1,TRUE))</f>
        <v>45</v>
      </c>
      <c r="H5001">
        <f>IF(C5001="","",VLOOKUP(C5001,Classes_finales!B:D,Classes_finales!C$1,TRUE))</f>
        <v>50</v>
      </c>
      <c r="I5001">
        <f t="shared" si="78"/>
        <v>20</v>
      </c>
      <c r="J5001" s="31">
        <f>Classes_finales!$W$30*C5001^3+Classes_finales!$W$31*C5001^2+Classes_finales!$W$32*C5001+Classes_finales!$W$33</f>
        <v>4.6649781563954793</v>
      </c>
      <c r="K5001">
        <f>IF(OR(C5001&lt;10,C5001&gt;450),0,IF(H5001&gt;=MAX(Classes_finales!D:D),$M$1,Donnees_SIG!J5001))</f>
        <v>4.6649781563954793</v>
      </c>
      <c r="P5001" t="s">
        <v>39</v>
      </c>
    </row>
    <row r="5002" spans="1:16">
      <c r="A5002" t="s">
        <v>10038</v>
      </c>
      <c r="B5002" s="31" t="s">
        <v>10039</v>
      </c>
      <c r="C5002">
        <v>43.001899719000001</v>
      </c>
      <c r="D5002" t="s">
        <v>37</v>
      </c>
      <c r="E5002">
        <v>790422.23604918795</v>
      </c>
      <c r="F5002">
        <v>9639403.8059504293</v>
      </c>
      <c r="G5002">
        <f>IF(C5002="","",VLOOKUP(C5002,Classes_detaillees!B:D,Classes_detaillees!C$1,TRUE))</f>
        <v>45</v>
      </c>
      <c r="H5002">
        <f>IF(C5002="","",VLOOKUP(C5002,Classes_finales!B:D,Classes_finales!C$1,TRUE))</f>
        <v>50</v>
      </c>
      <c r="I5002">
        <f t="shared" si="78"/>
        <v>20</v>
      </c>
      <c r="J5002" s="31">
        <f>Classes_finales!$W$30*C5002^3+Classes_finales!$W$31*C5002^2+Classes_finales!$W$32*C5002+Classes_finales!$W$33</f>
        <v>4.4469167646485097</v>
      </c>
      <c r="K5002">
        <f>IF(OR(C5002&lt;10,C5002&gt;450),0,IF(H5002&gt;=MAX(Classes_finales!D:D),$M$1,Donnees_SIG!J5002))</f>
        <v>4.4469167646485097</v>
      </c>
      <c r="P5002" t="s">
        <v>39</v>
      </c>
    </row>
    <row r="5003" spans="1:16">
      <c r="A5003" t="s">
        <v>10040</v>
      </c>
      <c r="B5003" t="s">
        <v>10041</v>
      </c>
      <c r="C5003">
        <v>83.648300171000002</v>
      </c>
      <c r="D5003" t="s">
        <v>37</v>
      </c>
      <c r="E5003">
        <v>791764.28686476499</v>
      </c>
      <c r="F5003">
        <v>9639435.6780625395</v>
      </c>
      <c r="G5003">
        <f>IF(C5003="","",VLOOKUP(C5003,Classes_detaillees!B:D,Classes_detaillees!C$1,TRUE))</f>
        <v>85</v>
      </c>
      <c r="H5003">
        <f>IF(C5003="","",VLOOKUP(C5003,Classes_finales!B:D,Classes_finales!C$1,TRUE))</f>
        <v>80</v>
      </c>
      <c r="I5003">
        <f t="shared" si="78"/>
        <v>20</v>
      </c>
      <c r="J5003" s="31">
        <f>Classes_finales!$W$30*C5003^3+Classes_finales!$W$31*C5003^2+Classes_finales!$W$32*C5003+Classes_finales!$W$33</f>
        <v>7.9695652451254588</v>
      </c>
      <c r="K5003">
        <f>IF(OR(C5003&lt;10,C5003&gt;450),0,IF(H5003&gt;=MAX(Classes_finales!D:D),$M$1,Donnees_SIG!J5003))</f>
        <v>7.914299999999999</v>
      </c>
      <c r="P5003" t="s">
        <v>39</v>
      </c>
    </row>
    <row r="5004" spans="1:16">
      <c r="A5004" t="s">
        <v>10042</v>
      </c>
      <c r="B5004" t="s">
        <v>10043</v>
      </c>
      <c r="C5004">
        <v>197.02990722999999</v>
      </c>
      <c r="D5004" t="s">
        <v>37</v>
      </c>
      <c r="E5004">
        <v>782867.48871084198</v>
      </c>
      <c r="F5004">
        <v>9635776.2475507203</v>
      </c>
      <c r="G5004">
        <f>IF(C5004="","",VLOOKUP(C5004,Classes_detaillees!B:D,Classes_detaillees!C$1,TRUE))</f>
        <v>200</v>
      </c>
      <c r="H5004">
        <f>IF(C5004="","",VLOOKUP(C5004,Classes_finales!B:D,Classes_finales!C$1,TRUE))</f>
        <v>80</v>
      </c>
      <c r="I5004">
        <f t="shared" si="78"/>
        <v>20</v>
      </c>
      <c r="J5004" s="31">
        <f>Classes_finales!$W$30*C5004^3+Classes_finales!$W$31*C5004^2+Classes_finales!$W$32*C5004+Classes_finales!$W$33</f>
        <v>-56.838083478064128</v>
      </c>
      <c r="K5004">
        <f>IF(OR(C5004&lt;10,C5004&gt;450),0,IF(H5004&gt;=MAX(Classes_finales!D:D),$M$1,Donnees_SIG!J5004))</f>
        <v>7.914299999999999</v>
      </c>
      <c r="P5004" t="s">
        <v>39</v>
      </c>
    </row>
    <row r="5005" spans="1:16">
      <c r="A5005" t="s">
        <v>10044</v>
      </c>
      <c r="B5005" t="s">
        <v>10045</v>
      </c>
      <c r="C5005">
        <v>61.042098998999997</v>
      </c>
      <c r="D5005" t="s">
        <v>37</v>
      </c>
      <c r="E5005">
        <v>793172.155064333</v>
      </c>
      <c r="F5005">
        <v>9638871.9111555293</v>
      </c>
      <c r="G5005">
        <f>IF(C5005="","",VLOOKUP(C5005,Classes_detaillees!B:D,Classes_detaillees!C$1,TRUE))</f>
        <v>65</v>
      </c>
      <c r="H5005">
        <f>IF(C5005="","",VLOOKUP(C5005,Classes_finales!B:D,Classes_finales!C$1,TRUE))</f>
        <v>70</v>
      </c>
      <c r="I5005">
        <f t="shared" si="78"/>
        <v>20</v>
      </c>
      <c r="J5005" s="31">
        <f>Classes_finales!$W$30*C5005^3+Classes_finales!$W$31*C5005^2+Classes_finales!$W$32*C5005+Classes_finales!$W$33</f>
        <v>6.6440731927701506</v>
      </c>
      <c r="K5005">
        <f>IF(OR(C5005&lt;10,C5005&gt;450),0,IF(H5005&gt;=MAX(Classes_finales!D:D),$M$1,Donnees_SIG!J5005))</f>
        <v>6.6440731927701506</v>
      </c>
      <c r="P5005" t="s">
        <v>39</v>
      </c>
    </row>
    <row r="5006" spans="1:16">
      <c r="A5006" t="s">
        <v>10046</v>
      </c>
      <c r="B5006" s="31" t="s">
        <v>10047</v>
      </c>
      <c r="C5006">
        <v>31.279300689999999</v>
      </c>
      <c r="D5006" t="s">
        <v>37</v>
      </c>
      <c r="E5006">
        <v>790621.28067290701</v>
      </c>
      <c r="F5006">
        <v>9638021.7276500091</v>
      </c>
      <c r="G5006">
        <f>IF(C5006="","",VLOOKUP(C5006,Classes_detaillees!B:D,Classes_detaillees!C$1,TRUE))</f>
        <v>35</v>
      </c>
      <c r="H5006">
        <f>IF(C5006="","",VLOOKUP(C5006,Classes_finales!B:D,Classes_finales!C$1,TRUE))</f>
        <v>35</v>
      </c>
      <c r="I5006">
        <f t="shared" si="78"/>
        <v>20</v>
      </c>
      <c r="J5006" s="31">
        <f>Classes_finales!$W$30*C5006^3+Classes_finales!$W$31*C5006^2+Classes_finales!$W$32*C5006+Classes_finales!$W$33</f>
        <v>2.8424904328505929</v>
      </c>
      <c r="K5006">
        <f>IF(OR(C5006&lt;10,C5006&gt;450),0,IF(H5006&gt;=MAX(Classes_finales!D:D),$M$1,Donnees_SIG!J5006))</f>
        <v>2.8424904328505929</v>
      </c>
      <c r="P5006" t="s">
        <v>39</v>
      </c>
    </row>
    <row r="5007" spans="1:16">
      <c r="A5007" t="s">
        <v>10048</v>
      </c>
      <c r="B5007" t="s">
        <v>10049</v>
      </c>
      <c r="C5007">
        <v>87.826599121000001</v>
      </c>
      <c r="D5007" t="s">
        <v>37</v>
      </c>
      <c r="E5007">
        <v>791082.76132259599</v>
      </c>
      <c r="F5007">
        <v>9638513.3349822108</v>
      </c>
      <c r="G5007">
        <f>IF(C5007="","",VLOOKUP(C5007,Classes_detaillees!B:D,Classes_detaillees!C$1,TRUE))</f>
        <v>90</v>
      </c>
      <c r="H5007">
        <f>IF(C5007="","",VLOOKUP(C5007,Classes_finales!B:D,Classes_finales!C$1,TRUE))</f>
        <v>80</v>
      </c>
      <c r="I5007">
        <f t="shared" si="78"/>
        <v>20</v>
      </c>
      <c r="J5007" s="31">
        <f>Classes_finales!$W$30*C5007^3+Classes_finales!$W$31*C5007^2+Classes_finales!$W$32*C5007+Classes_finales!$W$33</f>
        <v>7.9403291493068426</v>
      </c>
      <c r="K5007">
        <f>IF(OR(C5007&lt;10,C5007&gt;450),0,IF(H5007&gt;=MAX(Classes_finales!D:D),$M$1,Donnees_SIG!J5007))</f>
        <v>7.914299999999999</v>
      </c>
      <c r="P5007" t="s">
        <v>39</v>
      </c>
    </row>
    <row r="5008" spans="1:16">
      <c r="A5008" t="s">
        <v>10050</v>
      </c>
      <c r="B5008" t="s">
        <v>10051</v>
      </c>
      <c r="C5008">
        <v>80.719902039000004</v>
      </c>
      <c r="D5008" t="s">
        <v>37</v>
      </c>
      <c r="E5008">
        <v>791580.49958577298</v>
      </c>
      <c r="F5008">
        <v>9637556.7736547608</v>
      </c>
      <c r="G5008">
        <f>IF(C5008="","",VLOOKUP(C5008,Classes_detaillees!B:D,Classes_detaillees!C$1,TRUE))</f>
        <v>85</v>
      </c>
      <c r="H5008">
        <f>IF(C5008="","",VLOOKUP(C5008,Classes_finales!B:D,Classes_finales!C$1,TRUE))</f>
        <v>80</v>
      </c>
      <c r="I5008">
        <f t="shared" si="78"/>
        <v>20</v>
      </c>
      <c r="J5008" s="31">
        <f>Classes_finales!$W$30*C5008^3+Classes_finales!$W$31*C5008^2+Classes_finales!$W$32*C5008+Classes_finales!$W$33</f>
        <v>7.9308706255986987</v>
      </c>
      <c r="K5008">
        <f>IF(OR(C5008&lt;10,C5008&gt;450),0,IF(H5008&gt;=MAX(Classes_finales!D:D),$M$1,Donnees_SIG!J5008))</f>
        <v>7.914299999999999</v>
      </c>
      <c r="P5008" t="s">
        <v>39</v>
      </c>
    </row>
    <row r="5009" spans="1:16">
      <c r="A5009" t="s">
        <v>10052</v>
      </c>
      <c r="B5009" t="s">
        <v>10053</v>
      </c>
      <c r="C5009">
        <v>74.103996276999993</v>
      </c>
      <c r="D5009" t="s">
        <v>37</v>
      </c>
      <c r="E5009">
        <v>790800.93589819001</v>
      </c>
      <c r="F5009">
        <v>9638011.8814287204</v>
      </c>
      <c r="G5009">
        <f>IF(C5009="","",VLOOKUP(C5009,Classes_detaillees!B:D,Classes_detaillees!C$1,TRUE))</f>
        <v>75</v>
      </c>
      <c r="H5009">
        <f>IF(C5009="","",VLOOKUP(C5009,Classes_finales!B:D,Classes_finales!C$1,TRUE))</f>
        <v>80</v>
      </c>
      <c r="I5009">
        <f t="shared" si="78"/>
        <v>20</v>
      </c>
      <c r="J5009" s="31">
        <f>Classes_finales!$W$30*C5009^3+Classes_finales!$W$31*C5009^2+Classes_finales!$W$32*C5009+Classes_finales!$W$33</f>
        <v>7.6812053105811042</v>
      </c>
      <c r="K5009">
        <f>IF(OR(C5009&lt;10,C5009&gt;450),0,IF(H5009&gt;=MAX(Classes_finales!D:D),$M$1,Donnees_SIG!J5009))</f>
        <v>7.914299999999999</v>
      </c>
      <c r="P5009" t="s">
        <v>39</v>
      </c>
    </row>
    <row r="5010" spans="1:16">
      <c r="A5010" t="s">
        <v>10054</v>
      </c>
      <c r="B5010" t="s">
        <v>10055</v>
      </c>
      <c r="C5010">
        <v>253.90150452</v>
      </c>
      <c r="D5010" t="s">
        <v>37</v>
      </c>
      <c r="E5010">
        <v>791160.95139965799</v>
      </c>
      <c r="F5010">
        <v>9638756.7428423297</v>
      </c>
      <c r="G5010">
        <f>IF(C5010="","",VLOOKUP(C5010,Classes_detaillees!B:D,Classes_detaillees!C$1,TRUE))</f>
        <v>255</v>
      </c>
      <c r="H5010">
        <f>IF(C5010="","",VLOOKUP(C5010,Classes_finales!B:D,Classes_finales!C$1,TRUE))</f>
        <v>80</v>
      </c>
      <c r="I5010">
        <f t="shared" si="78"/>
        <v>20</v>
      </c>
      <c r="J5010" s="31">
        <f>Classes_finales!$W$30*C5010^3+Classes_finales!$W$31*C5010^2+Classes_finales!$W$32*C5010+Classes_finales!$W$33</f>
        <v>-171.56571736461734</v>
      </c>
      <c r="K5010">
        <f>IF(OR(C5010&lt;10,C5010&gt;450),0,IF(H5010&gt;=MAX(Classes_finales!D:D),$M$1,Donnees_SIG!J5010))</f>
        <v>7.914299999999999</v>
      </c>
      <c r="P5010" t="s">
        <v>39</v>
      </c>
    </row>
    <row r="5011" spans="1:16">
      <c r="A5011" t="s">
        <v>10056</v>
      </c>
      <c r="B5011" s="31" t="s">
        <v>10057</v>
      </c>
      <c r="C5011">
        <v>9.6652002335000002</v>
      </c>
      <c r="D5011" t="s">
        <v>37</v>
      </c>
      <c r="E5011">
        <v>790015.50134454796</v>
      </c>
      <c r="F5011">
        <v>9637608.1058448497</v>
      </c>
      <c r="G5011">
        <f>IF(C5011="","",VLOOKUP(C5011,Classes_detaillees!B:D,Classes_detaillees!C$1,TRUE))</f>
        <v>10</v>
      </c>
      <c r="H5011">
        <f>IF(C5011="","",VLOOKUP(C5011,Classes_finales!B:D,Classes_finales!C$1,TRUE))</f>
        <v>10</v>
      </c>
      <c r="I5011">
        <f t="shared" si="78"/>
        <v>20</v>
      </c>
      <c r="J5011" s="31">
        <f>Classes_finales!$W$30*C5011^3+Classes_finales!$W$31*C5011^2+Classes_finales!$W$32*C5011+Classes_finales!$W$33</f>
        <v>0.25970759813302091</v>
      </c>
      <c r="K5011">
        <f>IF(OR(C5011&lt;10,C5011&gt;450),0,IF(H5011&gt;=MAX(Classes_finales!D:D),$M$1,Donnees_SIG!J5011))</f>
        <v>0</v>
      </c>
      <c r="P5011" t="s">
        <v>39</v>
      </c>
    </row>
    <row r="5012" spans="1:16">
      <c r="A5012" t="s">
        <v>10058</v>
      </c>
      <c r="B5012" t="s">
        <v>10059</v>
      </c>
      <c r="C5012">
        <v>7.0718002319000002</v>
      </c>
      <c r="D5012" t="s">
        <v>37</v>
      </c>
      <c r="E5012">
        <v>783366.58565849403</v>
      </c>
      <c r="F5012">
        <v>9636958.6477642003</v>
      </c>
      <c r="G5012">
        <f>IF(C5012="","",VLOOKUP(C5012,Classes_detaillees!B:D,Classes_detaillees!C$1,TRUE))</f>
        <v>10</v>
      </c>
      <c r="H5012">
        <f>IF(C5012="","",VLOOKUP(C5012,Classes_finales!B:D,Classes_finales!C$1,TRUE))</f>
        <v>10</v>
      </c>
      <c r="I5012">
        <f t="shared" si="78"/>
        <v>20</v>
      </c>
      <c r="J5012" s="31">
        <f>Classes_finales!$W$30*C5012^3+Classes_finales!$W$31*C5012^2+Classes_finales!$W$32*C5012+Classes_finales!$W$33</f>
        <v>2.7634956639323249E-2</v>
      </c>
      <c r="K5012">
        <f>IF(OR(C5012&lt;10,C5012&gt;450),0,IF(H5012&gt;=MAX(Classes_finales!D:D),$M$1,Donnees_SIG!J5012))</f>
        <v>0</v>
      </c>
      <c r="P5012" t="s">
        <v>39</v>
      </c>
    </row>
    <row r="5013" spans="1:16">
      <c r="A5013" t="s">
        <v>10060</v>
      </c>
      <c r="B5013" t="s">
        <v>10061</v>
      </c>
      <c r="C5013">
        <v>9.8411998748999991</v>
      </c>
      <c r="D5013" t="s">
        <v>37</v>
      </c>
      <c r="E5013">
        <v>791994.60666212696</v>
      </c>
      <c r="F5013">
        <v>9639072.3210200798</v>
      </c>
      <c r="G5013">
        <f>IF(C5013="","",VLOOKUP(C5013,Classes_detaillees!B:D,Classes_detaillees!C$1,TRUE))</f>
        <v>10</v>
      </c>
      <c r="H5013">
        <f>IF(C5013="","",VLOOKUP(C5013,Classes_finales!B:D,Classes_finales!C$1,TRUE))</f>
        <v>10</v>
      </c>
      <c r="I5013">
        <f t="shared" si="78"/>
        <v>20</v>
      </c>
      <c r="J5013" s="31">
        <f>Classes_finales!$W$30*C5013^3+Classes_finales!$W$31*C5013^2+Classes_finales!$W$32*C5013+Classes_finales!$W$33</f>
        <v>0.27627029618635945</v>
      </c>
      <c r="K5013">
        <f>IF(OR(C5013&lt;10,C5013&gt;450),0,IF(H5013&gt;=MAX(Classes_finales!D:D),$M$1,Donnees_SIG!J5013))</f>
        <v>0</v>
      </c>
      <c r="P5013" t="s">
        <v>39</v>
      </c>
    </row>
    <row r="5014" spans="1:16">
      <c r="A5014" t="s">
        <v>10062</v>
      </c>
      <c r="B5014" s="31" t="s">
        <v>10063</v>
      </c>
      <c r="C5014">
        <v>164.70260619999999</v>
      </c>
      <c r="D5014" t="s">
        <v>37</v>
      </c>
      <c r="E5014">
        <v>792003.28988443303</v>
      </c>
      <c r="F5014">
        <v>9639047.7220621891</v>
      </c>
      <c r="G5014">
        <f>IF(C5014="","",VLOOKUP(C5014,Classes_detaillees!B:D,Classes_detaillees!C$1,TRUE))</f>
        <v>165</v>
      </c>
      <c r="H5014">
        <f>IF(C5014="","",VLOOKUP(C5014,Classes_finales!B:D,Classes_finales!C$1,TRUE))</f>
        <v>80</v>
      </c>
      <c r="I5014">
        <f t="shared" si="78"/>
        <v>20</v>
      </c>
      <c r="J5014" s="31">
        <f>Classes_finales!$W$30*C5014^3+Classes_finales!$W$31*C5014^2+Classes_finales!$W$32*C5014+Classes_finales!$W$33</f>
        <v>-20.784417319328114</v>
      </c>
      <c r="K5014">
        <f>IF(OR(C5014&lt;10,C5014&gt;450),0,IF(H5014&gt;=MAX(Classes_finales!D:D),$M$1,Donnees_SIG!J5014))</f>
        <v>7.914299999999999</v>
      </c>
      <c r="P5014" t="s">
        <v>39</v>
      </c>
    </row>
    <row r="5015" spans="1:16">
      <c r="A5015" t="s">
        <v>10064</v>
      </c>
      <c r="B5015" t="s">
        <v>10065</v>
      </c>
      <c r="C5015">
        <v>59.175998688</v>
      </c>
      <c r="D5015" t="s">
        <v>37</v>
      </c>
      <c r="E5015">
        <v>790539.54948546598</v>
      </c>
      <c r="F5015">
        <v>9639121.5090139192</v>
      </c>
      <c r="G5015">
        <f>IF(C5015="","",VLOOKUP(C5015,Classes_detaillees!B:D,Classes_detaillees!C$1,TRUE))</f>
        <v>60</v>
      </c>
      <c r="H5015">
        <f>IF(C5015="","",VLOOKUP(C5015,Classes_finales!B:D,Classes_finales!C$1,TRUE))</f>
        <v>60</v>
      </c>
      <c r="I5015">
        <f t="shared" si="78"/>
        <v>20</v>
      </c>
      <c r="J5015" s="31">
        <f>Classes_finales!$W$30*C5015^3+Classes_finales!$W$31*C5015^2+Classes_finales!$W$32*C5015+Classes_finales!$W$33</f>
        <v>6.4489228825220799</v>
      </c>
      <c r="K5015">
        <f>IF(OR(C5015&lt;10,C5015&gt;450),0,IF(H5015&gt;=MAX(Classes_finales!D:D),$M$1,Donnees_SIG!J5015))</f>
        <v>6.4489228825220799</v>
      </c>
      <c r="P5015" t="s">
        <v>39</v>
      </c>
    </row>
    <row r="5016" spans="1:16">
      <c r="A5016" t="s">
        <v>10066</v>
      </c>
      <c r="B5016" t="s">
        <v>10067</v>
      </c>
      <c r="C5016">
        <v>143.08200073</v>
      </c>
      <c r="D5016" t="s">
        <v>37</v>
      </c>
      <c r="E5016">
        <v>790481.78240988404</v>
      </c>
      <c r="F5016">
        <v>9638654.1576081906</v>
      </c>
      <c r="G5016">
        <f>IF(C5016="","",VLOOKUP(C5016,Classes_detaillees!B:D,Classes_detaillees!C$1,TRUE))</f>
        <v>145</v>
      </c>
      <c r="H5016">
        <f>IF(C5016="","",VLOOKUP(C5016,Classes_finales!B:D,Classes_finales!C$1,TRUE))</f>
        <v>80</v>
      </c>
      <c r="I5016">
        <f t="shared" si="78"/>
        <v>20</v>
      </c>
      <c r="J5016" s="31">
        <f>Classes_finales!$W$30*C5016^3+Classes_finales!$W$31*C5016^2+Classes_finales!$W$32*C5016+Classes_finales!$W$33</f>
        <v>-5.881732185724676</v>
      </c>
      <c r="K5016">
        <f>IF(OR(C5016&lt;10,C5016&gt;450),0,IF(H5016&gt;=MAX(Classes_finales!D:D),$M$1,Donnees_SIG!J5016))</f>
        <v>7.914299999999999</v>
      </c>
      <c r="P5016" t="s">
        <v>39</v>
      </c>
    </row>
    <row r="5017" spans="1:16">
      <c r="A5017" t="s">
        <v>10068</v>
      </c>
      <c r="B5017" t="s">
        <v>10069</v>
      </c>
      <c r="C5017">
        <v>53.069301605</v>
      </c>
      <c r="D5017" t="s">
        <v>37</v>
      </c>
      <c r="E5017">
        <v>791072.34837147803</v>
      </c>
      <c r="F5017">
        <v>9638714.5926933102</v>
      </c>
      <c r="G5017">
        <f>IF(C5017="","",VLOOKUP(C5017,Classes_detaillees!B:D,Classes_detaillees!C$1,TRUE))</f>
        <v>55</v>
      </c>
      <c r="H5017">
        <f>IF(C5017="","",VLOOKUP(C5017,Classes_finales!B:D,Classes_finales!C$1,TRUE))</f>
        <v>60</v>
      </c>
      <c r="I5017">
        <f t="shared" si="78"/>
        <v>20</v>
      </c>
      <c r="J5017" s="31">
        <f>Classes_finales!$W$30*C5017^3+Classes_finales!$W$31*C5017^2+Classes_finales!$W$32*C5017+Classes_finales!$W$33</f>
        <v>5.7486795897888801</v>
      </c>
      <c r="K5017">
        <f>IF(OR(C5017&lt;10,C5017&gt;450),0,IF(H5017&gt;=MAX(Classes_finales!D:D),$M$1,Donnees_SIG!J5017))</f>
        <v>5.7486795897888801</v>
      </c>
      <c r="P5017" t="s">
        <v>39</v>
      </c>
    </row>
    <row r="5018" spans="1:16">
      <c r="A5018" t="s">
        <v>10070</v>
      </c>
      <c r="B5018" s="31" t="s">
        <v>10071</v>
      </c>
      <c r="C5018">
        <v>49.667999268000003</v>
      </c>
      <c r="D5018" t="s">
        <v>37</v>
      </c>
      <c r="E5018">
        <v>790365.31845366</v>
      </c>
      <c r="F5018">
        <v>9637909.4337698892</v>
      </c>
      <c r="G5018">
        <f>IF(C5018="","",VLOOKUP(C5018,Classes_detaillees!B:D,Classes_detaillees!C$1,TRUE))</f>
        <v>50</v>
      </c>
      <c r="H5018">
        <f>IF(C5018="","",VLOOKUP(C5018,Classes_finales!B:D,Classes_finales!C$1,TRUE))</f>
        <v>50</v>
      </c>
      <c r="I5018">
        <f t="shared" si="78"/>
        <v>20</v>
      </c>
      <c r="J5018" s="31">
        <f>Classes_finales!$W$30*C5018^3+Classes_finales!$W$31*C5018^2+Classes_finales!$W$32*C5018+Classes_finales!$W$33</f>
        <v>5.3250816594125627</v>
      </c>
      <c r="K5018">
        <f>IF(OR(C5018&lt;10,C5018&gt;450),0,IF(H5018&gt;=MAX(Classes_finales!D:D),$M$1,Donnees_SIG!J5018))</f>
        <v>5.3250816594125627</v>
      </c>
      <c r="P5018" t="s">
        <v>39</v>
      </c>
    </row>
    <row r="5019" spans="1:16">
      <c r="A5019" t="s">
        <v>10072</v>
      </c>
      <c r="B5019" t="s">
        <v>10073</v>
      </c>
      <c r="C5019">
        <v>99.608398437999995</v>
      </c>
      <c r="D5019" t="s">
        <v>37</v>
      </c>
      <c r="E5019">
        <v>792542.94492641801</v>
      </c>
      <c r="F5019">
        <v>9638955.63853148</v>
      </c>
      <c r="G5019">
        <f>IF(C5019="","",VLOOKUP(C5019,Classes_detaillees!B:D,Classes_detaillees!C$1,TRUE))</f>
        <v>100</v>
      </c>
      <c r="H5019">
        <f>IF(C5019="","",VLOOKUP(C5019,Classes_finales!B:D,Classes_finales!C$1,TRUE))</f>
        <v>80</v>
      </c>
      <c r="I5019">
        <f t="shared" si="78"/>
        <v>20</v>
      </c>
      <c r="J5019" s="31">
        <f>Classes_finales!$W$30*C5019^3+Classes_finales!$W$31*C5019^2+Classes_finales!$W$32*C5019+Classes_finales!$W$33</f>
        <v>7.2520925853213871</v>
      </c>
      <c r="K5019">
        <f>IF(OR(C5019&lt;10,C5019&gt;450),0,IF(H5019&gt;=MAX(Classes_finales!D:D),$M$1,Donnees_SIG!J5019))</f>
        <v>7.914299999999999</v>
      </c>
      <c r="P5019" t="s">
        <v>39</v>
      </c>
    </row>
    <row r="5020" spans="1:16">
      <c r="A5020" t="s">
        <v>10074</v>
      </c>
      <c r="B5020" t="s">
        <v>10075</v>
      </c>
      <c r="C5020">
        <v>79.366302489999995</v>
      </c>
      <c r="D5020" t="s">
        <v>37</v>
      </c>
      <c r="E5020">
        <v>790819.457303948</v>
      </c>
      <c r="F5020">
        <v>9639288.1025207397</v>
      </c>
      <c r="G5020">
        <f>IF(C5020="","",VLOOKUP(C5020,Classes_detaillees!B:D,Classes_detaillees!C$1,TRUE))</f>
        <v>80</v>
      </c>
      <c r="H5020">
        <f>IF(C5020="","",VLOOKUP(C5020,Classes_finales!B:D,Classes_finales!C$1,TRUE))</f>
        <v>80</v>
      </c>
      <c r="I5020">
        <f t="shared" si="78"/>
        <v>20</v>
      </c>
      <c r="J5020" s="31">
        <f>Classes_finales!$W$30*C5020^3+Classes_finales!$W$31*C5020^2+Classes_finales!$W$32*C5020+Classes_finales!$W$33</f>
        <v>7.8974819329224299</v>
      </c>
      <c r="K5020">
        <f>IF(OR(C5020&lt;10,C5020&gt;450),0,IF(H5020&gt;=MAX(Classes_finales!D:D),$M$1,Donnees_SIG!J5020))</f>
        <v>7.914299999999999</v>
      </c>
      <c r="P5020" t="s">
        <v>39</v>
      </c>
    </row>
    <row r="5021" spans="1:16">
      <c r="A5021" t="s">
        <v>10076</v>
      </c>
      <c r="B5021" s="31" t="s">
        <v>10077</v>
      </c>
      <c r="C5021">
        <v>38.894001007</v>
      </c>
      <c r="D5021" t="s">
        <v>37</v>
      </c>
      <c r="E5021">
        <v>791142.92564217199</v>
      </c>
      <c r="F5021">
        <v>9638488.2413566299</v>
      </c>
      <c r="G5021">
        <f>IF(C5021="","",VLOOKUP(C5021,Classes_detaillees!B:D,Classes_detaillees!C$1,TRUE))</f>
        <v>40</v>
      </c>
      <c r="H5021">
        <f>IF(C5021="","",VLOOKUP(C5021,Classes_finales!B:D,Classes_finales!C$1,TRUE))</f>
        <v>40</v>
      </c>
      <c r="I5021">
        <f t="shared" si="78"/>
        <v>20</v>
      </c>
      <c r="J5021" s="31">
        <f>Classes_finales!$W$30*C5021^3+Classes_finales!$W$31*C5021^2+Classes_finales!$W$32*C5021+Classes_finales!$W$33</f>
        <v>3.8866711490102088</v>
      </c>
      <c r="K5021">
        <f>IF(OR(C5021&lt;10,C5021&gt;450),0,IF(H5021&gt;=MAX(Classes_finales!D:D),$M$1,Donnees_SIG!J5021))</f>
        <v>3.8866711490102088</v>
      </c>
      <c r="P5021" t="s">
        <v>39</v>
      </c>
    </row>
    <row r="5022" spans="1:16">
      <c r="A5022" t="s">
        <v>10078</v>
      </c>
      <c r="B5022" s="31" t="s">
        <v>10079</v>
      </c>
      <c r="C5022">
        <v>82.772598267000006</v>
      </c>
      <c r="D5022" t="s">
        <v>37</v>
      </c>
      <c r="E5022">
        <v>785033.73459226405</v>
      </c>
      <c r="F5022">
        <v>9636363.5638270304</v>
      </c>
      <c r="G5022">
        <f>IF(C5022="","",VLOOKUP(C5022,Classes_detaillees!B:D,Classes_detaillees!C$1,TRUE))</f>
        <v>85</v>
      </c>
      <c r="H5022">
        <f>IF(C5022="","",VLOOKUP(C5022,Classes_finales!B:D,Classes_finales!C$1,TRUE))</f>
        <v>80</v>
      </c>
      <c r="I5022">
        <f t="shared" si="78"/>
        <v>20</v>
      </c>
      <c r="J5022" s="31">
        <f>Classes_finales!$W$30*C5022^3+Classes_finales!$W$31*C5022^2+Classes_finales!$W$32*C5022+Classes_finales!$W$33</f>
        <v>7.9629244379009148</v>
      </c>
      <c r="K5022">
        <f>IF(OR(C5022&lt;10,C5022&gt;450),0,IF(H5022&gt;=MAX(Classes_finales!D:D),$M$1,Donnees_SIG!J5022))</f>
        <v>7.914299999999999</v>
      </c>
      <c r="P5022" t="s">
        <v>39</v>
      </c>
    </row>
    <row r="5023" spans="1:16">
      <c r="A5023" t="s">
        <v>10080</v>
      </c>
      <c r="B5023" t="s">
        <v>10081</v>
      </c>
      <c r="C5023">
        <v>135.30589294000001</v>
      </c>
      <c r="D5023" t="s">
        <v>37</v>
      </c>
      <c r="E5023">
        <v>790980.02437232097</v>
      </c>
      <c r="F5023">
        <v>9638269.5436480306</v>
      </c>
      <c r="G5023">
        <f>IF(C5023="","",VLOOKUP(C5023,Classes_detaillees!B:D,Classes_detaillees!C$1,TRUE))</f>
        <v>140</v>
      </c>
      <c r="H5023">
        <f>IF(C5023="","",VLOOKUP(C5023,Classes_finales!B:D,Classes_finales!C$1,TRUE))</f>
        <v>80</v>
      </c>
      <c r="I5023">
        <f t="shared" si="78"/>
        <v>20</v>
      </c>
      <c r="J5023" s="31">
        <f>Classes_finales!$W$30*C5023^3+Classes_finales!$W$31*C5023^2+Classes_finales!$W$32*C5023+Classes_finales!$W$33</f>
        <v>-2.0446408535904248</v>
      </c>
      <c r="K5023">
        <f>IF(OR(C5023&lt;10,C5023&gt;450),0,IF(H5023&gt;=MAX(Classes_finales!D:D),$M$1,Donnees_SIG!J5023))</f>
        <v>7.914299999999999</v>
      </c>
      <c r="P5023" t="s">
        <v>39</v>
      </c>
    </row>
    <row r="5024" spans="1:16">
      <c r="A5024" t="s">
        <v>10082</v>
      </c>
      <c r="B5024" t="s">
        <v>10083</v>
      </c>
      <c r="C5024">
        <v>147.88879395000001</v>
      </c>
      <c r="D5024" t="s">
        <v>37</v>
      </c>
      <c r="E5024">
        <v>782902.22757305996</v>
      </c>
      <c r="F5024">
        <v>9635772.3092741799</v>
      </c>
      <c r="G5024">
        <f>IF(C5024="","",VLOOKUP(C5024,Classes_detaillees!B:D,Classes_detaillees!C$1,TRUE))</f>
        <v>150</v>
      </c>
      <c r="H5024">
        <f>IF(C5024="","",VLOOKUP(C5024,Classes_finales!B:D,Classes_finales!C$1,TRUE))</f>
        <v>80</v>
      </c>
      <c r="I5024">
        <f t="shared" si="78"/>
        <v>20</v>
      </c>
      <c r="J5024" s="31">
        <f>Classes_finales!$W$30*C5024^3+Classes_finales!$W$31*C5024^2+Classes_finales!$W$32*C5024+Classes_finales!$W$33</f>
        <v>-8.6362161474753005</v>
      </c>
      <c r="K5024">
        <f>IF(OR(C5024&lt;10,C5024&gt;450),0,IF(H5024&gt;=MAX(Classes_finales!D:D),$M$1,Donnees_SIG!J5024))</f>
        <v>7.914299999999999</v>
      </c>
      <c r="P5024" t="s">
        <v>39</v>
      </c>
    </row>
    <row r="5025" spans="1:16">
      <c r="A5025" t="s">
        <v>10084</v>
      </c>
      <c r="B5025" t="s">
        <v>10085</v>
      </c>
      <c r="C5025">
        <v>13.846199989</v>
      </c>
      <c r="D5025" t="s">
        <v>37</v>
      </c>
      <c r="E5025">
        <v>789713.02175324794</v>
      </c>
      <c r="F5025">
        <v>9637479.9237086307</v>
      </c>
      <c r="G5025">
        <f>IF(C5025="","",VLOOKUP(C5025,Classes_detaillees!B:D,Classes_detaillees!C$1,TRUE))</f>
        <v>15</v>
      </c>
      <c r="H5025">
        <f>IF(C5025="","",VLOOKUP(C5025,Classes_finales!B:D,Classes_finales!C$1,TRUE))</f>
        <v>15</v>
      </c>
      <c r="I5025">
        <f t="shared" si="78"/>
        <v>20</v>
      </c>
      <c r="J5025" s="31">
        <f>Classes_finales!$W$30*C5025^3+Classes_finales!$W$31*C5025^2+Classes_finales!$W$32*C5025+Classes_finales!$W$33</f>
        <v>0.67883562962993471</v>
      </c>
      <c r="K5025">
        <f>IF(OR(C5025&lt;10,C5025&gt;450),0,IF(H5025&gt;=MAX(Classes_finales!D:D),$M$1,Donnees_SIG!J5025))</f>
        <v>0.67883562962993471</v>
      </c>
      <c r="P5025" t="s">
        <v>39</v>
      </c>
    </row>
    <row r="5026" spans="1:16">
      <c r="A5026" t="s">
        <v>10086</v>
      </c>
      <c r="B5026" s="31" t="s">
        <v>10087</v>
      </c>
      <c r="C5026">
        <v>25.027099609</v>
      </c>
      <c r="D5026" t="s">
        <v>37</v>
      </c>
      <c r="E5026">
        <v>792937.81859866797</v>
      </c>
      <c r="F5026">
        <v>9638981.7121762</v>
      </c>
      <c r="G5026">
        <f>IF(C5026="","",VLOOKUP(C5026,Classes_detaillees!B:D,Classes_detaillees!C$1,TRUE))</f>
        <v>30</v>
      </c>
      <c r="H5026">
        <f>IF(C5026="","",VLOOKUP(C5026,Classes_finales!B:D,Classes_finales!C$1,TRUE))</f>
        <v>30</v>
      </c>
      <c r="I5026">
        <f t="shared" si="78"/>
        <v>20</v>
      </c>
      <c r="J5026" s="31">
        <f>Classes_finales!$W$30*C5026^3+Classes_finales!$W$31*C5026^2+Classes_finales!$W$32*C5026+Classes_finales!$W$33</f>
        <v>2.0108072030787327</v>
      </c>
      <c r="K5026">
        <f>IF(OR(C5026&lt;10,C5026&gt;450),0,IF(H5026&gt;=MAX(Classes_finales!D:D),$M$1,Donnees_SIG!J5026))</f>
        <v>2.0108072030787327</v>
      </c>
      <c r="P5026" t="s">
        <v>39</v>
      </c>
    </row>
    <row r="5027" spans="1:16">
      <c r="A5027" t="s">
        <v>10088</v>
      </c>
      <c r="B5027" t="s">
        <v>10089</v>
      </c>
      <c r="C5027">
        <v>50.811298370000003</v>
      </c>
      <c r="D5027" t="s">
        <v>37</v>
      </c>
      <c r="E5027">
        <v>783258.493747039</v>
      </c>
      <c r="F5027">
        <v>9636863.2518262807</v>
      </c>
      <c r="G5027">
        <f>IF(C5027="","",VLOOKUP(C5027,Classes_detaillees!B:D,Classes_detaillees!C$1,TRUE))</f>
        <v>55</v>
      </c>
      <c r="H5027">
        <f>IF(C5027="","",VLOOKUP(C5027,Classes_finales!B:D,Classes_finales!C$1,TRUE))</f>
        <v>60</v>
      </c>
      <c r="I5027">
        <f t="shared" si="78"/>
        <v>20</v>
      </c>
      <c r="J5027" s="31">
        <f>Classes_finales!$W$30*C5027^3+Classes_finales!$W$31*C5027^2+Classes_finales!$W$32*C5027+Classes_finales!$W$33</f>
        <v>5.4697165191032635</v>
      </c>
      <c r="K5027">
        <f>IF(OR(C5027&lt;10,C5027&gt;450),0,IF(H5027&gt;=MAX(Classes_finales!D:D),$M$1,Donnees_SIG!J5027))</f>
        <v>5.4697165191032635</v>
      </c>
      <c r="P5027" t="s">
        <v>39</v>
      </c>
    </row>
    <row r="5028" spans="1:16">
      <c r="A5028" t="s">
        <v>10090</v>
      </c>
      <c r="B5028" t="s">
        <v>10091</v>
      </c>
      <c r="C5028">
        <v>64.581497192</v>
      </c>
      <c r="D5028" t="s">
        <v>37</v>
      </c>
      <c r="E5028">
        <v>790207.93206569401</v>
      </c>
      <c r="F5028">
        <v>9637593.4466790706</v>
      </c>
      <c r="G5028">
        <f>IF(C5028="","",VLOOKUP(C5028,Classes_detaillees!B:D,Classes_detaillees!C$1,TRUE))</f>
        <v>65</v>
      </c>
      <c r="H5028">
        <f>IF(C5028="","",VLOOKUP(C5028,Classes_finales!B:D,Classes_finales!C$1,TRUE))</f>
        <v>70</v>
      </c>
      <c r="I5028">
        <f t="shared" si="78"/>
        <v>20</v>
      </c>
      <c r="J5028" s="31">
        <f>Classes_finales!$W$30*C5028^3+Classes_finales!$W$31*C5028^2+Classes_finales!$W$32*C5028+Classes_finales!$W$33</f>
        <v>6.9855895691144223</v>
      </c>
      <c r="K5028">
        <f>IF(OR(C5028&lt;10,C5028&gt;450),0,IF(H5028&gt;=MAX(Classes_finales!D:D),$M$1,Donnees_SIG!J5028))</f>
        <v>6.9855895691144223</v>
      </c>
      <c r="P5028" t="s">
        <v>39</v>
      </c>
    </row>
    <row r="5029" spans="1:16">
      <c r="A5029" t="s">
        <v>10092</v>
      </c>
      <c r="B5029" t="s">
        <v>10093</v>
      </c>
      <c r="C5029">
        <v>77.504203795999999</v>
      </c>
      <c r="D5029" t="s">
        <v>37</v>
      </c>
      <c r="E5029">
        <v>786526.71523833298</v>
      </c>
      <c r="F5029">
        <v>9636077.9953007698</v>
      </c>
      <c r="G5029">
        <f>IF(C5029="","",VLOOKUP(C5029,Classes_detaillees!B:D,Classes_detaillees!C$1,TRUE))</f>
        <v>80</v>
      </c>
      <c r="H5029">
        <f>IF(C5029="","",VLOOKUP(C5029,Classes_finales!B:D,Classes_finales!C$1,TRUE))</f>
        <v>80</v>
      </c>
      <c r="I5029">
        <f t="shared" si="78"/>
        <v>20</v>
      </c>
      <c r="J5029" s="31">
        <f>Classes_finales!$W$30*C5029^3+Classes_finales!$W$31*C5029^2+Classes_finales!$W$32*C5029+Classes_finales!$W$33</f>
        <v>7.8362702041472563</v>
      </c>
      <c r="K5029">
        <f>IF(OR(C5029&lt;10,C5029&gt;450),0,IF(H5029&gt;=MAX(Classes_finales!D:D),$M$1,Donnees_SIG!J5029))</f>
        <v>7.914299999999999</v>
      </c>
      <c r="P5029" t="s">
        <v>39</v>
      </c>
    </row>
    <row r="5030" spans="1:16">
      <c r="A5030" t="s">
        <v>10094</v>
      </c>
      <c r="B5030" s="31" t="s">
        <v>10095</v>
      </c>
      <c r="C5030">
        <v>137.94119262999999</v>
      </c>
      <c r="D5030" t="s">
        <v>37</v>
      </c>
      <c r="E5030">
        <v>790342.30108690599</v>
      </c>
      <c r="F5030">
        <v>9637431.6388102993</v>
      </c>
      <c r="G5030">
        <f>IF(C5030="","",VLOOKUP(C5030,Classes_detaillees!B:D,Classes_detaillees!C$1,TRUE))</f>
        <v>140</v>
      </c>
      <c r="H5030">
        <f>IF(C5030="","",VLOOKUP(C5030,Classes_finales!B:D,Classes_finales!C$1,TRUE))</f>
        <v>80</v>
      </c>
      <c r="I5030">
        <f t="shared" si="78"/>
        <v>20</v>
      </c>
      <c r="J5030" s="31">
        <f>Classes_finales!$W$30*C5030^3+Classes_finales!$W$31*C5030^2+Classes_finales!$W$32*C5030+Classes_finales!$W$33</f>
        <v>-3.2620193435978559</v>
      </c>
      <c r="K5030">
        <f>IF(OR(C5030&lt;10,C5030&gt;450),0,IF(H5030&gt;=MAX(Classes_finales!D:D),$M$1,Donnees_SIG!J5030))</f>
        <v>7.914299999999999</v>
      </c>
      <c r="P5030" t="s">
        <v>39</v>
      </c>
    </row>
    <row r="5031" spans="1:16">
      <c r="A5031" t="s">
        <v>10096</v>
      </c>
      <c r="B5031" s="31" t="s">
        <v>10097</v>
      </c>
      <c r="C5031">
        <v>137.83909607000001</v>
      </c>
      <c r="D5031" t="s">
        <v>37</v>
      </c>
      <c r="E5031">
        <v>790255.29432339896</v>
      </c>
      <c r="F5031">
        <v>9638949.9971839804</v>
      </c>
      <c r="G5031">
        <f>IF(C5031="","",VLOOKUP(C5031,Classes_detaillees!B:D,Classes_detaillees!C$1,TRUE))</f>
        <v>140</v>
      </c>
      <c r="H5031">
        <f>IF(C5031="","",VLOOKUP(C5031,Classes_finales!B:D,Classes_finales!C$1,TRUE))</f>
        <v>80</v>
      </c>
      <c r="I5031">
        <f t="shared" si="78"/>
        <v>20</v>
      </c>
      <c r="J5031" s="31">
        <f>Classes_finales!$W$30*C5031^3+Classes_finales!$W$31*C5031^2+Classes_finales!$W$32*C5031+Classes_finales!$W$33</f>
        <v>-3.2132983616756197</v>
      </c>
      <c r="K5031">
        <f>IF(OR(C5031&lt;10,C5031&gt;450),0,IF(H5031&gt;=MAX(Classes_finales!D:D),$M$1,Donnees_SIG!J5031))</f>
        <v>7.914299999999999</v>
      </c>
      <c r="P5031" t="s">
        <v>39</v>
      </c>
    </row>
    <row r="5032" spans="1:16">
      <c r="A5032" t="s">
        <v>10098</v>
      </c>
      <c r="B5032" t="s">
        <v>10099</v>
      </c>
      <c r="C5032">
        <v>21.067800521999999</v>
      </c>
      <c r="D5032" t="s">
        <v>37</v>
      </c>
      <c r="E5032">
        <v>792185.59716994094</v>
      </c>
      <c r="F5032">
        <v>9638519.0885163397</v>
      </c>
      <c r="G5032">
        <f>IF(C5032="","",VLOOKUP(C5032,Classes_detaillees!B:D,Classes_detaillees!C$1,TRUE))</f>
        <v>25</v>
      </c>
      <c r="H5032">
        <f>IF(C5032="","",VLOOKUP(C5032,Classes_finales!B:D,Classes_finales!C$1,TRUE))</f>
        <v>30</v>
      </c>
      <c r="I5032">
        <f t="shared" si="78"/>
        <v>20</v>
      </c>
      <c r="J5032" s="31">
        <f>Classes_finales!$W$30*C5032^3+Classes_finales!$W$31*C5032^2+Classes_finales!$W$32*C5032+Classes_finales!$W$33</f>
        <v>1.5105129309851573</v>
      </c>
      <c r="K5032">
        <f>IF(OR(C5032&lt;10,C5032&gt;450),0,IF(H5032&gt;=MAX(Classes_finales!D:D),$M$1,Donnees_SIG!J5032))</f>
        <v>1.5105129309851573</v>
      </c>
      <c r="P5032" t="s">
        <v>39</v>
      </c>
    </row>
    <row r="5033" spans="1:16">
      <c r="A5033" t="s">
        <v>10100</v>
      </c>
      <c r="B5033" s="31" t="s">
        <v>10101</v>
      </c>
      <c r="C5033">
        <v>57.073398589999996</v>
      </c>
      <c r="D5033" t="s">
        <v>37</v>
      </c>
      <c r="E5033">
        <v>783047.52236721595</v>
      </c>
      <c r="F5033">
        <v>9636263.7274511401</v>
      </c>
      <c r="G5033">
        <f>IF(C5033="","",VLOOKUP(C5033,Classes_detaillees!B:D,Classes_detaillees!C$1,TRUE))</f>
        <v>60</v>
      </c>
      <c r="H5033">
        <f>IF(C5033="","",VLOOKUP(C5033,Classes_finales!B:D,Classes_finales!C$1,TRUE))</f>
        <v>60</v>
      </c>
      <c r="I5033">
        <f t="shared" si="78"/>
        <v>20</v>
      </c>
      <c r="J5033" s="31">
        <f>Classes_finales!$W$30*C5033^3+Classes_finales!$W$31*C5033^2+Classes_finales!$W$32*C5033+Classes_finales!$W$33</f>
        <v>6.2178098445292402</v>
      </c>
      <c r="K5033">
        <f>IF(OR(C5033&lt;10,C5033&gt;450),0,IF(H5033&gt;=MAX(Classes_finales!D:D),$M$1,Donnees_SIG!J5033))</f>
        <v>6.2178098445292402</v>
      </c>
      <c r="P5033" t="s">
        <v>39</v>
      </c>
    </row>
    <row r="5034" spans="1:16">
      <c r="A5034" t="s">
        <v>10102</v>
      </c>
      <c r="B5034" t="s">
        <v>10103</v>
      </c>
      <c r="C5034">
        <v>52.828601837000001</v>
      </c>
      <c r="D5034" t="s">
        <v>37</v>
      </c>
      <c r="E5034">
        <v>792129.33008550794</v>
      </c>
      <c r="F5034">
        <v>9638553.0317186303</v>
      </c>
      <c r="G5034">
        <f>IF(C5034="","",VLOOKUP(C5034,Classes_detaillees!B:D,Classes_detaillees!C$1,TRUE))</f>
        <v>55</v>
      </c>
      <c r="H5034">
        <f>IF(C5034="","",VLOOKUP(C5034,Classes_finales!B:D,Classes_finales!C$1,TRUE))</f>
        <v>60</v>
      </c>
      <c r="I5034">
        <f t="shared" si="78"/>
        <v>20</v>
      </c>
      <c r="J5034" s="31">
        <f>Classes_finales!$W$30*C5034^3+Classes_finales!$W$31*C5034^2+Classes_finales!$W$32*C5034+Classes_finales!$W$33</f>
        <v>5.719396150226455</v>
      </c>
      <c r="K5034">
        <f>IF(OR(C5034&lt;10,C5034&gt;450),0,IF(H5034&gt;=MAX(Classes_finales!D:D),$M$1,Donnees_SIG!J5034))</f>
        <v>5.719396150226455</v>
      </c>
      <c r="P5034" t="s">
        <v>39</v>
      </c>
    </row>
    <row r="5035" spans="1:16">
      <c r="A5035" t="s">
        <v>10104</v>
      </c>
      <c r="B5035" t="s">
        <v>10105</v>
      </c>
      <c r="C5035">
        <v>44.125400542999998</v>
      </c>
      <c r="D5035" t="s">
        <v>37</v>
      </c>
      <c r="E5035">
        <v>786431.71118939505</v>
      </c>
      <c r="F5035">
        <v>9636179.2853026893</v>
      </c>
      <c r="G5035">
        <f>IF(C5035="","",VLOOKUP(C5035,Classes_detaillees!B:D,Classes_detaillees!C$1,TRUE))</f>
        <v>45</v>
      </c>
      <c r="H5035">
        <f>IF(C5035="","",VLOOKUP(C5035,Classes_finales!B:D,Classes_finales!C$1,TRUE))</f>
        <v>50</v>
      </c>
      <c r="I5035">
        <f t="shared" si="78"/>
        <v>20</v>
      </c>
      <c r="J5035" s="31">
        <f>Classes_finales!$W$30*C5035^3+Classes_finales!$W$31*C5035^2+Classes_finales!$W$32*C5035+Classes_finales!$W$33</f>
        <v>4.5982593503770843</v>
      </c>
      <c r="K5035">
        <f>IF(OR(C5035&lt;10,C5035&gt;450),0,IF(H5035&gt;=MAX(Classes_finales!D:D),$M$1,Donnees_SIG!J5035))</f>
        <v>4.5982593503770843</v>
      </c>
      <c r="P5035" t="s">
        <v>39</v>
      </c>
    </row>
    <row r="5036" spans="1:16">
      <c r="A5036" t="s">
        <v>10106</v>
      </c>
      <c r="B5036" s="31" t="s">
        <v>10107</v>
      </c>
      <c r="C5036">
        <v>191.02609253</v>
      </c>
      <c r="D5036" t="s">
        <v>37</v>
      </c>
      <c r="E5036">
        <v>784578.92534125701</v>
      </c>
      <c r="F5036">
        <v>9634961.3837360293</v>
      </c>
      <c r="G5036">
        <f>IF(C5036="","",VLOOKUP(C5036,Classes_detaillees!B:D,Classes_detaillees!C$1,TRUE))</f>
        <v>195</v>
      </c>
      <c r="H5036">
        <f>IF(C5036="","",VLOOKUP(C5036,Classes_finales!B:D,Classes_finales!C$1,TRUE))</f>
        <v>80</v>
      </c>
      <c r="I5036">
        <f t="shared" si="78"/>
        <v>20</v>
      </c>
      <c r="J5036" s="31">
        <f>Classes_finales!$W$30*C5036^3+Classes_finales!$W$31*C5036^2+Classes_finales!$W$32*C5036+Classes_finales!$W$33</f>
        <v>-48.742726372796426</v>
      </c>
      <c r="K5036">
        <f>IF(OR(C5036&lt;10,C5036&gt;450),0,IF(H5036&gt;=MAX(Classes_finales!D:D),$M$1,Donnees_SIG!J5036))</f>
        <v>7.914299999999999</v>
      </c>
      <c r="P5036" t="s">
        <v>39</v>
      </c>
    </row>
    <row r="5037" spans="1:16">
      <c r="A5037" t="s">
        <v>10108</v>
      </c>
      <c r="B5037" t="s">
        <v>10109</v>
      </c>
      <c r="C5037">
        <v>74.194801330999994</v>
      </c>
      <c r="D5037" t="s">
        <v>37</v>
      </c>
      <c r="E5037">
        <v>792050.23429591197</v>
      </c>
      <c r="F5037">
        <v>9638019.3246732298</v>
      </c>
      <c r="G5037">
        <f>IF(C5037="","",VLOOKUP(C5037,Classes_detaillees!B:D,Classes_detaillees!C$1,TRUE))</f>
        <v>75</v>
      </c>
      <c r="H5037">
        <f>IF(C5037="","",VLOOKUP(C5037,Classes_finales!B:D,Classes_finales!C$1,TRUE))</f>
        <v>80</v>
      </c>
      <c r="I5037">
        <f t="shared" si="78"/>
        <v>20</v>
      </c>
      <c r="J5037" s="31">
        <f>Classes_finales!$W$30*C5037^3+Classes_finales!$W$31*C5037^2+Classes_finales!$W$32*C5037+Classes_finales!$W$33</f>
        <v>7.6860424334182671</v>
      </c>
      <c r="K5037">
        <f>IF(OR(C5037&lt;10,C5037&gt;450),0,IF(H5037&gt;=MAX(Classes_finales!D:D),$M$1,Donnees_SIG!J5037))</f>
        <v>7.914299999999999</v>
      </c>
      <c r="P5037" t="s">
        <v>39</v>
      </c>
    </row>
    <row r="5038" spans="1:16">
      <c r="A5038" t="s">
        <v>10110</v>
      </c>
      <c r="B5038" t="s">
        <v>10111</v>
      </c>
      <c r="C5038">
        <v>101.67379760999999</v>
      </c>
      <c r="D5038" t="s">
        <v>37</v>
      </c>
      <c r="E5038">
        <v>790394.84245228895</v>
      </c>
      <c r="F5038">
        <v>9639449.0284860898</v>
      </c>
      <c r="G5038">
        <f>IF(C5038="","",VLOOKUP(C5038,Classes_detaillees!B:D,Classes_detaillees!C$1,TRUE))</f>
        <v>105</v>
      </c>
      <c r="H5038">
        <f>IF(C5038="","",VLOOKUP(C5038,Classes_finales!B:D,Classes_finales!C$1,TRUE))</f>
        <v>80</v>
      </c>
      <c r="I5038">
        <f t="shared" si="78"/>
        <v>20</v>
      </c>
      <c r="J5038" s="31">
        <f>Classes_finales!$W$30*C5038^3+Classes_finales!$W$31*C5038^2+Classes_finales!$W$32*C5038+Classes_finales!$W$33</f>
        <v>7.028991606164448</v>
      </c>
      <c r="K5038">
        <f>IF(OR(C5038&lt;10,C5038&gt;450),0,IF(H5038&gt;=MAX(Classes_finales!D:D),$M$1,Donnees_SIG!J5038))</f>
        <v>7.914299999999999</v>
      </c>
      <c r="P5038" t="s">
        <v>39</v>
      </c>
    </row>
    <row r="5039" spans="1:16">
      <c r="A5039" t="s">
        <v>10112</v>
      </c>
      <c r="B5039" s="31" t="s">
        <v>10113</v>
      </c>
      <c r="C5039">
        <v>153.64799500000001</v>
      </c>
      <c r="D5039" t="s">
        <v>37</v>
      </c>
      <c r="E5039">
        <v>790384.53311107703</v>
      </c>
      <c r="F5039">
        <v>9638559.9833983202</v>
      </c>
      <c r="G5039">
        <f>IF(C5039="","",VLOOKUP(C5039,Classes_detaillees!B:D,Classes_detaillees!C$1,TRUE))</f>
        <v>155</v>
      </c>
      <c r="H5039">
        <f>IF(C5039="","",VLOOKUP(C5039,Classes_finales!B:D,Classes_finales!C$1,TRUE))</f>
        <v>80</v>
      </c>
      <c r="I5039">
        <f t="shared" si="78"/>
        <v>20</v>
      </c>
      <c r="J5039" s="31">
        <f>Classes_finales!$W$30*C5039^3+Classes_finales!$W$31*C5039^2+Classes_finales!$W$32*C5039+Classes_finales!$W$33</f>
        <v>-12.343710074319644</v>
      </c>
      <c r="K5039">
        <f>IF(OR(C5039&lt;10,C5039&gt;450),0,IF(H5039&gt;=MAX(Classes_finales!D:D),$M$1,Donnees_SIG!J5039))</f>
        <v>7.914299999999999</v>
      </c>
      <c r="P5039" t="s">
        <v>39</v>
      </c>
    </row>
    <row r="5040" spans="1:16">
      <c r="A5040" t="s">
        <v>10114</v>
      </c>
      <c r="B5040" t="s">
        <v>10115</v>
      </c>
      <c r="C5040">
        <v>152.95559692</v>
      </c>
      <c r="D5040" t="s">
        <v>37</v>
      </c>
      <c r="E5040">
        <v>792279.78398635902</v>
      </c>
      <c r="F5040">
        <v>9638685.2616401594</v>
      </c>
      <c r="G5040">
        <f>IF(C5040="","",VLOOKUP(C5040,Classes_detaillees!B:D,Classes_detaillees!C$1,TRUE))</f>
        <v>155</v>
      </c>
      <c r="H5040">
        <f>IF(C5040="","",VLOOKUP(C5040,Classes_finales!B:D,Classes_finales!C$1,TRUE))</f>
        <v>80</v>
      </c>
      <c r="I5040">
        <f t="shared" si="78"/>
        <v>20</v>
      </c>
      <c r="J5040" s="31">
        <f>Classes_finales!$W$30*C5040^3+Classes_finales!$W$31*C5040^2+Classes_finales!$W$32*C5040+Classes_finales!$W$33</f>
        <v>-11.8738065469758</v>
      </c>
      <c r="K5040">
        <f>IF(OR(C5040&lt;10,C5040&gt;450),0,IF(H5040&gt;=MAX(Classes_finales!D:D),$M$1,Donnees_SIG!J5040))</f>
        <v>7.914299999999999</v>
      </c>
      <c r="P5040" t="s">
        <v>39</v>
      </c>
    </row>
    <row r="5041" spans="1:16">
      <c r="A5041" t="s">
        <v>10116</v>
      </c>
      <c r="B5041" s="31" t="s">
        <v>10117</v>
      </c>
      <c r="C5041">
        <v>75.813796996999997</v>
      </c>
      <c r="D5041" t="s">
        <v>37</v>
      </c>
      <c r="E5041">
        <v>792898.66419997299</v>
      </c>
      <c r="F5041">
        <v>9638582.2863374092</v>
      </c>
      <c r="G5041">
        <f>IF(C5041="","",VLOOKUP(C5041,Classes_detaillees!B:D,Classes_detaillees!C$1,TRUE))</f>
        <v>80</v>
      </c>
      <c r="H5041">
        <f>IF(C5041="","",VLOOKUP(C5041,Classes_finales!B:D,Classes_finales!C$1,TRUE))</f>
        <v>80</v>
      </c>
      <c r="I5041">
        <f t="shared" si="78"/>
        <v>20</v>
      </c>
      <c r="J5041" s="31">
        <f>Classes_finales!$W$30*C5041^3+Classes_finales!$W$31*C5041^2+Classes_finales!$W$32*C5041+Classes_finales!$W$33</f>
        <v>7.7659675818870948</v>
      </c>
      <c r="K5041">
        <f>IF(OR(C5041&lt;10,C5041&gt;450),0,IF(H5041&gt;=MAX(Classes_finales!D:D),$M$1,Donnees_SIG!J5041))</f>
        <v>7.914299999999999</v>
      </c>
      <c r="P5041" t="s">
        <v>39</v>
      </c>
    </row>
    <row r="5042" spans="1:16">
      <c r="A5042" t="s">
        <v>10118</v>
      </c>
      <c r="B5042" t="s">
        <v>10119</v>
      </c>
      <c r="C5042">
        <v>23.559499741</v>
      </c>
      <c r="D5042" t="s">
        <v>37</v>
      </c>
      <c r="E5042">
        <v>792940.967564855</v>
      </c>
      <c r="F5042">
        <v>9639305.2473016009</v>
      </c>
      <c r="G5042">
        <f>IF(C5042="","",VLOOKUP(C5042,Classes_detaillees!B:D,Classes_detaillees!C$1,TRUE))</f>
        <v>25</v>
      </c>
      <c r="H5042">
        <f>IF(C5042="","",VLOOKUP(C5042,Classes_finales!B:D,Classes_finales!C$1,TRUE))</f>
        <v>30</v>
      </c>
      <c r="I5042">
        <f t="shared" si="78"/>
        <v>20</v>
      </c>
      <c r="J5042" s="31">
        <f>Classes_finales!$W$30*C5042^3+Classes_finales!$W$31*C5042^2+Classes_finales!$W$32*C5042+Classes_finales!$W$33</f>
        <v>1.8224115771245741</v>
      </c>
      <c r="K5042">
        <f>IF(OR(C5042&lt;10,C5042&gt;450),0,IF(H5042&gt;=MAX(Classes_finales!D:D),$M$1,Donnees_SIG!J5042))</f>
        <v>1.8224115771245741</v>
      </c>
      <c r="P5042" t="s">
        <v>39</v>
      </c>
    </row>
    <row r="5043" spans="1:16">
      <c r="A5043" t="s">
        <v>10120</v>
      </c>
      <c r="B5043" t="s">
        <v>10121</v>
      </c>
      <c r="C5043">
        <v>43.377899169999999</v>
      </c>
      <c r="D5043" t="s">
        <v>37</v>
      </c>
      <c r="E5043">
        <v>790411.99580064998</v>
      </c>
      <c r="F5043">
        <v>9638329.3152891602</v>
      </c>
      <c r="G5043">
        <f>IF(C5043="","",VLOOKUP(C5043,Classes_detaillees!B:D,Classes_detaillees!C$1,TRUE))</f>
        <v>45</v>
      </c>
      <c r="H5043">
        <f>IF(C5043="","",VLOOKUP(C5043,Classes_finales!B:D,Classes_finales!C$1,TRUE))</f>
        <v>50</v>
      </c>
      <c r="I5043">
        <f t="shared" si="78"/>
        <v>20</v>
      </c>
      <c r="J5043" s="31">
        <f>Classes_finales!$W$30*C5043^3+Classes_finales!$W$31*C5043^2+Classes_finales!$W$32*C5043+Classes_finales!$W$33</f>
        <v>4.4976815055209283</v>
      </c>
      <c r="K5043">
        <f>IF(OR(C5043&lt;10,C5043&gt;450),0,IF(H5043&gt;=MAX(Classes_finales!D:D),$M$1,Donnees_SIG!J5043))</f>
        <v>4.4976815055209283</v>
      </c>
      <c r="P5043" t="s">
        <v>39</v>
      </c>
    </row>
    <row r="5044" spans="1:16">
      <c r="A5044" t="s">
        <v>10122</v>
      </c>
      <c r="B5044" s="31" t="s">
        <v>10123</v>
      </c>
      <c r="C5044">
        <v>47.168998717999997</v>
      </c>
      <c r="D5044" t="s">
        <v>37</v>
      </c>
      <c r="E5044">
        <v>791568.28257416701</v>
      </c>
      <c r="F5044">
        <v>9639126.1141737998</v>
      </c>
      <c r="G5044">
        <f>IF(C5044="","",VLOOKUP(C5044,Classes_detaillees!B:D,Classes_detaillees!C$1,TRUE))</f>
        <v>50</v>
      </c>
      <c r="H5044">
        <f>IF(C5044="","",VLOOKUP(C5044,Classes_finales!B:D,Classes_finales!C$1,TRUE))</f>
        <v>50</v>
      </c>
      <c r="I5044">
        <f t="shared" si="78"/>
        <v>20</v>
      </c>
      <c r="J5044" s="31">
        <f>Classes_finales!$W$30*C5044^3+Classes_finales!$W$31*C5044^2+Classes_finales!$W$32*C5044+Classes_finales!$W$33</f>
        <v>5.0020880677675521</v>
      </c>
      <c r="K5044">
        <f>IF(OR(C5044&lt;10,C5044&gt;450),0,IF(H5044&gt;=MAX(Classes_finales!D:D),$M$1,Donnees_SIG!J5044))</f>
        <v>5.0020880677675521</v>
      </c>
      <c r="P5044" t="s">
        <v>39</v>
      </c>
    </row>
    <row r="5045" spans="1:16">
      <c r="A5045" t="s">
        <v>10124</v>
      </c>
      <c r="B5045" s="31" t="s">
        <v>10125</v>
      </c>
      <c r="C5045">
        <v>63.784801483000003</v>
      </c>
      <c r="D5045" t="s">
        <v>37</v>
      </c>
      <c r="E5045">
        <v>792619.30446758703</v>
      </c>
      <c r="F5045">
        <v>9638510.0702003092</v>
      </c>
      <c r="G5045">
        <f>IF(C5045="","",VLOOKUP(C5045,Classes_detaillees!B:D,Classes_detaillees!C$1,TRUE))</f>
        <v>65</v>
      </c>
      <c r="H5045">
        <f>IF(C5045="","",VLOOKUP(C5045,Classes_finales!B:D,Classes_finales!C$1,TRUE))</f>
        <v>70</v>
      </c>
      <c r="I5045">
        <f t="shared" si="78"/>
        <v>20</v>
      </c>
      <c r="J5045" s="31">
        <f>Classes_finales!$W$30*C5045^3+Classes_finales!$W$31*C5045^2+Classes_finales!$W$32*C5045+Classes_finales!$W$33</f>
        <v>6.912186739793194</v>
      </c>
      <c r="K5045">
        <f>IF(OR(C5045&lt;10,C5045&gt;450),0,IF(H5045&gt;=MAX(Classes_finales!D:D),$M$1,Donnees_SIG!J5045))</f>
        <v>6.912186739793194</v>
      </c>
      <c r="P5045" t="s">
        <v>39</v>
      </c>
    </row>
    <row r="5046" spans="1:16">
      <c r="A5046" t="s">
        <v>10126</v>
      </c>
      <c r="B5046" t="s">
        <v>10127</v>
      </c>
      <c r="C5046">
        <v>22.260400772000001</v>
      </c>
      <c r="D5046" t="s">
        <v>37</v>
      </c>
      <c r="E5046">
        <v>793391.62174940098</v>
      </c>
      <c r="F5046">
        <v>9638906.0620996691</v>
      </c>
      <c r="G5046">
        <f>IF(C5046="","",VLOOKUP(C5046,Classes_detaillees!B:D,Classes_detaillees!C$1,TRUE))</f>
        <v>25</v>
      </c>
      <c r="H5046">
        <f>IF(C5046="","",VLOOKUP(C5046,Classes_finales!B:D,Classes_finales!C$1,TRUE))</f>
        <v>30</v>
      </c>
      <c r="I5046">
        <f t="shared" si="78"/>
        <v>20</v>
      </c>
      <c r="J5046" s="31">
        <f>Classes_finales!$W$30*C5046^3+Classes_finales!$W$31*C5046^2+Classes_finales!$W$32*C5046+Classes_finales!$W$33</f>
        <v>1.6584608786240929</v>
      </c>
      <c r="K5046">
        <f>IF(OR(C5046&lt;10,C5046&gt;450),0,IF(H5046&gt;=MAX(Classes_finales!D:D),$M$1,Donnees_SIG!J5046))</f>
        <v>1.6584608786240929</v>
      </c>
      <c r="P5046" t="s">
        <v>39</v>
      </c>
    </row>
    <row r="5047" spans="1:16">
      <c r="A5047" t="s">
        <v>10128</v>
      </c>
      <c r="B5047" t="s">
        <v>10129</v>
      </c>
      <c r="C5047">
        <v>91.760696410999998</v>
      </c>
      <c r="D5047" t="s">
        <v>37</v>
      </c>
      <c r="E5047">
        <v>783367.52133340796</v>
      </c>
      <c r="F5047">
        <v>9636771.0653474201</v>
      </c>
      <c r="G5047">
        <f>IF(C5047="","",VLOOKUP(C5047,Classes_detaillees!B:D,Classes_detaillees!C$1,TRUE))</f>
        <v>95</v>
      </c>
      <c r="H5047">
        <f>IF(C5047="","",VLOOKUP(C5047,Classes_finales!B:D,Classes_finales!C$1,TRUE))</f>
        <v>80</v>
      </c>
      <c r="I5047">
        <f t="shared" si="78"/>
        <v>20</v>
      </c>
      <c r="J5047" s="31">
        <f>Classes_finales!$W$30*C5047^3+Classes_finales!$W$31*C5047^2+Classes_finales!$W$32*C5047+Classes_finales!$W$33</f>
        <v>7.8149916178670491</v>
      </c>
      <c r="K5047">
        <f>IF(OR(C5047&lt;10,C5047&gt;450),0,IF(H5047&gt;=MAX(Classes_finales!D:D),$M$1,Donnees_SIG!J5047))</f>
        <v>7.914299999999999</v>
      </c>
      <c r="P5047" t="s">
        <v>39</v>
      </c>
    </row>
    <row r="5048" spans="1:16">
      <c r="A5048" t="s">
        <v>10130</v>
      </c>
      <c r="B5048" s="31" t="s">
        <v>10131</v>
      </c>
      <c r="C5048">
        <v>176.36450195</v>
      </c>
      <c r="D5048" t="s">
        <v>37</v>
      </c>
      <c r="E5048">
        <v>790927.89312595897</v>
      </c>
      <c r="F5048">
        <v>9638249.3029910699</v>
      </c>
      <c r="G5048">
        <f>IF(C5048="","",VLOOKUP(C5048,Classes_detaillees!B:D,Classes_detaillees!C$1,TRUE))</f>
        <v>180</v>
      </c>
      <c r="H5048">
        <f>IF(C5048="","",VLOOKUP(C5048,Classes_finales!B:D,Classes_finales!C$1,TRUE))</f>
        <v>80</v>
      </c>
      <c r="I5048">
        <f t="shared" si="78"/>
        <v>20</v>
      </c>
      <c r="J5048" s="31">
        <f>Classes_finales!$W$30*C5048^3+Classes_finales!$W$31*C5048^2+Classes_finales!$W$32*C5048+Classes_finales!$W$33</f>
        <v>-31.727169965297968</v>
      </c>
      <c r="K5048">
        <f>IF(OR(C5048&lt;10,C5048&gt;450),0,IF(H5048&gt;=MAX(Classes_finales!D:D),$M$1,Donnees_SIG!J5048))</f>
        <v>7.914299999999999</v>
      </c>
      <c r="P5048" t="s">
        <v>39</v>
      </c>
    </row>
    <row r="5049" spans="1:16">
      <c r="A5049" t="s">
        <v>10132</v>
      </c>
      <c r="B5049" t="s">
        <v>10133</v>
      </c>
      <c r="C5049">
        <v>194.53149414000001</v>
      </c>
      <c r="D5049" t="s">
        <v>37</v>
      </c>
      <c r="E5049">
        <v>791704.13359314296</v>
      </c>
      <c r="F5049">
        <v>9638368.7244641092</v>
      </c>
      <c r="G5049">
        <f>IF(C5049="","",VLOOKUP(C5049,Classes_detaillees!B:D,Classes_detaillees!C$1,TRUE))</f>
        <v>195</v>
      </c>
      <c r="H5049">
        <f>IF(C5049="","",VLOOKUP(C5049,Classes_finales!B:D,Classes_finales!C$1,TRUE))</f>
        <v>80</v>
      </c>
      <c r="I5049">
        <f t="shared" si="78"/>
        <v>20</v>
      </c>
      <c r="J5049" s="31">
        <f>Classes_finales!$W$30*C5049^3+Classes_finales!$W$31*C5049^2+Classes_finales!$W$32*C5049+Classes_finales!$W$33</f>
        <v>-53.38652306354259</v>
      </c>
      <c r="K5049">
        <f>IF(OR(C5049&lt;10,C5049&gt;450),0,IF(H5049&gt;=MAX(Classes_finales!D:D),$M$1,Donnees_SIG!J5049))</f>
        <v>7.914299999999999</v>
      </c>
      <c r="P5049" t="s">
        <v>39</v>
      </c>
    </row>
    <row r="5050" spans="1:16">
      <c r="A5050" t="s">
        <v>10134</v>
      </c>
      <c r="B5050" s="31" t="s">
        <v>10135</v>
      </c>
      <c r="C5050">
        <v>34.634899138999998</v>
      </c>
      <c r="D5050" t="s">
        <v>37</v>
      </c>
      <c r="E5050">
        <v>790873.27730574796</v>
      </c>
      <c r="F5050">
        <v>9638234.5317944493</v>
      </c>
      <c r="G5050">
        <f>IF(C5050="","",VLOOKUP(C5050,Classes_detaillees!B:D,Classes_detaillees!C$1,TRUE))</f>
        <v>35</v>
      </c>
      <c r="H5050">
        <f>IF(C5050="","",VLOOKUP(C5050,Classes_finales!B:D,Classes_finales!C$1,TRUE))</f>
        <v>35</v>
      </c>
      <c r="I5050">
        <f t="shared" si="78"/>
        <v>20</v>
      </c>
      <c r="J5050" s="31">
        <f>Classes_finales!$W$30*C5050^3+Classes_finales!$W$31*C5050^2+Classes_finales!$W$32*C5050+Classes_finales!$W$33</f>
        <v>3.3011494449114251</v>
      </c>
      <c r="K5050">
        <f>IF(OR(C5050&lt;10,C5050&gt;450),0,IF(H5050&gt;=MAX(Classes_finales!D:D),$M$1,Donnees_SIG!J5050))</f>
        <v>3.3011494449114251</v>
      </c>
      <c r="P5050" t="s">
        <v>39</v>
      </c>
    </row>
    <row r="5051" spans="1:16">
      <c r="A5051" t="s">
        <v>10136</v>
      </c>
      <c r="B5051" t="s">
        <v>10137</v>
      </c>
      <c r="C5051">
        <v>31.583299637</v>
      </c>
      <c r="D5051" t="s">
        <v>37</v>
      </c>
      <c r="E5051">
        <v>790914.72276082204</v>
      </c>
      <c r="F5051">
        <v>9638494.4755120296</v>
      </c>
      <c r="G5051">
        <f>IF(C5051="","",VLOOKUP(C5051,Classes_detaillees!B:D,Classes_detaillees!C$1,TRUE))</f>
        <v>35</v>
      </c>
      <c r="H5051">
        <f>IF(C5051="","",VLOOKUP(C5051,Classes_finales!B:D,Classes_finales!C$1,TRUE))</f>
        <v>35</v>
      </c>
      <c r="I5051">
        <f t="shared" si="78"/>
        <v>20</v>
      </c>
      <c r="J5051" s="31">
        <f>Classes_finales!$W$30*C5051^3+Classes_finales!$W$31*C5051^2+Classes_finales!$W$32*C5051+Classes_finales!$W$33</f>
        <v>2.8838104746218183</v>
      </c>
      <c r="K5051">
        <f>IF(OR(C5051&lt;10,C5051&gt;450),0,IF(H5051&gt;=MAX(Classes_finales!D:D),$M$1,Donnees_SIG!J5051))</f>
        <v>2.8838104746218183</v>
      </c>
      <c r="P5051" t="s">
        <v>39</v>
      </c>
    </row>
    <row r="5052" spans="1:16">
      <c r="A5052" t="s">
        <v>10138</v>
      </c>
      <c r="B5052" t="s">
        <v>10139</v>
      </c>
      <c r="C5052">
        <v>121.1875</v>
      </c>
      <c r="D5052" t="s">
        <v>37</v>
      </c>
      <c r="E5052">
        <v>783229.04301301599</v>
      </c>
      <c r="F5052">
        <v>9636698.3580834195</v>
      </c>
      <c r="G5052">
        <f>IF(C5052="","",VLOOKUP(C5052,Classes_detaillees!B:D,Classes_detaillees!C$1,TRUE))</f>
        <v>125</v>
      </c>
      <c r="H5052">
        <f>IF(C5052="","",VLOOKUP(C5052,Classes_finales!B:D,Classes_finales!C$1,TRUE))</f>
        <v>80</v>
      </c>
      <c r="I5052">
        <f t="shared" si="78"/>
        <v>20</v>
      </c>
      <c r="J5052" s="31">
        <f>Classes_finales!$W$30*C5052^3+Classes_finales!$W$31*C5052^2+Classes_finales!$W$32*C5052+Classes_finales!$W$33</f>
        <v>3.13178447753906</v>
      </c>
      <c r="K5052">
        <f>IF(OR(C5052&lt;10,C5052&gt;450),0,IF(H5052&gt;=MAX(Classes_finales!D:D),$M$1,Donnees_SIG!J5052))</f>
        <v>7.914299999999999</v>
      </c>
      <c r="P5052" t="s">
        <v>39</v>
      </c>
    </row>
    <row r="5053" spans="1:16">
      <c r="A5053" t="s">
        <v>10140</v>
      </c>
      <c r="B5053" t="s">
        <v>10141</v>
      </c>
      <c r="C5053">
        <v>50.196098327999998</v>
      </c>
      <c r="D5053" t="s">
        <v>37</v>
      </c>
      <c r="E5053">
        <v>790458.62569956901</v>
      </c>
      <c r="F5053">
        <v>9637638.9478674792</v>
      </c>
      <c r="G5053">
        <f>IF(C5053="","",VLOOKUP(C5053,Classes_detaillees!B:D,Classes_detaillees!C$1,TRUE))</f>
        <v>55</v>
      </c>
      <c r="H5053">
        <f>IF(C5053="","",VLOOKUP(C5053,Classes_finales!B:D,Classes_finales!C$1,TRUE))</f>
        <v>60</v>
      </c>
      <c r="I5053">
        <f t="shared" si="78"/>
        <v>20</v>
      </c>
      <c r="J5053" s="31">
        <f>Classes_finales!$W$30*C5053^3+Classes_finales!$W$31*C5053^2+Classes_finales!$W$32*C5053+Classes_finales!$W$33</f>
        <v>5.392153963362329</v>
      </c>
      <c r="K5053">
        <f>IF(OR(C5053&lt;10,C5053&gt;450),0,IF(H5053&gt;=MAX(Classes_finales!D:D),$M$1,Donnees_SIG!J5053))</f>
        <v>5.392153963362329</v>
      </c>
      <c r="P5053" t="s">
        <v>39</v>
      </c>
    </row>
    <row r="5054" spans="1:16">
      <c r="A5054" t="s">
        <v>10142</v>
      </c>
      <c r="B5054" t="s">
        <v>10143</v>
      </c>
      <c r="C5054">
        <v>19.064300537000001</v>
      </c>
      <c r="D5054" t="s">
        <v>37</v>
      </c>
      <c r="E5054">
        <v>790816.09622781898</v>
      </c>
      <c r="F5054">
        <v>9638239.2249520104</v>
      </c>
      <c r="G5054">
        <f>IF(C5054="","",VLOOKUP(C5054,Classes_detaillees!B:D,Classes_detaillees!C$1,TRUE))</f>
        <v>20</v>
      </c>
      <c r="H5054">
        <f>IF(C5054="","",VLOOKUP(C5054,Classes_finales!B:D,Classes_finales!C$1,TRUE))</f>
        <v>30</v>
      </c>
      <c r="I5054">
        <f t="shared" si="78"/>
        <v>20</v>
      </c>
      <c r="J5054" s="31">
        <f>Classes_finales!$W$30*C5054^3+Classes_finales!$W$31*C5054^2+Classes_finales!$W$32*C5054+Classes_finales!$W$33</f>
        <v>1.2680658531325948</v>
      </c>
      <c r="K5054">
        <f>IF(OR(C5054&lt;10,C5054&gt;450),0,IF(H5054&gt;=MAX(Classes_finales!D:D),$M$1,Donnees_SIG!J5054))</f>
        <v>1.2680658531325948</v>
      </c>
      <c r="P5054" t="s">
        <v>39</v>
      </c>
    </row>
    <row r="5055" spans="1:16">
      <c r="A5055" t="s">
        <v>10144</v>
      </c>
      <c r="B5055" s="31" t="s">
        <v>10145</v>
      </c>
      <c r="C5055">
        <v>57.805000305</v>
      </c>
      <c r="D5055" t="s">
        <v>37</v>
      </c>
      <c r="E5055">
        <v>791885.1980954</v>
      </c>
      <c r="F5055">
        <v>9638360.4125261009</v>
      </c>
      <c r="G5055">
        <f>IF(C5055="","",VLOOKUP(C5055,Classes_detaillees!B:D,Classes_detaillees!C$1,TRUE))</f>
        <v>60</v>
      </c>
      <c r="H5055">
        <f>IF(C5055="","",VLOOKUP(C5055,Classes_finales!B:D,Classes_finales!C$1,TRUE))</f>
        <v>60</v>
      </c>
      <c r="I5055">
        <f t="shared" si="78"/>
        <v>20</v>
      </c>
      <c r="J5055" s="31">
        <f>Classes_finales!$W$30*C5055^3+Classes_finales!$W$31*C5055^2+Classes_finales!$W$32*C5055+Classes_finales!$W$33</f>
        <v>6.2995108100783597</v>
      </c>
      <c r="K5055">
        <f>IF(OR(C5055&lt;10,C5055&gt;450),0,IF(H5055&gt;=MAX(Classes_finales!D:D),$M$1,Donnees_SIG!J5055))</f>
        <v>6.2995108100783597</v>
      </c>
      <c r="P5055" t="s">
        <v>39</v>
      </c>
    </row>
    <row r="5056" spans="1:16">
      <c r="A5056" t="s">
        <v>10146</v>
      </c>
      <c r="B5056" s="31" t="s">
        <v>10147</v>
      </c>
      <c r="C5056">
        <v>40.685600280999999</v>
      </c>
      <c r="D5056" t="s">
        <v>37</v>
      </c>
      <c r="E5056">
        <v>784086.77063831105</v>
      </c>
      <c r="F5056">
        <v>9636665.1564633697</v>
      </c>
      <c r="G5056">
        <f>IF(C5056="","",VLOOKUP(C5056,Classes_detaillees!B:D,Classes_detaillees!C$1,TRUE))</f>
        <v>45</v>
      </c>
      <c r="H5056">
        <f>IF(C5056="","",VLOOKUP(C5056,Classes_finales!B:D,Classes_finales!C$1,TRUE))</f>
        <v>50</v>
      </c>
      <c r="I5056">
        <f t="shared" si="78"/>
        <v>20</v>
      </c>
      <c r="J5056" s="31">
        <f>Classes_finales!$W$30*C5056^3+Classes_finales!$W$31*C5056^2+Classes_finales!$W$32*C5056+Classes_finales!$W$33</f>
        <v>4.1320582236225132</v>
      </c>
      <c r="K5056">
        <f>IF(OR(C5056&lt;10,C5056&gt;450),0,IF(H5056&gt;=MAX(Classes_finales!D:D),$M$1,Donnees_SIG!J5056))</f>
        <v>4.1320582236225132</v>
      </c>
      <c r="P5056" t="s">
        <v>39</v>
      </c>
    </row>
    <row r="5057" spans="1:16">
      <c r="A5057" t="s">
        <v>10148</v>
      </c>
      <c r="B5057" t="s">
        <v>10149</v>
      </c>
      <c r="C5057">
        <v>93.442802428999997</v>
      </c>
      <c r="D5057" t="s">
        <v>37</v>
      </c>
      <c r="E5057">
        <v>790561.94142947998</v>
      </c>
      <c r="F5057">
        <v>9637813.3280894309</v>
      </c>
      <c r="G5057">
        <f>IF(C5057="","",VLOOKUP(C5057,Classes_detaillees!B:D,Classes_detaillees!C$1,TRUE))</f>
        <v>95</v>
      </c>
      <c r="H5057">
        <f>IF(C5057="","",VLOOKUP(C5057,Classes_finales!B:D,Classes_finales!C$1,TRUE))</f>
        <v>80</v>
      </c>
      <c r="I5057">
        <f t="shared" si="78"/>
        <v>20</v>
      </c>
      <c r="J5057" s="31">
        <f>Classes_finales!$W$30*C5057^3+Classes_finales!$W$31*C5057^2+Classes_finales!$W$32*C5057+Classes_finales!$W$33</f>
        <v>7.7305978531208339</v>
      </c>
      <c r="K5057">
        <f>IF(OR(C5057&lt;10,C5057&gt;450),0,IF(H5057&gt;=MAX(Classes_finales!D:D),$M$1,Donnees_SIG!J5057))</f>
        <v>7.914299999999999</v>
      </c>
      <c r="P5057" t="s">
        <v>39</v>
      </c>
    </row>
    <row r="5058" spans="1:16">
      <c r="A5058" t="s">
        <v>10150</v>
      </c>
      <c r="B5058" t="s">
        <v>10151</v>
      </c>
      <c r="C5058">
        <v>210.78019714000001</v>
      </c>
      <c r="D5058" t="s">
        <v>37</v>
      </c>
      <c r="E5058">
        <v>791179.10699512705</v>
      </c>
      <c r="F5058">
        <v>9638365.5064751599</v>
      </c>
      <c r="G5058">
        <f>IF(C5058="","",VLOOKUP(C5058,Classes_detaillees!B:D,Classes_detaillees!C$1,TRUE))</f>
        <v>215</v>
      </c>
      <c r="H5058">
        <f>IF(C5058="","",VLOOKUP(C5058,Classes_finales!B:D,Classes_finales!C$1,TRUE))</f>
        <v>80</v>
      </c>
      <c r="I5058">
        <f t="shared" si="78"/>
        <v>20</v>
      </c>
      <c r="J5058" s="31">
        <f>Classes_finales!$W$30*C5058^3+Classes_finales!$W$31*C5058^2+Classes_finales!$W$32*C5058+Classes_finales!$W$33</f>
        <v>-78.034146314855803</v>
      </c>
      <c r="K5058">
        <f>IF(OR(C5058&lt;10,C5058&gt;450),0,IF(H5058&gt;=MAX(Classes_finales!D:D),$M$1,Donnees_SIG!J5058))</f>
        <v>7.914299999999999</v>
      </c>
      <c r="P5058" t="s">
        <v>39</v>
      </c>
    </row>
    <row r="5059" spans="1:16">
      <c r="A5059" t="s">
        <v>10152</v>
      </c>
      <c r="B5059" t="s">
        <v>10153</v>
      </c>
      <c r="C5059">
        <v>128.13130188</v>
      </c>
      <c r="D5059" t="s">
        <v>37</v>
      </c>
      <c r="E5059">
        <v>789857.44941767002</v>
      </c>
      <c r="F5059">
        <v>9637388.6942535806</v>
      </c>
      <c r="G5059">
        <f>IF(C5059="","",VLOOKUP(C5059,Classes_detaillees!B:D,Classes_detaillees!C$1,TRUE))</f>
        <v>130</v>
      </c>
      <c r="H5059">
        <f>IF(C5059="","",VLOOKUP(C5059,Classes_finales!B:D,Classes_finales!C$1,TRUE))</f>
        <v>80</v>
      </c>
      <c r="I5059">
        <f t="shared" ref="I5059:I5122" si="79">IF(E5059="","",20)</f>
        <v>20</v>
      </c>
      <c r="J5059" s="31">
        <f>Classes_finales!$W$30*C5059^3+Classes_finales!$W$31*C5059^2+Classes_finales!$W$32*C5059+Classes_finales!$W$33</f>
        <v>0.8595107741928012</v>
      </c>
      <c r="K5059">
        <f>IF(OR(C5059&lt;10,C5059&gt;450),0,IF(H5059&gt;=MAX(Classes_finales!D:D),$M$1,Donnees_SIG!J5059))</f>
        <v>7.914299999999999</v>
      </c>
      <c r="P5059" t="s">
        <v>39</v>
      </c>
    </row>
    <row r="5060" spans="1:16">
      <c r="A5060" t="s">
        <v>10154</v>
      </c>
      <c r="B5060" t="s">
        <v>10155</v>
      </c>
      <c r="C5060">
        <v>367.80648803999998</v>
      </c>
      <c r="D5060" t="s">
        <v>37</v>
      </c>
      <c r="E5060">
        <v>783549.34145676403</v>
      </c>
      <c r="F5060">
        <v>9636426.3410350103</v>
      </c>
      <c r="G5060">
        <f>IF(C5060="","",VLOOKUP(C5060,Classes_detaillees!B:D,Classes_detaillees!C$1,TRUE))</f>
        <v>370</v>
      </c>
      <c r="H5060">
        <f>IF(C5060="","",VLOOKUP(C5060,Classes_finales!B:D,Classes_finales!C$1,TRUE))</f>
        <v>80</v>
      </c>
      <c r="I5060">
        <f t="shared" si="79"/>
        <v>20</v>
      </c>
      <c r="J5060" s="31">
        <f>Classes_finales!$W$30*C5060^3+Classes_finales!$W$31*C5060^2+Classes_finales!$W$32*C5060+Classes_finales!$W$33</f>
        <v>-677.0790598749129</v>
      </c>
      <c r="K5060">
        <f>IF(OR(C5060&lt;10,C5060&gt;450),0,IF(H5060&gt;=MAX(Classes_finales!D:D),$M$1,Donnees_SIG!J5060))</f>
        <v>7.914299999999999</v>
      </c>
      <c r="P5060" t="s">
        <v>39</v>
      </c>
    </row>
    <row r="5061" spans="1:16">
      <c r="A5061" t="s">
        <v>10156</v>
      </c>
      <c r="B5061" t="s">
        <v>10157</v>
      </c>
      <c r="C5061">
        <v>647.18988036999997</v>
      </c>
      <c r="D5061" t="s">
        <v>37</v>
      </c>
      <c r="E5061">
        <v>784545.85159436299</v>
      </c>
      <c r="F5061">
        <v>9634952.6406628806</v>
      </c>
      <c r="G5061">
        <f>IF(C5061="","",VLOOKUP(C5061,Classes_detaillees!B:D,Classes_detaillees!C$1,TRUE))</f>
        <v>650</v>
      </c>
      <c r="H5061">
        <f>IF(C5061="","",VLOOKUP(C5061,Classes_finales!B:D,Classes_finales!C$1,TRUE))</f>
        <v>80</v>
      </c>
      <c r="I5061">
        <f t="shared" si="79"/>
        <v>20</v>
      </c>
      <c r="J5061" s="31">
        <f>Classes_finales!$W$30*C5061^3+Classes_finales!$W$31*C5061^2+Classes_finales!$W$32*C5061+Classes_finales!$W$33</f>
        <v>-4463.7431627326723</v>
      </c>
      <c r="K5061">
        <f>IF(OR(C5061&lt;10,C5061&gt;450),0,IF(H5061&gt;=MAX(Classes_finales!D:D),$M$1,Donnees_SIG!J5061))</f>
        <v>0</v>
      </c>
      <c r="P5061" t="s">
        <v>39</v>
      </c>
    </row>
    <row r="5062" spans="1:16">
      <c r="A5062" t="s">
        <v>10158</v>
      </c>
      <c r="B5062" t="s">
        <v>10159</v>
      </c>
      <c r="C5062">
        <v>46.764400481999999</v>
      </c>
      <c r="D5062" t="s">
        <v>37</v>
      </c>
      <c r="E5062">
        <v>790547.47225785302</v>
      </c>
      <c r="F5062">
        <v>9638174.6502731703</v>
      </c>
      <c r="G5062">
        <f>IF(C5062="","",VLOOKUP(C5062,Classes_detaillees!B:D,Classes_detaillees!C$1,TRUE))</f>
        <v>50</v>
      </c>
      <c r="H5062">
        <f>IF(C5062="","",VLOOKUP(C5062,Classes_finales!B:D,Classes_finales!C$1,TRUE))</f>
        <v>50</v>
      </c>
      <c r="I5062">
        <f t="shared" si="79"/>
        <v>20</v>
      </c>
      <c r="J5062" s="31">
        <f>Classes_finales!$W$30*C5062^3+Classes_finales!$W$31*C5062^2+Classes_finales!$W$32*C5062+Classes_finales!$W$33</f>
        <v>4.9490046143458084</v>
      </c>
      <c r="K5062">
        <f>IF(OR(C5062&lt;10,C5062&gt;450),0,IF(H5062&gt;=MAX(Classes_finales!D:D),$M$1,Donnees_SIG!J5062))</f>
        <v>4.9490046143458084</v>
      </c>
      <c r="P5062" t="s">
        <v>39</v>
      </c>
    </row>
    <row r="5063" spans="1:16">
      <c r="A5063" t="s">
        <v>10160</v>
      </c>
      <c r="B5063" t="s">
        <v>10161</v>
      </c>
      <c r="C5063">
        <v>58.313098906999997</v>
      </c>
      <c r="D5063" t="s">
        <v>37</v>
      </c>
      <c r="E5063">
        <v>783427.02638472</v>
      </c>
      <c r="F5063">
        <v>9637020.2200209796</v>
      </c>
      <c r="G5063">
        <f>IF(C5063="","",VLOOKUP(C5063,Classes_detaillees!B:D,Classes_detaillees!C$1,TRUE))</f>
        <v>60</v>
      </c>
      <c r="H5063">
        <f>IF(C5063="","",VLOOKUP(C5063,Classes_finales!B:D,Classes_finales!C$1,TRUE))</f>
        <v>60</v>
      </c>
      <c r="I5063">
        <f t="shared" si="79"/>
        <v>20</v>
      </c>
      <c r="J5063" s="31">
        <f>Classes_finales!$W$30*C5063^3+Classes_finales!$W$31*C5063^2+Classes_finales!$W$32*C5063+Classes_finales!$W$33</f>
        <v>6.3554561920335839</v>
      </c>
      <c r="K5063">
        <f>IF(OR(C5063&lt;10,C5063&gt;450),0,IF(H5063&gt;=MAX(Classes_finales!D:D),$M$1,Donnees_SIG!J5063))</f>
        <v>6.3554561920335839</v>
      </c>
      <c r="P5063" t="s">
        <v>39</v>
      </c>
    </row>
    <row r="5064" spans="1:16">
      <c r="A5064" t="s">
        <v>10162</v>
      </c>
      <c r="B5064" t="s">
        <v>10163</v>
      </c>
      <c r="C5064">
        <v>135.38130188</v>
      </c>
      <c r="D5064" t="s">
        <v>37</v>
      </c>
      <c r="E5064">
        <v>790396.33479023899</v>
      </c>
      <c r="F5064">
        <v>9637911.2397726402</v>
      </c>
      <c r="G5064">
        <f>IF(C5064="","",VLOOKUP(C5064,Classes_detaillees!B:D,Classes_detaillees!C$1,TRUE))</f>
        <v>140</v>
      </c>
      <c r="H5064">
        <f>IF(C5064="","",VLOOKUP(C5064,Classes_finales!B:D,Classes_finales!C$1,TRUE))</f>
        <v>80</v>
      </c>
      <c r="I5064">
        <f t="shared" si="79"/>
        <v>20</v>
      </c>
      <c r="J5064" s="31">
        <f>Classes_finales!$W$30*C5064^3+Classes_finales!$W$31*C5064^2+Classes_finales!$W$32*C5064+Classes_finales!$W$33</f>
        <v>-2.0783231284759514</v>
      </c>
      <c r="K5064">
        <f>IF(OR(C5064&lt;10,C5064&gt;450),0,IF(H5064&gt;=MAX(Classes_finales!D:D),$M$1,Donnees_SIG!J5064))</f>
        <v>7.914299999999999</v>
      </c>
      <c r="P5064" t="s">
        <v>39</v>
      </c>
    </row>
    <row r="5065" spans="1:16">
      <c r="A5065" t="s">
        <v>10164</v>
      </c>
      <c r="B5065" t="s">
        <v>10165</v>
      </c>
      <c r="C5065">
        <v>76.770599364999995</v>
      </c>
      <c r="D5065" t="s">
        <v>37</v>
      </c>
      <c r="E5065">
        <v>790500.07171181799</v>
      </c>
      <c r="F5065">
        <v>9638326.9707567804</v>
      </c>
      <c r="G5065">
        <f>IF(C5065="","",VLOOKUP(C5065,Classes_detaillees!B:D,Classes_detaillees!C$1,TRUE))</f>
        <v>80</v>
      </c>
      <c r="H5065">
        <f>IF(C5065="","",VLOOKUP(C5065,Classes_finales!B:D,Classes_finales!C$1,TRUE))</f>
        <v>80</v>
      </c>
      <c r="I5065">
        <f t="shared" si="79"/>
        <v>20</v>
      </c>
      <c r="J5065" s="31">
        <f>Classes_finales!$W$30*C5065^3+Classes_finales!$W$31*C5065^2+Classes_finales!$W$32*C5065+Classes_finales!$W$33</f>
        <v>7.8074460404117296</v>
      </c>
      <c r="K5065">
        <f>IF(OR(C5065&lt;10,C5065&gt;450),0,IF(H5065&gt;=MAX(Classes_finales!D:D),$M$1,Donnees_SIG!J5065))</f>
        <v>7.914299999999999</v>
      </c>
      <c r="P5065" t="s">
        <v>39</v>
      </c>
    </row>
    <row r="5066" spans="1:16">
      <c r="A5066" t="s">
        <v>10166</v>
      </c>
      <c r="B5066" s="31" t="s">
        <v>10167</v>
      </c>
      <c r="C5066">
        <v>36.331001282000003</v>
      </c>
      <c r="D5066" t="s">
        <v>37</v>
      </c>
      <c r="E5066">
        <v>790680.42966416397</v>
      </c>
      <c r="F5066">
        <v>9637560.1239884291</v>
      </c>
      <c r="G5066">
        <f>IF(C5066="","",VLOOKUP(C5066,Classes_detaillees!B:D,Classes_detaillees!C$1,TRUE))</f>
        <v>40</v>
      </c>
      <c r="H5066">
        <f>IF(C5066="","",VLOOKUP(C5066,Classes_finales!B:D,Classes_finales!C$1,TRUE))</f>
        <v>40</v>
      </c>
      <c r="I5066">
        <f t="shared" si="79"/>
        <v>20</v>
      </c>
      <c r="J5066" s="31">
        <f>Classes_finales!$W$30*C5066^3+Classes_finales!$W$31*C5066^2+Classes_finales!$W$32*C5066+Classes_finales!$W$33</f>
        <v>3.5343095734979806</v>
      </c>
      <c r="K5066">
        <f>IF(OR(C5066&lt;10,C5066&gt;450),0,IF(H5066&gt;=MAX(Classes_finales!D:D),$M$1,Donnees_SIG!J5066))</f>
        <v>3.5343095734979806</v>
      </c>
      <c r="P5066" t="s">
        <v>39</v>
      </c>
    </row>
    <row r="5067" spans="1:16">
      <c r="A5067" t="s">
        <v>10168</v>
      </c>
      <c r="B5067" t="s">
        <v>10169</v>
      </c>
      <c r="C5067">
        <v>55.830200195000003</v>
      </c>
      <c r="D5067" t="s">
        <v>37</v>
      </c>
      <c r="E5067">
        <v>785608.29083552898</v>
      </c>
      <c r="F5067">
        <v>9635731.7612731401</v>
      </c>
      <c r="G5067">
        <f>IF(C5067="","",VLOOKUP(C5067,Classes_detaillees!B:D,Classes_detaillees!C$1,TRUE))</f>
        <v>60</v>
      </c>
      <c r="H5067">
        <f>IF(C5067="","",VLOOKUP(C5067,Classes_finales!B:D,Classes_finales!C$1,TRUE))</f>
        <v>60</v>
      </c>
      <c r="I5067">
        <f t="shared" si="79"/>
        <v>20</v>
      </c>
      <c r="J5067" s="31">
        <f>Classes_finales!$W$30*C5067^3+Classes_finales!$W$31*C5067^2+Classes_finales!$W$32*C5067+Classes_finales!$W$33</f>
        <v>6.075995903275988</v>
      </c>
      <c r="K5067">
        <f>IF(OR(C5067&lt;10,C5067&gt;450),0,IF(H5067&gt;=MAX(Classes_finales!D:D),$M$1,Donnees_SIG!J5067))</f>
        <v>6.075995903275988</v>
      </c>
      <c r="P5067" t="s">
        <v>39</v>
      </c>
    </row>
    <row r="5068" spans="1:16">
      <c r="A5068" t="s">
        <v>10170</v>
      </c>
      <c r="B5068" t="s">
        <v>10171</v>
      </c>
      <c r="C5068">
        <v>59.152698516999997</v>
      </c>
      <c r="D5068" t="s">
        <v>37</v>
      </c>
      <c r="E5068">
        <v>783633.15502821805</v>
      </c>
      <c r="F5068">
        <v>9635535.2500022892</v>
      </c>
      <c r="G5068">
        <f>IF(C5068="","",VLOOKUP(C5068,Classes_detaillees!B:D,Classes_detaillees!C$1,TRUE))</f>
        <v>60</v>
      </c>
      <c r="H5068">
        <f>IF(C5068="","",VLOOKUP(C5068,Classes_finales!B:D,Classes_finales!C$1,TRUE))</f>
        <v>60</v>
      </c>
      <c r="I5068">
        <f t="shared" si="79"/>
        <v>20</v>
      </c>
      <c r="J5068" s="31">
        <f>Classes_finales!$W$30*C5068^3+Classes_finales!$W$31*C5068^2+Classes_finales!$W$32*C5068+Classes_finales!$W$33</f>
        <v>6.4464251525992449</v>
      </c>
      <c r="K5068">
        <f>IF(OR(C5068&lt;10,C5068&gt;450),0,IF(H5068&gt;=MAX(Classes_finales!D:D),$M$1,Donnees_SIG!J5068))</f>
        <v>6.4464251525992449</v>
      </c>
      <c r="P5068" t="s">
        <v>39</v>
      </c>
    </row>
    <row r="5069" spans="1:16">
      <c r="A5069" t="s">
        <v>10172</v>
      </c>
      <c r="B5069" t="s">
        <v>10173</v>
      </c>
      <c r="C5069">
        <v>80.180900574000006</v>
      </c>
      <c r="D5069" t="s">
        <v>37</v>
      </c>
      <c r="E5069">
        <v>790452.15855032997</v>
      </c>
      <c r="F5069">
        <v>9637815.7196439002</v>
      </c>
      <c r="G5069">
        <f>IF(C5069="","",VLOOKUP(C5069,Classes_detaillees!B:D,Classes_detaillees!C$1,TRUE))</f>
        <v>85</v>
      </c>
      <c r="H5069">
        <f>IF(C5069="","",VLOOKUP(C5069,Classes_finales!B:D,Classes_finales!C$1,TRUE))</f>
        <v>80</v>
      </c>
      <c r="I5069">
        <f t="shared" si="79"/>
        <v>20</v>
      </c>
      <c r="J5069" s="31">
        <f>Classes_finales!$W$30*C5069^3+Classes_finales!$W$31*C5069^2+Classes_finales!$W$32*C5069+Classes_finales!$W$33</f>
        <v>7.9187192208471604</v>
      </c>
      <c r="K5069">
        <f>IF(OR(C5069&lt;10,C5069&gt;450),0,IF(H5069&gt;=MAX(Classes_finales!D:D),$M$1,Donnees_SIG!J5069))</f>
        <v>7.914299999999999</v>
      </c>
      <c r="P5069" t="s">
        <v>39</v>
      </c>
    </row>
    <row r="5070" spans="1:16">
      <c r="A5070" t="s">
        <v>10174</v>
      </c>
      <c r="B5070" t="s">
        <v>10175</v>
      </c>
      <c r="C5070">
        <v>27.732000351</v>
      </c>
      <c r="D5070" t="s">
        <v>37</v>
      </c>
      <c r="E5070">
        <v>790416.41280982306</v>
      </c>
      <c r="F5070">
        <v>9638693.6183534693</v>
      </c>
      <c r="G5070">
        <f>IF(C5070="","",VLOOKUP(C5070,Classes_detaillees!B:D,Classes_detaillees!C$1,TRUE))</f>
        <v>30</v>
      </c>
      <c r="H5070">
        <f>IF(C5070="","",VLOOKUP(C5070,Classes_finales!B:D,Classes_finales!C$1,TRUE))</f>
        <v>30</v>
      </c>
      <c r="I5070">
        <f t="shared" si="79"/>
        <v>20</v>
      </c>
      <c r="J5070" s="31">
        <f>Classes_finales!$W$30*C5070^3+Classes_finales!$W$31*C5070^2+Classes_finales!$W$32*C5070+Classes_finales!$W$33</f>
        <v>2.3656377000613564</v>
      </c>
      <c r="K5070">
        <f>IF(OR(C5070&lt;10,C5070&gt;450),0,IF(H5070&gt;=MAX(Classes_finales!D:D),$M$1,Donnees_SIG!J5070))</f>
        <v>2.3656377000613564</v>
      </c>
      <c r="P5070" t="s">
        <v>39</v>
      </c>
    </row>
    <row r="5071" spans="1:16">
      <c r="A5071" t="s">
        <v>10176</v>
      </c>
      <c r="B5071" s="31" t="s">
        <v>10177</v>
      </c>
      <c r="C5071">
        <v>117.82150269</v>
      </c>
      <c r="D5071" t="s">
        <v>37</v>
      </c>
      <c r="E5071">
        <v>790898.58145724901</v>
      </c>
      <c r="F5071">
        <v>9638223.5353582893</v>
      </c>
      <c r="G5071">
        <f>IF(C5071="","",VLOOKUP(C5071,Classes_detaillees!B:D,Classes_detaillees!C$1,TRUE))</f>
        <v>120</v>
      </c>
      <c r="H5071">
        <f>IF(C5071="","",VLOOKUP(C5071,Classes_finales!B:D,Classes_finales!C$1,TRUE))</f>
        <v>80</v>
      </c>
      <c r="I5071">
        <f t="shared" si="79"/>
        <v>20</v>
      </c>
      <c r="J5071" s="31">
        <f>Classes_finales!$W$30*C5071^3+Classes_finales!$W$31*C5071^2+Classes_finales!$W$32*C5071+Classes_finales!$W$33</f>
        <v>4.0547961230248628</v>
      </c>
      <c r="K5071">
        <f>IF(OR(C5071&lt;10,C5071&gt;450),0,IF(H5071&gt;=MAX(Classes_finales!D:D),$M$1,Donnees_SIG!J5071))</f>
        <v>7.914299999999999</v>
      </c>
      <c r="P5071" t="s">
        <v>39</v>
      </c>
    </row>
    <row r="5072" spans="1:16">
      <c r="A5072" t="s">
        <v>10178</v>
      </c>
      <c r="B5072" t="s">
        <v>10179</v>
      </c>
      <c r="C5072">
        <v>89.010902404999996</v>
      </c>
      <c r="D5072" t="s">
        <v>37</v>
      </c>
      <c r="E5072">
        <v>783069.01515701704</v>
      </c>
      <c r="F5072">
        <v>9635804.6285027191</v>
      </c>
      <c r="G5072">
        <f>IF(C5072="","",VLOOKUP(C5072,Classes_detaillees!B:D,Classes_detaillees!C$1,TRUE))</f>
        <v>90</v>
      </c>
      <c r="H5072">
        <f>IF(C5072="","",VLOOKUP(C5072,Classes_finales!B:D,Classes_finales!C$1,TRUE))</f>
        <v>80</v>
      </c>
      <c r="I5072">
        <f t="shared" si="79"/>
        <v>20</v>
      </c>
      <c r="J5072" s="31">
        <f>Classes_finales!$W$30*C5072^3+Classes_finales!$W$31*C5072^2+Classes_finales!$W$32*C5072+Classes_finales!$W$33</f>
        <v>7.9129278783882402</v>
      </c>
      <c r="K5072">
        <f>IF(OR(C5072&lt;10,C5072&gt;450),0,IF(H5072&gt;=MAX(Classes_finales!D:D),$M$1,Donnees_SIG!J5072))</f>
        <v>7.914299999999999</v>
      </c>
      <c r="P5072" t="s">
        <v>39</v>
      </c>
    </row>
    <row r="5073" spans="1:16">
      <c r="A5073" t="s">
        <v>10180</v>
      </c>
      <c r="B5073" t="s">
        <v>10181</v>
      </c>
      <c r="C5073">
        <v>35.006599426000001</v>
      </c>
      <c r="D5073" t="s">
        <v>37</v>
      </c>
      <c r="E5073">
        <v>792426.47921887296</v>
      </c>
      <c r="F5073">
        <v>9638646.2714693192</v>
      </c>
      <c r="G5073">
        <f>IF(C5073="","",VLOOKUP(C5073,Classes_detaillees!B:D,Classes_detaillees!C$1,TRUE))</f>
        <v>40</v>
      </c>
      <c r="H5073">
        <f>IF(C5073="","",VLOOKUP(C5073,Classes_finales!B:D,Classes_finales!C$1,TRUE))</f>
        <v>40</v>
      </c>
      <c r="I5073">
        <f t="shared" si="79"/>
        <v>20</v>
      </c>
      <c r="J5073" s="31">
        <f>Classes_finales!$W$30*C5073^3+Classes_finales!$W$31*C5073^2+Classes_finales!$W$32*C5073+Classes_finales!$W$33</f>
        <v>3.3522067654818941</v>
      </c>
      <c r="K5073">
        <f>IF(OR(C5073&lt;10,C5073&gt;450),0,IF(H5073&gt;=MAX(Classes_finales!D:D),$M$1,Donnees_SIG!J5073))</f>
        <v>3.3522067654818941</v>
      </c>
      <c r="P5073" t="s">
        <v>39</v>
      </c>
    </row>
    <row r="5074" spans="1:16">
      <c r="A5074" t="s">
        <v>10182</v>
      </c>
      <c r="B5074" s="31" t="s">
        <v>10183</v>
      </c>
      <c r="C5074">
        <v>66.665603637999993</v>
      </c>
      <c r="D5074" t="s">
        <v>37</v>
      </c>
      <c r="E5074">
        <v>783303.43641417206</v>
      </c>
      <c r="F5074">
        <v>9636979.4133093208</v>
      </c>
      <c r="G5074">
        <f>IF(C5074="","",VLOOKUP(C5074,Classes_detaillees!B:D,Classes_detaillees!C$1,TRUE))</f>
        <v>70</v>
      </c>
      <c r="H5074">
        <f>IF(C5074="","",VLOOKUP(C5074,Classes_finales!B:D,Classes_finales!C$1,TRUE))</f>
        <v>70</v>
      </c>
      <c r="I5074">
        <f t="shared" si="79"/>
        <v>20</v>
      </c>
      <c r="J5074" s="31">
        <f>Classes_finales!$W$30*C5074^3+Classes_finales!$W$31*C5074^2+Classes_finales!$W$32*C5074+Classes_finales!$W$33</f>
        <v>7.167396349388909</v>
      </c>
      <c r="K5074">
        <f>IF(OR(C5074&lt;10,C5074&gt;450),0,IF(H5074&gt;=MAX(Classes_finales!D:D),$M$1,Donnees_SIG!J5074))</f>
        <v>7.167396349388909</v>
      </c>
      <c r="P5074" t="s">
        <v>39</v>
      </c>
    </row>
    <row r="5075" spans="1:16">
      <c r="A5075" t="s">
        <v>10184</v>
      </c>
      <c r="B5075" s="31" t="s">
        <v>10185</v>
      </c>
      <c r="C5075">
        <v>37.586799622000001</v>
      </c>
      <c r="D5075" t="s">
        <v>37</v>
      </c>
      <c r="E5075">
        <v>790511.38445326895</v>
      </c>
      <c r="F5075">
        <v>9638068.8404426891</v>
      </c>
      <c r="G5075">
        <f>IF(C5075="","",VLOOKUP(C5075,Classes_detaillees!B:D,Classes_detaillees!C$1,TRUE))</f>
        <v>40</v>
      </c>
      <c r="H5075">
        <f>IF(C5075="","",VLOOKUP(C5075,Classes_finales!B:D,Classes_finales!C$1,TRUE))</f>
        <v>40</v>
      </c>
      <c r="I5075">
        <f t="shared" si="79"/>
        <v>20</v>
      </c>
      <c r="J5075" s="31">
        <f>Classes_finales!$W$30*C5075^3+Classes_finales!$W$31*C5075^2+Classes_finales!$W$32*C5075+Classes_finales!$W$33</f>
        <v>3.7070492282275613</v>
      </c>
      <c r="K5075">
        <f>IF(OR(C5075&lt;10,C5075&gt;450),0,IF(H5075&gt;=MAX(Classes_finales!D:D),$M$1,Donnees_SIG!J5075))</f>
        <v>3.7070492282275613</v>
      </c>
      <c r="P5075" t="s">
        <v>39</v>
      </c>
    </row>
    <row r="5076" spans="1:16">
      <c r="A5076" t="s">
        <v>10186</v>
      </c>
      <c r="B5076" t="s">
        <v>10187</v>
      </c>
      <c r="C5076">
        <v>133.53979491999999</v>
      </c>
      <c r="D5076" t="s">
        <v>37</v>
      </c>
      <c r="E5076">
        <v>792399.83463675401</v>
      </c>
      <c r="F5076">
        <v>9639814.2373506799</v>
      </c>
      <c r="G5076">
        <f>IF(C5076="","",VLOOKUP(C5076,Classes_detaillees!B:D,Classes_detaillees!C$1,TRUE))</f>
        <v>135</v>
      </c>
      <c r="H5076">
        <f>IF(C5076="","",VLOOKUP(C5076,Classes_finales!B:D,Classes_finales!C$1,TRUE))</f>
        <v>80</v>
      </c>
      <c r="I5076">
        <f t="shared" si="79"/>
        <v>20</v>
      </c>
      <c r="J5076" s="31">
        <f>Classes_finales!$W$30*C5076^3+Classes_finales!$W$31*C5076^2+Classes_finales!$W$32*C5076+Classes_finales!$W$33</f>
        <v>-1.2749309360057786</v>
      </c>
      <c r="K5076">
        <f>IF(OR(C5076&lt;10,C5076&gt;450),0,IF(H5076&gt;=MAX(Classes_finales!D:D),$M$1,Donnees_SIG!J5076))</f>
        <v>7.914299999999999</v>
      </c>
      <c r="P5076" t="s">
        <v>39</v>
      </c>
    </row>
    <row r="5077" spans="1:16">
      <c r="A5077" t="s">
        <v>10188</v>
      </c>
      <c r="B5077" t="s">
        <v>10189</v>
      </c>
      <c r="C5077">
        <v>120.56529999</v>
      </c>
      <c r="D5077" t="s">
        <v>37</v>
      </c>
      <c r="E5077">
        <v>790759.76603075804</v>
      </c>
      <c r="F5077">
        <v>9638753.3534416091</v>
      </c>
      <c r="G5077">
        <f>IF(C5077="","",VLOOKUP(C5077,Classes_detaillees!B:D,Classes_detaillees!C$1,TRUE))</f>
        <v>125</v>
      </c>
      <c r="H5077">
        <f>IF(C5077="","",VLOOKUP(C5077,Classes_finales!B:D,Classes_finales!C$1,TRUE))</f>
        <v>80</v>
      </c>
      <c r="I5077">
        <f t="shared" si="79"/>
        <v>20</v>
      </c>
      <c r="J5077" s="31">
        <f>Classes_finales!$W$30*C5077^3+Classes_finales!$W$31*C5077^2+Classes_finales!$W$32*C5077+Classes_finales!$W$33</f>
        <v>3.3109233394061213</v>
      </c>
      <c r="K5077">
        <f>IF(OR(C5077&lt;10,C5077&gt;450),0,IF(H5077&gt;=MAX(Classes_finales!D:D),$M$1,Donnees_SIG!J5077))</f>
        <v>7.914299999999999</v>
      </c>
      <c r="P5077" t="s">
        <v>39</v>
      </c>
    </row>
    <row r="5078" spans="1:16">
      <c r="A5078" t="s">
        <v>10190</v>
      </c>
      <c r="B5078" t="s">
        <v>10191</v>
      </c>
      <c r="C5078">
        <v>177.07440185999999</v>
      </c>
      <c r="D5078" t="s">
        <v>37</v>
      </c>
      <c r="E5078">
        <v>790102.35127043806</v>
      </c>
      <c r="F5078">
        <v>9638804.3722185399</v>
      </c>
      <c r="G5078">
        <f>IF(C5078="","",VLOOKUP(C5078,Classes_detaillees!B:D,Classes_detaillees!C$1,TRUE))</f>
        <v>180</v>
      </c>
      <c r="H5078">
        <f>IF(C5078="","",VLOOKUP(C5078,Classes_finales!B:D,Classes_finales!C$1,TRUE))</f>
        <v>80</v>
      </c>
      <c r="I5078">
        <f t="shared" si="79"/>
        <v>20</v>
      </c>
      <c r="J5078" s="31">
        <f>Classes_finales!$W$30*C5078^3+Classes_finales!$W$31*C5078^2+Classes_finales!$W$32*C5078+Classes_finales!$W$33</f>
        <v>-32.464985136213258</v>
      </c>
      <c r="K5078">
        <f>IF(OR(C5078&lt;10,C5078&gt;450),0,IF(H5078&gt;=MAX(Classes_finales!D:D),$M$1,Donnees_SIG!J5078))</f>
        <v>7.914299999999999</v>
      </c>
      <c r="P5078" t="s">
        <v>39</v>
      </c>
    </row>
    <row r="5079" spans="1:16">
      <c r="A5079" t="s">
        <v>10192</v>
      </c>
      <c r="B5079" s="31" t="s">
        <v>10193</v>
      </c>
      <c r="C5079">
        <v>15.469900130999999</v>
      </c>
      <c r="D5079" t="s">
        <v>37</v>
      </c>
      <c r="E5079">
        <v>790647.29407414095</v>
      </c>
      <c r="F5079">
        <v>9638431.6018316299</v>
      </c>
      <c r="G5079">
        <f>IF(C5079="","",VLOOKUP(C5079,Classes_detaillees!B:D,Classes_detaillees!C$1,TRUE))</f>
        <v>20</v>
      </c>
      <c r="H5079">
        <f>IF(C5079="","",VLOOKUP(C5079,Classes_finales!B:D,Classes_finales!C$1,TRUE))</f>
        <v>30</v>
      </c>
      <c r="I5079">
        <f t="shared" si="79"/>
        <v>20</v>
      </c>
      <c r="J5079" s="31">
        <f>Classes_finales!$W$30*C5079^3+Classes_finales!$W$31*C5079^2+Classes_finales!$W$32*C5079+Classes_finales!$W$33</f>
        <v>0.85499204716783028</v>
      </c>
      <c r="K5079">
        <f>IF(OR(C5079&lt;10,C5079&gt;450),0,IF(H5079&gt;=MAX(Classes_finales!D:D),$M$1,Donnees_SIG!J5079))</f>
        <v>0.85499204716783028</v>
      </c>
      <c r="P5079" t="s">
        <v>39</v>
      </c>
    </row>
    <row r="5080" spans="1:16">
      <c r="A5080" t="s">
        <v>10194</v>
      </c>
      <c r="B5080" t="s">
        <v>10195</v>
      </c>
      <c r="C5080">
        <v>34.973300934000001</v>
      </c>
      <c r="D5080" t="s">
        <v>37</v>
      </c>
      <c r="E5080">
        <v>790502.49876701902</v>
      </c>
      <c r="F5080">
        <v>9637898.7417079695</v>
      </c>
      <c r="G5080">
        <f>IF(C5080="","",VLOOKUP(C5080,Classes_detaillees!B:D,Classes_detaillees!C$1,TRUE))</f>
        <v>35</v>
      </c>
      <c r="H5080">
        <f>IF(C5080="","",VLOOKUP(C5080,Classes_finales!B:D,Classes_finales!C$1,TRUE))</f>
        <v>35</v>
      </c>
      <c r="I5080">
        <f t="shared" si="79"/>
        <v>20</v>
      </c>
      <c r="J5080" s="31">
        <f>Classes_finales!$W$30*C5080^3+Classes_finales!$W$31*C5080^2+Classes_finales!$W$32*C5080+Classes_finales!$W$33</f>
        <v>3.3476316199962564</v>
      </c>
      <c r="K5080">
        <f>IF(OR(C5080&lt;10,C5080&gt;450),0,IF(H5080&gt;=MAX(Classes_finales!D:D),$M$1,Donnees_SIG!J5080))</f>
        <v>3.3476316199962564</v>
      </c>
      <c r="P5080" t="s">
        <v>39</v>
      </c>
    </row>
    <row r="5081" spans="1:16">
      <c r="A5081" t="s">
        <v>10196</v>
      </c>
      <c r="B5081" t="s">
        <v>10197</v>
      </c>
      <c r="C5081">
        <v>42.086700438999998</v>
      </c>
      <c r="D5081" t="s">
        <v>37</v>
      </c>
      <c r="E5081">
        <v>790377.04647145397</v>
      </c>
      <c r="F5081">
        <v>9636987.2850083597</v>
      </c>
      <c r="G5081">
        <f>IF(C5081="","",VLOOKUP(C5081,Classes_detaillees!B:D,Classes_detaillees!C$1,TRUE))</f>
        <v>45</v>
      </c>
      <c r="H5081">
        <f>IF(C5081="","",VLOOKUP(C5081,Classes_finales!B:D,Classes_finales!C$1,TRUE))</f>
        <v>50</v>
      </c>
      <c r="I5081">
        <f t="shared" si="79"/>
        <v>20</v>
      </c>
      <c r="J5081" s="31">
        <f>Classes_finales!$W$30*C5081^3+Classes_finales!$W$31*C5081^2+Classes_finales!$W$32*C5081+Classes_finales!$W$33</f>
        <v>4.3229167031788958</v>
      </c>
      <c r="K5081">
        <f>IF(OR(C5081&lt;10,C5081&gt;450),0,IF(H5081&gt;=MAX(Classes_finales!D:D),$M$1,Donnees_SIG!J5081))</f>
        <v>4.3229167031788958</v>
      </c>
      <c r="P5081" t="s">
        <v>39</v>
      </c>
    </row>
    <row r="5082" spans="1:16">
      <c r="A5082" t="s">
        <v>10198</v>
      </c>
      <c r="B5082" t="s">
        <v>10199</v>
      </c>
      <c r="C5082">
        <v>20.185499191000002</v>
      </c>
      <c r="D5082" t="s">
        <v>37</v>
      </c>
      <c r="E5082">
        <v>782729.60121462506</v>
      </c>
      <c r="F5082">
        <v>9635831.3018204793</v>
      </c>
      <c r="G5082">
        <f>IF(C5082="","",VLOOKUP(C5082,Classes_detaillees!B:D,Classes_detaillees!C$1,TRUE))</f>
        <v>25</v>
      </c>
      <c r="H5082">
        <f>IF(C5082="","",VLOOKUP(C5082,Classes_finales!B:D,Classes_finales!C$1,TRUE))</f>
        <v>30</v>
      </c>
      <c r="I5082">
        <f t="shared" si="79"/>
        <v>20</v>
      </c>
      <c r="J5082" s="31">
        <f>Classes_finales!$W$30*C5082^3+Classes_finales!$W$31*C5082^2+Classes_finales!$W$32*C5082+Classes_finales!$W$33</f>
        <v>1.4027611344814048</v>
      </c>
      <c r="K5082">
        <f>IF(OR(C5082&lt;10,C5082&gt;450),0,IF(H5082&gt;=MAX(Classes_finales!D:D),$M$1,Donnees_SIG!J5082))</f>
        <v>1.4027611344814048</v>
      </c>
      <c r="P5082" t="s">
        <v>39</v>
      </c>
    </row>
    <row r="5083" spans="1:16">
      <c r="A5083" t="s">
        <v>10200</v>
      </c>
      <c r="B5083" s="31" t="s">
        <v>10201</v>
      </c>
      <c r="C5083">
        <v>11.615300179</v>
      </c>
      <c r="D5083" t="s">
        <v>37</v>
      </c>
      <c r="E5083">
        <v>783469.71599473304</v>
      </c>
      <c r="F5083">
        <v>9636913.50128996</v>
      </c>
      <c r="G5083">
        <f>IF(C5083="","",VLOOKUP(C5083,Classes_detaillees!B:D,Classes_detaillees!C$1,TRUE))</f>
        <v>15</v>
      </c>
      <c r="H5083">
        <f>IF(C5083="","",VLOOKUP(C5083,Classes_finales!B:D,Classes_finales!C$1,TRUE))</f>
        <v>15</v>
      </c>
      <c r="I5083">
        <f t="shared" si="79"/>
        <v>20</v>
      </c>
      <c r="J5083" s="31">
        <f>Classes_finales!$W$30*C5083^3+Classes_finales!$W$31*C5083^2+Classes_finales!$W$32*C5083+Classes_finales!$W$33</f>
        <v>0.44868240580404961</v>
      </c>
      <c r="K5083">
        <f>IF(OR(C5083&lt;10,C5083&gt;450),0,IF(H5083&gt;=MAX(Classes_finales!D:D),$M$1,Donnees_SIG!J5083))</f>
        <v>0.44868240580404961</v>
      </c>
      <c r="P5083" t="s">
        <v>39</v>
      </c>
    </row>
    <row r="5084" spans="1:16">
      <c r="A5084" t="s">
        <v>10202</v>
      </c>
      <c r="B5084" t="s">
        <v>10203</v>
      </c>
      <c r="C5084">
        <v>55.131500244000001</v>
      </c>
      <c r="D5084" t="s">
        <v>37</v>
      </c>
      <c r="E5084">
        <v>783442.85366075404</v>
      </c>
      <c r="F5084">
        <v>9637039.6290664803</v>
      </c>
      <c r="G5084">
        <f>IF(C5084="","",VLOOKUP(C5084,Classes_detaillees!B:D,Classes_detaillees!C$1,TRUE))</f>
        <v>60</v>
      </c>
      <c r="H5084">
        <f>IF(C5084="","",VLOOKUP(C5084,Classes_finales!B:D,Classes_finales!C$1,TRUE))</f>
        <v>60</v>
      </c>
      <c r="I5084">
        <f t="shared" si="79"/>
        <v>20</v>
      </c>
      <c r="J5084" s="31">
        <f>Classes_finales!$W$30*C5084^3+Classes_finales!$W$31*C5084^2+Classes_finales!$W$32*C5084+Classes_finales!$W$33</f>
        <v>5.9947190616211401</v>
      </c>
      <c r="K5084">
        <f>IF(OR(C5084&lt;10,C5084&gt;450),0,IF(H5084&gt;=MAX(Classes_finales!D:D),$M$1,Donnees_SIG!J5084))</f>
        <v>5.9947190616211401</v>
      </c>
      <c r="P5084" t="s">
        <v>39</v>
      </c>
    </row>
    <row r="5085" spans="1:16">
      <c r="A5085" t="s">
        <v>10204</v>
      </c>
      <c r="B5085" s="31" t="s">
        <v>10205</v>
      </c>
      <c r="C5085">
        <v>54.510898589999996</v>
      </c>
      <c r="D5085" t="s">
        <v>37</v>
      </c>
      <c r="E5085">
        <v>790779.87041957502</v>
      </c>
      <c r="F5085">
        <v>9638678.7670266293</v>
      </c>
      <c r="G5085">
        <f>IF(C5085="","",VLOOKUP(C5085,Classes_detaillees!B:D,Classes_detaillees!C$1,TRUE))</f>
        <v>55</v>
      </c>
      <c r="H5085">
        <f>IF(C5085="","",VLOOKUP(C5085,Classes_finales!B:D,Classes_finales!C$1,TRUE))</f>
        <v>60</v>
      </c>
      <c r="I5085">
        <f t="shared" si="79"/>
        <v>20</v>
      </c>
      <c r="J5085" s="31">
        <f>Classes_finales!$W$30*C5085^3+Classes_finales!$W$31*C5085^2+Classes_finales!$W$32*C5085+Classes_finales!$W$33</f>
        <v>5.9216186923164464</v>
      </c>
      <c r="K5085">
        <f>IF(OR(C5085&lt;10,C5085&gt;450),0,IF(H5085&gt;=MAX(Classes_finales!D:D),$M$1,Donnees_SIG!J5085))</f>
        <v>5.9216186923164464</v>
      </c>
      <c r="P5085" t="s">
        <v>39</v>
      </c>
    </row>
    <row r="5086" spans="1:16">
      <c r="A5086" t="s">
        <v>10206</v>
      </c>
      <c r="B5086" t="s">
        <v>10207</v>
      </c>
      <c r="C5086">
        <v>45.823101043999998</v>
      </c>
      <c r="D5086" t="s">
        <v>37</v>
      </c>
      <c r="E5086">
        <v>782972.27110272995</v>
      </c>
      <c r="F5086">
        <v>9636362.4556316901</v>
      </c>
      <c r="G5086">
        <f>IF(C5086="","",VLOOKUP(C5086,Classes_detaillees!B:D,Classes_detaillees!C$1,TRUE))</f>
        <v>50</v>
      </c>
      <c r="H5086">
        <f>IF(C5086="","",VLOOKUP(C5086,Classes_finales!B:D,Classes_finales!C$1,TRUE))</f>
        <v>50</v>
      </c>
      <c r="I5086">
        <f t="shared" si="79"/>
        <v>20</v>
      </c>
      <c r="J5086" s="31">
        <f>Classes_finales!$W$30*C5086^3+Classes_finales!$W$31*C5086^2+Classes_finales!$W$32*C5086+Classes_finales!$W$33</f>
        <v>4.8247517786630354</v>
      </c>
      <c r="K5086">
        <f>IF(OR(C5086&lt;10,C5086&gt;450),0,IF(H5086&gt;=MAX(Classes_finales!D:D),$M$1,Donnees_SIG!J5086))</f>
        <v>4.8247517786630354</v>
      </c>
      <c r="P5086" t="s">
        <v>39</v>
      </c>
    </row>
    <row r="5087" spans="1:16">
      <c r="A5087" t="s">
        <v>10208</v>
      </c>
      <c r="B5087" t="s">
        <v>10209</v>
      </c>
      <c r="C5087">
        <v>38.946300506999997</v>
      </c>
      <c r="D5087" t="s">
        <v>37</v>
      </c>
      <c r="E5087">
        <v>783962.00805117702</v>
      </c>
      <c r="F5087">
        <v>9635901.49898405</v>
      </c>
      <c r="G5087">
        <f>IF(C5087="","",VLOOKUP(C5087,Classes_detaillees!B:D,Classes_detaillees!C$1,TRUE))</f>
        <v>40</v>
      </c>
      <c r="H5087">
        <f>IF(C5087="","",VLOOKUP(C5087,Classes_finales!B:D,Classes_finales!C$1,TRUE))</f>
        <v>40</v>
      </c>
      <c r="I5087">
        <f t="shared" si="79"/>
        <v>20</v>
      </c>
      <c r="J5087" s="31">
        <f>Classes_finales!$W$30*C5087^3+Classes_finales!$W$31*C5087^2+Classes_finales!$W$32*C5087+Classes_finales!$W$33</f>
        <v>3.8938498809686979</v>
      </c>
      <c r="K5087">
        <f>IF(OR(C5087&lt;10,C5087&gt;450),0,IF(H5087&gt;=MAX(Classes_finales!D:D),$M$1,Donnees_SIG!J5087))</f>
        <v>3.8938498809686979</v>
      </c>
      <c r="P5087" t="s">
        <v>39</v>
      </c>
    </row>
    <row r="5088" spans="1:16">
      <c r="A5088" t="s">
        <v>10210</v>
      </c>
      <c r="B5088" s="31" t="s">
        <v>10211</v>
      </c>
      <c r="C5088">
        <v>95.011901855000005</v>
      </c>
      <c r="D5088" t="s">
        <v>37</v>
      </c>
      <c r="E5088">
        <v>792537.23457330698</v>
      </c>
      <c r="F5088">
        <v>9638684.6254931297</v>
      </c>
      <c r="G5088">
        <f>IF(C5088="","",VLOOKUP(C5088,Classes_detaillees!B:D,Classes_detaillees!C$1,TRUE))</f>
        <v>100</v>
      </c>
      <c r="H5088">
        <f>IF(C5088="","",VLOOKUP(C5088,Classes_finales!B:D,Classes_finales!C$1,TRUE))</f>
        <v>80</v>
      </c>
      <c r="I5088">
        <f t="shared" si="79"/>
        <v>20</v>
      </c>
      <c r="J5088" s="31">
        <f>Classes_finales!$W$30*C5088^3+Classes_finales!$W$31*C5088^2+Classes_finales!$W$32*C5088+Classes_finales!$W$33</f>
        <v>7.6345068406337493</v>
      </c>
      <c r="K5088">
        <f>IF(OR(C5088&lt;10,C5088&gt;450),0,IF(H5088&gt;=MAX(Classes_finales!D:D),$M$1,Donnees_SIG!J5088))</f>
        <v>7.914299999999999</v>
      </c>
      <c r="P5088" t="s">
        <v>39</v>
      </c>
    </row>
    <row r="5089" spans="1:16">
      <c r="A5089" t="s">
        <v>10212</v>
      </c>
      <c r="B5089" s="31" t="s">
        <v>10213</v>
      </c>
      <c r="C5089">
        <v>161.4703064</v>
      </c>
      <c r="D5089" t="s">
        <v>37</v>
      </c>
      <c r="E5089">
        <v>790815.06606751704</v>
      </c>
      <c r="F5089">
        <v>9638216.7779036891</v>
      </c>
      <c r="G5089">
        <f>IF(C5089="","",VLOOKUP(C5089,Classes_detaillees!B:D,Classes_detaillees!C$1,TRUE))</f>
        <v>165</v>
      </c>
      <c r="H5089">
        <f>IF(C5089="","",VLOOKUP(C5089,Classes_finales!B:D,Classes_finales!C$1,TRUE))</f>
        <v>80</v>
      </c>
      <c r="I5089">
        <f t="shared" si="79"/>
        <v>20</v>
      </c>
      <c r="J5089" s="31">
        <f>Classes_finales!$W$30*C5089^3+Classes_finales!$W$31*C5089^2+Classes_finales!$W$32*C5089+Classes_finales!$W$33</f>
        <v>-18.129395387567371</v>
      </c>
      <c r="K5089">
        <f>IF(OR(C5089&lt;10,C5089&gt;450),0,IF(H5089&gt;=MAX(Classes_finales!D:D),$M$1,Donnees_SIG!J5089))</f>
        <v>7.914299999999999</v>
      </c>
      <c r="P5089" t="s">
        <v>39</v>
      </c>
    </row>
    <row r="5090" spans="1:16">
      <c r="A5090" t="s">
        <v>10214</v>
      </c>
      <c r="B5090" t="s">
        <v>10215</v>
      </c>
      <c r="C5090">
        <v>108.92220306</v>
      </c>
      <c r="D5090" t="s">
        <v>37</v>
      </c>
      <c r="E5090">
        <v>783398.91509645805</v>
      </c>
      <c r="F5090">
        <v>9637088.0905664302</v>
      </c>
      <c r="G5090">
        <f>IF(C5090="","",VLOOKUP(C5090,Classes_detaillees!B:D,Classes_detaillees!C$1,TRUE))</f>
        <v>110</v>
      </c>
      <c r="H5090">
        <f>IF(C5090="","",VLOOKUP(C5090,Classes_finales!B:D,Classes_finales!C$1,TRUE))</f>
        <v>80</v>
      </c>
      <c r="I5090">
        <f t="shared" si="79"/>
        <v>20</v>
      </c>
      <c r="J5090" s="31">
        <f>Classes_finales!$W$30*C5090^3+Classes_finales!$W$31*C5090^2+Classes_finales!$W$32*C5090+Classes_finales!$W$33</f>
        <v>5.9757140104962971</v>
      </c>
      <c r="K5090">
        <f>IF(OR(C5090&lt;10,C5090&gt;450),0,IF(H5090&gt;=MAX(Classes_finales!D:D),$M$1,Donnees_SIG!J5090))</f>
        <v>7.914299999999999</v>
      </c>
      <c r="P5090" t="s">
        <v>39</v>
      </c>
    </row>
    <row r="5091" spans="1:16">
      <c r="A5091" t="s">
        <v>10216</v>
      </c>
      <c r="B5091" t="s">
        <v>10217</v>
      </c>
      <c r="C5091">
        <v>120.95850372</v>
      </c>
      <c r="D5091" t="s">
        <v>37</v>
      </c>
      <c r="E5091">
        <v>792590.74963319302</v>
      </c>
      <c r="F5091">
        <v>9638819.0146775898</v>
      </c>
      <c r="G5091">
        <f>IF(C5091="","",VLOOKUP(C5091,Classes_detaillees!B:D,Classes_detaillees!C$1,TRUE))</f>
        <v>125</v>
      </c>
      <c r="H5091">
        <f>IF(C5091="","",VLOOKUP(C5091,Classes_finales!B:D,Classes_finales!C$1,TRUE))</f>
        <v>80</v>
      </c>
      <c r="I5091">
        <f t="shared" si="79"/>
        <v>20</v>
      </c>
      <c r="J5091" s="31">
        <f>Classes_finales!$W$30*C5091^3+Classes_finales!$W$31*C5091^2+Classes_finales!$W$32*C5091+Classes_finales!$W$33</f>
        <v>3.1981703527311418</v>
      </c>
      <c r="K5091">
        <f>IF(OR(C5091&lt;10,C5091&gt;450),0,IF(H5091&gt;=MAX(Classes_finales!D:D),$M$1,Donnees_SIG!J5091))</f>
        <v>7.914299999999999</v>
      </c>
      <c r="P5091" t="s">
        <v>39</v>
      </c>
    </row>
    <row r="5092" spans="1:16">
      <c r="A5092" t="s">
        <v>10218</v>
      </c>
      <c r="B5092" s="31" t="s">
        <v>10219</v>
      </c>
      <c r="C5092">
        <v>8.0113000870000004</v>
      </c>
      <c r="D5092" t="s">
        <v>37</v>
      </c>
      <c r="E5092">
        <v>791861.45063615998</v>
      </c>
      <c r="F5092">
        <v>9638303.0816338304</v>
      </c>
      <c r="G5092">
        <f>IF(C5092="","",VLOOKUP(C5092,Classes_detaillees!B:D,Classes_detaillees!C$1,TRUE))</f>
        <v>10</v>
      </c>
      <c r="H5092">
        <f>IF(C5092="","",VLOOKUP(C5092,Classes_finales!B:D,Classes_finales!C$1,TRUE))</f>
        <v>10</v>
      </c>
      <c r="I5092">
        <f t="shared" si="79"/>
        <v>20</v>
      </c>
      <c r="J5092" s="31">
        <f>Classes_finales!$W$30*C5092^3+Classes_finales!$W$31*C5092^2+Classes_finales!$W$32*C5092+Classes_finales!$W$33</f>
        <v>0.10905756527994326</v>
      </c>
      <c r="K5092">
        <f>IF(OR(C5092&lt;10,C5092&gt;450),0,IF(H5092&gt;=MAX(Classes_finales!D:D),$M$1,Donnees_SIG!J5092))</f>
        <v>0</v>
      </c>
      <c r="P5092" t="s">
        <v>39</v>
      </c>
    </row>
    <row r="5093" spans="1:16">
      <c r="A5093" t="s">
        <v>10220</v>
      </c>
      <c r="B5093" s="31" t="s">
        <v>10221</v>
      </c>
      <c r="C5093">
        <v>36.146701813</v>
      </c>
      <c r="D5093" t="s">
        <v>37</v>
      </c>
      <c r="E5093">
        <v>790535.02838437702</v>
      </c>
      <c r="F5093">
        <v>9638311.0844297092</v>
      </c>
      <c r="G5093">
        <f>IF(C5093="","",VLOOKUP(C5093,Classes_detaillees!B:D,Classes_detaillees!C$1,TRUE))</f>
        <v>40</v>
      </c>
      <c r="H5093">
        <f>IF(C5093="","",VLOOKUP(C5093,Classes_finales!B:D,Classes_finales!C$1,TRUE))</f>
        <v>40</v>
      </c>
      <c r="I5093">
        <f t="shared" si="79"/>
        <v>20</v>
      </c>
      <c r="J5093" s="31">
        <f>Classes_finales!$W$30*C5093^3+Classes_finales!$W$31*C5093^2+Classes_finales!$W$32*C5093+Classes_finales!$W$33</f>
        <v>3.508958165072265</v>
      </c>
      <c r="K5093">
        <f>IF(OR(C5093&lt;10,C5093&gt;450),0,IF(H5093&gt;=MAX(Classes_finales!D:D),$M$1,Donnees_SIG!J5093))</f>
        <v>3.508958165072265</v>
      </c>
      <c r="P5093" t="s">
        <v>39</v>
      </c>
    </row>
    <row r="5094" spans="1:16">
      <c r="A5094" t="s">
        <v>10222</v>
      </c>
      <c r="B5094" s="31" t="s">
        <v>10223</v>
      </c>
      <c r="C5094">
        <v>18.951000214</v>
      </c>
      <c r="D5094" t="s">
        <v>37</v>
      </c>
      <c r="E5094">
        <v>790313.20991068694</v>
      </c>
      <c r="F5094">
        <v>9637109.2445146106</v>
      </c>
      <c r="G5094">
        <f>IF(C5094="","",VLOOKUP(C5094,Classes_detaillees!B:D,Classes_detaillees!C$1,TRUE))</f>
        <v>20</v>
      </c>
      <c r="H5094">
        <f>IF(C5094="","",VLOOKUP(C5094,Classes_finales!B:D,Classes_finales!C$1,TRUE))</f>
        <v>30</v>
      </c>
      <c r="I5094">
        <f t="shared" si="79"/>
        <v>20</v>
      </c>
      <c r="J5094" s="31">
        <f>Classes_finales!$W$30*C5094^3+Classes_finales!$W$31*C5094^2+Classes_finales!$W$32*C5094+Classes_finales!$W$33</f>
        <v>1.2545994128224791</v>
      </c>
      <c r="K5094">
        <f>IF(OR(C5094&lt;10,C5094&gt;450),0,IF(H5094&gt;=MAX(Classes_finales!D:D),$M$1,Donnees_SIG!J5094))</f>
        <v>1.2545994128224791</v>
      </c>
      <c r="P5094" t="s">
        <v>39</v>
      </c>
    </row>
    <row r="5095" spans="1:16">
      <c r="A5095" t="s">
        <v>10224</v>
      </c>
      <c r="B5095" t="s">
        <v>10225</v>
      </c>
      <c r="C5095">
        <v>16.471900940000001</v>
      </c>
      <c r="D5095" t="s">
        <v>37</v>
      </c>
      <c r="E5095">
        <v>783064.99885586405</v>
      </c>
      <c r="F5095">
        <v>9635277.0775574408</v>
      </c>
      <c r="G5095">
        <f>IF(C5095="","",VLOOKUP(C5095,Classes_detaillees!B:D,Classes_detaillees!C$1,TRUE))</f>
        <v>20</v>
      </c>
      <c r="H5095">
        <f>IF(C5095="","",VLOOKUP(C5095,Classes_finales!B:D,Classes_finales!C$1,TRUE))</f>
        <v>30</v>
      </c>
      <c r="I5095">
        <f t="shared" si="79"/>
        <v>20</v>
      </c>
      <c r="J5095" s="31">
        <f>Classes_finales!$W$30*C5095^3+Classes_finales!$W$31*C5095^2+Classes_finales!$W$32*C5095+Classes_finales!$W$33</f>
        <v>0.96707862568299552</v>
      </c>
      <c r="K5095">
        <f>IF(OR(C5095&lt;10,C5095&gt;450),0,IF(H5095&gt;=MAX(Classes_finales!D:D),$M$1,Donnees_SIG!J5095))</f>
        <v>0.96707862568299552</v>
      </c>
      <c r="P5095" t="s">
        <v>39</v>
      </c>
    </row>
    <row r="5096" spans="1:16">
      <c r="A5096" t="s">
        <v>10226</v>
      </c>
      <c r="B5096" t="s">
        <v>10227</v>
      </c>
      <c r="C5096">
        <v>38.752300261999999</v>
      </c>
      <c r="D5096" t="s">
        <v>37</v>
      </c>
      <c r="E5096">
        <v>792191.95604496403</v>
      </c>
      <c r="F5096">
        <v>9638616.9034105707</v>
      </c>
      <c r="G5096">
        <f>IF(C5096="","",VLOOKUP(C5096,Classes_detaillees!B:D,Classes_detaillees!C$1,TRUE))</f>
        <v>40</v>
      </c>
      <c r="H5096">
        <f>IF(C5096="","",VLOOKUP(C5096,Classes_finales!B:D,Classes_finales!C$1,TRUE))</f>
        <v>40</v>
      </c>
      <c r="I5096">
        <f t="shared" si="79"/>
        <v>20</v>
      </c>
      <c r="J5096" s="31">
        <f>Classes_finales!$W$30*C5096^3+Classes_finales!$W$31*C5096^2+Classes_finales!$W$32*C5096+Classes_finales!$W$33</f>
        <v>3.8672174021875922</v>
      </c>
      <c r="K5096">
        <f>IF(OR(C5096&lt;10,C5096&gt;450),0,IF(H5096&gt;=MAX(Classes_finales!D:D),$M$1,Donnees_SIG!J5096))</f>
        <v>3.8672174021875922</v>
      </c>
      <c r="P5096" t="s">
        <v>39</v>
      </c>
    </row>
    <row r="5097" spans="1:16">
      <c r="A5097" t="s">
        <v>10228</v>
      </c>
      <c r="B5097" t="s">
        <v>10229</v>
      </c>
      <c r="C5097">
        <v>9.9528999328999994</v>
      </c>
      <c r="D5097" t="s">
        <v>37</v>
      </c>
      <c r="E5097">
        <v>793363.29355146096</v>
      </c>
      <c r="F5097">
        <v>9639235.1829032805</v>
      </c>
      <c r="G5097">
        <f>IF(C5097="","",VLOOKUP(C5097,Classes_detaillees!B:D,Classes_detaillees!C$1,TRUE))</f>
        <v>10</v>
      </c>
      <c r="H5097">
        <f>IF(C5097="","",VLOOKUP(C5097,Classes_finales!B:D,Classes_finales!C$1,TRUE))</f>
        <v>10</v>
      </c>
      <c r="I5097">
        <f t="shared" si="79"/>
        <v>20</v>
      </c>
      <c r="J5097" s="31">
        <f>Classes_finales!$W$30*C5097^3+Classes_finales!$W$31*C5097^2+Classes_finales!$W$32*C5097+Classes_finales!$W$33</f>
        <v>0.28683375518807441</v>
      </c>
      <c r="K5097">
        <f>IF(OR(C5097&lt;10,C5097&gt;450),0,IF(H5097&gt;=MAX(Classes_finales!D:D),$M$1,Donnees_SIG!J5097))</f>
        <v>0</v>
      </c>
      <c r="P5097" t="s">
        <v>39</v>
      </c>
    </row>
    <row r="5098" spans="1:16">
      <c r="A5098" t="s">
        <v>10230</v>
      </c>
      <c r="B5098" s="31" t="s">
        <v>10231</v>
      </c>
      <c r="C5098">
        <v>33.741500854000002</v>
      </c>
      <c r="D5098" t="s">
        <v>37</v>
      </c>
      <c r="E5098">
        <v>790641.11251235299</v>
      </c>
      <c r="F5098">
        <v>9637484.3681459296</v>
      </c>
      <c r="G5098">
        <f>IF(C5098="","",VLOOKUP(C5098,Classes_detaillees!B:D,Classes_detaillees!C$1,TRUE))</f>
        <v>35</v>
      </c>
      <c r="H5098">
        <f>IF(C5098="","",VLOOKUP(C5098,Classes_finales!B:D,Classes_finales!C$1,TRUE))</f>
        <v>35</v>
      </c>
      <c r="I5098">
        <f t="shared" si="79"/>
        <v>20</v>
      </c>
      <c r="J5098" s="31">
        <f>Classes_finales!$W$30*C5098^3+Classes_finales!$W$31*C5098^2+Classes_finales!$W$32*C5098+Classes_finales!$W$33</f>
        <v>3.1785804640745257</v>
      </c>
      <c r="K5098">
        <f>IF(OR(C5098&lt;10,C5098&gt;450),0,IF(H5098&gt;=MAX(Classes_finales!D:D),$M$1,Donnees_SIG!J5098))</f>
        <v>3.1785804640745257</v>
      </c>
      <c r="P5098" t="s">
        <v>39</v>
      </c>
    </row>
    <row r="5099" spans="1:16">
      <c r="A5099" t="s">
        <v>10232</v>
      </c>
      <c r="B5099" s="31" t="s">
        <v>10233</v>
      </c>
      <c r="C5099">
        <v>57.680599213000001</v>
      </c>
      <c r="D5099" t="s">
        <v>37</v>
      </c>
      <c r="E5099">
        <v>790214.92071501398</v>
      </c>
      <c r="F5099">
        <v>9638977.6051115394</v>
      </c>
      <c r="G5099">
        <f>IF(C5099="","",VLOOKUP(C5099,Classes_detaillees!B:D,Classes_detaillees!C$1,TRUE))</f>
        <v>60</v>
      </c>
      <c r="H5099">
        <f>IF(C5099="","",VLOOKUP(C5099,Classes_finales!B:D,Classes_finales!C$1,TRUE))</f>
        <v>60</v>
      </c>
      <c r="I5099">
        <f t="shared" si="79"/>
        <v>20</v>
      </c>
      <c r="J5099" s="31">
        <f>Classes_finales!$W$30*C5099^3+Classes_finales!$W$31*C5099^2+Classes_finales!$W$32*C5099+Classes_finales!$W$33</f>
        <v>6.2857129393264017</v>
      </c>
      <c r="K5099">
        <f>IF(OR(C5099&lt;10,C5099&gt;450),0,IF(H5099&gt;=MAX(Classes_finales!D:D),$M$1,Donnees_SIG!J5099))</f>
        <v>6.2857129393264017</v>
      </c>
      <c r="P5099" t="s">
        <v>39</v>
      </c>
    </row>
    <row r="5100" spans="1:16">
      <c r="A5100" t="s">
        <v>10234</v>
      </c>
      <c r="B5100" t="s">
        <v>10235</v>
      </c>
      <c r="C5100">
        <v>122.36309814000001</v>
      </c>
      <c r="D5100" t="s">
        <v>37</v>
      </c>
      <c r="E5100">
        <v>790672.01070483006</v>
      </c>
      <c r="F5100">
        <v>9637977.0361662805</v>
      </c>
      <c r="G5100">
        <f>IF(C5100="","",VLOOKUP(C5100,Classes_detaillees!B:D,Classes_detaillees!C$1,TRUE))</f>
        <v>125</v>
      </c>
      <c r="H5100">
        <f>IF(C5100="","",VLOOKUP(C5100,Classes_finales!B:D,Classes_finales!C$1,TRUE))</f>
        <v>80</v>
      </c>
      <c r="I5100">
        <f t="shared" si="79"/>
        <v>20</v>
      </c>
      <c r="J5100" s="31">
        <f>Classes_finales!$W$30*C5100^3+Classes_finales!$W$31*C5100^2+Classes_finales!$W$32*C5100+Classes_finales!$W$33</f>
        <v>2.7825742232258714</v>
      </c>
      <c r="K5100">
        <f>IF(OR(C5100&lt;10,C5100&gt;450),0,IF(H5100&gt;=MAX(Classes_finales!D:D),$M$1,Donnees_SIG!J5100))</f>
        <v>7.914299999999999</v>
      </c>
      <c r="P5100" t="s">
        <v>39</v>
      </c>
    </row>
    <row r="5101" spans="1:16">
      <c r="A5101" t="s">
        <v>10236</v>
      </c>
      <c r="B5101" t="s">
        <v>10237</v>
      </c>
      <c r="C5101">
        <v>86.148101807000003</v>
      </c>
      <c r="D5101" t="s">
        <v>37</v>
      </c>
      <c r="E5101">
        <v>783032.95841029705</v>
      </c>
      <c r="F5101">
        <v>9635725.74361277</v>
      </c>
      <c r="G5101">
        <f>IF(C5101="","",VLOOKUP(C5101,Classes_detaillees!B:D,Classes_detaillees!C$1,TRUE))</f>
        <v>90</v>
      </c>
      <c r="H5101">
        <f>IF(C5101="","",VLOOKUP(C5101,Classes_finales!B:D,Classes_finales!C$1,TRUE))</f>
        <v>80</v>
      </c>
      <c r="I5101">
        <f t="shared" si="79"/>
        <v>20</v>
      </c>
      <c r="J5101" s="31">
        <f>Classes_finales!$W$30*C5101^3+Classes_finales!$W$31*C5101^2+Classes_finales!$W$32*C5101+Classes_finales!$W$33</f>
        <v>7.9644620686731482</v>
      </c>
      <c r="K5101">
        <f>IF(OR(C5101&lt;10,C5101&gt;450),0,IF(H5101&gt;=MAX(Classes_finales!D:D),$M$1,Donnees_SIG!J5101))</f>
        <v>7.914299999999999</v>
      </c>
      <c r="P5101" t="s">
        <v>39</v>
      </c>
    </row>
    <row r="5102" spans="1:16">
      <c r="A5102" t="s">
        <v>10238</v>
      </c>
      <c r="B5102" s="31" t="s">
        <v>10239</v>
      </c>
      <c r="C5102">
        <v>93.179603576999995</v>
      </c>
      <c r="D5102" t="s">
        <v>37</v>
      </c>
      <c r="E5102">
        <v>790698.99920769397</v>
      </c>
      <c r="F5102">
        <v>9637488.2362510394</v>
      </c>
      <c r="G5102">
        <f>IF(C5102="","",VLOOKUP(C5102,Classes_detaillees!B:D,Classes_detaillees!C$1,TRUE))</f>
        <v>95</v>
      </c>
      <c r="H5102">
        <f>IF(C5102="","",VLOOKUP(C5102,Classes_finales!B:D,Classes_finales!C$1,TRUE))</f>
        <v>80</v>
      </c>
      <c r="I5102">
        <f t="shared" si="79"/>
        <v>20</v>
      </c>
      <c r="J5102" s="31">
        <f>Classes_finales!$W$30*C5102^3+Classes_finales!$W$31*C5102^2+Classes_finales!$W$32*C5102+Classes_finales!$W$33</f>
        <v>7.7450606009566041</v>
      </c>
      <c r="K5102">
        <f>IF(OR(C5102&lt;10,C5102&gt;450),0,IF(H5102&gt;=MAX(Classes_finales!D:D),$M$1,Donnees_SIG!J5102))</f>
        <v>7.914299999999999</v>
      </c>
      <c r="P5102" t="s">
        <v>39</v>
      </c>
    </row>
    <row r="5103" spans="1:16">
      <c r="A5103" t="s">
        <v>10240</v>
      </c>
      <c r="B5103" t="s">
        <v>10241</v>
      </c>
      <c r="C5103">
        <v>109.19999695</v>
      </c>
      <c r="D5103" t="s">
        <v>37</v>
      </c>
      <c r="E5103">
        <v>790328.98520942405</v>
      </c>
      <c r="F5103">
        <v>9637401.5948373005</v>
      </c>
      <c r="G5103">
        <f>IF(C5103="","",VLOOKUP(C5103,Classes_detaillees!B:D,Classes_detaillees!C$1,TRUE))</f>
        <v>110</v>
      </c>
      <c r="H5103">
        <f>IF(C5103="","",VLOOKUP(C5103,Classes_finales!B:D,Classes_finales!C$1,TRUE))</f>
        <v>80</v>
      </c>
      <c r="I5103">
        <f t="shared" si="79"/>
        <v>20</v>
      </c>
      <c r="J5103" s="31">
        <f>Classes_finales!$W$30*C5103^3+Classes_finales!$W$31*C5103^2+Classes_finales!$W$32*C5103+Classes_finales!$W$33</f>
        <v>5.9265747832000795</v>
      </c>
      <c r="K5103">
        <f>IF(OR(C5103&lt;10,C5103&gt;450),0,IF(H5103&gt;=MAX(Classes_finales!D:D),$M$1,Donnees_SIG!J5103))</f>
        <v>7.914299999999999</v>
      </c>
      <c r="P5103" t="s">
        <v>39</v>
      </c>
    </row>
    <row r="5104" spans="1:16">
      <c r="A5104" t="s">
        <v>10242</v>
      </c>
      <c r="B5104" t="s">
        <v>10243</v>
      </c>
      <c r="C5104">
        <v>9.7325000762999991</v>
      </c>
      <c r="D5104" t="s">
        <v>37</v>
      </c>
      <c r="E5104">
        <v>790944.41546578205</v>
      </c>
      <c r="F5104">
        <v>9638438.1941144206</v>
      </c>
      <c r="G5104">
        <f>IF(C5104="","",VLOOKUP(C5104,Classes_detaillees!B:D,Classes_detaillees!C$1,TRUE))</f>
        <v>10</v>
      </c>
      <c r="H5104">
        <f>IF(C5104="","",VLOOKUP(C5104,Classes_finales!B:D,Classes_finales!C$1,TRUE))</f>
        <v>10</v>
      </c>
      <c r="I5104">
        <f t="shared" si="79"/>
        <v>20</v>
      </c>
      <c r="J5104" s="31">
        <f>Classes_finales!$W$30*C5104^3+Classes_finales!$W$31*C5104^2+Classes_finales!$W$32*C5104+Classes_finales!$W$33</f>
        <v>0.26602913000116701</v>
      </c>
      <c r="K5104">
        <f>IF(OR(C5104&lt;10,C5104&gt;450),0,IF(H5104&gt;=MAX(Classes_finales!D:D),$M$1,Donnees_SIG!J5104))</f>
        <v>0</v>
      </c>
      <c r="P5104" t="s">
        <v>39</v>
      </c>
    </row>
    <row r="5105" spans="1:16">
      <c r="A5105" t="s">
        <v>10244</v>
      </c>
      <c r="B5105" t="s">
        <v>10245</v>
      </c>
      <c r="C5105">
        <v>23.070199966000001</v>
      </c>
      <c r="D5105" t="s">
        <v>37</v>
      </c>
      <c r="E5105">
        <v>791382.29304066102</v>
      </c>
      <c r="F5105">
        <v>9638092.5973960795</v>
      </c>
      <c r="G5105">
        <f>IF(C5105="","",VLOOKUP(C5105,Classes_detaillees!B:D,Classes_detaillees!C$1,TRUE))</f>
        <v>25</v>
      </c>
      <c r="H5105">
        <f>IF(C5105="","",VLOOKUP(C5105,Classes_finales!B:D,Classes_finales!C$1,TRUE))</f>
        <v>30</v>
      </c>
      <c r="I5105">
        <f t="shared" si="79"/>
        <v>20</v>
      </c>
      <c r="J5105" s="31">
        <f>Classes_finales!$W$30*C5105^3+Classes_finales!$W$31*C5105^2+Classes_finales!$W$32*C5105+Classes_finales!$W$33</f>
        <v>1.7603345017736873</v>
      </c>
      <c r="K5105">
        <f>IF(OR(C5105&lt;10,C5105&gt;450),0,IF(H5105&gt;=MAX(Classes_finales!D:D),$M$1,Donnees_SIG!J5105))</f>
        <v>1.7603345017736873</v>
      </c>
      <c r="P5105" t="s">
        <v>39</v>
      </c>
    </row>
    <row r="5106" spans="1:16">
      <c r="A5106" t="s">
        <v>10246</v>
      </c>
      <c r="B5106" t="s">
        <v>10247</v>
      </c>
      <c r="C5106">
        <v>96.143302917</v>
      </c>
      <c r="D5106" t="s">
        <v>37</v>
      </c>
      <c r="E5106">
        <v>789726.95843135798</v>
      </c>
      <c r="F5106">
        <v>9638951.5809862595</v>
      </c>
      <c r="G5106">
        <f>IF(C5106="","",VLOOKUP(C5106,Classes_detaillees!B:D,Classes_detaillees!C$1,TRUE))</f>
        <v>100</v>
      </c>
      <c r="H5106">
        <f>IF(C5106="","",VLOOKUP(C5106,Classes_finales!B:D,Classes_finales!C$1,TRUE))</f>
        <v>80</v>
      </c>
      <c r="I5106">
        <f t="shared" si="79"/>
        <v>20</v>
      </c>
      <c r="J5106" s="31">
        <f>Classes_finales!$W$30*C5106^3+Classes_finales!$W$31*C5106^2+Classes_finales!$W$32*C5106+Classes_finales!$W$33</f>
        <v>7.5545511410925545</v>
      </c>
      <c r="K5106">
        <f>IF(OR(C5106&lt;10,C5106&gt;450),0,IF(H5106&gt;=MAX(Classes_finales!D:D),$M$1,Donnees_SIG!J5106))</f>
        <v>7.914299999999999</v>
      </c>
      <c r="P5106" t="s">
        <v>39</v>
      </c>
    </row>
    <row r="5107" spans="1:16">
      <c r="A5107" t="s">
        <v>10248</v>
      </c>
      <c r="B5107" t="s">
        <v>10249</v>
      </c>
      <c r="C5107">
        <v>28.216199875000001</v>
      </c>
      <c r="D5107" t="s">
        <v>37</v>
      </c>
      <c r="E5107">
        <v>790839.30875647604</v>
      </c>
      <c r="F5107">
        <v>9638585.5684337392</v>
      </c>
      <c r="G5107">
        <f>IF(C5107="","",VLOOKUP(C5107,Classes_detaillees!B:D,Classes_detaillees!C$1,TRUE))</f>
        <v>30</v>
      </c>
      <c r="H5107">
        <f>IF(C5107="","",VLOOKUP(C5107,Classes_finales!B:D,Classes_finales!C$1,TRUE))</f>
        <v>30</v>
      </c>
      <c r="I5107">
        <f t="shared" si="79"/>
        <v>20</v>
      </c>
      <c r="J5107" s="31">
        <f>Classes_finales!$W$30*C5107^3+Classes_finales!$W$31*C5107^2+Classes_finales!$W$32*C5107+Classes_finales!$W$33</f>
        <v>2.4300516592942341</v>
      </c>
      <c r="K5107">
        <f>IF(OR(C5107&lt;10,C5107&gt;450),0,IF(H5107&gt;=MAX(Classes_finales!D:D),$M$1,Donnees_SIG!J5107))</f>
        <v>2.4300516592942341</v>
      </c>
      <c r="P5107" t="s">
        <v>39</v>
      </c>
    </row>
    <row r="5108" spans="1:16">
      <c r="A5108" t="s">
        <v>10250</v>
      </c>
      <c r="B5108" t="s">
        <v>10251</v>
      </c>
      <c r="C5108">
        <v>97.020797728999995</v>
      </c>
      <c r="D5108" t="s">
        <v>37</v>
      </c>
      <c r="E5108">
        <v>790695.07238145103</v>
      </c>
      <c r="F5108">
        <v>9637541.4953514803</v>
      </c>
      <c r="G5108">
        <f>IF(C5108="","",VLOOKUP(C5108,Classes_detaillees!B:D,Classes_detaillees!C$1,TRUE))</f>
        <v>100</v>
      </c>
      <c r="H5108">
        <f>IF(C5108="","",VLOOKUP(C5108,Classes_finales!B:D,Classes_finales!C$1,TRUE))</f>
        <v>80</v>
      </c>
      <c r="I5108">
        <f t="shared" si="79"/>
        <v>20</v>
      </c>
      <c r="J5108" s="31">
        <f>Classes_finales!$W$30*C5108^3+Classes_finales!$W$31*C5108^2+Classes_finales!$W$32*C5108+Classes_finales!$W$33</f>
        <v>7.4862571455928961</v>
      </c>
      <c r="K5108">
        <f>IF(OR(C5108&lt;10,C5108&gt;450),0,IF(H5108&gt;=MAX(Classes_finales!D:D),$M$1,Donnees_SIG!J5108))</f>
        <v>7.914299999999999</v>
      </c>
      <c r="P5108" t="s">
        <v>39</v>
      </c>
    </row>
    <row r="5109" spans="1:16">
      <c r="A5109" t="s">
        <v>10252</v>
      </c>
      <c r="B5109" t="s">
        <v>10253</v>
      </c>
      <c r="C5109">
        <v>98.558601378999995</v>
      </c>
      <c r="D5109" t="s">
        <v>37</v>
      </c>
      <c r="E5109">
        <v>792084.56957388006</v>
      </c>
      <c r="F5109">
        <v>9638115.2955141291</v>
      </c>
      <c r="G5109">
        <f>IF(C5109="","",VLOOKUP(C5109,Classes_detaillees!B:D,Classes_detaillees!C$1,TRUE))</f>
        <v>100</v>
      </c>
      <c r="H5109">
        <f>IF(C5109="","",VLOOKUP(C5109,Classes_finales!B:D,Classes_finales!C$1,TRUE))</f>
        <v>80</v>
      </c>
      <c r="I5109">
        <f t="shared" si="79"/>
        <v>20</v>
      </c>
      <c r="J5109" s="31">
        <f>Classes_finales!$W$30*C5109^3+Classes_finales!$W$31*C5109^2+Classes_finales!$W$32*C5109+Classes_finales!$W$33</f>
        <v>7.3530730977434384</v>
      </c>
      <c r="K5109">
        <f>IF(OR(C5109&lt;10,C5109&gt;450),0,IF(H5109&gt;=MAX(Classes_finales!D:D),$M$1,Donnees_SIG!J5109))</f>
        <v>7.914299999999999</v>
      </c>
      <c r="P5109" t="s">
        <v>39</v>
      </c>
    </row>
    <row r="5110" spans="1:16">
      <c r="A5110" t="s">
        <v>10254</v>
      </c>
      <c r="B5110" s="31" t="s">
        <v>10255</v>
      </c>
      <c r="C5110">
        <v>96.125801085999996</v>
      </c>
      <c r="D5110" t="s">
        <v>37</v>
      </c>
      <c r="E5110">
        <v>790480.17176318099</v>
      </c>
      <c r="F5110">
        <v>9637921.3839917108</v>
      </c>
      <c r="G5110">
        <f>IF(C5110="","",VLOOKUP(C5110,Classes_detaillees!B:D,Classes_detaillees!C$1,TRUE))</f>
        <v>100</v>
      </c>
      <c r="H5110">
        <f>IF(C5110="","",VLOOKUP(C5110,Classes_finales!B:D,Classes_finales!C$1,TRUE))</f>
        <v>80</v>
      </c>
      <c r="I5110">
        <f t="shared" si="79"/>
        <v>20</v>
      </c>
      <c r="J5110" s="31">
        <f>Classes_finales!$W$30*C5110^3+Classes_finales!$W$31*C5110^2+Classes_finales!$W$32*C5110+Classes_finales!$W$33</f>
        <v>7.5558571119357687</v>
      </c>
      <c r="K5110">
        <f>IF(OR(C5110&lt;10,C5110&gt;450),0,IF(H5110&gt;=MAX(Classes_finales!D:D),$M$1,Donnees_SIG!J5110))</f>
        <v>7.914299999999999</v>
      </c>
      <c r="P5110" t="s">
        <v>39</v>
      </c>
    </row>
    <row r="5111" spans="1:16">
      <c r="A5111" t="s">
        <v>10256</v>
      </c>
      <c r="B5111" t="s">
        <v>10257</v>
      </c>
      <c r="C5111">
        <v>8.6599998474</v>
      </c>
      <c r="D5111" t="s">
        <v>37</v>
      </c>
      <c r="E5111">
        <v>783055.96197962202</v>
      </c>
      <c r="F5111">
        <v>9636202.7034716103</v>
      </c>
      <c r="G5111">
        <f>IF(C5111="","",VLOOKUP(C5111,Classes_detaillees!B:D,Classes_detaillees!C$1,TRUE))</f>
        <v>10</v>
      </c>
      <c r="H5111">
        <f>IF(C5111="","",VLOOKUP(C5111,Classes_finales!B:D,Classes_finales!C$1,TRUE))</f>
        <v>10</v>
      </c>
      <c r="I5111">
        <f t="shared" si="79"/>
        <v>20</v>
      </c>
      <c r="J5111" s="31">
        <f>Classes_finales!$W$30*C5111^3+Classes_finales!$W$31*C5111^2+Classes_finales!$W$32*C5111+Classes_finales!$W$33</f>
        <v>0.16705506826904926</v>
      </c>
      <c r="K5111">
        <f>IF(OR(C5111&lt;10,C5111&gt;450),0,IF(H5111&gt;=MAX(Classes_finales!D:D),$M$1,Donnees_SIG!J5111))</f>
        <v>0</v>
      </c>
      <c r="P5111" t="s">
        <v>39</v>
      </c>
    </row>
    <row r="5112" spans="1:16">
      <c r="A5112" t="s">
        <v>10258</v>
      </c>
      <c r="B5112" t="s">
        <v>10259</v>
      </c>
      <c r="C5112">
        <v>18.650299071999999</v>
      </c>
      <c r="D5112" t="s">
        <v>37</v>
      </c>
      <c r="E5112">
        <v>792065.24781564798</v>
      </c>
      <c r="F5112">
        <v>9638730.6593442801</v>
      </c>
      <c r="G5112">
        <f>IF(C5112="","",VLOOKUP(C5112,Classes_detaillees!B:D,Classes_detaillees!C$1,TRUE))</f>
        <v>20</v>
      </c>
      <c r="H5112">
        <f>IF(C5112="","",VLOOKUP(C5112,Classes_finales!B:D,Classes_finales!C$1,TRUE))</f>
        <v>30</v>
      </c>
      <c r="I5112">
        <f t="shared" si="79"/>
        <v>20</v>
      </c>
      <c r="J5112" s="31">
        <f>Classes_finales!$W$30*C5112^3+Classes_finales!$W$31*C5112^2+Classes_finales!$W$32*C5112+Classes_finales!$W$33</f>
        <v>1.2189920252035651</v>
      </c>
      <c r="K5112">
        <f>IF(OR(C5112&lt;10,C5112&gt;450),0,IF(H5112&gt;=MAX(Classes_finales!D:D),$M$1,Donnees_SIG!J5112))</f>
        <v>1.2189920252035651</v>
      </c>
      <c r="P5112" t="s">
        <v>39</v>
      </c>
    </row>
    <row r="5113" spans="1:16">
      <c r="A5113" t="s">
        <v>10260</v>
      </c>
      <c r="B5113" s="31" t="s">
        <v>10261</v>
      </c>
      <c r="C5113">
        <v>20.160800934000001</v>
      </c>
      <c r="D5113" t="s">
        <v>37</v>
      </c>
      <c r="E5113">
        <v>790578.29949409305</v>
      </c>
      <c r="F5113">
        <v>9638140.0204671007</v>
      </c>
      <c r="G5113">
        <f>IF(C5113="","",VLOOKUP(C5113,Classes_detaillees!B:D,Classes_detaillees!C$1,TRUE))</f>
        <v>25</v>
      </c>
      <c r="H5113">
        <f>IF(C5113="","",VLOOKUP(C5113,Classes_finales!B:D,Classes_finales!C$1,TRUE))</f>
        <v>30</v>
      </c>
      <c r="I5113">
        <f t="shared" si="79"/>
        <v>20</v>
      </c>
      <c r="J5113" s="31">
        <f>Classes_finales!$W$30*C5113^3+Classes_finales!$W$31*C5113^2+Classes_finales!$W$32*C5113+Classes_finales!$W$33</f>
        <v>1.399766606704572</v>
      </c>
      <c r="K5113">
        <f>IF(OR(C5113&lt;10,C5113&gt;450),0,IF(H5113&gt;=MAX(Classes_finales!D:D),$M$1,Donnees_SIG!J5113))</f>
        <v>1.399766606704572</v>
      </c>
      <c r="P5113" t="s">
        <v>39</v>
      </c>
    </row>
    <row r="5114" spans="1:16">
      <c r="A5114" t="s">
        <v>10262</v>
      </c>
      <c r="B5114" t="s">
        <v>10263</v>
      </c>
      <c r="C5114">
        <v>24.808900832999999</v>
      </c>
      <c r="D5114" t="s">
        <v>37</v>
      </c>
      <c r="E5114">
        <v>792065.03192192595</v>
      </c>
      <c r="F5114">
        <v>9638008.3612461109</v>
      </c>
      <c r="G5114">
        <f>IF(C5114="","",VLOOKUP(C5114,Classes_detaillees!B:D,Classes_detaillees!C$1,TRUE))</f>
        <v>25</v>
      </c>
      <c r="H5114">
        <f>IF(C5114="","",VLOOKUP(C5114,Classes_finales!B:D,Classes_finales!C$1,TRUE))</f>
        <v>30</v>
      </c>
      <c r="I5114">
        <f t="shared" si="79"/>
        <v>20</v>
      </c>
      <c r="J5114" s="31">
        <f>Classes_finales!$W$30*C5114^3+Classes_finales!$W$31*C5114^2+Classes_finales!$W$32*C5114+Classes_finales!$W$33</f>
        <v>1.9825974705889351</v>
      </c>
      <c r="K5114">
        <f>IF(OR(C5114&lt;10,C5114&gt;450),0,IF(H5114&gt;=MAX(Classes_finales!D:D),$M$1,Donnees_SIG!J5114))</f>
        <v>1.9825974705889351</v>
      </c>
      <c r="P5114" t="s">
        <v>39</v>
      </c>
    </row>
    <row r="5115" spans="1:16">
      <c r="A5115" t="s">
        <v>10264</v>
      </c>
      <c r="B5115" s="31" t="s">
        <v>10265</v>
      </c>
      <c r="C5115">
        <v>43.509399414000001</v>
      </c>
      <c r="D5115" t="s">
        <v>37</v>
      </c>
      <c r="E5115">
        <v>783008.26657318498</v>
      </c>
      <c r="F5115">
        <v>9635793.9873443209</v>
      </c>
      <c r="G5115">
        <f>IF(C5115="","",VLOOKUP(C5115,Classes_detaillees!B:D,Classes_detaillees!C$1,TRUE))</f>
        <v>45</v>
      </c>
      <c r="H5115">
        <f>IF(C5115="","",VLOOKUP(C5115,Classes_finales!B:D,Classes_finales!C$1,TRUE))</f>
        <v>50</v>
      </c>
      <c r="I5115">
        <f t="shared" si="79"/>
        <v>20</v>
      </c>
      <c r="J5115" s="31">
        <f>Classes_finales!$W$30*C5115^3+Classes_finales!$W$31*C5115^2+Classes_finales!$W$32*C5115+Classes_finales!$W$33</f>
        <v>4.515409175788017</v>
      </c>
      <c r="K5115">
        <f>IF(OR(C5115&lt;10,C5115&gt;450),0,IF(H5115&gt;=MAX(Classes_finales!D:D),$M$1,Donnees_SIG!J5115))</f>
        <v>4.515409175788017</v>
      </c>
      <c r="P5115" t="s">
        <v>39</v>
      </c>
    </row>
    <row r="5116" spans="1:16">
      <c r="A5116" t="s">
        <v>10266</v>
      </c>
      <c r="B5116" s="31" t="s">
        <v>10267</v>
      </c>
      <c r="C5116">
        <v>20.402799605999999</v>
      </c>
      <c r="D5116" t="s">
        <v>37</v>
      </c>
      <c r="E5116">
        <v>789829.402384424</v>
      </c>
      <c r="F5116">
        <v>9637914.8115703594</v>
      </c>
      <c r="G5116">
        <f>IF(C5116="","",VLOOKUP(C5116,Classes_detaillees!B:D,Classes_detaillees!C$1,TRUE))</f>
        <v>25</v>
      </c>
      <c r="H5116">
        <f>IF(C5116="","",VLOOKUP(C5116,Classes_finales!B:D,Classes_finales!C$1,TRUE))</f>
        <v>30</v>
      </c>
      <c r="I5116">
        <f t="shared" si="79"/>
        <v>20</v>
      </c>
      <c r="J5116" s="31">
        <f>Classes_finales!$W$30*C5116^3+Classes_finales!$W$31*C5116^2+Classes_finales!$W$32*C5116+Classes_finales!$W$33</f>
        <v>1.4291594128232301</v>
      </c>
      <c r="K5116">
        <f>IF(OR(C5116&lt;10,C5116&gt;450),0,IF(H5116&gt;=MAX(Classes_finales!D:D),$M$1,Donnees_SIG!J5116))</f>
        <v>1.4291594128232301</v>
      </c>
      <c r="P5116" t="s">
        <v>39</v>
      </c>
    </row>
    <row r="5117" spans="1:16">
      <c r="A5117" t="s">
        <v>10268</v>
      </c>
      <c r="B5117" s="31" t="s">
        <v>10269</v>
      </c>
      <c r="C5117">
        <v>94.331703185999999</v>
      </c>
      <c r="D5117" t="s">
        <v>37</v>
      </c>
      <c r="E5117">
        <v>790845.014747384</v>
      </c>
      <c r="F5117">
        <v>9637940.4993769005</v>
      </c>
      <c r="G5117">
        <f>IF(C5117="","",VLOOKUP(C5117,Classes_detaillees!B:D,Classes_detaillees!C$1,TRUE))</f>
        <v>95</v>
      </c>
      <c r="H5117">
        <f>IF(C5117="","",VLOOKUP(C5117,Classes_finales!B:D,Classes_finales!C$1,TRUE))</f>
        <v>80</v>
      </c>
      <c r="I5117">
        <f t="shared" si="79"/>
        <v>20</v>
      </c>
      <c r="J5117" s="31">
        <f>Classes_finales!$W$30*C5117^3+Classes_finales!$W$31*C5117^2+Classes_finales!$W$32*C5117+Classes_finales!$W$33</f>
        <v>7.6782513651046909</v>
      </c>
      <c r="K5117">
        <f>IF(OR(C5117&lt;10,C5117&gt;450),0,IF(H5117&gt;=MAX(Classes_finales!D:D),$M$1,Donnees_SIG!J5117))</f>
        <v>7.914299999999999</v>
      </c>
      <c r="P5117" t="s">
        <v>39</v>
      </c>
    </row>
    <row r="5118" spans="1:16">
      <c r="A5118" t="s">
        <v>10270</v>
      </c>
      <c r="B5118" t="s">
        <v>10271</v>
      </c>
      <c r="C5118">
        <v>100.05519867</v>
      </c>
      <c r="D5118" t="s">
        <v>37</v>
      </c>
      <c r="E5118">
        <v>792041.75990334805</v>
      </c>
      <c r="F5118">
        <v>9638630.4630727898</v>
      </c>
      <c r="G5118">
        <f>IF(C5118="","",VLOOKUP(C5118,Classes_detaillees!B:D,Classes_detaillees!C$1,TRUE))</f>
        <v>105</v>
      </c>
      <c r="H5118">
        <f>IF(C5118="","",VLOOKUP(C5118,Classes_finales!B:D,Classes_finales!C$1,TRUE))</f>
        <v>80</v>
      </c>
      <c r="I5118">
        <f t="shared" si="79"/>
        <v>20</v>
      </c>
      <c r="J5118" s="31">
        <f>Classes_finales!$W$30*C5118^3+Classes_finales!$W$31*C5118^2+Classes_finales!$W$32*C5118+Classes_finales!$W$33</f>
        <v>7.2065974355652695</v>
      </c>
      <c r="K5118">
        <f>IF(OR(C5118&lt;10,C5118&gt;450),0,IF(H5118&gt;=MAX(Classes_finales!D:D),$M$1,Donnees_SIG!J5118))</f>
        <v>7.914299999999999</v>
      </c>
      <c r="P5118" t="s">
        <v>39</v>
      </c>
    </row>
    <row r="5119" spans="1:16">
      <c r="A5119" t="s">
        <v>10272</v>
      </c>
      <c r="B5119" s="31" t="s">
        <v>10273</v>
      </c>
      <c r="C5119">
        <v>90.453300475999995</v>
      </c>
      <c r="D5119" t="s">
        <v>37</v>
      </c>
      <c r="E5119">
        <v>790220.65555030096</v>
      </c>
      <c r="F5119">
        <v>9637380.8080012891</v>
      </c>
      <c r="G5119">
        <f>IF(C5119="","",VLOOKUP(C5119,Classes_detaillees!B:D,Classes_detaillees!C$1,TRUE))</f>
        <v>95</v>
      </c>
      <c r="H5119">
        <f>IF(C5119="","",VLOOKUP(C5119,Classes_finales!B:D,Classes_finales!C$1,TRUE))</f>
        <v>80</v>
      </c>
      <c r="I5119">
        <f t="shared" si="79"/>
        <v>20</v>
      </c>
      <c r="J5119" s="31">
        <f>Classes_finales!$W$30*C5119^3+Classes_finales!$W$31*C5119^2+Classes_finales!$W$32*C5119+Classes_finales!$W$33</f>
        <v>7.867636351119847</v>
      </c>
      <c r="K5119">
        <f>IF(OR(C5119&lt;10,C5119&gt;450),0,IF(H5119&gt;=MAX(Classes_finales!D:D),$M$1,Donnees_SIG!J5119))</f>
        <v>7.914299999999999</v>
      </c>
      <c r="P5119" t="s">
        <v>39</v>
      </c>
    </row>
    <row r="5120" spans="1:16">
      <c r="A5120" t="s">
        <v>10274</v>
      </c>
      <c r="B5120" t="s">
        <v>10275</v>
      </c>
      <c r="C5120">
        <v>146.27459716999999</v>
      </c>
      <c r="D5120" t="s">
        <v>37</v>
      </c>
      <c r="E5120">
        <v>790587.650517395</v>
      </c>
      <c r="F5120">
        <v>9638699.9117805194</v>
      </c>
      <c r="G5120">
        <f>IF(C5120="","",VLOOKUP(C5120,Classes_detaillees!B:D,Classes_detaillees!C$1,TRUE))</f>
        <v>150</v>
      </c>
      <c r="H5120">
        <f>IF(C5120="","",VLOOKUP(C5120,Classes_finales!B:D,Classes_finales!C$1,TRUE))</f>
        <v>80</v>
      </c>
      <c r="I5120">
        <f t="shared" si="79"/>
        <v>20</v>
      </c>
      <c r="J5120" s="31">
        <f>Classes_finales!$W$30*C5120^3+Classes_finales!$W$31*C5120^2+Classes_finales!$W$32*C5120+Classes_finales!$W$33</f>
        <v>-7.6774880573284037</v>
      </c>
      <c r="K5120">
        <f>IF(OR(C5120&lt;10,C5120&gt;450),0,IF(H5120&gt;=MAX(Classes_finales!D:D),$M$1,Donnees_SIG!J5120))</f>
        <v>7.914299999999999</v>
      </c>
      <c r="P5120" t="s">
        <v>39</v>
      </c>
    </row>
    <row r="5121" spans="1:16">
      <c r="A5121" t="s">
        <v>10276</v>
      </c>
      <c r="B5121" t="s">
        <v>10277</v>
      </c>
      <c r="C5121">
        <v>206.50300598000001</v>
      </c>
      <c r="D5121" t="s">
        <v>37</v>
      </c>
      <c r="E5121">
        <v>782955.66914808599</v>
      </c>
      <c r="F5121">
        <v>9635875.0125794094</v>
      </c>
      <c r="G5121">
        <f>IF(C5121="","",VLOOKUP(C5121,Classes_detaillees!B:D,Classes_detaillees!C$1,TRUE))</f>
        <v>210</v>
      </c>
      <c r="H5121">
        <f>IF(C5121="","",VLOOKUP(C5121,Classes_finales!B:D,Classes_finales!C$1,TRUE))</f>
        <v>80</v>
      </c>
      <c r="I5121">
        <f t="shared" si="79"/>
        <v>20</v>
      </c>
      <c r="J5121" s="31">
        <f>Classes_finales!$W$30*C5121^3+Classes_finales!$W$31*C5121^2+Classes_finales!$W$32*C5121+Classes_finales!$W$33</f>
        <v>-71.032181223425837</v>
      </c>
      <c r="K5121">
        <f>IF(OR(C5121&lt;10,C5121&gt;450),0,IF(H5121&gt;=MAX(Classes_finales!D:D),$M$1,Donnees_SIG!J5121))</f>
        <v>7.914299999999999</v>
      </c>
      <c r="P5121" t="s">
        <v>39</v>
      </c>
    </row>
    <row r="5122" spans="1:16">
      <c r="A5122" t="s">
        <v>10278</v>
      </c>
      <c r="B5122" s="31" t="s">
        <v>10279</v>
      </c>
      <c r="C5122">
        <v>87.481201171999999</v>
      </c>
      <c r="D5122" t="s">
        <v>37</v>
      </c>
      <c r="E5122">
        <v>782924.42107357201</v>
      </c>
      <c r="F5122">
        <v>9635910.4763054904</v>
      </c>
      <c r="G5122">
        <f>IF(C5122="","",VLOOKUP(C5122,Classes_detaillees!B:D,Classes_detaillees!C$1,TRUE))</f>
        <v>90</v>
      </c>
      <c r="H5122">
        <f>IF(C5122="","",VLOOKUP(C5122,Classes_finales!B:D,Classes_finales!C$1,TRUE))</f>
        <v>80</v>
      </c>
      <c r="I5122">
        <f t="shared" si="79"/>
        <v>20</v>
      </c>
      <c r="J5122" s="31">
        <f>Classes_finales!$W$30*C5122^3+Classes_finales!$W$31*C5122^2+Classes_finales!$W$32*C5122+Classes_finales!$W$33</f>
        <v>7.9466899317945661</v>
      </c>
      <c r="K5122">
        <f>IF(OR(C5122&lt;10,C5122&gt;450),0,IF(H5122&gt;=MAX(Classes_finales!D:D),$M$1,Donnees_SIG!J5122))</f>
        <v>7.914299999999999</v>
      </c>
      <c r="P5122" t="s">
        <v>39</v>
      </c>
    </row>
    <row r="5123" spans="1:16">
      <c r="A5123" t="s">
        <v>10280</v>
      </c>
      <c r="B5123" s="31" t="s">
        <v>10281</v>
      </c>
      <c r="C5123">
        <v>43.629398346000002</v>
      </c>
      <c r="D5123" t="s">
        <v>37</v>
      </c>
      <c r="E5123">
        <v>792663.57689680997</v>
      </c>
      <c r="F5123">
        <v>9639252.5805246402</v>
      </c>
      <c r="G5123">
        <f>IF(C5123="","",VLOOKUP(C5123,Classes_detaillees!B:D,Classes_detaillees!C$1,TRUE))</f>
        <v>45</v>
      </c>
      <c r="H5123">
        <f>IF(C5123="","",VLOOKUP(C5123,Classes_finales!B:D,Classes_finales!C$1,TRUE))</f>
        <v>50</v>
      </c>
      <c r="I5123">
        <f t="shared" ref="I5123:I5186" si="80">IF(E5123="","",20)</f>
        <v>20</v>
      </c>
      <c r="J5123" s="31">
        <f>Classes_finales!$W$30*C5123^3+Classes_finales!$W$31*C5123^2+Classes_finales!$W$32*C5123+Classes_finales!$W$33</f>
        <v>4.5315739597538496</v>
      </c>
      <c r="K5123">
        <f>IF(OR(C5123&lt;10,C5123&gt;450),0,IF(H5123&gt;=MAX(Classes_finales!D:D),$M$1,Donnees_SIG!J5123))</f>
        <v>4.5315739597538496</v>
      </c>
      <c r="P5123" t="s">
        <v>39</v>
      </c>
    </row>
    <row r="5124" spans="1:16">
      <c r="A5124" t="s">
        <v>10282</v>
      </c>
      <c r="B5124" t="s">
        <v>10283</v>
      </c>
      <c r="C5124">
        <v>13.852399825999999</v>
      </c>
      <c r="D5124" t="s">
        <v>37</v>
      </c>
      <c r="E5124">
        <v>789832.52815829299</v>
      </c>
      <c r="F5124">
        <v>9638656.1881423406</v>
      </c>
      <c r="G5124">
        <f>IF(C5124="","",VLOOKUP(C5124,Classes_detaillees!B:D,Classes_detaillees!C$1,TRUE))</f>
        <v>15</v>
      </c>
      <c r="H5124">
        <f>IF(C5124="","",VLOOKUP(C5124,Classes_finales!B:D,Classes_finales!C$1,TRUE))</f>
        <v>15</v>
      </c>
      <c r="I5124">
        <f t="shared" si="80"/>
        <v>20</v>
      </c>
      <c r="J5124" s="31">
        <f>Classes_finales!$W$30*C5124^3+Classes_finales!$W$31*C5124^2+Classes_finales!$W$32*C5124+Classes_finales!$W$33</f>
        <v>0.67949485044248714</v>
      </c>
      <c r="K5124">
        <f>IF(OR(C5124&lt;10,C5124&gt;450),0,IF(H5124&gt;=MAX(Classes_finales!D:D),$M$1,Donnees_SIG!J5124))</f>
        <v>0.67949485044248714</v>
      </c>
      <c r="P5124" t="s">
        <v>39</v>
      </c>
    </row>
    <row r="5125" spans="1:16">
      <c r="A5125" t="s">
        <v>10284</v>
      </c>
      <c r="B5125" t="s">
        <v>10285</v>
      </c>
      <c r="C5125">
        <v>27.424999237000002</v>
      </c>
      <c r="D5125" t="s">
        <v>37</v>
      </c>
      <c r="E5125">
        <v>790453.20634590299</v>
      </c>
      <c r="F5125">
        <v>9637656.0559993107</v>
      </c>
      <c r="G5125">
        <f>IF(C5125="","",VLOOKUP(C5125,Classes_detaillees!B:D,Classes_detaillees!C$1,TRUE))</f>
        <v>30</v>
      </c>
      <c r="H5125">
        <f>IF(C5125="","",VLOOKUP(C5125,Classes_finales!B:D,Classes_finales!C$1,TRUE))</f>
        <v>30</v>
      </c>
      <c r="I5125">
        <f t="shared" si="80"/>
        <v>20</v>
      </c>
      <c r="J5125" s="31">
        <f>Classes_finales!$W$30*C5125^3+Classes_finales!$W$31*C5125^2+Classes_finales!$W$32*C5125+Classes_finales!$W$33</f>
        <v>2.3249261261341307</v>
      </c>
      <c r="K5125">
        <f>IF(OR(C5125&lt;10,C5125&gt;450),0,IF(H5125&gt;=MAX(Classes_finales!D:D),$M$1,Donnees_SIG!J5125))</f>
        <v>2.3249261261341307</v>
      </c>
      <c r="P5125" t="s">
        <v>39</v>
      </c>
    </row>
    <row r="5126" spans="1:16">
      <c r="A5126" t="s">
        <v>10286</v>
      </c>
      <c r="B5126" s="31" t="s">
        <v>10287</v>
      </c>
      <c r="C5126">
        <v>97.460098267000006</v>
      </c>
      <c r="D5126" t="s">
        <v>37</v>
      </c>
      <c r="E5126">
        <v>792655.17350861302</v>
      </c>
      <c r="F5126">
        <v>9639161.8536966704</v>
      </c>
      <c r="G5126">
        <f>IF(C5126="","",VLOOKUP(C5126,Classes_detaillees!B:D,Classes_detaillees!C$1,TRUE))</f>
        <v>100</v>
      </c>
      <c r="H5126">
        <f>IF(C5126="","",VLOOKUP(C5126,Classes_finales!B:D,Classes_finales!C$1,TRUE))</f>
        <v>80</v>
      </c>
      <c r="I5126">
        <f t="shared" si="80"/>
        <v>20</v>
      </c>
      <c r="J5126" s="31">
        <f>Classes_finales!$W$30*C5126^3+Classes_finales!$W$31*C5126^2+Classes_finales!$W$32*C5126+Classes_finales!$W$33</f>
        <v>7.4499773888244807</v>
      </c>
      <c r="K5126">
        <f>IF(OR(C5126&lt;10,C5126&gt;450),0,IF(H5126&gt;=MAX(Classes_finales!D:D),$M$1,Donnees_SIG!J5126))</f>
        <v>7.914299999999999</v>
      </c>
      <c r="P5126" t="s">
        <v>39</v>
      </c>
    </row>
    <row r="5127" spans="1:16">
      <c r="A5127" t="s">
        <v>10288</v>
      </c>
      <c r="B5127" t="s">
        <v>10289</v>
      </c>
      <c r="C5127">
        <v>113.53320312</v>
      </c>
      <c r="D5127" t="s">
        <v>37</v>
      </c>
      <c r="E5127">
        <v>783021.44090271997</v>
      </c>
      <c r="F5127">
        <v>9635735.2494466696</v>
      </c>
      <c r="G5127">
        <f>IF(C5127="","",VLOOKUP(C5127,Classes_detaillees!B:D,Classes_detaillees!C$1,TRUE))</f>
        <v>115</v>
      </c>
      <c r="H5127">
        <f>IF(C5127="","",VLOOKUP(C5127,Classes_finales!B:D,Classes_finales!C$1,TRUE))</f>
        <v>80</v>
      </c>
      <c r="I5127">
        <f t="shared" si="80"/>
        <v>20</v>
      </c>
      <c r="J5127" s="31">
        <f>Classes_finales!$W$30*C5127^3+Classes_finales!$W$31*C5127^2+Classes_finales!$W$32*C5127+Classes_finales!$W$33</f>
        <v>5.0714944590852156</v>
      </c>
      <c r="K5127">
        <f>IF(OR(C5127&lt;10,C5127&gt;450),0,IF(H5127&gt;=MAX(Classes_finales!D:D),$M$1,Donnees_SIG!J5127))</f>
        <v>7.914299999999999</v>
      </c>
      <c r="P5127" t="s">
        <v>39</v>
      </c>
    </row>
    <row r="5128" spans="1:16">
      <c r="A5128" t="s">
        <v>10290</v>
      </c>
      <c r="B5128" t="s">
        <v>10291</v>
      </c>
      <c r="C5128">
        <v>64.445899963000002</v>
      </c>
      <c r="D5128" t="s">
        <v>37</v>
      </c>
      <c r="E5128">
        <v>790803.35929197399</v>
      </c>
      <c r="F5128">
        <v>9639238.1699810904</v>
      </c>
      <c r="G5128">
        <f>IF(C5128="","",VLOOKUP(C5128,Classes_detaillees!B:D,Classes_detaillees!C$1,TRUE))</f>
        <v>65</v>
      </c>
      <c r="H5128">
        <f>IF(C5128="","",VLOOKUP(C5128,Classes_finales!B:D,Classes_finales!C$1,TRUE))</f>
        <v>70</v>
      </c>
      <c r="I5128">
        <f t="shared" si="80"/>
        <v>20</v>
      </c>
      <c r="J5128" s="31">
        <f>Classes_finales!$W$30*C5128^3+Classes_finales!$W$31*C5128^2+Classes_finales!$W$32*C5128+Classes_finales!$W$33</f>
        <v>6.9732449135172843</v>
      </c>
      <c r="K5128">
        <f>IF(OR(C5128&lt;10,C5128&gt;450),0,IF(H5128&gt;=MAX(Classes_finales!D:D),$M$1,Donnees_SIG!J5128))</f>
        <v>6.9732449135172843</v>
      </c>
      <c r="P5128" t="s">
        <v>39</v>
      </c>
    </row>
    <row r="5129" spans="1:16">
      <c r="A5129" t="s">
        <v>10292</v>
      </c>
      <c r="B5129" s="31" t="s">
        <v>10293</v>
      </c>
      <c r="C5129">
        <v>78.421798706000004</v>
      </c>
      <c r="D5129" t="s">
        <v>37</v>
      </c>
      <c r="E5129">
        <v>792944.112715216</v>
      </c>
      <c r="F5129">
        <v>9638484.7928667292</v>
      </c>
      <c r="G5129">
        <f>IF(C5129="","",VLOOKUP(C5129,Classes_detaillees!B:D,Classes_detaillees!C$1,TRUE))</f>
        <v>80</v>
      </c>
      <c r="H5129">
        <f>IF(C5129="","",VLOOKUP(C5129,Classes_finales!B:D,Classes_finales!C$1,TRUE))</f>
        <v>80</v>
      </c>
      <c r="I5129">
        <f t="shared" si="80"/>
        <v>20</v>
      </c>
      <c r="J5129" s="31">
        <f>Classes_finales!$W$30*C5129^3+Classes_finales!$W$31*C5129^2+Classes_finales!$W$32*C5129+Classes_finales!$W$33</f>
        <v>7.8686055346652193</v>
      </c>
      <c r="K5129">
        <f>IF(OR(C5129&lt;10,C5129&gt;450),0,IF(H5129&gt;=MAX(Classes_finales!D:D),$M$1,Donnees_SIG!J5129))</f>
        <v>7.914299999999999</v>
      </c>
      <c r="P5129" t="s">
        <v>39</v>
      </c>
    </row>
    <row r="5130" spans="1:16">
      <c r="A5130" t="s">
        <v>10294</v>
      </c>
      <c r="B5130" t="s">
        <v>10295</v>
      </c>
      <c r="C5130">
        <v>146.1578064</v>
      </c>
      <c r="D5130" t="s">
        <v>37</v>
      </c>
      <c r="E5130">
        <v>791544.25055535405</v>
      </c>
      <c r="F5130">
        <v>9638971.9803029504</v>
      </c>
      <c r="G5130">
        <f>IF(C5130="","",VLOOKUP(C5130,Classes_detaillees!B:D,Classes_detaillees!C$1,TRUE))</f>
        <v>150</v>
      </c>
      <c r="H5130">
        <f>IF(C5130="","",VLOOKUP(C5130,Classes_finales!B:D,Classes_finales!C$1,TRUE))</f>
        <v>80</v>
      </c>
      <c r="I5130">
        <f t="shared" si="80"/>
        <v>20</v>
      </c>
      <c r="J5130" s="31">
        <f>Classes_finales!$W$30*C5130^3+Classes_finales!$W$31*C5130^2+Classes_finales!$W$32*C5130+Classes_finales!$W$33</f>
        <v>-7.6094574991814383</v>
      </c>
      <c r="K5130">
        <f>IF(OR(C5130&lt;10,C5130&gt;450),0,IF(H5130&gt;=MAX(Classes_finales!D:D),$M$1,Donnees_SIG!J5130))</f>
        <v>7.914299999999999</v>
      </c>
      <c r="P5130" t="s">
        <v>39</v>
      </c>
    </row>
    <row r="5131" spans="1:16">
      <c r="A5131" t="s">
        <v>10296</v>
      </c>
      <c r="B5131" s="31" t="s">
        <v>10297</v>
      </c>
      <c r="C5131">
        <v>78.687797545999999</v>
      </c>
      <c r="D5131" t="s">
        <v>37</v>
      </c>
      <c r="E5131">
        <v>783149.59118911496</v>
      </c>
      <c r="F5131">
        <v>9636417.8270843104</v>
      </c>
      <c r="G5131">
        <f>IF(C5131="","",VLOOKUP(C5131,Classes_detaillees!B:D,Classes_detaillees!C$1,TRUE))</f>
        <v>80</v>
      </c>
      <c r="H5131">
        <f>IF(C5131="","",VLOOKUP(C5131,Classes_finales!B:D,Classes_finales!C$1,TRUE))</f>
        <v>80</v>
      </c>
      <c r="I5131">
        <f t="shared" si="80"/>
        <v>20</v>
      </c>
      <c r="J5131" s="31">
        <f>Classes_finales!$W$30*C5131^3+Classes_finales!$W$31*C5131^2+Classes_finales!$W$32*C5131+Classes_finales!$W$33</f>
        <v>7.8771944721460283</v>
      </c>
      <c r="K5131">
        <f>IF(OR(C5131&lt;10,C5131&gt;450),0,IF(H5131&gt;=MAX(Classes_finales!D:D),$M$1,Donnees_SIG!J5131))</f>
        <v>7.914299999999999</v>
      </c>
      <c r="P5131" t="s">
        <v>39</v>
      </c>
    </row>
    <row r="5132" spans="1:16">
      <c r="A5132" t="s">
        <v>10298</v>
      </c>
      <c r="B5132" t="s">
        <v>10299</v>
      </c>
      <c r="C5132">
        <v>255.49609375</v>
      </c>
      <c r="D5132" t="s">
        <v>37</v>
      </c>
      <c r="E5132">
        <v>790678.30018260004</v>
      </c>
      <c r="F5132">
        <v>9638327.7610675003</v>
      </c>
      <c r="G5132">
        <f>IF(C5132="","",VLOOKUP(C5132,Classes_detaillees!B:D,Classes_detaillees!C$1,TRUE))</f>
        <v>260</v>
      </c>
      <c r="H5132">
        <f>IF(C5132="","",VLOOKUP(C5132,Classes_finales!B:D,Classes_finales!C$1,TRUE))</f>
        <v>80</v>
      </c>
      <c r="I5132">
        <f t="shared" si="80"/>
        <v>20</v>
      </c>
      <c r="J5132" s="31">
        <f>Classes_finales!$W$30*C5132^3+Classes_finales!$W$31*C5132^2+Classes_finales!$W$32*C5132+Classes_finales!$W$33</f>
        <v>-175.89459131362798</v>
      </c>
      <c r="K5132">
        <f>IF(OR(C5132&lt;10,C5132&gt;450),0,IF(H5132&gt;=MAX(Classes_finales!D:D),$M$1,Donnees_SIG!J5132))</f>
        <v>7.914299999999999</v>
      </c>
      <c r="P5132" t="s">
        <v>39</v>
      </c>
    </row>
    <row r="5133" spans="1:16">
      <c r="A5133" t="s">
        <v>10300</v>
      </c>
      <c r="B5133" t="s">
        <v>10301</v>
      </c>
      <c r="C5133">
        <v>15.055800438</v>
      </c>
      <c r="D5133" t="s">
        <v>37</v>
      </c>
      <c r="E5133">
        <v>790487.29684221302</v>
      </c>
      <c r="F5133">
        <v>9638702.4278408494</v>
      </c>
      <c r="G5133">
        <f>IF(C5133="","",VLOOKUP(C5133,Classes_detaillees!B:D,Classes_detaillees!C$1,TRUE))</f>
        <v>20</v>
      </c>
      <c r="H5133">
        <f>IF(C5133="","",VLOOKUP(C5133,Classes_finales!B:D,Classes_finales!C$1,TRUE))</f>
        <v>30</v>
      </c>
      <c r="I5133">
        <f t="shared" si="80"/>
        <v>20</v>
      </c>
      <c r="J5133" s="31">
        <f>Classes_finales!$W$30*C5133^3+Classes_finales!$W$31*C5133^2+Classes_finales!$W$32*C5133+Classes_finales!$W$33</f>
        <v>0.80940861223784122</v>
      </c>
      <c r="K5133">
        <f>IF(OR(C5133&lt;10,C5133&gt;450),0,IF(H5133&gt;=MAX(Classes_finales!D:D),$M$1,Donnees_SIG!J5133))</f>
        <v>0.80940861223784122</v>
      </c>
      <c r="P5133" t="s">
        <v>39</v>
      </c>
    </row>
    <row r="5134" spans="1:16">
      <c r="A5134" t="s">
        <v>10302</v>
      </c>
      <c r="B5134" t="s">
        <v>10303</v>
      </c>
      <c r="C5134">
        <v>18.086500168000001</v>
      </c>
      <c r="D5134" t="s">
        <v>37</v>
      </c>
      <c r="E5134">
        <v>790009.06372395402</v>
      </c>
      <c r="F5134">
        <v>9638784.9251782</v>
      </c>
      <c r="G5134">
        <f>IF(C5134="","",VLOOKUP(C5134,Classes_detaillees!B:D,Classes_detaillees!C$1,TRUE))</f>
        <v>20</v>
      </c>
      <c r="H5134">
        <f>IF(C5134="","",VLOOKUP(C5134,Classes_finales!B:D,Classes_finales!C$1,TRUE))</f>
        <v>30</v>
      </c>
      <c r="I5134">
        <f t="shared" si="80"/>
        <v>20</v>
      </c>
      <c r="J5134" s="31">
        <f>Classes_finales!$W$30*C5134^3+Classes_finales!$W$31*C5134^2+Classes_finales!$W$32*C5134+Classes_finales!$W$33</f>
        <v>1.1527594768070639</v>
      </c>
      <c r="K5134">
        <f>IF(OR(C5134&lt;10,C5134&gt;450),0,IF(H5134&gt;=MAX(Classes_finales!D:D),$M$1,Donnees_SIG!J5134))</f>
        <v>1.1527594768070639</v>
      </c>
      <c r="P5134" t="s">
        <v>39</v>
      </c>
    </row>
    <row r="5135" spans="1:16">
      <c r="A5135" t="s">
        <v>10304</v>
      </c>
      <c r="B5135" s="31" t="s">
        <v>10305</v>
      </c>
      <c r="C5135">
        <v>147.11090088</v>
      </c>
      <c r="D5135" t="s">
        <v>37</v>
      </c>
      <c r="E5135">
        <v>791911.16011004196</v>
      </c>
      <c r="F5135">
        <v>9638396.7856969107</v>
      </c>
      <c r="G5135">
        <f>IF(C5135="","",VLOOKUP(C5135,Classes_detaillees!B:D,Classes_detaillees!C$1,TRUE))</f>
        <v>150</v>
      </c>
      <c r="H5135">
        <f>IF(C5135="","",VLOOKUP(C5135,Classes_finales!B:D,Classes_finales!C$1,TRUE))</f>
        <v>80</v>
      </c>
      <c r="I5135">
        <f t="shared" si="80"/>
        <v>20</v>
      </c>
      <c r="J5135" s="31">
        <f>Classes_finales!$W$30*C5135^3+Classes_finales!$W$31*C5135^2+Classes_finales!$W$32*C5135+Classes_finales!$W$33</f>
        <v>-8.1698879243929312</v>
      </c>
      <c r="K5135">
        <f>IF(OR(C5135&lt;10,C5135&gt;450),0,IF(H5135&gt;=MAX(Classes_finales!D:D),$M$1,Donnees_SIG!J5135))</f>
        <v>7.914299999999999</v>
      </c>
      <c r="P5135" t="s">
        <v>39</v>
      </c>
    </row>
    <row r="5136" spans="1:16">
      <c r="A5136" t="s">
        <v>10306</v>
      </c>
      <c r="B5136" t="s">
        <v>10307</v>
      </c>
      <c r="C5136">
        <v>81.933502196999996</v>
      </c>
      <c r="D5136" t="s">
        <v>37</v>
      </c>
      <c r="E5136">
        <v>786209.97846418002</v>
      </c>
      <c r="F5136">
        <v>9636331.7976516802</v>
      </c>
      <c r="G5136">
        <f>IF(C5136="","",VLOOKUP(C5136,Classes_detaillees!B:D,Classes_detaillees!C$1,TRUE))</f>
        <v>85</v>
      </c>
      <c r="H5136">
        <f>IF(C5136="","",VLOOKUP(C5136,Classes_finales!B:D,Classes_finales!C$1,TRUE))</f>
        <v>80</v>
      </c>
      <c r="I5136">
        <f t="shared" si="80"/>
        <v>20</v>
      </c>
      <c r="J5136" s="31">
        <f>Classes_finales!$W$30*C5136^3+Classes_finales!$W$31*C5136^2+Classes_finales!$W$32*C5136+Classes_finales!$W$33</f>
        <v>7.9525797194850032</v>
      </c>
      <c r="K5136">
        <f>IF(OR(C5136&lt;10,C5136&gt;450),0,IF(H5136&gt;=MAX(Classes_finales!D:D),$M$1,Donnees_SIG!J5136))</f>
        <v>7.914299999999999</v>
      </c>
      <c r="P5136" t="s">
        <v>39</v>
      </c>
    </row>
    <row r="5137" spans="1:16">
      <c r="A5137" t="s">
        <v>10308</v>
      </c>
      <c r="B5137" s="31" t="s">
        <v>10309</v>
      </c>
      <c r="C5137">
        <v>39.8268013</v>
      </c>
      <c r="D5137" t="s">
        <v>37</v>
      </c>
      <c r="E5137">
        <v>792628.65878568799</v>
      </c>
      <c r="F5137">
        <v>9639286.3366071396</v>
      </c>
      <c r="G5137">
        <f>IF(C5137="","",VLOOKUP(C5137,Classes_detaillees!B:D,Classes_detaillees!C$1,TRUE))</f>
        <v>40</v>
      </c>
      <c r="H5137">
        <f>IF(C5137="","",VLOOKUP(C5137,Classes_finales!B:D,Classes_finales!C$1,TRUE))</f>
        <v>40</v>
      </c>
      <c r="I5137">
        <f t="shared" si="80"/>
        <v>20</v>
      </c>
      <c r="J5137" s="31">
        <f>Classes_finales!$W$30*C5137^3+Classes_finales!$W$31*C5137^2+Classes_finales!$W$32*C5137+Classes_finales!$W$33</f>
        <v>4.0145832023236263</v>
      </c>
      <c r="K5137">
        <f>IF(OR(C5137&lt;10,C5137&gt;450),0,IF(H5137&gt;=MAX(Classes_finales!D:D),$M$1,Donnees_SIG!J5137))</f>
        <v>4.0145832023236263</v>
      </c>
      <c r="P5137" t="s">
        <v>39</v>
      </c>
    </row>
    <row r="5138" spans="1:16">
      <c r="A5138" t="s">
        <v>10310</v>
      </c>
      <c r="B5138" t="s">
        <v>10311</v>
      </c>
      <c r="C5138">
        <v>61.419498443999998</v>
      </c>
      <c r="D5138" t="s">
        <v>37</v>
      </c>
      <c r="E5138">
        <v>792584.29690521001</v>
      </c>
      <c r="F5138">
        <v>9639255.8996133208</v>
      </c>
      <c r="G5138">
        <f>IF(C5138="","",VLOOKUP(C5138,Classes_detaillees!B:D,Classes_detaillees!C$1,TRUE))</f>
        <v>65</v>
      </c>
      <c r="H5138">
        <f>IF(C5138="","",VLOOKUP(C5138,Classes_finales!B:D,Classes_finales!C$1,TRUE))</f>
        <v>70</v>
      </c>
      <c r="I5138">
        <f t="shared" si="80"/>
        <v>20</v>
      </c>
      <c r="J5138" s="31">
        <f>Classes_finales!$W$30*C5138^3+Classes_finales!$W$31*C5138^2+Classes_finales!$W$32*C5138+Classes_finales!$W$33</f>
        <v>6.6823272155088951</v>
      </c>
      <c r="K5138">
        <f>IF(OR(C5138&lt;10,C5138&gt;450),0,IF(H5138&gt;=MAX(Classes_finales!D:D),$M$1,Donnees_SIG!J5138))</f>
        <v>6.6823272155088951</v>
      </c>
      <c r="P5138" t="s">
        <v>39</v>
      </c>
    </row>
    <row r="5139" spans="1:16">
      <c r="A5139" t="s">
        <v>10312</v>
      </c>
      <c r="B5139" s="31" t="s">
        <v>10313</v>
      </c>
      <c r="C5139">
        <v>113.75140381</v>
      </c>
      <c r="D5139" t="s">
        <v>37</v>
      </c>
      <c r="E5139">
        <v>790587.14205936901</v>
      </c>
      <c r="F5139">
        <v>9637794.5540075004</v>
      </c>
      <c r="G5139">
        <f>IF(C5139="","",VLOOKUP(C5139,Classes_detaillees!B:D,Classes_detaillees!C$1,TRUE))</f>
        <v>115</v>
      </c>
      <c r="H5139">
        <f>IF(C5139="","",VLOOKUP(C5139,Classes_finales!B:D,Classes_finales!C$1,TRUE))</f>
        <v>80</v>
      </c>
      <c r="I5139">
        <f t="shared" si="80"/>
        <v>20</v>
      </c>
      <c r="J5139" s="31">
        <f>Classes_finales!$W$30*C5139^3+Classes_finales!$W$31*C5139^2+Classes_finales!$W$32*C5139+Classes_finales!$W$33</f>
        <v>5.0239379479598441</v>
      </c>
      <c r="K5139">
        <f>IF(OR(C5139&lt;10,C5139&gt;450),0,IF(H5139&gt;=MAX(Classes_finales!D:D),$M$1,Donnees_SIG!J5139))</f>
        <v>7.914299999999999</v>
      </c>
      <c r="P5139" t="s">
        <v>39</v>
      </c>
    </row>
    <row r="5140" spans="1:16">
      <c r="A5140" t="s">
        <v>10314</v>
      </c>
      <c r="B5140" t="s">
        <v>10315</v>
      </c>
      <c r="C5140">
        <v>64.799499511999997</v>
      </c>
      <c r="D5140" t="s">
        <v>37</v>
      </c>
      <c r="E5140">
        <v>789639.53671928996</v>
      </c>
      <c r="F5140">
        <v>9638951.2515503094</v>
      </c>
      <c r="G5140">
        <f>IF(C5140="","",VLOOKUP(C5140,Classes_detaillees!B:D,Classes_detaillees!C$1,TRUE))</f>
        <v>65</v>
      </c>
      <c r="H5140">
        <f>IF(C5140="","",VLOOKUP(C5140,Classes_finales!B:D,Classes_finales!C$1,TRUE))</f>
        <v>70</v>
      </c>
      <c r="I5140">
        <f t="shared" si="80"/>
        <v>20</v>
      </c>
      <c r="J5140" s="31">
        <f>Classes_finales!$W$30*C5140^3+Classes_finales!$W$31*C5140^2+Classes_finales!$W$32*C5140+Classes_finales!$W$33</f>
        <v>7.0053070768193084</v>
      </c>
      <c r="K5140">
        <f>IF(OR(C5140&lt;10,C5140&gt;450),0,IF(H5140&gt;=MAX(Classes_finales!D:D),$M$1,Donnees_SIG!J5140))</f>
        <v>7.0053070768193084</v>
      </c>
      <c r="P5140" t="s">
        <v>39</v>
      </c>
    </row>
    <row r="5141" spans="1:16">
      <c r="A5141" t="s">
        <v>10316</v>
      </c>
      <c r="B5141" t="s">
        <v>10317</v>
      </c>
      <c r="C5141">
        <v>99.045196532999995</v>
      </c>
      <c r="D5141" t="s">
        <v>37</v>
      </c>
      <c r="E5141">
        <v>790283.76401029399</v>
      </c>
      <c r="F5141">
        <v>9638690.0042892098</v>
      </c>
      <c r="G5141">
        <f>IF(C5141="","",VLOOKUP(C5141,Classes_detaillees!B:D,Classes_detaillees!C$1,TRUE))</f>
        <v>100</v>
      </c>
      <c r="H5141">
        <f>IF(C5141="","",VLOOKUP(C5141,Classes_finales!B:D,Classes_finales!C$1,TRUE))</f>
        <v>80</v>
      </c>
      <c r="I5141">
        <f t="shared" si="80"/>
        <v>20</v>
      </c>
      <c r="J5141" s="31">
        <f>Classes_finales!$W$30*C5141^3+Classes_finales!$W$31*C5141^2+Classes_finales!$W$32*C5141+Classes_finales!$W$33</f>
        <v>7.3072933776625728</v>
      </c>
      <c r="K5141">
        <f>IF(OR(C5141&lt;10,C5141&gt;450),0,IF(H5141&gt;=MAX(Classes_finales!D:D),$M$1,Donnees_SIG!J5141))</f>
        <v>7.914299999999999</v>
      </c>
      <c r="P5141" t="s">
        <v>39</v>
      </c>
    </row>
    <row r="5142" spans="1:16">
      <c r="A5142" t="s">
        <v>10318</v>
      </c>
      <c r="B5142" t="s">
        <v>10319</v>
      </c>
      <c r="C5142">
        <v>16.404199599999998</v>
      </c>
      <c r="D5142" t="s">
        <v>37</v>
      </c>
      <c r="E5142">
        <v>791661.29216590303</v>
      </c>
      <c r="F5142">
        <v>9639379.31992862</v>
      </c>
      <c r="G5142">
        <f>IF(C5142="","",VLOOKUP(C5142,Classes_detaillees!B:D,Classes_detaillees!C$1,TRUE))</f>
        <v>20</v>
      </c>
      <c r="H5142">
        <f>IF(C5142="","",VLOOKUP(C5142,Classes_finales!B:D,Classes_finales!C$1,TRUE))</f>
        <v>30</v>
      </c>
      <c r="I5142">
        <f t="shared" si="80"/>
        <v>20</v>
      </c>
      <c r="J5142" s="31">
        <f>Classes_finales!$W$30*C5142^3+Classes_finales!$W$31*C5142^2+Classes_finales!$W$32*C5142+Classes_finales!$W$33</f>
        <v>0.95942737035571302</v>
      </c>
      <c r="K5142">
        <f>IF(OR(C5142&lt;10,C5142&gt;450),0,IF(H5142&gt;=MAX(Classes_finales!D:D),$M$1,Donnees_SIG!J5142))</f>
        <v>0.95942737035571302</v>
      </c>
      <c r="P5142" t="s">
        <v>39</v>
      </c>
    </row>
    <row r="5143" spans="1:16">
      <c r="A5143" t="s">
        <v>10320</v>
      </c>
      <c r="B5143" s="31" t="s">
        <v>10321</v>
      </c>
      <c r="C5143">
        <v>30.069400786999999</v>
      </c>
      <c r="D5143" t="s">
        <v>37</v>
      </c>
      <c r="E5143">
        <v>792526.592130012</v>
      </c>
      <c r="F5143">
        <v>9638970.1098428406</v>
      </c>
      <c r="G5143">
        <f>IF(C5143="","",VLOOKUP(C5143,Classes_detaillees!B:D,Classes_detaillees!C$1,TRUE))</f>
        <v>35</v>
      </c>
      <c r="H5143">
        <f>IF(C5143="","",VLOOKUP(C5143,Classes_finales!B:D,Classes_finales!C$1,TRUE))</f>
        <v>35</v>
      </c>
      <c r="I5143">
        <f t="shared" si="80"/>
        <v>20</v>
      </c>
      <c r="J5143" s="31">
        <f>Classes_finales!$W$30*C5143^3+Classes_finales!$W$31*C5143^2+Classes_finales!$W$32*C5143+Classes_finales!$W$33</f>
        <v>2.6786640860686597</v>
      </c>
      <c r="K5143">
        <f>IF(OR(C5143&lt;10,C5143&gt;450),0,IF(H5143&gt;=MAX(Classes_finales!D:D),$M$1,Donnees_SIG!J5143))</f>
        <v>2.6786640860686597</v>
      </c>
      <c r="P5143" t="s">
        <v>39</v>
      </c>
    </row>
    <row r="5144" spans="1:16">
      <c r="A5144" t="s">
        <v>10322</v>
      </c>
      <c r="B5144" s="31" t="s">
        <v>10323</v>
      </c>
      <c r="C5144">
        <v>36.101299286</v>
      </c>
      <c r="D5144" t="s">
        <v>37</v>
      </c>
      <c r="E5144">
        <v>783081.03170281602</v>
      </c>
      <c r="F5144">
        <v>9635719.29435708</v>
      </c>
      <c r="G5144">
        <f>IF(C5144="","",VLOOKUP(C5144,Classes_detaillees!B:D,Classes_detaillees!C$1,TRUE))</f>
        <v>40</v>
      </c>
      <c r="H5144">
        <f>IF(C5144="","",VLOOKUP(C5144,Classes_finales!B:D,Classes_finales!C$1,TRUE))</f>
        <v>40</v>
      </c>
      <c r="I5144">
        <f t="shared" si="80"/>
        <v>20</v>
      </c>
      <c r="J5144" s="31">
        <f>Classes_finales!$W$30*C5144^3+Classes_finales!$W$31*C5144^2+Classes_finales!$W$32*C5144+Classes_finales!$W$33</f>
        <v>3.5027130934685098</v>
      </c>
      <c r="K5144">
        <f>IF(OR(C5144&lt;10,C5144&gt;450),0,IF(H5144&gt;=MAX(Classes_finales!D:D),$M$1,Donnees_SIG!J5144))</f>
        <v>3.5027130934685098</v>
      </c>
      <c r="P5144" t="s">
        <v>39</v>
      </c>
    </row>
    <row r="5145" spans="1:16">
      <c r="A5145" t="s">
        <v>10324</v>
      </c>
      <c r="B5145" t="s">
        <v>10325</v>
      </c>
      <c r="C5145">
        <v>21.479000092</v>
      </c>
      <c r="D5145" t="s">
        <v>37</v>
      </c>
      <c r="E5145">
        <v>790640.31103380199</v>
      </c>
      <c r="F5145">
        <v>9637513.0612144303</v>
      </c>
      <c r="G5145">
        <f>IF(C5145="","",VLOOKUP(C5145,Classes_detaillees!B:D,Classes_detaillees!C$1,TRUE))</f>
        <v>25</v>
      </c>
      <c r="H5145">
        <f>IF(C5145="","",VLOOKUP(C5145,Classes_finales!B:D,Classes_finales!C$1,TRUE))</f>
        <v>30</v>
      </c>
      <c r="I5145">
        <f t="shared" si="80"/>
        <v>20</v>
      </c>
      <c r="J5145" s="31">
        <f>Classes_finales!$W$30*C5145^3+Classes_finales!$W$31*C5145^2+Classes_finales!$W$32*C5145+Classes_finales!$W$33</f>
        <v>1.5612338478780812</v>
      </c>
      <c r="K5145">
        <f>IF(OR(C5145&lt;10,C5145&gt;450),0,IF(H5145&gt;=MAX(Classes_finales!D:D),$M$1,Donnees_SIG!J5145))</f>
        <v>1.5612338478780812</v>
      </c>
      <c r="P5145" t="s">
        <v>39</v>
      </c>
    </row>
    <row r="5146" spans="1:16">
      <c r="A5146" t="s">
        <v>10326</v>
      </c>
      <c r="B5146" s="31" t="s">
        <v>10327</v>
      </c>
      <c r="C5146">
        <v>141.42900084999999</v>
      </c>
      <c r="D5146" t="s">
        <v>37</v>
      </c>
      <c r="E5146">
        <v>792362.33630164899</v>
      </c>
      <c r="F5146">
        <v>9638459.8631308395</v>
      </c>
      <c r="G5146">
        <f>IF(C5146="","",VLOOKUP(C5146,Classes_detaillees!B:D,Classes_detaillees!C$1,TRUE))</f>
        <v>145</v>
      </c>
      <c r="H5146">
        <f>IF(C5146="","",VLOOKUP(C5146,Classes_finales!B:D,Classes_finales!C$1,TRUE))</f>
        <v>80</v>
      </c>
      <c r="I5146">
        <f t="shared" si="80"/>
        <v>20</v>
      </c>
      <c r="J5146" s="31">
        <f>Classes_finales!$W$30*C5146^3+Classes_finales!$W$31*C5146^2+Classes_finales!$W$32*C5146+Classes_finales!$W$33</f>
        <v>-5.0033493585325903</v>
      </c>
      <c r="K5146">
        <f>IF(OR(C5146&lt;10,C5146&gt;450),0,IF(H5146&gt;=MAX(Classes_finales!D:D),$M$1,Donnees_SIG!J5146))</f>
        <v>7.914299999999999</v>
      </c>
      <c r="P5146" t="s">
        <v>39</v>
      </c>
    </row>
    <row r="5147" spans="1:16">
      <c r="A5147" t="s">
        <v>10328</v>
      </c>
      <c r="B5147" t="s">
        <v>10329</v>
      </c>
      <c r="C5147">
        <v>25.250099182</v>
      </c>
      <c r="D5147" t="s">
        <v>37</v>
      </c>
      <c r="E5147">
        <v>790973.60339116596</v>
      </c>
      <c r="F5147">
        <v>9638244.5013797004</v>
      </c>
      <c r="G5147">
        <f>IF(C5147="","",VLOOKUP(C5147,Classes_detaillees!B:D,Classes_detaillees!C$1,TRUE))</f>
        <v>30</v>
      </c>
      <c r="H5147">
        <f>IF(C5147="","",VLOOKUP(C5147,Classes_finales!B:D,Classes_finales!C$1,TRUE))</f>
        <v>30</v>
      </c>
      <c r="I5147">
        <f t="shared" si="80"/>
        <v>20</v>
      </c>
      <c r="J5147" s="31">
        <f>Classes_finales!$W$30*C5147^3+Classes_finales!$W$31*C5147^2+Classes_finales!$W$32*C5147+Classes_finales!$W$33</f>
        <v>2.0397063059993061</v>
      </c>
      <c r="K5147">
        <f>IF(OR(C5147&lt;10,C5147&gt;450),0,IF(H5147&gt;=MAX(Classes_finales!D:D),$M$1,Donnees_SIG!J5147))</f>
        <v>2.0397063059993061</v>
      </c>
      <c r="P5147" t="s">
        <v>39</v>
      </c>
    </row>
    <row r="5148" spans="1:16">
      <c r="A5148" t="s">
        <v>10330</v>
      </c>
      <c r="B5148" t="s">
        <v>10331</v>
      </c>
      <c r="C5148">
        <v>89.515998839999995</v>
      </c>
      <c r="D5148" t="s">
        <v>37</v>
      </c>
      <c r="E5148">
        <v>791323.39664417598</v>
      </c>
      <c r="F5148">
        <v>9636820.1581774391</v>
      </c>
      <c r="G5148">
        <f>IF(C5148="","",VLOOKUP(C5148,Classes_detaillees!B:D,Classes_detaillees!C$1,TRUE))</f>
        <v>90</v>
      </c>
      <c r="H5148">
        <f>IF(C5148="","",VLOOKUP(C5148,Classes_finales!B:D,Classes_finales!C$1,TRUE))</f>
        <v>80</v>
      </c>
      <c r="I5148">
        <f t="shared" si="80"/>
        <v>20</v>
      </c>
      <c r="J5148" s="31">
        <f>Classes_finales!$W$30*C5148^3+Classes_finales!$W$31*C5148^2+Classes_finales!$W$32*C5148+Classes_finales!$W$33</f>
        <v>7.8985730832171637</v>
      </c>
      <c r="K5148">
        <f>IF(OR(C5148&lt;10,C5148&gt;450),0,IF(H5148&gt;=MAX(Classes_finales!D:D),$M$1,Donnees_SIG!J5148))</f>
        <v>7.914299999999999</v>
      </c>
      <c r="P5148" t="s">
        <v>39</v>
      </c>
    </row>
    <row r="5149" spans="1:16">
      <c r="A5149" t="s">
        <v>10332</v>
      </c>
      <c r="B5149" t="s">
        <v>10333</v>
      </c>
      <c r="C5149">
        <v>38.183898925999998</v>
      </c>
      <c r="D5149" t="s">
        <v>37</v>
      </c>
      <c r="E5149">
        <v>789840.05598090997</v>
      </c>
      <c r="F5149">
        <v>9637370.4672664609</v>
      </c>
      <c r="G5149">
        <f>IF(C5149="","",VLOOKUP(C5149,Classes_detaillees!B:D,Classes_detaillees!C$1,TRUE))</f>
        <v>40</v>
      </c>
      <c r="H5149">
        <f>IF(C5149="","",VLOOKUP(C5149,Classes_finales!B:D,Classes_finales!C$1,TRUE))</f>
        <v>40</v>
      </c>
      <c r="I5149">
        <f t="shared" si="80"/>
        <v>20</v>
      </c>
      <c r="J5149" s="31">
        <f>Classes_finales!$W$30*C5149^3+Classes_finales!$W$31*C5149^2+Classes_finales!$W$32*C5149+Classes_finales!$W$33</f>
        <v>3.7891359164778859</v>
      </c>
      <c r="K5149">
        <f>IF(OR(C5149&lt;10,C5149&gt;450),0,IF(H5149&gt;=MAX(Classes_finales!D:D),$M$1,Donnees_SIG!J5149))</f>
        <v>3.7891359164778859</v>
      </c>
      <c r="P5149" t="s">
        <v>39</v>
      </c>
    </row>
    <row r="5150" spans="1:16">
      <c r="A5150" t="s">
        <v>10334</v>
      </c>
      <c r="B5150" s="31" t="s">
        <v>10335</v>
      </c>
      <c r="C5150">
        <v>104.88110352</v>
      </c>
      <c r="D5150" t="s">
        <v>37</v>
      </c>
      <c r="E5150">
        <v>790294.48569429002</v>
      </c>
      <c r="F5150">
        <v>9637438.8279614095</v>
      </c>
      <c r="G5150">
        <f>IF(C5150="","",VLOOKUP(C5150,Classes_detaillees!B:D,Classes_detaillees!C$1,TRUE))</f>
        <v>105</v>
      </c>
      <c r="H5150">
        <f>IF(C5150="","",VLOOKUP(C5150,Classes_finales!B:D,Classes_finales!C$1,TRUE))</f>
        <v>80</v>
      </c>
      <c r="I5150">
        <f t="shared" si="80"/>
        <v>20</v>
      </c>
      <c r="J5150" s="31">
        <f>Classes_finales!$W$30*C5150^3+Classes_finales!$W$31*C5150^2+Classes_finales!$W$32*C5150+Classes_finales!$W$33</f>
        <v>6.6161967125341761</v>
      </c>
      <c r="K5150">
        <f>IF(OR(C5150&lt;10,C5150&gt;450),0,IF(H5150&gt;=MAX(Classes_finales!D:D),$M$1,Donnees_SIG!J5150))</f>
        <v>7.914299999999999</v>
      </c>
      <c r="P5150" t="s">
        <v>39</v>
      </c>
    </row>
    <row r="5151" spans="1:16">
      <c r="A5151" t="s">
        <v>10336</v>
      </c>
      <c r="B5151" t="s">
        <v>10337</v>
      </c>
      <c r="C5151">
        <v>149.63189697000001</v>
      </c>
      <c r="D5151" t="s">
        <v>37</v>
      </c>
      <c r="E5151">
        <v>783072.02404171298</v>
      </c>
      <c r="F5151">
        <v>9635381.5125698</v>
      </c>
      <c r="G5151">
        <f>IF(C5151="","",VLOOKUP(C5151,Classes_detaillees!B:D,Classes_detaillees!C$1,TRUE))</f>
        <v>150</v>
      </c>
      <c r="H5151">
        <f>IF(C5151="","",VLOOKUP(C5151,Classes_finales!B:D,Classes_finales!C$1,TRUE))</f>
        <v>80</v>
      </c>
      <c r="I5151">
        <f t="shared" si="80"/>
        <v>20</v>
      </c>
      <c r="J5151" s="31">
        <f>Classes_finales!$W$30*C5151^3+Classes_finales!$W$31*C5151^2+Classes_finales!$W$32*C5151+Classes_finales!$W$33</f>
        <v>-9.7105743730656933</v>
      </c>
      <c r="K5151">
        <f>IF(OR(C5151&lt;10,C5151&gt;450),0,IF(H5151&gt;=MAX(Classes_finales!D:D),$M$1,Donnees_SIG!J5151))</f>
        <v>7.914299999999999</v>
      </c>
      <c r="P5151" t="s">
        <v>39</v>
      </c>
    </row>
    <row r="5152" spans="1:16">
      <c r="A5152" t="s">
        <v>10338</v>
      </c>
      <c r="B5152" t="s">
        <v>10339</v>
      </c>
      <c r="C5152">
        <v>385.03140259000003</v>
      </c>
      <c r="D5152" t="s">
        <v>37</v>
      </c>
      <c r="E5152">
        <v>783099.64553543995</v>
      </c>
      <c r="F5152">
        <v>9635205.6530308295</v>
      </c>
      <c r="G5152">
        <f>IF(C5152="","",VLOOKUP(C5152,Classes_detaillees!B:D,Classes_detaillees!C$1,TRUE))</f>
        <v>390</v>
      </c>
      <c r="H5152">
        <f>IF(C5152="","",VLOOKUP(C5152,Classes_finales!B:D,Classes_finales!C$1,TRUE))</f>
        <v>80</v>
      </c>
      <c r="I5152">
        <f t="shared" si="80"/>
        <v>20</v>
      </c>
      <c r="J5152" s="31">
        <f>Classes_finales!$W$30*C5152^3+Classes_finales!$W$31*C5152^2+Classes_finales!$W$32*C5152+Classes_finales!$W$33</f>
        <v>-794.03301674991701</v>
      </c>
      <c r="K5152">
        <f>IF(OR(C5152&lt;10,C5152&gt;450),0,IF(H5152&gt;=MAX(Classes_finales!D:D),$M$1,Donnees_SIG!J5152))</f>
        <v>7.914299999999999</v>
      </c>
      <c r="P5152" t="s">
        <v>39</v>
      </c>
    </row>
    <row r="5153" spans="1:16">
      <c r="A5153" t="s">
        <v>10340</v>
      </c>
      <c r="B5153" s="31" t="s">
        <v>10341</v>
      </c>
      <c r="C5153">
        <v>341.03729248000002</v>
      </c>
      <c r="D5153" t="s">
        <v>37</v>
      </c>
      <c r="E5153">
        <v>791409.42595475703</v>
      </c>
      <c r="F5153">
        <v>9638590.7715874705</v>
      </c>
      <c r="G5153">
        <f>IF(C5153="","",VLOOKUP(C5153,Classes_detaillees!B:D,Classes_detaillees!C$1,TRUE))</f>
        <v>345</v>
      </c>
      <c r="H5153">
        <f>IF(C5153="","",VLOOKUP(C5153,Classes_finales!B:D,Classes_finales!C$1,TRUE))</f>
        <v>80</v>
      </c>
      <c r="I5153">
        <f t="shared" si="80"/>
        <v>20</v>
      </c>
      <c r="J5153" s="31">
        <f>Classes_finales!$W$30*C5153^3+Classes_finales!$W$31*C5153^2+Classes_finales!$W$32*C5153+Classes_finales!$W$33</f>
        <v>-518.49515422865909</v>
      </c>
      <c r="K5153">
        <f>IF(OR(C5153&lt;10,C5153&gt;450),0,IF(H5153&gt;=MAX(Classes_finales!D:D),$M$1,Donnees_SIG!J5153))</f>
        <v>7.914299999999999</v>
      </c>
      <c r="P5153" t="s">
        <v>39</v>
      </c>
    </row>
    <row r="5154" spans="1:16">
      <c r="A5154" t="s">
        <v>10342</v>
      </c>
      <c r="B5154" t="s">
        <v>10343</v>
      </c>
      <c r="C5154">
        <v>68.137397766000007</v>
      </c>
      <c r="D5154" t="s">
        <v>37</v>
      </c>
      <c r="E5154">
        <v>790751.35060786305</v>
      </c>
      <c r="F5154">
        <v>9638308.3343305402</v>
      </c>
      <c r="G5154">
        <f>IF(C5154="","",VLOOKUP(C5154,Classes_detaillees!B:D,Classes_detaillees!C$1,TRUE))</f>
        <v>70</v>
      </c>
      <c r="H5154">
        <f>IF(C5154="","",VLOOKUP(C5154,Classes_finales!B:D,Classes_finales!C$1,TRUE))</f>
        <v>70</v>
      </c>
      <c r="I5154">
        <f t="shared" si="80"/>
        <v>20</v>
      </c>
      <c r="J5154" s="31">
        <f>Classes_finales!$W$30*C5154^3+Classes_finales!$W$31*C5154^2+Classes_finales!$W$32*C5154+Classes_finales!$W$33</f>
        <v>7.2864321654825872</v>
      </c>
      <c r="K5154">
        <f>IF(OR(C5154&lt;10,C5154&gt;450),0,IF(H5154&gt;=MAX(Classes_finales!D:D),$M$1,Donnees_SIG!J5154))</f>
        <v>7.2864321654825872</v>
      </c>
      <c r="P5154" t="s">
        <v>39</v>
      </c>
    </row>
    <row r="5155" spans="1:16">
      <c r="A5155" t="s">
        <v>10344</v>
      </c>
      <c r="B5155" t="s">
        <v>10345</v>
      </c>
      <c r="C5155">
        <v>37.392398833999998</v>
      </c>
      <c r="D5155" t="s">
        <v>37</v>
      </c>
      <c r="E5155">
        <v>792150.879873186</v>
      </c>
      <c r="F5155">
        <v>9638009.7873360608</v>
      </c>
      <c r="G5155">
        <f>IF(C5155="","",VLOOKUP(C5155,Classes_detaillees!B:D,Classes_detaillees!C$1,TRUE))</f>
        <v>40</v>
      </c>
      <c r="H5155">
        <f>IF(C5155="","",VLOOKUP(C5155,Classes_finales!B:D,Classes_finales!C$1,TRUE))</f>
        <v>40</v>
      </c>
      <c r="I5155">
        <f t="shared" si="80"/>
        <v>20</v>
      </c>
      <c r="J5155" s="31">
        <f>Classes_finales!$W$30*C5155^3+Classes_finales!$W$31*C5155^2+Classes_finales!$W$32*C5155+Classes_finales!$W$33</f>
        <v>3.6803140956614535</v>
      </c>
      <c r="K5155">
        <f>IF(OR(C5155&lt;10,C5155&gt;450),0,IF(H5155&gt;=MAX(Classes_finales!D:D),$M$1,Donnees_SIG!J5155))</f>
        <v>3.6803140956614535</v>
      </c>
      <c r="P5155" t="s">
        <v>39</v>
      </c>
    </row>
    <row r="5156" spans="1:16">
      <c r="A5156" t="s">
        <v>10346</v>
      </c>
      <c r="B5156" t="s">
        <v>10347</v>
      </c>
      <c r="C5156">
        <v>119.62529755</v>
      </c>
      <c r="D5156" t="s">
        <v>37</v>
      </c>
      <c r="E5156">
        <v>791831.79132105096</v>
      </c>
      <c r="F5156">
        <v>9638348.9920304306</v>
      </c>
      <c r="G5156">
        <f>IF(C5156="","",VLOOKUP(C5156,Classes_detaillees!B:D,Classes_detaillees!C$1,TRUE))</f>
        <v>120</v>
      </c>
      <c r="H5156">
        <f>IF(C5156="","",VLOOKUP(C5156,Classes_finales!B:D,Classes_finales!C$1,TRUE))</f>
        <v>80</v>
      </c>
      <c r="I5156">
        <f t="shared" si="80"/>
        <v>20</v>
      </c>
      <c r="J5156" s="31">
        <f>Classes_finales!$W$30*C5156^3+Classes_finales!$W$31*C5156^2+Classes_finales!$W$32*C5156+Classes_finales!$W$33</f>
        <v>3.5741784963437317</v>
      </c>
      <c r="K5156">
        <f>IF(OR(C5156&lt;10,C5156&gt;450),0,IF(H5156&gt;=MAX(Classes_finales!D:D),$M$1,Donnees_SIG!J5156))</f>
        <v>7.914299999999999</v>
      </c>
      <c r="P5156" t="s">
        <v>39</v>
      </c>
    </row>
    <row r="5157" spans="1:16">
      <c r="A5157" t="s">
        <v>10348</v>
      </c>
      <c r="B5157" s="31" t="s">
        <v>10349</v>
      </c>
      <c r="C5157">
        <v>23.41340065</v>
      </c>
      <c r="D5157" t="s">
        <v>37</v>
      </c>
      <c r="E5157">
        <v>782778.99636016099</v>
      </c>
      <c r="F5157">
        <v>9635891.5239232797</v>
      </c>
      <c r="G5157">
        <f>IF(C5157="","",VLOOKUP(C5157,Classes_detaillees!B:D,Classes_detaillees!C$1,TRUE))</f>
        <v>25</v>
      </c>
      <c r="H5157">
        <f>IF(C5157="","",VLOOKUP(C5157,Classes_finales!B:D,Classes_finales!C$1,TRUE))</f>
        <v>30</v>
      </c>
      <c r="I5157">
        <f t="shared" si="80"/>
        <v>20</v>
      </c>
      <c r="J5157" s="31">
        <f>Classes_finales!$W$30*C5157^3+Classes_finales!$W$31*C5157^2+Classes_finales!$W$32*C5157+Classes_finales!$W$33</f>
        <v>1.803836031209658</v>
      </c>
      <c r="K5157">
        <f>IF(OR(C5157&lt;10,C5157&gt;450),0,IF(H5157&gt;=MAX(Classes_finales!D:D),$M$1,Donnees_SIG!J5157))</f>
        <v>1.803836031209658</v>
      </c>
      <c r="P5157" t="s">
        <v>39</v>
      </c>
    </row>
    <row r="5158" spans="1:16">
      <c r="A5158" t="s">
        <v>10350</v>
      </c>
      <c r="B5158" t="s">
        <v>10351</v>
      </c>
      <c r="C5158">
        <v>37.958698273000003</v>
      </c>
      <c r="D5158" t="s">
        <v>37</v>
      </c>
      <c r="E5158">
        <v>790159.03889947396</v>
      </c>
      <c r="F5158">
        <v>9638690.9401231296</v>
      </c>
      <c r="G5158">
        <f>IF(C5158="","",VLOOKUP(C5158,Classes_detaillees!B:D,Classes_detaillees!C$1,TRUE))</f>
        <v>40</v>
      </c>
      <c r="H5158">
        <f>IF(C5158="","",VLOOKUP(C5158,Classes_finales!B:D,Classes_finales!C$1,TRUE))</f>
        <v>40</v>
      </c>
      <c r="I5158">
        <f t="shared" si="80"/>
        <v>20</v>
      </c>
      <c r="J5158" s="31">
        <f>Classes_finales!$W$30*C5158^3+Classes_finales!$W$31*C5158^2+Classes_finales!$W$32*C5158+Classes_finales!$W$33</f>
        <v>3.7581825295490447</v>
      </c>
      <c r="K5158">
        <f>IF(OR(C5158&lt;10,C5158&gt;450),0,IF(H5158&gt;=MAX(Classes_finales!D:D),$M$1,Donnees_SIG!J5158))</f>
        <v>3.7581825295490447</v>
      </c>
      <c r="P5158" t="s">
        <v>39</v>
      </c>
    </row>
    <row r="5159" spans="1:16">
      <c r="A5159" t="s">
        <v>10352</v>
      </c>
      <c r="B5159" t="s">
        <v>10353</v>
      </c>
      <c r="C5159">
        <v>18.404699325999999</v>
      </c>
      <c r="D5159" t="s">
        <v>37</v>
      </c>
      <c r="E5159">
        <v>790624.70168377005</v>
      </c>
      <c r="F5159">
        <v>9638208.9708469398</v>
      </c>
      <c r="G5159">
        <f>IF(C5159="","",VLOOKUP(C5159,Classes_detaillees!B:D,Classes_detaillees!C$1,TRUE))</f>
        <v>20</v>
      </c>
      <c r="H5159">
        <f>IF(C5159="","",VLOOKUP(C5159,Classes_finales!B:D,Classes_finales!C$1,TRUE))</f>
        <v>30</v>
      </c>
      <c r="I5159">
        <f t="shared" si="80"/>
        <v>20</v>
      </c>
      <c r="J5159" s="31">
        <f>Classes_finales!$W$30*C5159^3+Classes_finales!$W$31*C5159^2+Classes_finales!$W$32*C5159+Classes_finales!$W$33</f>
        <v>1.1900543330553472</v>
      </c>
      <c r="K5159">
        <f>IF(OR(C5159&lt;10,C5159&gt;450),0,IF(H5159&gt;=MAX(Classes_finales!D:D),$M$1,Donnees_SIG!J5159))</f>
        <v>1.1900543330553472</v>
      </c>
      <c r="P5159" t="s">
        <v>39</v>
      </c>
    </row>
    <row r="5160" spans="1:16">
      <c r="A5160" t="s">
        <v>10354</v>
      </c>
      <c r="B5160" t="s">
        <v>10355</v>
      </c>
      <c r="C5160">
        <v>39.651298523000001</v>
      </c>
      <c r="D5160" t="s">
        <v>37</v>
      </c>
      <c r="E5160">
        <v>783043.34323719703</v>
      </c>
      <c r="F5160">
        <v>9636224.5548806302</v>
      </c>
      <c r="G5160">
        <f>IF(C5160="","",VLOOKUP(C5160,Classes_detaillees!B:D,Classes_detaillees!C$1,TRUE))</f>
        <v>40</v>
      </c>
      <c r="H5160">
        <f>IF(C5160="","",VLOOKUP(C5160,Classes_finales!B:D,Classes_finales!C$1,TRUE))</f>
        <v>40</v>
      </c>
      <c r="I5160">
        <f t="shared" si="80"/>
        <v>20</v>
      </c>
      <c r="J5160" s="31">
        <f>Classes_finales!$W$30*C5160^3+Classes_finales!$W$31*C5160^2+Classes_finales!$W$32*C5160+Classes_finales!$W$33</f>
        <v>3.9905392972459084</v>
      </c>
      <c r="K5160">
        <f>IF(OR(C5160&lt;10,C5160&gt;450),0,IF(H5160&gt;=MAX(Classes_finales!D:D),$M$1,Donnees_SIG!J5160))</f>
        <v>3.9905392972459084</v>
      </c>
      <c r="P5160" t="s">
        <v>39</v>
      </c>
    </row>
    <row r="5161" spans="1:16">
      <c r="A5161" t="s">
        <v>10356</v>
      </c>
      <c r="B5161" t="s">
        <v>10357</v>
      </c>
      <c r="C5161">
        <v>85.084800720000004</v>
      </c>
      <c r="D5161" t="s">
        <v>37</v>
      </c>
      <c r="E5161">
        <v>783235.99825287703</v>
      </c>
      <c r="F5161">
        <v>9636388.1135416906</v>
      </c>
      <c r="G5161">
        <f>IF(C5161="","",VLOOKUP(C5161,Classes_detaillees!B:D,Classes_detaillees!C$1,TRUE))</f>
        <v>90</v>
      </c>
      <c r="H5161">
        <f>IF(C5161="","",VLOOKUP(C5161,Classes_finales!B:D,Classes_finales!C$1,TRUE))</f>
        <v>80</v>
      </c>
      <c r="I5161">
        <f t="shared" si="80"/>
        <v>20</v>
      </c>
      <c r="J5161" s="31">
        <f>Classes_finales!$W$30*C5161^3+Classes_finales!$W$31*C5161^2+Classes_finales!$W$32*C5161+Classes_finales!$W$33</f>
        <v>7.9710586515615578</v>
      </c>
      <c r="K5161">
        <f>IF(OR(C5161&lt;10,C5161&gt;450),0,IF(H5161&gt;=MAX(Classes_finales!D:D),$M$1,Donnees_SIG!J5161))</f>
        <v>7.914299999999999</v>
      </c>
      <c r="P5161" t="s">
        <v>39</v>
      </c>
    </row>
    <row r="5162" spans="1:16">
      <c r="A5162" t="s">
        <v>10358</v>
      </c>
      <c r="B5162" t="s">
        <v>10359</v>
      </c>
      <c r="C5162">
        <v>71.289802550999994</v>
      </c>
      <c r="D5162" t="s">
        <v>37</v>
      </c>
      <c r="E5162">
        <v>783349.63396682299</v>
      </c>
      <c r="F5162">
        <v>9636961.5842893496</v>
      </c>
      <c r="G5162">
        <f>IF(C5162="","",VLOOKUP(C5162,Classes_detaillees!B:D,Classes_detaillees!C$1,TRUE))</f>
        <v>75</v>
      </c>
      <c r="H5162">
        <f>IF(C5162="","",VLOOKUP(C5162,Classes_finales!B:D,Classes_finales!C$1,TRUE))</f>
        <v>80</v>
      </c>
      <c r="I5162">
        <f t="shared" si="80"/>
        <v>20</v>
      </c>
      <c r="J5162" s="31">
        <f>Classes_finales!$W$30*C5162^3+Classes_finales!$W$31*C5162^2+Classes_finales!$W$32*C5162+Classes_finales!$W$33</f>
        <v>7.5133769055562425</v>
      </c>
      <c r="K5162">
        <f>IF(OR(C5162&lt;10,C5162&gt;450),0,IF(H5162&gt;=MAX(Classes_finales!D:D),$M$1,Donnees_SIG!J5162))</f>
        <v>7.914299999999999</v>
      </c>
      <c r="P5162" t="s">
        <v>39</v>
      </c>
    </row>
    <row r="5163" spans="1:16">
      <c r="A5163" t="s">
        <v>10360</v>
      </c>
      <c r="B5163" s="31" t="s">
        <v>10361</v>
      </c>
      <c r="C5163">
        <v>91.284301757999998</v>
      </c>
      <c r="D5163" t="s">
        <v>37</v>
      </c>
      <c r="E5163">
        <v>793378.97534120595</v>
      </c>
      <c r="F5163">
        <v>9639233.5792346895</v>
      </c>
      <c r="G5163">
        <f>IF(C5163="","",VLOOKUP(C5163,Classes_detaillees!B:D,Classes_detaillees!C$1,TRUE))</f>
        <v>95</v>
      </c>
      <c r="H5163">
        <f>IF(C5163="","",VLOOKUP(C5163,Classes_finales!B:D,Classes_finales!C$1,TRUE))</f>
        <v>80</v>
      </c>
      <c r="I5163">
        <f t="shared" si="80"/>
        <v>20</v>
      </c>
      <c r="J5163" s="31">
        <f>Classes_finales!$W$30*C5163^3+Classes_finales!$W$31*C5163^2+Classes_finales!$W$32*C5163+Classes_finales!$W$33</f>
        <v>7.8354690652494714</v>
      </c>
      <c r="K5163">
        <f>IF(OR(C5163&lt;10,C5163&gt;450),0,IF(H5163&gt;=MAX(Classes_finales!D:D),$M$1,Donnees_SIG!J5163))</f>
        <v>7.914299999999999</v>
      </c>
      <c r="P5163" t="s">
        <v>39</v>
      </c>
    </row>
    <row r="5164" spans="1:16">
      <c r="A5164" t="s">
        <v>10362</v>
      </c>
      <c r="B5164" s="31" t="s">
        <v>10363</v>
      </c>
      <c r="C5164">
        <v>889.21649170000001</v>
      </c>
      <c r="D5164" t="s">
        <v>37</v>
      </c>
      <c r="E5164">
        <v>791019.86781296204</v>
      </c>
      <c r="F5164">
        <v>9639301.8719430901</v>
      </c>
      <c r="G5164">
        <f>IF(C5164="","",VLOOKUP(C5164,Classes_detaillees!B:D,Classes_detaillees!C$1,TRUE))</f>
        <v>890</v>
      </c>
      <c r="H5164">
        <f>IF(C5164="","",VLOOKUP(C5164,Classes_finales!B:D,Classes_finales!C$1,TRUE))</f>
        <v>80</v>
      </c>
      <c r="I5164">
        <f t="shared" si="80"/>
        <v>20</v>
      </c>
      <c r="J5164" s="31">
        <f>Classes_finales!$W$30*C5164^3+Classes_finales!$W$31*C5164^2+Classes_finales!$W$32*C5164+Classes_finales!$W$33</f>
        <v>-12272.503905964701</v>
      </c>
      <c r="K5164">
        <f>IF(OR(C5164&lt;10,C5164&gt;450),0,IF(H5164&gt;=MAX(Classes_finales!D:D),$M$1,Donnees_SIG!J5164))</f>
        <v>0</v>
      </c>
      <c r="P5164" t="s">
        <v>39</v>
      </c>
    </row>
    <row r="5165" spans="1:16">
      <c r="A5165" t="s">
        <v>10364</v>
      </c>
      <c r="B5165" t="s">
        <v>10365</v>
      </c>
      <c r="C5165">
        <v>266.39050293000003</v>
      </c>
      <c r="D5165" t="s">
        <v>37</v>
      </c>
      <c r="E5165">
        <v>783009.98685056297</v>
      </c>
      <c r="F5165">
        <v>9636068.8449147902</v>
      </c>
      <c r="G5165">
        <f>IF(C5165="","",VLOOKUP(C5165,Classes_detaillees!B:D,Classes_detaillees!C$1,TRUE))</f>
        <v>270</v>
      </c>
      <c r="H5165">
        <f>IF(C5165="","",VLOOKUP(C5165,Classes_finales!B:D,Classes_finales!C$1,TRUE))</f>
        <v>80</v>
      </c>
      <c r="I5165">
        <f t="shared" si="80"/>
        <v>20</v>
      </c>
      <c r="J5165" s="31">
        <f>Classes_finales!$W$30*C5165^3+Classes_finales!$W$31*C5165^2+Classes_finales!$W$32*C5165+Classes_finales!$W$33</f>
        <v>-207.28168076121906</v>
      </c>
      <c r="K5165">
        <f>IF(OR(C5165&lt;10,C5165&gt;450),0,IF(H5165&gt;=MAX(Classes_finales!D:D),$M$1,Donnees_SIG!J5165))</f>
        <v>7.914299999999999</v>
      </c>
      <c r="P5165" t="s">
        <v>39</v>
      </c>
    </row>
    <row r="5166" spans="1:16">
      <c r="A5166" t="s">
        <v>10366</v>
      </c>
      <c r="B5166" t="s">
        <v>10367</v>
      </c>
      <c r="C5166">
        <v>244.96910095000001</v>
      </c>
      <c r="D5166" t="s">
        <v>37</v>
      </c>
      <c r="E5166">
        <v>792749.06794761703</v>
      </c>
      <c r="F5166">
        <v>9639831.9295962807</v>
      </c>
      <c r="G5166">
        <f>IF(C5166="","",VLOOKUP(C5166,Classes_detaillees!B:D,Classes_detaillees!C$1,TRUE))</f>
        <v>245</v>
      </c>
      <c r="H5166">
        <f>IF(C5166="","",VLOOKUP(C5166,Classes_finales!B:D,Classes_finales!C$1,TRUE))</f>
        <v>80</v>
      </c>
      <c r="I5166">
        <f t="shared" si="80"/>
        <v>20</v>
      </c>
      <c r="J5166" s="31">
        <f>Classes_finales!$W$30*C5166^3+Classes_finales!$W$31*C5166^2+Classes_finales!$W$32*C5166+Classes_finales!$W$33</f>
        <v>-148.52849633707112</v>
      </c>
      <c r="K5166">
        <f>IF(OR(C5166&lt;10,C5166&gt;450),0,IF(H5166&gt;=MAX(Classes_finales!D:D),$M$1,Donnees_SIG!J5166))</f>
        <v>7.914299999999999</v>
      </c>
      <c r="P5166" t="s">
        <v>39</v>
      </c>
    </row>
    <row r="5167" spans="1:16">
      <c r="A5167" t="s">
        <v>10368</v>
      </c>
      <c r="B5167" t="s">
        <v>10369</v>
      </c>
      <c r="C5167">
        <v>13.777600288</v>
      </c>
      <c r="D5167" t="s">
        <v>37</v>
      </c>
      <c r="E5167">
        <v>790573.184763656</v>
      </c>
      <c r="F5167">
        <v>9637774.8001284692</v>
      </c>
      <c r="G5167">
        <f>IF(C5167="","",VLOOKUP(C5167,Classes_detaillees!B:D,Classes_detaillees!C$1,TRUE))</f>
        <v>15</v>
      </c>
      <c r="H5167">
        <f>IF(C5167="","",VLOOKUP(C5167,Classes_finales!B:D,Classes_finales!C$1,TRUE))</f>
        <v>15</v>
      </c>
      <c r="I5167">
        <f t="shared" si="80"/>
        <v>20</v>
      </c>
      <c r="J5167" s="31">
        <f>Classes_finales!$W$30*C5167^3+Classes_finales!$W$31*C5167^2+Classes_finales!$W$32*C5167+Classes_finales!$W$33</f>
        <v>0.67154854256555474</v>
      </c>
      <c r="K5167">
        <f>IF(OR(C5167&lt;10,C5167&gt;450),0,IF(H5167&gt;=MAX(Classes_finales!D:D),$M$1,Donnees_SIG!J5167))</f>
        <v>0.67154854256555474</v>
      </c>
      <c r="P5167" t="s">
        <v>39</v>
      </c>
    </row>
    <row r="5168" spans="1:16">
      <c r="A5168" t="s">
        <v>10370</v>
      </c>
      <c r="B5168" s="31" t="s">
        <v>10371</v>
      </c>
      <c r="C5168">
        <v>81.705902100000003</v>
      </c>
      <c r="D5168" t="s">
        <v>37</v>
      </c>
      <c r="E5168">
        <v>792660.57959900203</v>
      </c>
      <c r="F5168">
        <v>9638586.0419189297</v>
      </c>
      <c r="G5168">
        <f>IF(C5168="","",VLOOKUP(C5168,Classes_detaillees!B:D,Classes_detaillees!C$1,TRUE))</f>
        <v>85</v>
      </c>
      <c r="H5168">
        <f>IF(C5168="","",VLOOKUP(C5168,Classes_finales!B:D,Classes_finales!C$1,TRUE))</f>
        <v>80</v>
      </c>
      <c r="I5168">
        <f t="shared" si="80"/>
        <v>20</v>
      </c>
      <c r="J5168" s="31">
        <f>Classes_finales!$W$30*C5168^3+Classes_finales!$W$31*C5168^2+Classes_finales!$W$32*C5168+Classes_finales!$W$33</f>
        <v>7.9491114101741616</v>
      </c>
      <c r="K5168">
        <f>IF(OR(C5168&lt;10,C5168&gt;450),0,IF(H5168&gt;=MAX(Classes_finales!D:D),$M$1,Donnees_SIG!J5168))</f>
        <v>7.914299999999999</v>
      </c>
      <c r="P5168" t="s">
        <v>39</v>
      </c>
    </row>
    <row r="5169" spans="1:16">
      <c r="A5169" t="s">
        <v>10372</v>
      </c>
      <c r="B5169" s="31" t="s">
        <v>10373</v>
      </c>
      <c r="C5169">
        <v>14.167699814000001</v>
      </c>
      <c r="D5169" t="s">
        <v>37</v>
      </c>
      <c r="E5169">
        <v>783012.54286674398</v>
      </c>
      <c r="F5169">
        <v>9635798.0051131509</v>
      </c>
      <c r="G5169">
        <f>IF(C5169="","",VLOOKUP(C5169,Classes_detaillees!B:D,Classes_detaillees!C$1,TRUE))</f>
        <v>15</v>
      </c>
      <c r="H5169">
        <f>IF(C5169="","",VLOOKUP(C5169,Classes_finales!B:D,Classes_finales!C$1,TRUE))</f>
        <v>15</v>
      </c>
      <c r="I5169">
        <f t="shared" si="80"/>
        <v>20</v>
      </c>
      <c r="J5169" s="31">
        <f>Classes_finales!$W$30*C5169^3+Classes_finales!$W$31*C5169^2+Classes_finales!$W$32*C5169+Classes_finales!$W$33</f>
        <v>0.71315843141071644</v>
      </c>
      <c r="K5169">
        <f>IF(OR(C5169&lt;10,C5169&gt;450),0,IF(H5169&gt;=MAX(Classes_finales!D:D),$M$1,Donnees_SIG!J5169))</f>
        <v>0.71315843141071644</v>
      </c>
      <c r="P5169" t="s">
        <v>39</v>
      </c>
    </row>
    <row r="5170" spans="1:16">
      <c r="A5170" t="s">
        <v>10374</v>
      </c>
      <c r="B5170" s="31" t="s">
        <v>10375</v>
      </c>
      <c r="C5170">
        <v>86.853103637999993</v>
      </c>
      <c r="D5170" t="s">
        <v>37</v>
      </c>
      <c r="E5170">
        <v>792960.642831548</v>
      </c>
      <c r="F5170">
        <v>9638469.4795037005</v>
      </c>
      <c r="G5170">
        <f>IF(C5170="","",VLOOKUP(C5170,Classes_detaillees!B:D,Classes_detaillees!C$1,TRUE))</f>
        <v>90</v>
      </c>
      <c r="H5170">
        <f>IF(C5170="","",VLOOKUP(C5170,Classes_finales!B:D,Classes_finales!C$1,TRUE))</f>
        <v>80</v>
      </c>
      <c r="I5170">
        <f t="shared" si="80"/>
        <v>20</v>
      </c>
      <c r="J5170" s="31">
        <f>Classes_finales!$W$30*C5170^3+Classes_finales!$W$31*C5170^2+Classes_finales!$W$32*C5170+Classes_finales!$W$33</f>
        <v>7.9563960796691315</v>
      </c>
      <c r="K5170">
        <f>IF(OR(C5170&lt;10,C5170&gt;450),0,IF(H5170&gt;=MAX(Classes_finales!D:D),$M$1,Donnees_SIG!J5170))</f>
        <v>7.914299999999999</v>
      </c>
      <c r="P5170" t="s">
        <v>39</v>
      </c>
    </row>
    <row r="5171" spans="1:16">
      <c r="A5171" t="s">
        <v>10376</v>
      </c>
      <c r="B5171" t="s">
        <v>10377</v>
      </c>
      <c r="C5171">
        <v>67.644699097</v>
      </c>
      <c r="D5171" t="s">
        <v>37</v>
      </c>
      <c r="E5171">
        <v>789556.99601207196</v>
      </c>
      <c r="F5171">
        <v>9637786.8902649898</v>
      </c>
      <c r="G5171">
        <f>IF(C5171="","",VLOOKUP(C5171,Classes_detaillees!B:D,Classes_detaillees!C$1,TRUE))</f>
        <v>70</v>
      </c>
      <c r="H5171">
        <f>IF(C5171="","",VLOOKUP(C5171,Classes_finales!B:D,Classes_finales!C$1,TRUE))</f>
        <v>70</v>
      </c>
      <c r="I5171">
        <f t="shared" si="80"/>
        <v>20</v>
      </c>
      <c r="J5171" s="31">
        <f>Classes_finales!$W$30*C5171^3+Classes_finales!$W$31*C5171^2+Classes_finales!$W$32*C5171+Classes_finales!$W$33</f>
        <v>7.2474755992091815</v>
      </c>
      <c r="K5171">
        <f>IF(OR(C5171&lt;10,C5171&gt;450),0,IF(H5171&gt;=MAX(Classes_finales!D:D),$M$1,Donnees_SIG!J5171))</f>
        <v>7.2474755992091815</v>
      </c>
      <c r="P5171" t="s">
        <v>39</v>
      </c>
    </row>
    <row r="5172" spans="1:16">
      <c r="A5172" t="s">
        <v>10378</v>
      </c>
      <c r="B5172" s="31" t="s">
        <v>10379</v>
      </c>
      <c r="C5172">
        <v>31.104299545</v>
      </c>
      <c r="D5172" t="s">
        <v>37</v>
      </c>
      <c r="E5172">
        <v>783394.305688416</v>
      </c>
      <c r="F5172">
        <v>9635452.2655187398</v>
      </c>
      <c r="G5172">
        <f>IF(C5172="","",VLOOKUP(C5172,Classes_detaillees!B:D,Classes_detaillees!C$1,TRUE))</f>
        <v>35</v>
      </c>
      <c r="H5172">
        <f>IF(C5172="","",VLOOKUP(C5172,Classes_finales!B:D,Classes_finales!C$1,TRUE))</f>
        <v>35</v>
      </c>
      <c r="I5172">
        <f t="shared" si="80"/>
        <v>20</v>
      </c>
      <c r="J5172" s="31">
        <f>Classes_finales!$W$30*C5172^3+Classes_finales!$W$31*C5172^2+Classes_finales!$W$32*C5172+Classes_finales!$W$33</f>
        <v>2.8187308662458963</v>
      </c>
      <c r="K5172">
        <f>IF(OR(C5172&lt;10,C5172&gt;450),0,IF(H5172&gt;=MAX(Classes_finales!D:D),$M$1,Donnees_SIG!J5172))</f>
        <v>2.8187308662458963</v>
      </c>
      <c r="P5172" t="s">
        <v>39</v>
      </c>
    </row>
    <row r="5173" spans="1:16">
      <c r="A5173" t="s">
        <v>10380</v>
      </c>
      <c r="B5173" t="s">
        <v>10381</v>
      </c>
      <c r="C5173">
        <v>188.31469727000001</v>
      </c>
      <c r="D5173" t="s">
        <v>37</v>
      </c>
      <c r="E5173">
        <v>792463.50410341902</v>
      </c>
      <c r="F5173">
        <v>9638646.5006030798</v>
      </c>
      <c r="G5173">
        <f>IF(C5173="","",VLOOKUP(C5173,Classes_detaillees!B:D,Classes_detaillees!C$1,TRUE))</f>
        <v>190</v>
      </c>
      <c r="H5173">
        <f>IF(C5173="","",VLOOKUP(C5173,Classes_finales!B:D,Classes_finales!C$1,TRUE))</f>
        <v>80</v>
      </c>
      <c r="I5173">
        <f t="shared" si="80"/>
        <v>20</v>
      </c>
      <c r="J5173" s="31">
        <f>Classes_finales!$W$30*C5173^3+Classes_finales!$W$31*C5173^2+Classes_finales!$W$32*C5173+Classes_finales!$W$33</f>
        <v>-45.307175617658203</v>
      </c>
      <c r="K5173">
        <f>IF(OR(C5173&lt;10,C5173&gt;450),0,IF(H5173&gt;=MAX(Classes_finales!D:D),$M$1,Donnees_SIG!J5173))</f>
        <v>7.914299999999999</v>
      </c>
      <c r="P5173" t="s">
        <v>39</v>
      </c>
    </row>
    <row r="5174" spans="1:16">
      <c r="A5174" t="s">
        <v>10382</v>
      </c>
      <c r="B5174" t="s">
        <v>10383</v>
      </c>
      <c r="C5174">
        <v>67.395202636999997</v>
      </c>
      <c r="D5174" t="s">
        <v>37</v>
      </c>
      <c r="E5174">
        <v>790578.49010984495</v>
      </c>
      <c r="F5174">
        <v>9638532.4054027293</v>
      </c>
      <c r="G5174">
        <f>IF(C5174="","",VLOOKUP(C5174,Classes_detaillees!B:D,Classes_detaillees!C$1,TRUE))</f>
        <v>70</v>
      </c>
      <c r="H5174">
        <f>IF(C5174="","",VLOOKUP(C5174,Classes_finales!B:D,Classes_finales!C$1,TRUE))</f>
        <v>70</v>
      </c>
      <c r="I5174">
        <f t="shared" si="80"/>
        <v>20</v>
      </c>
      <c r="J5174" s="31">
        <f>Classes_finales!$W$30*C5174^3+Classes_finales!$W$31*C5174^2+Classes_finales!$W$32*C5174+Classes_finales!$W$33</f>
        <v>7.2274033977616483</v>
      </c>
      <c r="K5174">
        <f>IF(OR(C5174&lt;10,C5174&gt;450),0,IF(H5174&gt;=MAX(Classes_finales!D:D),$M$1,Donnees_SIG!J5174))</f>
        <v>7.2274033977616483</v>
      </c>
      <c r="P5174" t="s">
        <v>39</v>
      </c>
    </row>
    <row r="5175" spans="1:16">
      <c r="A5175" t="s">
        <v>10384</v>
      </c>
      <c r="B5175" t="s">
        <v>10385</v>
      </c>
      <c r="C5175">
        <v>84.298698424999998</v>
      </c>
      <c r="D5175" t="s">
        <v>37</v>
      </c>
      <c r="E5175">
        <v>792175.34932662605</v>
      </c>
      <c r="F5175">
        <v>9638424.3018771298</v>
      </c>
      <c r="G5175">
        <f>IF(C5175="","",VLOOKUP(C5175,Classes_detaillees!B:D,Classes_detaillees!C$1,TRUE))</f>
        <v>85</v>
      </c>
      <c r="H5175">
        <f>IF(C5175="","",VLOOKUP(C5175,Classes_finales!B:D,Classes_finales!C$1,TRUE))</f>
        <v>80</v>
      </c>
      <c r="I5175">
        <f t="shared" si="80"/>
        <v>20</v>
      </c>
      <c r="J5175" s="31">
        <f>Classes_finales!$W$30*C5175^3+Classes_finales!$W$31*C5175^2+Classes_finales!$W$32*C5175+Classes_finales!$W$33</f>
        <v>7.9717039931251161</v>
      </c>
      <c r="K5175">
        <f>IF(OR(C5175&lt;10,C5175&gt;450),0,IF(H5175&gt;=MAX(Classes_finales!D:D),$M$1,Donnees_SIG!J5175))</f>
        <v>7.914299999999999</v>
      </c>
      <c r="P5175" t="s">
        <v>39</v>
      </c>
    </row>
    <row r="5176" spans="1:16">
      <c r="A5176" t="s">
        <v>10386</v>
      </c>
      <c r="B5176" t="s">
        <v>10387</v>
      </c>
      <c r="C5176">
        <v>110.20539856000001</v>
      </c>
      <c r="D5176" t="s">
        <v>37</v>
      </c>
      <c r="E5176">
        <v>792511.58652082505</v>
      </c>
      <c r="F5176">
        <v>9638477.9155892003</v>
      </c>
      <c r="G5176">
        <f>IF(C5176="","",VLOOKUP(C5176,Classes_detaillees!B:D,Classes_detaillees!C$1,TRUE))</f>
        <v>115</v>
      </c>
      <c r="H5176">
        <f>IF(C5176="","",VLOOKUP(C5176,Classes_finales!B:D,Classes_finales!C$1,TRUE))</f>
        <v>80</v>
      </c>
      <c r="I5176">
        <f t="shared" si="80"/>
        <v>20</v>
      </c>
      <c r="J5176" s="31">
        <f>Classes_finales!$W$30*C5176^3+Classes_finales!$W$31*C5176^2+Classes_finales!$W$32*C5176+Classes_finales!$W$33</f>
        <v>5.743094923533393</v>
      </c>
      <c r="K5176">
        <f>IF(OR(C5176&lt;10,C5176&gt;450),0,IF(H5176&gt;=MAX(Classes_finales!D:D),$M$1,Donnees_SIG!J5176))</f>
        <v>7.914299999999999</v>
      </c>
      <c r="P5176" t="s">
        <v>39</v>
      </c>
    </row>
    <row r="5177" spans="1:16">
      <c r="A5177" t="s">
        <v>10388</v>
      </c>
      <c r="B5177" t="s">
        <v>10389</v>
      </c>
      <c r="C5177">
        <v>47.065601348999998</v>
      </c>
      <c r="D5177" t="s">
        <v>37</v>
      </c>
      <c r="E5177">
        <v>783505.94396057795</v>
      </c>
      <c r="F5177">
        <v>9636723.5314233508</v>
      </c>
      <c r="G5177">
        <f>IF(C5177="","",VLOOKUP(C5177,Classes_detaillees!B:D,Classes_detaillees!C$1,TRUE))</f>
        <v>50</v>
      </c>
      <c r="H5177">
        <f>IF(C5177="","",VLOOKUP(C5177,Classes_finales!B:D,Classes_finales!C$1,TRUE))</f>
        <v>50</v>
      </c>
      <c r="I5177">
        <f t="shared" si="80"/>
        <v>20</v>
      </c>
      <c r="J5177" s="31">
        <f>Classes_finales!$W$30*C5177^3+Classes_finales!$W$31*C5177^2+Classes_finales!$W$32*C5177+Classes_finales!$W$33</f>
        <v>4.9885415990955497</v>
      </c>
      <c r="K5177">
        <f>IF(OR(C5177&lt;10,C5177&gt;450),0,IF(H5177&gt;=MAX(Classes_finales!D:D),$M$1,Donnees_SIG!J5177))</f>
        <v>4.9885415990955497</v>
      </c>
      <c r="P5177" t="s">
        <v>39</v>
      </c>
    </row>
    <row r="5178" spans="1:16">
      <c r="A5178" t="s">
        <v>10390</v>
      </c>
      <c r="B5178" t="s">
        <v>10391</v>
      </c>
      <c r="C5178">
        <v>60.580001830999997</v>
      </c>
      <c r="D5178" t="s">
        <v>37</v>
      </c>
      <c r="E5178">
        <v>791588.41856137</v>
      </c>
      <c r="F5178">
        <v>9638446.8317463305</v>
      </c>
      <c r="G5178">
        <f>IF(C5178="","",VLOOKUP(C5178,Classes_detaillees!B:D,Classes_detaillees!C$1,TRUE))</f>
        <v>65</v>
      </c>
      <c r="H5178">
        <f>IF(C5178="","",VLOOKUP(C5178,Classes_finales!B:D,Classes_finales!C$1,TRUE))</f>
        <v>70</v>
      </c>
      <c r="I5178">
        <f t="shared" si="80"/>
        <v>20</v>
      </c>
      <c r="J5178" s="31">
        <f>Classes_finales!$W$30*C5178^3+Classes_finales!$W$31*C5178^2+Classes_finales!$W$32*C5178+Classes_finales!$W$33</f>
        <v>6.5966673268213949</v>
      </c>
      <c r="K5178">
        <f>IF(OR(C5178&lt;10,C5178&gt;450),0,IF(H5178&gt;=MAX(Classes_finales!D:D),$M$1,Donnees_SIG!J5178))</f>
        <v>6.5966673268213949</v>
      </c>
      <c r="P5178" t="s">
        <v>39</v>
      </c>
    </row>
    <row r="5179" spans="1:16">
      <c r="A5179" t="s">
        <v>10392</v>
      </c>
      <c r="B5179" s="31" t="s">
        <v>10393</v>
      </c>
      <c r="C5179">
        <v>78.411499023000005</v>
      </c>
      <c r="D5179" t="s">
        <v>37</v>
      </c>
      <c r="E5179">
        <v>790525.35232214397</v>
      </c>
      <c r="F5179">
        <v>9638998.4893522393</v>
      </c>
      <c r="G5179">
        <f>IF(C5179="","",VLOOKUP(C5179,Classes_detaillees!B:D,Classes_detaillees!C$1,TRUE))</f>
        <v>80</v>
      </c>
      <c r="H5179">
        <f>IF(C5179="","",VLOOKUP(C5179,Classes_finales!B:D,Classes_finales!C$1,TRUE))</f>
        <v>80</v>
      </c>
      <c r="I5179">
        <f t="shared" si="80"/>
        <v>20</v>
      </c>
      <c r="J5179" s="31">
        <f>Classes_finales!$W$30*C5179^3+Classes_finales!$W$31*C5179^2+Classes_finales!$W$32*C5179+Classes_finales!$W$33</f>
        <v>7.8682658201659823</v>
      </c>
      <c r="K5179">
        <f>IF(OR(C5179&lt;10,C5179&gt;450),0,IF(H5179&gt;=MAX(Classes_finales!D:D),$M$1,Donnees_SIG!J5179))</f>
        <v>7.914299999999999</v>
      </c>
      <c r="P5179" t="s">
        <v>39</v>
      </c>
    </row>
    <row r="5180" spans="1:16">
      <c r="A5180" t="s">
        <v>10394</v>
      </c>
      <c r="B5180" t="s">
        <v>10395</v>
      </c>
      <c r="C5180">
        <v>119.76650238000001</v>
      </c>
      <c r="D5180" t="s">
        <v>37</v>
      </c>
      <c r="E5180">
        <v>791483.58630300604</v>
      </c>
      <c r="F5180">
        <v>9638537.2232399806</v>
      </c>
      <c r="G5180">
        <f>IF(C5180="","",VLOOKUP(C5180,Classes_detaillees!B:D,Classes_detaillees!C$1,TRUE))</f>
        <v>120</v>
      </c>
      <c r="H5180">
        <f>IF(C5180="","",VLOOKUP(C5180,Classes_finales!B:D,Classes_finales!C$1,TRUE))</f>
        <v>80</v>
      </c>
      <c r="I5180">
        <f t="shared" si="80"/>
        <v>20</v>
      </c>
      <c r="J5180" s="31">
        <f>Classes_finales!$W$30*C5180^3+Classes_finales!$W$31*C5180^2+Classes_finales!$W$32*C5180+Classes_finales!$W$33</f>
        <v>3.5351968346603928</v>
      </c>
      <c r="K5180">
        <f>IF(OR(C5180&lt;10,C5180&gt;450),0,IF(H5180&gt;=MAX(Classes_finales!D:D),$M$1,Donnees_SIG!J5180))</f>
        <v>7.914299999999999</v>
      </c>
      <c r="P5180" t="s">
        <v>39</v>
      </c>
    </row>
    <row r="5181" spans="1:16">
      <c r="A5181" t="s">
        <v>10396</v>
      </c>
      <c r="B5181" t="s">
        <v>10397</v>
      </c>
      <c r="C5181">
        <v>79.515098571999999</v>
      </c>
      <c r="D5181" t="s">
        <v>37</v>
      </c>
      <c r="E5181">
        <v>784324.96385721199</v>
      </c>
      <c r="F5181">
        <v>9637530.1765638404</v>
      </c>
      <c r="G5181">
        <f>IF(C5181="","",VLOOKUP(C5181,Classes_detaillees!B:D,Classes_detaillees!C$1,TRUE))</f>
        <v>80</v>
      </c>
      <c r="H5181">
        <f>IF(C5181="","",VLOOKUP(C5181,Classes_finales!B:D,Classes_finales!C$1,TRUE))</f>
        <v>80</v>
      </c>
      <c r="I5181">
        <f t="shared" si="80"/>
        <v>20</v>
      </c>
      <c r="J5181" s="31">
        <f>Classes_finales!$W$30*C5181^3+Classes_finales!$W$31*C5181^2+Classes_finales!$W$32*C5181+Classes_finales!$W$33</f>
        <v>7.9016168983077062</v>
      </c>
      <c r="K5181">
        <f>IF(OR(C5181&lt;10,C5181&gt;450),0,IF(H5181&gt;=MAX(Classes_finales!D:D),$M$1,Donnees_SIG!J5181))</f>
        <v>7.914299999999999</v>
      </c>
      <c r="P5181" t="s">
        <v>39</v>
      </c>
    </row>
    <row r="5182" spans="1:16">
      <c r="A5182" t="s">
        <v>10398</v>
      </c>
      <c r="B5182" t="s">
        <v>10399</v>
      </c>
      <c r="C5182">
        <v>28.134599686000001</v>
      </c>
      <c r="D5182" t="s">
        <v>37</v>
      </c>
      <c r="E5182">
        <v>792015.86263104004</v>
      </c>
      <c r="F5182">
        <v>9639583.0529275499</v>
      </c>
      <c r="G5182">
        <f>IF(C5182="","",VLOOKUP(C5182,Classes_detaillees!B:D,Classes_detaillees!C$1,TRUE))</f>
        <v>30</v>
      </c>
      <c r="H5182">
        <f>IF(C5182="","",VLOOKUP(C5182,Classes_finales!B:D,Classes_finales!C$1,TRUE))</f>
        <v>30</v>
      </c>
      <c r="I5182">
        <f t="shared" si="80"/>
        <v>20</v>
      </c>
      <c r="J5182" s="31">
        <f>Classes_finales!$W$30*C5182^3+Classes_finales!$W$31*C5182^2+Classes_finales!$W$32*C5182+Classes_finales!$W$33</f>
        <v>2.4191792063273518</v>
      </c>
      <c r="K5182">
        <f>IF(OR(C5182&lt;10,C5182&gt;450),0,IF(H5182&gt;=MAX(Classes_finales!D:D),$M$1,Donnees_SIG!J5182))</f>
        <v>2.4191792063273518</v>
      </c>
      <c r="P5182" t="s">
        <v>39</v>
      </c>
    </row>
    <row r="5183" spans="1:16">
      <c r="A5183" t="s">
        <v>10400</v>
      </c>
      <c r="B5183" s="31" t="s">
        <v>10401</v>
      </c>
      <c r="C5183">
        <v>49.307899474999999</v>
      </c>
      <c r="D5183" t="s">
        <v>37</v>
      </c>
      <c r="E5183">
        <v>783959.59515868698</v>
      </c>
      <c r="F5183">
        <v>9635889.1153550409</v>
      </c>
      <c r="G5183">
        <f>IF(C5183="","",VLOOKUP(C5183,Classes_detaillees!B:D,Classes_detaillees!C$1,TRUE))</f>
        <v>50</v>
      </c>
      <c r="H5183">
        <f>IF(C5183="","",VLOOKUP(C5183,Classes_finales!B:D,Classes_finales!C$1,TRUE))</f>
        <v>50</v>
      </c>
      <c r="I5183">
        <f t="shared" si="80"/>
        <v>20</v>
      </c>
      <c r="J5183" s="31">
        <f>Classes_finales!$W$30*C5183^3+Classes_finales!$W$31*C5183^2+Classes_finales!$W$32*C5183+Classes_finales!$W$33</f>
        <v>5.279095871234583</v>
      </c>
      <c r="K5183">
        <f>IF(OR(C5183&lt;10,C5183&gt;450),0,IF(H5183&gt;=MAX(Classes_finales!D:D),$M$1,Donnees_SIG!J5183))</f>
        <v>5.279095871234583</v>
      </c>
      <c r="P5183" t="s">
        <v>39</v>
      </c>
    </row>
    <row r="5184" spans="1:16">
      <c r="A5184" t="s">
        <v>10402</v>
      </c>
      <c r="B5184" t="s">
        <v>10403</v>
      </c>
      <c r="C5184">
        <v>17.835300446000002</v>
      </c>
      <c r="D5184" t="s">
        <v>37</v>
      </c>
      <c r="E5184">
        <v>791107.96258237702</v>
      </c>
      <c r="F5184">
        <v>9638473.4979243297</v>
      </c>
      <c r="G5184">
        <f>IF(C5184="","",VLOOKUP(C5184,Classes_detaillees!B:D,Classes_detaillees!C$1,TRUE))</f>
        <v>20</v>
      </c>
      <c r="H5184">
        <f>IF(C5184="","",VLOOKUP(C5184,Classes_finales!B:D,Classes_finales!C$1,TRUE))</f>
        <v>30</v>
      </c>
      <c r="I5184">
        <f t="shared" si="80"/>
        <v>20</v>
      </c>
      <c r="J5184" s="31">
        <f>Classes_finales!$W$30*C5184^3+Classes_finales!$W$31*C5184^2+Classes_finales!$W$32*C5184+Classes_finales!$W$33</f>
        <v>1.123476620439233</v>
      </c>
      <c r="K5184">
        <f>IF(OR(C5184&lt;10,C5184&gt;450),0,IF(H5184&gt;=MAX(Classes_finales!D:D),$M$1,Donnees_SIG!J5184))</f>
        <v>1.123476620439233</v>
      </c>
      <c r="P5184" t="s">
        <v>39</v>
      </c>
    </row>
    <row r="5185" spans="1:16">
      <c r="A5185" t="s">
        <v>10404</v>
      </c>
      <c r="B5185" s="31" t="s">
        <v>10405</v>
      </c>
      <c r="C5185">
        <v>50.450901031000001</v>
      </c>
      <c r="D5185" t="s">
        <v>37</v>
      </c>
      <c r="E5185">
        <v>790693.59758176503</v>
      </c>
      <c r="F5185">
        <v>9637214.5776195806</v>
      </c>
      <c r="G5185">
        <f>IF(C5185="","",VLOOKUP(C5185,Classes_detaillees!B:D,Classes_detaillees!C$1,TRUE))</f>
        <v>55</v>
      </c>
      <c r="H5185">
        <f>IF(C5185="","",VLOOKUP(C5185,Classes_finales!B:D,Classes_finales!C$1,TRUE))</f>
        <v>60</v>
      </c>
      <c r="I5185">
        <f t="shared" si="80"/>
        <v>20</v>
      </c>
      <c r="J5185" s="31">
        <f>Classes_finales!$W$30*C5185^3+Classes_finales!$W$31*C5185^2+Classes_finales!$W$32*C5185+Classes_finales!$W$33</f>
        <v>5.4243548579726326</v>
      </c>
      <c r="K5185">
        <f>IF(OR(C5185&lt;10,C5185&gt;450),0,IF(H5185&gt;=MAX(Classes_finales!D:D),$M$1,Donnees_SIG!J5185))</f>
        <v>5.4243548579726326</v>
      </c>
      <c r="P5185" t="s">
        <v>39</v>
      </c>
    </row>
    <row r="5186" spans="1:16">
      <c r="A5186" t="s">
        <v>10406</v>
      </c>
      <c r="B5186" s="31" t="s">
        <v>10407</v>
      </c>
      <c r="C5186">
        <v>23.686800002999998</v>
      </c>
      <c r="D5186" t="s">
        <v>37</v>
      </c>
      <c r="E5186">
        <v>791336.26263430598</v>
      </c>
      <c r="F5186">
        <v>9639104.4825796895</v>
      </c>
      <c r="G5186">
        <f>IF(C5186="","",VLOOKUP(C5186,Classes_detaillees!B:D,Classes_detaillees!C$1,TRUE))</f>
        <v>25</v>
      </c>
      <c r="H5186">
        <f>IF(C5186="","",VLOOKUP(C5186,Classes_finales!B:D,Classes_finales!C$1,TRUE))</f>
        <v>30</v>
      </c>
      <c r="I5186">
        <f t="shared" si="80"/>
        <v>20</v>
      </c>
      <c r="J5186" s="31">
        <f>Classes_finales!$W$30*C5186^3+Classes_finales!$W$31*C5186^2+Classes_finales!$W$32*C5186+Classes_finales!$W$33</f>
        <v>1.8386243584670932</v>
      </c>
      <c r="K5186">
        <f>IF(OR(C5186&lt;10,C5186&gt;450),0,IF(H5186&gt;=MAX(Classes_finales!D:D),$M$1,Donnees_SIG!J5186))</f>
        <v>1.8386243584670932</v>
      </c>
      <c r="P5186" t="s">
        <v>39</v>
      </c>
    </row>
    <row r="5187" spans="1:16">
      <c r="A5187" t="s">
        <v>10408</v>
      </c>
      <c r="B5187" t="s">
        <v>10409</v>
      </c>
      <c r="C5187">
        <v>140.50939940999999</v>
      </c>
      <c r="D5187" t="s">
        <v>37</v>
      </c>
      <c r="E5187">
        <v>790637.76477152703</v>
      </c>
      <c r="F5187">
        <v>9637521.6427376606</v>
      </c>
      <c r="G5187">
        <f>IF(C5187="","",VLOOKUP(C5187,Classes_detaillees!B:D,Classes_detaillees!C$1,TRUE))</f>
        <v>145</v>
      </c>
      <c r="H5187">
        <f>IF(C5187="","",VLOOKUP(C5187,Classes_finales!B:D,Classes_finales!C$1,TRUE))</f>
        <v>80</v>
      </c>
      <c r="I5187">
        <f t="shared" ref="I5187:I5250" si="81">IF(E5187="","",20)</f>
        <v>20</v>
      </c>
      <c r="J5187" s="31">
        <f>Classes_finales!$W$30*C5187^3+Classes_finales!$W$31*C5187^2+Classes_finales!$W$32*C5187+Classes_finales!$W$33</f>
        <v>-4.5295903109344522</v>
      </c>
      <c r="K5187">
        <f>IF(OR(C5187&lt;10,C5187&gt;450),0,IF(H5187&gt;=MAX(Classes_finales!D:D),$M$1,Donnees_SIG!J5187))</f>
        <v>7.914299999999999</v>
      </c>
      <c r="P5187" t="s">
        <v>39</v>
      </c>
    </row>
    <row r="5188" spans="1:16">
      <c r="A5188" t="s">
        <v>10410</v>
      </c>
      <c r="B5188" s="31" t="s">
        <v>10411</v>
      </c>
      <c r="C5188">
        <v>232.82800293</v>
      </c>
      <c r="D5188" t="s">
        <v>37</v>
      </c>
      <c r="E5188">
        <v>783000.13708336803</v>
      </c>
      <c r="F5188">
        <v>9635604.4650707394</v>
      </c>
      <c r="G5188">
        <f>IF(C5188="","",VLOOKUP(C5188,Classes_detaillees!B:D,Classes_detaillees!C$1,TRUE))</f>
        <v>235</v>
      </c>
      <c r="H5188">
        <f>IF(C5188="","",VLOOKUP(C5188,Classes_finales!B:D,Classes_finales!C$1,TRUE))</f>
        <v>80</v>
      </c>
      <c r="I5188">
        <f t="shared" si="81"/>
        <v>20</v>
      </c>
      <c r="J5188" s="31">
        <f>Classes_finales!$W$30*C5188^3+Classes_finales!$W$31*C5188^2+Classes_finales!$W$32*C5188+Classes_finales!$W$33</f>
        <v>-120.39715347933625</v>
      </c>
      <c r="K5188">
        <f>IF(OR(C5188&lt;10,C5188&gt;450),0,IF(H5188&gt;=MAX(Classes_finales!D:D),$M$1,Donnees_SIG!J5188))</f>
        <v>7.914299999999999</v>
      </c>
      <c r="P5188" t="s">
        <v>39</v>
      </c>
    </row>
    <row r="5189" spans="1:16">
      <c r="A5189" t="s">
        <v>10412</v>
      </c>
      <c r="B5189" t="s">
        <v>10413</v>
      </c>
      <c r="C5189">
        <v>129.88259887999999</v>
      </c>
      <c r="D5189" t="s">
        <v>37</v>
      </c>
      <c r="E5189">
        <v>790566.845187556</v>
      </c>
      <c r="F5189">
        <v>9638208.9136563297</v>
      </c>
      <c r="G5189">
        <f>IF(C5189="","",VLOOKUP(C5189,Classes_detaillees!B:D,Classes_detaillees!C$1,TRUE))</f>
        <v>130</v>
      </c>
      <c r="H5189">
        <f>IF(C5189="","",VLOOKUP(C5189,Classes_finales!B:D,Classes_finales!C$1,TRUE))</f>
        <v>80</v>
      </c>
      <c r="I5189">
        <f t="shared" si="81"/>
        <v>20</v>
      </c>
      <c r="J5189" s="31">
        <f>Classes_finales!$W$30*C5189^3+Classes_finales!$W$31*C5189^2+Classes_finales!$W$32*C5189+Classes_finales!$W$33</f>
        <v>0.20443401874617306</v>
      </c>
      <c r="K5189">
        <f>IF(OR(C5189&lt;10,C5189&gt;450),0,IF(H5189&gt;=MAX(Classes_finales!D:D),$M$1,Donnees_SIG!J5189))</f>
        <v>7.914299999999999</v>
      </c>
      <c r="P5189" t="s">
        <v>39</v>
      </c>
    </row>
    <row r="5190" spans="1:16">
      <c r="A5190" t="s">
        <v>10414</v>
      </c>
      <c r="B5190" t="s">
        <v>10415</v>
      </c>
      <c r="C5190">
        <v>73.175796508999994</v>
      </c>
      <c r="D5190" t="s">
        <v>37</v>
      </c>
      <c r="E5190">
        <v>790152.41580322804</v>
      </c>
      <c r="F5190">
        <v>9637471.5659276694</v>
      </c>
      <c r="G5190">
        <f>IF(C5190="","",VLOOKUP(C5190,Classes_detaillees!B:D,Classes_detaillees!C$1,TRUE))</f>
        <v>75</v>
      </c>
      <c r="H5190">
        <f>IF(C5190="","",VLOOKUP(C5190,Classes_finales!B:D,Classes_finales!C$1,TRUE))</f>
        <v>80</v>
      </c>
      <c r="I5190">
        <f t="shared" si="81"/>
        <v>20</v>
      </c>
      <c r="J5190" s="31">
        <f>Classes_finales!$W$30*C5190^3+Classes_finales!$W$31*C5190^2+Classes_finales!$W$32*C5190+Classes_finales!$W$33</f>
        <v>7.6296520039880651</v>
      </c>
      <c r="K5190">
        <f>IF(OR(C5190&lt;10,C5190&gt;450),0,IF(H5190&gt;=MAX(Classes_finales!D:D),$M$1,Donnees_SIG!J5190))</f>
        <v>7.914299999999999</v>
      </c>
      <c r="P5190" t="s">
        <v>39</v>
      </c>
    </row>
    <row r="5191" spans="1:16">
      <c r="A5191" t="s">
        <v>10416</v>
      </c>
      <c r="B5191" t="s">
        <v>10417</v>
      </c>
      <c r="C5191">
        <v>592.21527100000003</v>
      </c>
      <c r="D5191" t="s">
        <v>37</v>
      </c>
      <c r="E5191">
        <v>791479.15790360596</v>
      </c>
      <c r="F5191">
        <v>9639060.6807768997</v>
      </c>
      <c r="G5191">
        <f>IF(C5191="","",VLOOKUP(C5191,Classes_detaillees!B:D,Classes_detaillees!C$1,TRUE))</f>
        <v>595</v>
      </c>
      <c r="H5191">
        <f>IF(C5191="","",VLOOKUP(C5191,Classes_finales!B:D,Classes_finales!C$1,TRUE))</f>
        <v>80</v>
      </c>
      <c r="I5191">
        <f t="shared" si="81"/>
        <v>20</v>
      </c>
      <c r="J5191" s="31">
        <f>Classes_finales!$W$30*C5191^3+Classes_finales!$W$31*C5191^2+Classes_finales!$W$32*C5191+Classes_finales!$W$33</f>
        <v>-3349.2211016256874</v>
      </c>
      <c r="K5191">
        <f>IF(OR(C5191&lt;10,C5191&gt;450),0,IF(H5191&gt;=MAX(Classes_finales!D:D),$M$1,Donnees_SIG!J5191))</f>
        <v>0</v>
      </c>
      <c r="P5191" t="s">
        <v>39</v>
      </c>
    </row>
    <row r="5192" spans="1:16">
      <c r="A5192" t="s">
        <v>10418</v>
      </c>
      <c r="B5192" s="31" t="s">
        <v>10419</v>
      </c>
      <c r="C5192">
        <v>609.31689453000001</v>
      </c>
      <c r="D5192" t="s">
        <v>37</v>
      </c>
      <c r="E5192">
        <v>791265.02484334598</v>
      </c>
      <c r="F5192">
        <v>9638856.0319070406</v>
      </c>
      <c r="G5192">
        <f>IF(C5192="","",VLOOKUP(C5192,Classes_detaillees!B:D,Classes_detaillees!C$1,TRUE))</f>
        <v>610</v>
      </c>
      <c r="H5192">
        <f>IF(C5192="","",VLOOKUP(C5192,Classes_finales!B:D,Classes_finales!C$1,TRUE))</f>
        <v>80</v>
      </c>
      <c r="I5192">
        <f t="shared" si="81"/>
        <v>20</v>
      </c>
      <c r="J5192" s="31">
        <f>Classes_finales!$W$30*C5192^3+Classes_finales!$W$31*C5192^2+Classes_finales!$W$32*C5192+Classes_finales!$W$33</f>
        <v>-3673.4060568623704</v>
      </c>
      <c r="K5192">
        <f>IF(OR(C5192&lt;10,C5192&gt;450),0,IF(H5192&gt;=MAX(Classes_finales!D:D),$M$1,Donnees_SIG!J5192))</f>
        <v>0</v>
      </c>
      <c r="P5192" t="s">
        <v>39</v>
      </c>
    </row>
    <row r="5193" spans="1:16">
      <c r="A5193" t="s">
        <v>10420</v>
      </c>
      <c r="B5193" s="31" t="s">
        <v>10421</v>
      </c>
      <c r="C5193">
        <v>43.819198608000001</v>
      </c>
      <c r="D5193" t="s">
        <v>37</v>
      </c>
      <c r="E5193">
        <v>782291.79217035603</v>
      </c>
      <c r="F5193">
        <v>9635924.7397146896</v>
      </c>
      <c r="G5193">
        <f>IF(C5193="","",VLOOKUP(C5193,Classes_detaillees!B:D,Classes_detaillees!C$1,TRUE))</f>
        <v>45</v>
      </c>
      <c r="H5193">
        <f>IF(C5193="","",VLOOKUP(C5193,Classes_finales!B:D,Classes_finales!C$1,TRUE))</f>
        <v>50</v>
      </c>
      <c r="I5193">
        <f t="shared" si="81"/>
        <v>20</v>
      </c>
      <c r="J5193" s="31">
        <f>Classes_finales!$W$30*C5193^3+Classes_finales!$W$31*C5193^2+Classes_finales!$W$32*C5193+Classes_finales!$W$33</f>
        <v>4.5571168759804994</v>
      </c>
      <c r="K5193">
        <f>IF(OR(C5193&lt;10,C5193&gt;450),0,IF(H5193&gt;=MAX(Classes_finales!D:D),$M$1,Donnees_SIG!J5193))</f>
        <v>4.5571168759804994</v>
      </c>
      <c r="P5193" t="s">
        <v>39</v>
      </c>
    </row>
    <row r="5194" spans="1:16">
      <c r="A5194" t="s">
        <v>10422</v>
      </c>
      <c r="B5194" t="s">
        <v>10423</v>
      </c>
      <c r="C5194">
        <v>10.368700026999999</v>
      </c>
      <c r="D5194" t="s">
        <v>37</v>
      </c>
      <c r="E5194">
        <v>790414.83589415904</v>
      </c>
      <c r="F5194">
        <v>9637428.7573574297</v>
      </c>
      <c r="G5194">
        <f>IF(C5194="","",VLOOKUP(C5194,Classes_detaillees!B:D,Classes_detaillees!C$1,TRUE))</f>
        <v>15</v>
      </c>
      <c r="H5194">
        <f>IF(C5194="","",VLOOKUP(C5194,Classes_finales!B:D,Classes_finales!C$1,TRUE))</f>
        <v>15</v>
      </c>
      <c r="I5194">
        <f t="shared" si="81"/>
        <v>20</v>
      </c>
      <c r="J5194" s="31">
        <f>Classes_finales!$W$30*C5194^3+Classes_finales!$W$31*C5194^2+Classes_finales!$W$32*C5194+Classes_finales!$W$33</f>
        <v>0.32650613367866133</v>
      </c>
      <c r="K5194">
        <f>IF(OR(C5194&lt;10,C5194&gt;450),0,IF(H5194&gt;=MAX(Classes_finales!D:D),$M$1,Donnees_SIG!J5194))</f>
        <v>0.32650613367866133</v>
      </c>
      <c r="P5194" t="s">
        <v>39</v>
      </c>
    </row>
    <row r="5195" spans="1:16">
      <c r="A5195" t="s">
        <v>10424</v>
      </c>
      <c r="B5195" t="s">
        <v>10425</v>
      </c>
      <c r="C5195">
        <v>31.086700439000001</v>
      </c>
      <c r="D5195" t="s">
        <v>37</v>
      </c>
      <c r="E5195">
        <v>783379.45736768702</v>
      </c>
      <c r="F5195">
        <v>9636905.6464428604</v>
      </c>
      <c r="G5195">
        <f>IF(C5195="","",VLOOKUP(C5195,Classes_detaillees!B:D,Classes_detaillees!C$1,TRUE))</f>
        <v>35</v>
      </c>
      <c r="H5195">
        <f>IF(C5195="","",VLOOKUP(C5195,Classes_finales!B:D,Classes_finales!C$1,TRUE))</f>
        <v>35</v>
      </c>
      <c r="I5195">
        <f t="shared" si="81"/>
        <v>20</v>
      </c>
      <c r="J5195" s="31">
        <f>Classes_finales!$W$30*C5195^3+Classes_finales!$W$31*C5195^2+Classes_finales!$W$32*C5195+Classes_finales!$W$33</f>
        <v>2.8163425902799566</v>
      </c>
      <c r="K5195">
        <f>IF(OR(C5195&lt;10,C5195&gt;450),0,IF(H5195&gt;=MAX(Classes_finales!D:D),$M$1,Donnees_SIG!J5195))</f>
        <v>2.8163425902799566</v>
      </c>
      <c r="P5195" t="s">
        <v>39</v>
      </c>
    </row>
    <row r="5196" spans="1:16">
      <c r="A5196" t="s">
        <v>10426</v>
      </c>
      <c r="B5196" t="s">
        <v>10427</v>
      </c>
      <c r="C5196">
        <v>29.487499237000002</v>
      </c>
      <c r="D5196" t="s">
        <v>37</v>
      </c>
      <c r="E5196">
        <v>790898.67803841399</v>
      </c>
      <c r="F5196">
        <v>9638168.2088711504</v>
      </c>
      <c r="G5196">
        <f>IF(C5196="","",VLOOKUP(C5196,Classes_detaillees!B:D,Classes_detaillees!C$1,TRUE))</f>
        <v>30</v>
      </c>
      <c r="H5196">
        <f>IF(C5196="","",VLOOKUP(C5196,Classes_finales!B:D,Classes_finales!C$1,TRUE))</f>
        <v>30</v>
      </c>
      <c r="I5196">
        <f t="shared" si="81"/>
        <v>20</v>
      </c>
      <c r="J5196" s="31">
        <f>Classes_finales!$W$30*C5196^3+Classes_finales!$W$31*C5196^2+Classes_finales!$W$32*C5196+Classes_finales!$W$33</f>
        <v>2.6002714021227171</v>
      </c>
      <c r="K5196">
        <f>IF(OR(C5196&lt;10,C5196&gt;450),0,IF(H5196&gt;=MAX(Classes_finales!D:D),$M$1,Donnees_SIG!J5196))</f>
        <v>2.6002714021227171</v>
      </c>
      <c r="P5196" t="s">
        <v>39</v>
      </c>
    </row>
    <row r="5197" spans="1:16">
      <c r="A5197" t="s">
        <v>10428</v>
      </c>
      <c r="B5197" s="31" t="s">
        <v>10429</v>
      </c>
      <c r="C5197">
        <v>344.40719603999997</v>
      </c>
      <c r="D5197" t="s">
        <v>37</v>
      </c>
      <c r="E5197">
        <v>783161.87346937298</v>
      </c>
      <c r="F5197">
        <v>9636476.1629312392</v>
      </c>
      <c r="G5197">
        <f>IF(C5197="","",VLOOKUP(C5197,Classes_detaillees!B:D,Classes_detaillees!C$1,TRUE))</f>
        <v>345</v>
      </c>
      <c r="H5197">
        <f>IF(C5197="","",VLOOKUP(C5197,Classes_finales!B:D,Classes_finales!C$1,TRUE))</f>
        <v>80</v>
      </c>
      <c r="I5197">
        <f t="shared" si="81"/>
        <v>20</v>
      </c>
      <c r="J5197" s="31">
        <f>Classes_finales!$W$30*C5197^3+Classes_finales!$W$31*C5197^2+Classes_finales!$W$32*C5197+Classes_finales!$W$33</f>
        <v>-536.97129451573903</v>
      </c>
      <c r="K5197">
        <f>IF(OR(C5197&lt;10,C5197&gt;450),0,IF(H5197&gt;=MAX(Classes_finales!D:D),$M$1,Donnees_SIG!J5197))</f>
        <v>7.914299999999999</v>
      </c>
      <c r="P5197" t="s">
        <v>39</v>
      </c>
    </row>
    <row r="5198" spans="1:16">
      <c r="A5198" t="s">
        <v>10430</v>
      </c>
      <c r="B5198" s="31" t="s">
        <v>10431</v>
      </c>
      <c r="C5198">
        <v>48.977600098000003</v>
      </c>
      <c r="D5198" t="s">
        <v>37</v>
      </c>
      <c r="E5198">
        <v>790571.82962529303</v>
      </c>
      <c r="F5198">
        <v>9638360.8046320304</v>
      </c>
      <c r="G5198">
        <f>IF(C5198="","",VLOOKUP(C5198,Classes_detaillees!B:D,Classes_detaillees!C$1,TRUE))</f>
        <v>50</v>
      </c>
      <c r="H5198">
        <f>IF(C5198="","",VLOOKUP(C5198,Classes_finales!B:D,Classes_finales!C$1,TRUE))</f>
        <v>50</v>
      </c>
      <c r="I5198">
        <f t="shared" si="81"/>
        <v>20</v>
      </c>
      <c r="J5198" s="31">
        <f>Classes_finales!$W$30*C5198^3+Classes_finales!$W$31*C5198^2+Classes_finales!$W$32*C5198+Classes_finales!$W$33</f>
        <v>5.2367425855127543</v>
      </c>
      <c r="K5198">
        <f>IF(OR(C5198&lt;10,C5198&gt;450),0,IF(H5198&gt;=MAX(Classes_finales!D:D),$M$1,Donnees_SIG!J5198))</f>
        <v>5.2367425855127543</v>
      </c>
      <c r="P5198" t="s">
        <v>39</v>
      </c>
    </row>
    <row r="5199" spans="1:16">
      <c r="A5199" t="s">
        <v>10432</v>
      </c>
      <c r="B5199" t="s">
        <v>10433</v>
      </c>
      <c r="C5199">
        <v>63.821998596</v>
      </c>
      <c r="D5199" t="s">
        <v>37</v>
      </c>
      <c r="E5199">
        <v>789815.12994061701</v>
      </c>
      <c r="F5199">
        <v>9637311.2771316804</v>
      </c>
      <c r="G5199">
        <f>IF(C5199="","",VLOOKUP(C5199,Classes_detaillees!B:D,Classes_detaillees!C$1,TRUE))</f>
        <v>65</v>
      </c>
      <c r="H5199">
        <f>IF(C5199="","",VLOOKUP(C5199,Classes_finales!B:D,Classes_finales!C$1,TRUE))</f>
        <v>70</v>
      </c>
      <c r="I5199">
        <f t="shared" si="81"/>
        <v>20</v>
      </c>
      <c r="J5199" s="31">
        <f>Classes_finales!$W$30*C5199^3+Classes_finales!$W$31*C5199^2+Classes_finales!$W$32*C5199+Classes_finales!$W$33</f>
        <v>6.9156603000110337</v>
      </c>
      <c r="K5199">
        <f>IF(OR(C5199&lt;10,C5199&gt;450),0,IF(H5199&gt;=MAX(Classes_finales!D:D),$M$1,Donnees_SIG!J5199))</f>
        <v>6.9156603000110337</v>
      </c>
      <c r="P5199" t="s">
        <v>39</v>
      </c>
    </row>
    <row r="5200" spans="1:16">
      <c r="A5200" t="s">
        <v>10434</v>
      </c>
      <c r="B5200" t="s">
        <v>10435</v>
      </c>
      <c r="C5200">
        <v>49.048999786000003</v>
      </c>
      <c r="D5200" t="s">
        <v>37</v>
      </c>
      <c r="E5200">
        <v>791817.79577190499</v>
      </c>
      <c r="F5200">
        <v>9639438.9203489702</v>
      </c>
      <c r="G5200">
        <f>IF(C5200="","",VLOOKUP(C5200,Classes_detaillees!B:D,Classes_detaillees!C$1,TRUE))</f>
        <v>50</v>
      </c>
      <c r="H5200">
        <f>IF(C5200="","",VLOOKUP(C5200,Classes_finales!B:D,Classes_finales!C$1,TRUE))</f>
        <v>50</v>
      </c>
      <c r="I5200">
        <f t="shared" si="81"/>
        <v>20</v>
      </c>
      <c r="J5200" s="31">
        <f>Classes_finales!$W$30*C5200^3+Classes_finales!$W$31*C5200^2+Classes_finales!$W$32*C5200+Classes_finales!$W$33</f>
        <v>5.2459117534364097</v>
      </c>
      <c r="K5200">
        <f>IF(OR(C5200&lt;10,C5200&gt;450),0,IF(H5200&gt;=MAX(Classes_finales!D:D),$M$1,Donnees_SIG!J5200))</f>
        <v>5.2459117534364097</v>
      </c>
      <c r="P5200" t="s">
        <v>39</v>
      </c>
    </row>
    <row r="5201" spans="1:16">
      <c r="A5201" t="s">
        <v>10436</v>
      </c>
      <c r="B5201" s="31" t="s">
        <v>10437</v>
      </c>
      <c r="C5201">
        <v>102.13269806</v>
      </c>
      <c r="D5201" t="s">
        <v>37</v>
      </c>
      <c r="E5201">
        <v>791086.74688939203</v>
      </c>
      <c r="F5201">
        <v>9638711.2373642605</v>
      </c>
      <c r="G5201">
        <f>IF(C5201="","",VLOOKUP(C5201,Classes_detaillees!B:D,Classes_detaillees!C$1,TRUE))</f>
        <v>105</v>
      </c>
      <c r="H5201">
        <f>IF(C5201="","",VLOOKUP(C5201,Classes_finales!B:D,Classes_finales!C$1,TRUE))</f>
        <v>80</v>
      </c>
      <c r="I5201">
        <f t="shared" si="81"/>
        <v>20</v>
      </c>
      <c r="J5201" s="31">
        <f>Classes_finales!$W$30*C5201^3+Classes_finales!$W$31*C5201^2+Classes_finales!$W$32*C5201+Classes_finales!$W$33</f>
        <v>6.9749408988360919</v>
      </c>
      <c r="K5201">
        <f>IF(OR(C5201&lt;10,C5201&gt;450),0,IF(H5201&gt;=MAX(Classes_finales!D:D),$M$1,Donnees_SIG!J5201))</f>
        <v>7.914299999999999</v>
      </c>
      <c r="P5201" t="s">
        <v>39</v>
      </c>
    </row>
    <row r="5202" spans="1:16">
      <c r="A5202" t="s">
        <v>10438</v>
      </c>
      <c r="B5202" s="31" t="s">
        <v>10439</v>
      </c>
      <c r="C5202">
        <v>354.00180053999998</v>
      </c>
      <c r="D5202" t="s">
        <v>37</v>
      </c>
      <c r="E5202">
        <v>792961.000358989</v>
      </c>
      <c r="F5202">
        <v>9639062.6959349792</v>
      </c>
      <c r="G5202">
        <f>IF(C5202="","",VLOOKUP(C5202,Classes_detaillees!B:D,Classes_detaillees!C$1,TRUE))</f>
        <v>355</v>
      </c>
      <c r="H5202">
        <f>IF(C5202="","",VLOOKUP(C5202,Classes_finales!B:D,Classes_finales!C$1,TRUE))</f>
        <v>80</v>
      </c>
      <c r="I5202">
        <f t="shared" si="81"/>
        <v>20</v>
      </c>
      <c r="J5202" s="31">
        <f>Classes_finales!$W$30*C5202^3+Classes_finales!$W$31*C5202^2+Classes_finales!$W$32*C5202+Classes_finales!$W$33</f>
        <v>-591.8878112781349</v>
      </c>
      <c r="K5202">
        <f>IF(OR(C5202&lt;10,C5202&gt;450),0,IF(H5202&gt;=MAX(Classes_finales!D:D),$M$1,Donnees_SIG!J5202))</f>
        <v>7.914299999999999</v>
      </c>
      <c r="P5202" t="s">
        <v>39</v>
      </c>
    </row>
    <row r="5203" spans="1:16">
      <c r="A5203" t="s">
        <v>10440</v>
      </c>
      <c r="B5203" t="s">
        <v>10441</v>
      </c>
      <c r="C5203">
        <v>311.24960327000002</v>
      </c>
      <c r="D5203" t="s">
        <v>37</v>
      </c>
      <c r="E5203">
        <v>791508.42324491404</v>
      </c>
      <c r="F5203">
        <v>9638585.7472668793</v>
      </c>
      <c r="G5203">
        <f>IF(C5203="","",VLOOKUP(C5203,Classes_detaillees!B:D,Classes_detaillees!C$1,TRUE))</f>
        <v>315</v>
      </c>
      <c r="H5203">
        <f>IF(C5203="","",VLOOKUP(C5203,Classes_finales!B:D,Classes_finales!C$1,TRUE))</f>
        <v>80</v>
      </c>
      <c r="I5203">
        <f t="shared" si="81"/>
        <v>20</v>
      </c>
      <c r="J5203" s="31">
        <f>Classes_finales!$W$30*C5203^3+Classes_finales!$W$31*C5203^2+Classes_finales!$W$32*C5203+Classes_finales!$W$33</f>
        <v>-372.69399893044681</v>
      </c>
      <c r="K5203">
        <f>IF(OR(C5203&lt;10,C5203&gt;450),0,IF(H5203&gt;=MAX(Classes_finales!D:D),$M$1,Donnees_SIG!J5203))</f>
        <v>7.914299999999999</v>
      </c>
      <c r="P5203" t="s">
        <v>39</v>
      </c>
    </row>
    <row r="5204" spans="1:16">
      <c r="A5204" t="s">
        <v>10442</v>
      </c>
      <c r="B5204" s="31" t="s">
        <v>10443</v>
      </c>
      <c r="C5204">
        <v>8.4125995636000006</v>
      </c>
      <c r="D5204" t="s">
        <v>37</v>
      </c>
      <c r="E5204">
        <v>790626.45892374497</v>
      </c>
      <c r="F5204">
        <v>9637568.5792216491</v>
      </c>
      <c r="G5204">
        <f>IF(C5204="","",VLOOKUP(C5204,Classes_detaillees!B:D,Classes_detaillees!C$1,TRUE))</f>
        <v>10</v>
      </c>
      <c r="H5204">
        <f>IF(C5204="","",VLOOKUP(C5204,Classes_finales!B:D,Classes_finales!C$1,TRUE))</f>
        <v>10</v>
      </c>
      <c r="I5204">
        <f t="shared" si="81"/>
        <v>20</v>
      </c>
      <c r="J5204" s="31">
        <f>Classes_finales!$W$30*C5204^3+Classes_finales!$W$31*C5204^2+Classes_finales!$W$32*C5204+Classes_finales!$W$33</f>
        <v>0.1447674427253447</v>
      </c>
      <c r="K5204">
        <f>IF(OR(C5204&lt;10,C5204&gt;450),0,IF(H5204&gt;=MAX(Classes_finales!D:D),$M$1,Donnees_SIG!J5204))</f>
        <v>0</v>
      </c>
      <c r="P5204" t="s">
        <v>39</v>
      </c>
    </row>
    <row r="5205" spans="1:16">
      <c r="A5205" t="s">
        <v>10444</v>
      </c>
      <c r="B5205" t="s">
        <v>10445</v>
      </c>
      <c r="C5205">
        <v>83.539497374999996</v>
      </c>
      <c r="D5205" t="s">
        <v>37</v>
      </c>
      <c r="E5205">
        <v>783013.84938453103</v>
      </c>
      <c r="F5205">
        <v>9635872.0159664694</v>
      </c>
      <c r="G5205">
        <f>IF(C5205="","",VLOOKUP(C5205,Classes_detaillees!B:D,Classes_detaillees!C$1,TRUE))</f>
        <v>85</v>
      </c>
      <c r="H5205">
        <f>IF(C5205="","",VLOOKUP(C5205,Classes_finales!B:D,Classes_finales!C$1,TRUE))</f>
        <v>80</v>
      </c>
      <c r="I5205">
        <f t="shared" si="81"/>
        <v>20</v>
      </c>
      <c r="J5205" s="31">
        <f>Classes_finales!$W$30*C5205^3+Classes_finales!$W$31*C5205^2+Classes_finales!$W$32*C5205+Classes_finales!$W$33</f>
        <v>7.9689737168897281</v>
      </c>
      <c r="K5205">
        <f>IF(OR(C5205&lt;10,C5205&gt;450),0,IF(H5205&gt;=MAX(Classes_finales!D:D),$M$1,Donnees_SIG!J5205))</f>
        <v>7.914299999999999</v>
      </c>
      <c r="P5205" t="s">
        <v>39</v>
      </c>
    </row>
    <row r="5206" spans="1:16">
      <c r="A5206" t="s">
        <v>10446</v>
      </c>
      <c r="B5206" s="31" t="s">
        <v>10447</v>
      </c>
      <c r="C5206">
        <v>194.7124939</v>
      </c>
      <c r="D5206" t="s">
        <v>37</v>
      </c>
      <c r="E5206">
        <v>783176.84285454999</v>
      </c>
      <c r="F5206">
        <v>9635563.8632797692</v>
      </c>
      <c r="G5206">
        <f>IF(C5206="","",VLOOKUP(C5206,Classes_detaillees!B:D,Classes_detaillees!C$1,TRUE))</f>
        <v>195</v>
      </c>
      <c r="H5206">
        <f>IF(C5206="","",VLOOKUP(C5206,Classes_finales!B:D,Classes_finales!C$1,TRUE))</f>
        <v>80</v>
      </c>
      <c r="I5206">
        <f t="shared" si="81"/>
        <v>20</v>
      </c>
      <c r="J5206" s="31">
        <f>Classes_finales!$W$30*C5206^3+Classes_finales!$W$31*C5206^2+Classes_finales!$W$32*C5206+Classes_finales!$W$33</f>
        <v>-53.632578956132917</v>
      </c>
      <c r="K5206">
        <f>IF(OR(C5206&lt;10,C5206&gt;450),0,IF(H5206&gt;=MAX(Classes_finales!D:D),$M$1,Donnees_SIG!J5206))</f>
        <v>7.914299999999999</v>
      </c>
      <c r="P5206" t="s">
        <v>39</v>
      </c>
    </row>
    <row r="5207" spans="1:16">
      <c r="A5207" t="s">
        <v>10448</v>
      </c>
      <c r="B5207" t="s">
        <v>10449</v>
      </c>
      <c r="C5207">
        <v>16.297899246</v>
      </c>
      <c r="D5207" t="s">
        <v>37</v>
      </c>
      <c r="E5207">
        <v>790284.781795574</v>
      </c>
      <c r="F5207">
        <v>9638955.0711673293</v>
      </c>
      <c r="G5207">
        <f>IF(C5207="","",VLOOKUP(C5207,Classes_detaillees!B:D,Classes_detaillees!C$1,TRUE))</f>
        <v>20</v>
      </c>
      <c r="H5207">
        <f>IF(C5207="","",VLOOKUP(C5207,Classes_finales!B:D,Classes_finales!C$1,TRUE))</f>
        <v>30</v>
      </c>
      <c r="I5207">
        <f t="shared" si="81"/>
        <v>20</v>
      </c>
      <c r="J5207" s="31">
        <f>Classes_finales!$W$30*C5207^3+Classes_finales!$W$31*C5207^2+Classes_finales!$W$32*C5207+Classes_finales!$W$33</f>
        <v>0.94743635537341153</v>
      </c>
      <c r="K5207">
        <f>IF(OR(C5207&lt;10,C5207&gt;450),0,IF(H5207&gt;=MAX(Classes_finales!D:D),$M$1,Donnees_SIG!J5207))</f>
        <v>0.94743635537341153</v>
      </c>
      <c r="P5207" t="s">
        <v>39</v>
      </c>
    </row>
    <row r="5208" spans="1:16">
      <c r="A5208" t="s">
        <v>10450</v>
      </c>
      <c r="B5208" s="31" t="s">
        <v>10451</v>
      </c>
      <c r="C5208">
        <v>53.429000854000002</v>
      </c>
      <c r="D5208" t="s">
        <v>37</v>
      </c>
      <c r="E5208">
        <v>783156.23119516298</v>
      </c>
      <c r="F5208">
        <v>9636107.2313837893</v>
      </c>
      <c r="G5208">
        <f>IF(C5208="","",VLOOKUP(C5208,Classes_detaillees!B:D,Classes_detaillees!C$1,TRUE))</f>
        <v>55</v>
      </c>
      <c r="H5208">
        <f>IF(C5208="","",VLOOKUP(C5208,Classes_finales!B:D,Classes_finales!C$1,TRUE))</f>
        <v>60</v>
      </c>
      <c r="I5208">
        <f t="shared" si="81"/>
        <v>20</v>
      </c>
      <c r="J5208" s="31">
        <f>Classes_finales!$W$30*C5208^3+Classes_finales!$W$31*C5208^2+Classes_finales!$W$32*C5208+Classes_finales!$W$33</f>
        <v>5.7922274038329515</v>
      </c>
      <c r="K5208">
        <f>IF(OR(C5208&lt;10,C5208&gt;450),0,IF(H5208&gt;=MAX(Classes_finales!D:D),$M$1,Donnees_SIG!J5208))</f>
        <v>5.7922274038329515</v>
      </c>
      <c r="P5208" t="s">
        <v>39</v>
      </c>
    </row>
    <row r="5209" spans="1:16">
      <c r="A5209" t="s">
        <v>10452</v>
      </c>
      <c r="B5209" t="s">
        <v>10453</v>
      </c>
      <c r="C5209">
        <v>118.52339935000001</v>
      </c>
      <c r="D5209" t="s">
        <v>37</v>
      </c>
      <c r="E5209">
        <v>790517.99702241295</v>
      </c>
      <c r="F5209">
        <v>9638088.21435198</v>
      </c>
      <c r="G5209">
        <f>IF(C5209="","",VLOOKUP(C5209,Classes_detaillees!B:D,Classes_detaillees!C$1,TRUE))</f>
        <v>120</v>
      </c>
      <c r="H5209">
        <f>IF(C5209="","",VLOOKUP(C5209,Classes_finales!B:D,Classes_finales!C$1,TRUE))</f>
        <v>80</v>
      </c>
      <c r="I5209">
        <f t="shared" si="81"/>
        <v>20</v>
      </c>
      <c r="J5209" s="31">
        <f>Classes_finales!$W$30*C5209^3+Classes_finales!$W$31*C5209^2+Classes_finales!$W$32*C5209+Classes_finales!$W$33</f>
        <v>3.8715818841262739</v>
      </c>
      <c r="K5209">
        <f>IF(OR(C5209&lt;10,C5209&gt;450),0,IF(H5209&gt;=MAX(Classes_finales!D:D),$M$1,Donnees_SIG!J5209))</f>
        <v>7.914299999999999</v>
      </c>
      <c r="P5209" t="s">
        <v>39</v>
      </c>
    </row>
    <row r="5210" spans="1:16">
      <c r="A5210" t="s">
        <v>10454</v>
      </c>
      <c r="B5210" t="s">
        <v>10455</v>
      </c>
      <c r="C5210">
        <v>88.752799988000007</v>
      </c>
      <c r="D5210" t="s">
        <v>37</v>
      </c>
      <c r="E5210">
        <v>790857.53918397205</v>
      </c>
      <c r="F5210">
        <v>9637091.0619971696</v>
      </c>
      <c r="G5210">
        <f>IF(C5210="","",VLOOKUP(C5210,Classes_detaillees!B:D,Classes_detaillees!C$1,TRUE))</f>
        <v>90</v>
      </c>
      <c r="H5210">
        <f>IF(C5210="","",VLOOKUP(C5210,Classes_finales!B:D,Classes_finales!C$1,TRUE))</f>
        <v>80</v>
      </c>
      <c r="I5210">
        <f t="shared" si="81"/>
        <v>20</v>
      </c>
      <c r="J5210" s="31">
        <f>Classes_finales!$W$30*C5210^3+Classes_finales!$W$31*C5210^2+Classes_finales!$W$32*C5210+Classes_finales!$W$33</f>
        <v>7.9196434958020934</v>
      </c>
      <c r="K5210">
        <f>IF(OR(C5210&lt;10,C5210&gt;450),0,IF(H5210&gt;=MAX(Classes_finales!D:D),$M$1,Donnees_SIG!J5210))</f>
        <v>7.914299999999999</v>
      </c>
      <c r="P5210" t="s">
        <v>39</v>
      </c>
    </row>
    <row r="5211" spans="1:16">
      <c r="A5211" t="s">
        <v>10456</v>
      </c>
      <c r="B5211" t="s">
        <v>10457</v>
      </c>
      <c r="C5211">
        <v>50.796600341999998</v>
      </c>
      <c r="D5211" t="s">
        <v>37</v>
      </c>
      <c r="E5211">
        <v>791400.00097377505</v>
      </c>
      <c r="F5211">
        <v>9638471.3927330691</v>
      </c>
      <c r="G5211">
        <f>IF(C5211="","",VLOOKUP(C5211,Classes_detaillees!B:D,Classes_detaillees!C$1,TRUE))</f>
        <v>55</v>
      </c>
      <c r="H5211">
        <f>IF(C5211="","",VLOOKUP(C5211,Classes_finales!B:D,Classes_finales!C$1,TRUE))</f>
        <v>60</v>
      </c>
      <c r="I5211">
        <f t="shared" si="81"/>
        <v>20</v>
      </c>
      <c r="J5211" s="31">
        <f>Classes_finales!$W$30*C5211^3+Classes_finales!$W$31*C5211^2+Classes_finales!$W$32*C5211+Classes_finales!$W$33</f>
        <v>5.4678708157087836</v>
      </c>
      <c r="K5211">
        <f>IF(OR(C5211&lt;10,C5211&gt;450),0,IF(H5211&gt;=MAX(Classes_finales!D:D),$M$1,Donnees_SIG!J5211))</f>
        <v>5.4678708157087836</v>
      </c>
      <c r="P5211" t="s">
        <v>39</v>
      </c>
    </row>
    <row r="5212" spans="1:16">
      <c r="A5212" t="s">
        <v>10458</v>
      </c>
      <c r="B5212" t="s">
        <v>10459</v>
      </c>
      <c r="C5212">
        <v>31.657199859999999</v>
      </c>
      <c r="D5212" t="s">
        <v>37</v>
      </c>
      <c r="E5212">
        <v>783508.84813433303</v>
      </c>
      <c r="F5212">
        <v>9636869.9702924397</v>
      </c>
      <c r="G5212">
        <f>IF(C5212="","",VLOOKUP(C5212,Classes_detaillees!B:D,Classes_detaillees!C$1,TRUE))</f>
        <v>35</v>
      </c>
      <c r="H5212">
        <f>IF(C5212="","",VLOOKUP(C5212,Classes_finales!B:D,Classes_finales!C$1,TRUE))</f>
        <v>35</v>
      </c>
      <c r="I5212">
        <f t="shared" si="81"/>
        <v>20</v>
      </c>
      <c r="J5212" s="31">
        <f>Classes_finales!$W$30*C5212^3+Classes_finales!$W$31*C5212^2+Classes_finales!$W$32*C5212+Classes_finales!$W$33</f>
        <v>2.8938637619278373</v>
      </c>
      <c r="K5212">
        <f>IF(OR(C5212&lt;10,C5212&gt;450),0,IF(H5212&gt;=MAX(Classes_finales!D:D),$M$1,Donnees_SIG!J5212))</f>
        <v>2.8938637619278373</v>
      </c>
      <c r="P5212" t="s">
        <v>39</v>
      </c>
    </row>
    <row r="5213" spans="1:16">
      <c r="A5213" t="s">
        <v>10460</v>
      </c>
      <c r="B5213" t="s">
        <v>10461</v>
      </c>
      <c r="C5213">
        <v>104.01280212</v>
      </c>
      <c r="D5213" t="s">
        <v>37</v>
      </c>
      <c r="E5213">
        <v>783543.24344878702</v>
      </c>
      <c r="F5213">
        <v>9637060.65496099</v>
      </c>
      <c r="G5213">
        <f>IF(C5213="","",VLOOKUP(C5213,Classes_detaillees!B:D,Classes_detaillees!C$1,TRUE))</f>
        <v>105</v>
      </c>
      <c r="H5213">
        <f>IF(C5213="","",VLOOKUP(C5213,Classes_finales!B:D,Classes_finales!C$1,TRUE))</f>
        <v>80</v>
      </c>
      <c r="I5213">
        <f t="shared" si="81"/>
        <v>20</v>
      </c>
      <c r="J5213" s="31">
        <f>Classes_finales!$W$30*C5213^3+Classes_finales!$W$31*C5213^2+Classes_finales!$W$32*C5213+Classes_finales!$W$33</f>
        <v>6.7360979647699573</v>
      </c>
      <c r="K5213">
        <f>IF(OR(C5213&lt;10,C5213&gt;450),0,IF(H5213&gt;=MAX(Classes_finales!D:D),$M$1,Donnees_SIG!J5213))</f>
        <v>7.914299999999999</v>
      </c>
      <c r="P5213" t="s">
        <v>39</v>
      </c>
    </row>
    <row r="5214" spans="1:16">
      <c r="A5214" t="s">
        <v>10462</v>
      </c>
      <c r="B5214" t="s">
        <v>10463</v>
      </c>
      <c r="C5214">
        <v>79.832702636999997</v>
      </c>
      <c r="D5214" t="s">
        <v>37</v>
      </c>
      <c r="E5214">
        <v>790842.281246703</v>
      </c>
      <c r="F5214">
        <v>9638161.7132514995</v>
      </c>
      <c r="G5214">
        <f>IF(C5214="","",VLOOKUP(C5214,Classes_detaillees!B:D,Classes_detaillees!C$1,TRUE))</f>
        <v>80</v>
      </c>
      <c r="H5214">
        <f>IF(C5214="","",VLOOKUP(C5214,Classes_finales!B:D,Classes_finales!C$1,TRUE))</f>
        <v>80</v>
      </c>
      <c r="I5214">
        <f t="shared" si="81"/>
        <v>20</v>
      </c>
      <c r="J5214" s="31">
        <f>Classes_finales!$W$30*C5214^3+Classes_finales!$W$31*C5214^2+Classes_finales!$W$32*C5214+Classes_finales!$W$33</f>
        <v>7.9100616194491007</v>
      </c>
      <c r="K5214">
        <f>IF(OR(C5214&lt;10,C5214&gt;450),0,IF(H5214&gt;=MAX(Classes_finales!D:D),$M$1,Donnees_SIG!J5214))</f>
        <v>7.914299999999999</v>
      </c>
      <c r="P5214" t="s">
        <v>39</v>
      </c>
    </row>
    <row r="5215" spans="1:16">
      <c r="A5215" t="s">
        <v>10464</v>
      </c>
      <c r="B5215" t="s">
        <v>10465</v>
      </c>
      <c r="C5215">
        <v>124.50669861</v>
      </c>
      <c r="D5215" t="s">
        <v>37</v>
      </c>
      <c r="E5215">
        <v>790381.69682522595</v>
      </c>
      <c r="F5215">
        <v>9636809.9181648996</v>
      </c>
      <c r="G5215">
        <f>IF(C5215="","",VLOOKUP(C5215,Classes_detaillees!B:D,Classes_detaillees!C$1,TRUE))</f>
        <v>125</v>
      </c>
      <c r="H5215">
        <f>IF(C5215="","",VLOOKUP(C5215,Classes_finales!B:D,Classes_finales!C$1,TRUE))</f>
        <v>80</v>
      </c>
      <c r="I5215">
        <f t="shared" si="81"/>
        <v>20</v>
      </c>
      <c r="J5215" s="31">
        <f>Classes_finales!$W$30*C5215^3+Classes_finales!$W$31*C5215^2+Classes_finales!$W$32*C5215+Classes_finales!$W$33</f>
        <v>2.1090981052096907</v>
      </c>
      <c r="K5215">
        <f>IF(OR(C5215&lt;10,C5215&gt;450),0,IF(H5215&gt;=MAX(Classes_finales!D:D),$M$1,Donnees_SIG!J5215))</f>
        <v>7.914299999999999</v>
      </c>
      <c r="P5215" t="s">
        <v>39</v>
      </c>
    </row>
    <row r="5216" spans="1:16">
      <c r="A5216" t="s">
        <v>10466</v>
      </c>
      <c r="B5216" t="s">
        <v>10467</v>
      </c>
      <c r="C5216">
        <v>38.217498779000003</v>
      </c>
      <c r="D5216" t="s">
        <v>37</v>
      </c>
      <c r="E5216">
        <v>793432.01417120802</v>
      </c>
      <c r="F5216">
        <v>9638928.4005088601</v>
      </c>
      <c r="G5216">
        <f>IF(C5216="","",VLOOKUP(C5216,Classes_detaillees!B:D,Classes_detaillees!C$1,TRUE))</f>
        <v>40</v>
      </c>
      <c r="H5216">
        <f>IF(C5216="","",VLOOKUP(C5216,Classes_finales!B:D,Classes_finales!C$1,TRUE))</f>
        <v>40</v>
      </c>
      <c r="I5216">
        <f t="shared" si="81"/>
        <v>20</v>
      </c>
      <c r="J5216" s="31">
        <f>Classes_finales!$W$30*C5216^3+Classes_finales!$W$31*C5216^2+Classes_finales!$W$32*C5216+Classes_finales!$W$33</f>
        <v>3.7937533919251094</v>
      </c>
      <c r="K5216">
        <f>IF(OR(C5216&lt;10,C5216&gt;450),0,IF(H5216&gt;=MAX(Classes_finales!D:D),$M$1,Donnees_SIG!J5216))</f>
        <v>3.7937533919251094</v>
      </c>
      <c r="P5216" t="s">
        <v>39</v>
      </c>
    </row>
    <row r="5217" spans="1:16">
      <c r="A5217" t="s">
        <v>10468</v>
      </c>
      <c r="B5217" s="31" t="s">
        <v>10469</v>
      </c>
      <c r="C5217">
        <v>52.679901123</v>
      </c>
      <c r="D5217" t="s">
        <v>37</v>
      </c>
      <c r="E5217">
        <v>790513.02442880999</v>
      </c>
      <c r="F5217">
        <v>9637179.3036505207</v>
      </c>
      <c r="G5217">
        <f>IF(C5217="","",VLOOKUP(C5217,Classes_detaillees!B:D,Classes_detaillees!C$1,TRUE))</f>
        <v>55</v>
      </c>
      <c r="H5217">
        <f>IF(C5217="","",VLOOKUP(C5217,Classes_finales!B:D,Classes_finales!C$1,TRUE))</f>
        <v>60</v>
      </c>
      <c r="I5217">
        <f t="shared" si="81"/>
        <v>20</v>
      </c>
      <c r="J5217" s="31">
        <f>Classes_finales!$W$30*C5217^3+Classes_finales!$W$31*C5217^2+Classes_finales!$W$32*C5217+Classes_finales!$W$33</f>
        <v>5.7012490224543324</v>
      </c>
      <c r="K5217">
        <f>IF(OR(C5217&lt;10,C5217&gt;450),0,IF(H5217&gt;=MAX(Classes_finales!D:D),$M$1,Donnees_SIG!J5217))</f>
        <v>5.7012490224543324</v>
      </c>
      <c r="P5217" t="s">
        <v>39</v>
      </c>
    </row>
    <row r="5218" spans="1:16">
      <c r="A5218" t="s">
        <v>10470</v>
      </c>
      <c r="B5218" s="31" t="s">
        <v>10471</v>
      </c>
      <c r="C5218">
        <v>85.040298461999996</v>
      </c>
      <c r="D5218" t="s">
        <v>37</v>
      </c>
      <c r="E5218">
        <v>791282.17250505404</v>
      </c>
      <c r="F5218">
        <v>9636757.0204022191</v>
      </c>
      <c r="G5218">
        <f>IF(C5218="","",VLOOKUP(C5218,Classes_detaillees!B:D,Classes_detaillees!C$1,TRUE))</f>
        <v>90</v>
      </c>
      <c r="H5218">
        <f>IF(C5218="","",VLOOKUP(C5218,Classes_finales!B:D,Classes_finales!C$1,TRUE))</f>
        <v>80</v>
      </c>
      <c r="I5218">
        <f t="shared" si="81"/>
        <v>20</v>
      </c>
      <c r="J5218" s="31">
        <f>Classes_finales!$W$30*C5218^3+Classes_finales!$W$31*C5218^2+Classes_finales!$W$32*C5218+Classes_finales!$W$33</f>
        <v>7.971190513188418</v>
      </c>
      <c r="K5218">
        <f>IF(OR(C5218&lt;10,C5218&gt;450),0,IF(H5218&gt;=MAX(Classes_finales!D:D),$M$1,Donnees_SIG!J5218))</f>
        <v>7.914299999999999</v>
      </c>
      <c r="P5218" t="s">
        <v>39</v>
      </c>
    </row>
    <row r="5219" spans="1:16">
      <c r="A5219" t="s">
        <v>10472</v>
      </c>
      <c r="B5219" s="31" t="s">
        <v>10473</v>
      </c>
      <c r="C5219">
        <v>108.23249817</v>
      </c>
      <c r="D5219" t="s">
        <v>37</v>
      </c>
      <c r="E5219">
        <v>792092.59208418499</v>
      </c>
      <c r="F5219">
        <v>9638665.1297733206</v>
      </c>
      <c r="G5219">
        <f>IF(C5219="","",VLOOKUP(C5219,Classes_detaillees!B:D,Classes_detaillees!C$1,TRUE))</f>
        <v>110</v>
      </c>
      <c r="H5219">
        <f>IF(C5219="","",VLOOKUP(C5219,Classes_finales!B:D,Classes_finales!C$1,TRUE))</f>
        <v>80</v>
      </c>
      <c r="I5219">
        <f t="shared" si="81"/>
        <v>20</v>
      </c>
      <c r="J5219" s="31">
        <f>Classes_finales!$W$30*C5219^3+Classes_finales!$W$31*C5219^2+Classes_finales!$W$32*C5219+Classes_finales!$W$33</f>
        <v>6.0948291485006241</v>
      </c>
      <c r="K5219">
        <f>IF(OR(C5219&lt;10,C5219&gt;450),0,IF(H5219&gt;=MAX(Classes_finales!D:D),$M$1,Donnees_SIG!J5219))</f>
        <v>7.914299999999999</v>
      </c>
      <c r="P5219" t="s">
        <v>39</v>
      </c>
    </row>
    <row r="5220" spans="1:16">
      <c r="A5220" t="s">
        <v>10474</v>
      </c>
      <c r="B5220" t="s">
        <v>10475</v>
      </c>
      <c r="C5220">
        <v>88.450302124000004</v>
      </c>
      <c r="D5220" t="s">
        <v>37</v>
      </c>
      <c r="E5220">
        <v>790601.92098200298</v>
      </c>
      <c r="F5220">
        <v>9637849.4888904504</v>
      </c>
      <c r="G5220">
        <f>IF(C5220="","",VLOOKUP(C5220,Classes_detaillees!B:D,Classes_detaillees!C$1,TRUE))</f>
        <v>90</v>
      </c>
      <c r="H5220">
        <f>IF(C5220="","",VLOOKUP(C5220,Classes_finales!B:D,Classes_finales!C$1,TRUE))</f>
        <v>80</v>
      </c>
      <c r="I5220">
        <f t="shared" si="81"/>
        <v>20</v>
      </c>
      <c r="J5220" s="31">
        <f>Classes_finales!$W$30*C5220^3+Classes_finales!$W$31*C5220^2+Classes_finales!$W$32*C5220+Classes_finales!$W$33</f>
        <v>7.9269844304308972</v>
      </c>
      <c r="K5220">
        <f>IF(OR(C5220&lt;10,C5220&gt;450),0,IF(H5220&gt;=MAX(Classes_finales!D:D),$M$1,Donnees_SIG!J5220))</f>
        <v>7.914299999999999</v>
      </c>
      <c r="P5220" t="s">
        <v>39</v>
      </c>
    </row>
    <row r="5221" spans="1:16">
      <c r="A5221" t="s">
        <v>10476</v>
      </c>
      <c r="B5221" s="31" t="s">
        <v>10477</v>
      </c>
      <c r="C5221">
        <v>50.498298644999998</v>
      </c>
      <c r="D5221" t="s">
        <v>37</v>
      </c>
      <c r="E5221">
        <v>790460.23963255202</v>
      </c>
      <c r="F5221">
        <v>9638255.6030343398</v>
      </c>
      <c r="G5221">
        <f>IF(C5221="","",VLOOKUP(C5221,Classes_detaillees!B:D,Classes_detaillees!C$1,TRUE))</f>
        <v>55</v>
      </c>
      <c r="H5221">
        <f>IF(C5221="","",VLOOKUP(C5221,Classes_finales!B:D,Classes_finales!C$1,TRUE))</f>
        <v>60</v>
      </c>
      <c r="I5221">
        <f t="shared" si="81"/>
        <v>20</v>
      </c>
      <c r="J5221" s="31">
        <f>Classes_finales!$W$30*C5221^3+Classes_finales!$W$31*C5221^2+Classes_finales!$W$32*C5221+Classes_finales!$W$33</f>
        <v>5.4303329822523985</v>
      </c>
      <c r="K5221">
        <f>IF(OR(C5221&lt;10,C5221&gt;450),0,IF(H5221&gt;=MAX(Classes_finales!D:D),$M$1,Donnees_SIG!J5221))</f>
        <v>5.4303329822523985</v>
      </c>
      <c r="P5221" t="s">
        <v>39</v>
      </c>
    </row>
    <row r="5222" spans="1:16">
      <c r="A5222" t="s">
        <v>10478</v>
      </c>
      <c r="B5222" s="31" t="s">
        <v>10479</v>
      </c>
      <c r="C5222">
        <v>124.94629669</v>
      </c>
      <c r="D5222" t="s">
        <v>37</v>
      </c>
      <c r="E5222">
        <v>793316.09495556401</v>
      </c>
      <c r="F5222">
        <v>9639390.3629973307</v>
      </c>
      <c r="G5222">
        <f>IF(C5222="","",VLOOKUP(C5222,Classes_detaillees!B:D,Classes_detaillees!C$1,TRUE))</f>
        <v>125</v>
      </c>
      <c r="H5222">
        <f>IF(C5222="","",VLOOKUP(C5222,Classes_finales!B:D,Classes_finales!C$1,TRUE))</f>
        <v>80</v>
      </c>
      <c r="I5222">
        <f t="shared" si="81"/>
        <v>20</v>
      </c>
      <c r="J5222" s="31">
        <f>Classes_finales!$W$30*C5222^3+Classes_finales!$W$31*C5222^2+Classes_finales!$W$32*C5222+Classes_finales!$W$33</f>
        <v>1.965039031942474</v>
      </c>
      <c r="K5222">
        <f>IF(OR(C5222&lt;10,C5222&gt;450),0,IF(H5222&gt;=MAX(Classes_finales!D:D),$M$1,Donnees_SIG!J5222))</f>
        <v>7.914299999999999</v>
      </c>
      <c r="P5222" t="s">
        <v>39</v>
      </c>
    </row>
    <row r="5223" spans="1:16">
      <c r="A5223" t="s">
        <v>10480</v>
      </c>
      <c r="B5223" t="s">
        <v>10481</v>
      </c>
      <c r="C5223">
        <v>136.82099915000001</v>
      </c>
      <c r="D5223" t="s">
        <v>37</v>
      </c>
      <c r="E5223">
        <v>789925.111135963</v>
      </c>
      <c r="F5223">
        <v>9637363.6271893792</v>
      </c>
      <c r="G5223">
        <f>IF(C5223="","",VLOOKUP(C5223,Classes_detaillees!B:D,Classes_detaillees!C$1,TRUE))</f>
        <v>140</v>
      </c>
      <c r="H5223">
        <f>IF(C5223="","",VLOOKUP(C5223,Classes_finales!B:D,Classes_finales!C$1,TRUE))</f>
        <v>80</v>
      </c>
      <c r="I5223">
        <f t="shared" si="81"/>
        <v>20</v>
      </c>
      <c r="J5223" s="31">
        <f>Classes_finales!$W$30*C5223^3+Classes_finales!$W$31*C5223^2+Classes_finales!$W$32*C5223+Classes_finales!$W$33</f>
        <v>-2.7343596174694818</v>
      </c>
      <c r="K5223">
        <f>IF(OR(C5223&lt;10,C5223&gt;450),0,IF(H5223&gt;=MAX(Classes_finales!D:D),$M$1,Donnees_SIG!J5223))</f>
        <v>7.914299999999999</v>
      </c>
      <c r="P5223" t="s">
        <v>39</v>
      </c>
    </row>
    <row r="5224" spans="1:16">
      <c r="A5224" t="s">
        <v>10482</v>
      </c>
      <c r="B5224" s="31" t="s">
        <v>10483</v>
      </c>
      <c r="C5224">
        <v>378.51449585</v>
      </c>
      <c r="D5224" t="s">
        <v>37</v>
      </c>
      <c r="E5224">
        <v>791333.40131812997</v>
      </c>
      <c r="F5224">
        <v>9638557.5652669892</v>
      </c>
      <c r="G5224">
        <f>IF(C5224="","",VLOOKUP(C5224,Classes_detaillees!B:D,Classes_detaillees!C$1,TRUE))</f>
        <v>380</v>
      </c>
      <c r="H5224">
        <f>IF(C5224="","",VLOOKUP(C5224,Classes_finales!B:D,Classes_finales!C$1,TRUE))</f>
        <v>80</v>
      </c>
      <c r="I5224">
        <f t="shared" si="81"/>
        <v>20</v>
      </c>
      <c r="J5224" s="31">
        <f>Classes_finales!$W$30*C5224^3+Classes_finales!$W$31*C5224^2+Classes_finales!$W$32*C5224+Classes_finales!$W$33</f>
        <v>-748.35897309256552</v>
      </c>
      <c r="K5224">
        <f>IF(OR(C5224&lt;10,C5224&gt;450),0,IF(H5224&gt;=MAX(Classes_finales!D:D),$M$1,Donnees_SIG!J5224))</f>
        <v>7.914299999999999</v>
      </c>
      <c r="P5224" t="s">
        <v>39</v>
      </c>
    </row>
    <row r="5225" spans="1:16">
      <c r="A5225" t="s">
        <v>10484</v>
      </c>
      <c r="B5225" t="s">
        <v>10485</v>
      </c>
      <c r="C5225">
        <v>211.62959290000001</v>
      </c>
      <c r="D5225" t="s">
        <v>37</v>
      </c>
      <c r="E5225">
        <v>790577.93169031397</v>
      </c>
      <c r="F5225">
        <v>9638176.2932959106</v>
      </c>
      <c r="G5225">
        <f>IF(C5225="","",VLOOKUP(C5225,Classes_detaillees!B:D,Classes_detaillees!C$1,TRUE))</f>
        <v>215</v>
      </c>
      <c r="H5225">
        <f>IF(C5225="","",VLOOKUP(C5225,Classes_finales!B:D,Classes_finales!C$1,TRUE))</f>
        <v>80</v>
      </c>
      <c r="I5225">
        <f t="shared" si="81"/>
        <v>20</v>
      </c>
      <c r="J5225" s="31">
        <f>Classes_finales!$W$30*C5225^3+Classes_finales!$W$31*C5225^2+Classes_finales!$W$32*C5225+Classes_finales!$W$33</f>
        <v>-79.469839647253963</v>
      </c>
      <c r="K5225">
        <f>IF(OR(C5225&lt;10,C5225&gt;450),0,IF(H5225&gt;=MAX(Classes_finales!D:D),$M$1,Donnees_SIG!J5225))</f>
        <v>7.914299999999999</v>
      </c>
      <c r="P5225" t="s">
        <v>39</v>
      </c>
    </row>
    <row r="5226" spans="1:16">
      <c r="A5226" t="s">
        <v>10486</v>
      </c>
      <c r="B5226" t="s">
        <v>10487</v>
      </c>
      <c r="C5226">
        <v>114.27339935000001</v>
      </c>
      <c r="D5226" t="s">
        <v>37</v>
      </c>
      <c r="E5226">
        <v>783011.46311749297</v>
      </c>
      <c r="F5226">
        <v>9635826.0169223491</v>
      </c>
      <c r="G5226">
        <f>IF(C5226="","",VLOOKUP(C5226,Classes_detaillees!B:D,Classes_detaillees!C$1,TRUE))</f>
        <v>115</v>
      </c>
      <c r="H5226">
        <f>IF(C5226="","",VLOOKUP(C5226,Classes_finales!B:D,Classes_finales!C$1,TRUE))</f>
        <v>80</v>
      </c>
      <c r="I5226">
        <f t="shared" si="81"/>
        <v>20</v>
      </c>
      <c r="J5226" s="31">
        <f>Classes_finales!$W$30*C5226^3+Classes_finales!$W$31*C5226^2+Classes_finales!$W$32*C5226+Classes_finales!$W$33</f>
        <v>4.9083804240729982</v>
      </c>
      <c r="K5226">
        <f>IF(OR(C5226&lt;10,C5226&gt;450),0,IF(H5226&gt;=MAX(Classes_finales!D:D),$M$1,Donnees_SIG!J5226))</f>
        <v>7.914299999999999</v>
      </c>
      <c r="P5226" t="s">
        <v>39</v>
      </c>
    </row>
    <row r="5227" spans="1:16">
      <c r="A5227" t="s">
        <v>10488</v>
      </c>
      <c r="B5227" t="s">
        <v>10489</v>
      </c>
      <c r="C5227">
        <v>22.374300002999998</v>
      </c>
      <c r="D5227" t="s">
        <v>37</v>
      </c>
      <c r="E5227">
        <v>790905.44991010102</v>
      </c>
      <c r="F5227">
        <v>9638148.26403163</v>
      </c>
      <c r="G5227">
        <f>IF(C5227="","",VLOOKUP(C5227,Classes_detaillees!B:D,Classes_detaillees!C$1,TRUE))</f>
        <v>25</v>
      </c>
      <c r="H5227">
        <f>IF(C5227="","",VLOOKUP(C5227,Classes_finales!B:D,Classes_finales!C$1,TRUE))</f>
        <v>30</v>
      </c>
      <c r="I5227">
        <f t="shared" si="81"/>
        <v>20</v>
      </c>
      <c r="J5227" s="31">
        <f>Classes_finales!$W$30*C5227^3+Classes_finales!$W$31*C5227^2+Classes_finales!$W$32*C5227+Classes_finales!$W$33</f>
        <v>1.6727224780148631</v>
      </c>
      <c r="K5227">
        <f>IF(OR(C5227&lt;10,C5227&gt;450),0,IF(H5227&gt;=MAX(Classes_finales!D:D),$M$1,Donnees_SIG!J5227))</f>
        <v>1.6727224780148631</v>
      </c>
      <c r="P5227" t="s">
        <v>39</v>
      </c>
    </row>
    <row r="5228" spans="1:16">
      <c r="A5228" t="s">
        <v>10490</v>
      </c>
      <c r="B5228" t="s">
        <v>10491</v>
      </c>
      <c r="C5228">
        <v>11.286000251999999</v>
      </c>
      <c r="D5228" t="s">
        <v>37</v>
      </c>
      <c r="E5228">
        <v>783018.99965333601</v>
      </c>
      <c r="F5228">
        <v>9636132.9981791805</v>
      </c>
      <c r="G5228">
        <f>IF(C5228="","",VLOOKUP(C5228,Classes_detaillees!B:D,Classes_detaillees!C$1,TRUE))</f>
        <v>15</v>
      </c>
      <c r="H5228">
        <f>IF(C5228="","",VLOOKUP(C5228,Classes_finales!B:D,Classes_finales!C$1,TRUE))</f>
        <v>15</v>
      </c>
      <c r="I5228">
        <f t="shared" si="81"/>
        <v>20</v>
      </c>
      <c r="J5228" s="31">
        <f>Classes_finales!$W$30*C5228^3+Classes_finales!$W$31*C5228^2+Classes_finales!$W$32*C5228+Classes_finales!$W$33</f>
        <v>0.41594496289370497</v>
      </c>
      <c r="K5228">
        <f>IF(OR(C5228&lt;10,C5228&gt;450),0,IF(H5228&gt;=MAX(Classes_finales!D:D),$M$1,Donnees_SIG!J5228))</f>
        <v>0.41594496289370497</v>
      </c>
      <c r="P5228" t="s">
        <v>39</v>
      </c>
    </row>
    <row r="5229" spans="1:16">
      <c r="A5229" t="s">
        <v>10492</v>
      </c>
      <c r="B5229" t="s">
        <v>10493</v>
      </c>
      <c r="C5229">
        <v>56.250198363999999</v>
      </c>
      <c r="D5229" t="s">
        <v>37</v>
      </c>
      <c r="E5229">
        <v>791492.76272096904</v>
      </c>
      <c r="F5229">
        <v>9638422.3550823797</v>
      </c>
      <c r="G5229">
        <f>IF(C5229="","",VLOOKUP(C5229,Classes_detaillees!B:D,Classes_detaillees!C$1,TRUE))</f>
        <v>60</v>
      </c>
      <c r="H5229">
        <f>IF(C5229="","",VLOOKUP(C5229,Classes_finales!B:D,Classes_finales!C$1,TRUE))</f>
        <v>60</v>
      </c>
      <c r="I5229">
        <f t="shared" si="81"/>
        <v>20</v>
      </c>
      <c r="J5229" s="31">
        <f>Classes_finales!$W$30*C5229^3+Classes_finales!$W$31*C5229^2+Classes_finales!$W$32*C5229+Classes_finales!$W$33</f>
        <v>6.1243149112897406</v>
      </c>
      <c r="K5229">
        <f>IF(OR(C5229&lt;10,C5229&gt;450),0,IF(H5229&gt;=MAX(Classes_finales!D:D),$M$1,Donnees_SIG!J5229))</f>
        <v>6.1243149112897406</v>
      </c>
      <c r="P5229" t="s">
        <v>39</v>
      </c>
    </row>
    <row r="5230" spans="1:16">
      <c r="A5230" t="s">
        <v>10494</v>
      </c>
      <c r="B5230" t="s">
        <v>10495</v>
      </c>
      <c r="C5230">
        <v>35.218101501</v>
      </c>
      <c r="D5230" t="s">
        <v>37</v>
      </c>
      <c r="E5230">
        <v>791638.51507113304</v>
      </c>
      <c r="F5230">
        <v>9639390.7200253997</v>
      </c>
      <c r="G5230">
        <f>IF(C5230="","",VLOOKUP(C5230,Classes_detaillees!B:D,Classes_detaillees!C$1,TRUE))</f>
        <v>40</v>
      </c>
      <c r="H5230">
        <f>IF(C5230="","",VLOOKUP(C5230,Classes_finales!B:D,Classes_finales!C$1,TRUE))</f>
        <v>40</v>
      </c>
      <c r="I5230">
        <f t="shared" si="81"/>
        <v>20</v>
      </c>
      <c r="J5230" s="31">
        <f>Classes_finales!$W$30*C5230^3+Classes_finales!$W$31*C5230^2+Classes_finales!$W$32*C5230+Classes_finales!$W$33</f>
        <v>3.3812716955696751</v>
      </c>
      <c r="K5230">
        <f>IF(OR(C5230&lt;10,C5230&gt;450),0,IF(H5230&gt;=MAX(Classes_finales!D:D),$M$1,Donnees_SIG!J5230))</f>
        <v>3.3812716955696751</v>
      </c>
      <c r="P5230" t="s">
        <v>39</v>
      </c>
    </row>
    <row r="5231" spans="1:16">
      <c r="A5231" t="s">
        <v>10496</v>
      </c>
      <c r="B5231" t="s">
        <v>10497</v>
      </c>
      <c r="C5231">
        <v>223.64010619999999</v>
      </c>
      <c r="D5231" t="s">
        <v>37</v>
      </c>
      <c r="E5231">
        <v>790627.75111166702</v>
      </c>
      <c r="F5231">
        <v>9638116.5771388691</v>
      </c>
      <c r="G5231">
        <f>IF(C5231="","",VLOOKUP(C5231,Classes_detaillees!B:D,Classes_detaillees!C$1,TRUE))</f>
        <v>225</v>
      </c>
      <c r="H5231">
        <f>IF(C5231="","",VLOOKUP(C5231,Classes_finales!B:D,Classes_finales!C$1,TRUE))</f>
        <v>80</v>
      </c>
      <c r="I5231">
        <f t="shared" si="81"/>
        <v>20</v>
      </c>
      <c r="J5231" s="31">
        <f>Classes_finales!$W$30*C5231^3+Classes_finales!$W$31*C5231^2+Classes_finales!$W$32*C5231+Classes_finales!$W$33</f>
        <v>-101.426542320349</v>
      </c>
      <c r="K5231">
        <f>IF(OR(C5231&lt;10,C5231&gt;450),0,IF(H5231&gt;=MAX(Classes_finales!D:D),$M$1,Donnees_SIG!J5231))</f>
        <v>7.914299999999999</v>
      </c>
      <c r="P5231" t="s">
        <v>39</v>
      </c>
    </row>
    <row r="5232" spans="1:16">
      <c r="A5232" t="s">
        <v>10498</v>
      </c>
      <c r="B5232" t="s">
        <v>10499</v>
      </c>
      <c r="C5232">
        <v>28.239400864</v>
      </c>
      <c r="D5232" t="s">
        <v>37</v>
      </c>
      <c r="E5232">
        <v>784852.96904932102</v>
      </c>
      <c r="F5232">
        <v>9635395.8156040609</v>
      </c>
      <c r="G5232">
        <f>IF(C5232="","",VLOOKUP(C5232,Classes_detaillees!B:D,Classes_detaillees!C$1,TRUE))</f>
        <v>30</v>
      </c>
      <c r="H5232">
        <f>IF(C5232="","",VLOOKUP(C5232,Classes_finales!B:D,Classes_finales!C$1,TRUE))</f>
        <v>30</v>
      </c>
      <c r="I5232">
        <f t="shared" si="81"/>
        <v>20</v>
      </c>
      <c r="J5232" s="31">
        <f>Classes_finales!$W$30*C5232^3+Classes_finales!$W$31*C5232^2+Classes_finales!$W$32*C5232+Classes_finales!$W$33</f>
        <v>2.4331442071916052</v>
      </c>
      <c r="K5232">
        <f>IF(OR(C5232&lt;10,C5232&gt;450),0,IF(H5232&gt;=MAX(Classes_finales!D:D),$M$1,Donnees_SIG!J5232))</f>
        <v>2.4331442071916052</v>
      </c>
      <c r="P5232" t="s">
        <v>39</v>
      </c>
    </row>
    <row r="5233" spans="1:16">
      <c r="A5233" t="s">
        <v>10500</v>
      </c>
      <c r="B5233" t="s">
        <v>10501</v>
      </c>
      <c r="C5233">
        <v>42.149101256999998</v>
      </c>
      <c r="D5233" t="s">
        <v>37</v>
      </c>
      <c r="E5233">
        <v>782878.46021750895</v>
      </c>
      <c r="F5233">
        <v>9635791.5733514894</v>
      </c>
      <c r="G5233">
        <f>IF(C5233="","",VLOOKUP(C5233,Classes_detaillees!B:D,Classes_detaillees!C$1,TRUE))</f>
        <v>45</v>
      </c>
      <c r="H5233">
        <f>IF(C5233="","",VLOOKUP(C5233,Classes_finales!B:D,Classes_finales!C$1,TRUE))</f>
        <v>50</v>
      </c>
      <c r="I5233">
        <f t="shared" si="81"/>
        <v>20</v>
      </c>
      <c r="J5233" s="31">
        <f>Classes_finales!$W$30*C5233^3+Classes_finales!$W$31*C5233^2+Classes_finales!$W$32*C5233+Classes_finales!$W$33</f>
        <v>4.3313897165029189</v>
      </c>
      <c r="K5233">
        <f>IF(OR(C5233&lt;10,C5233&gt;450),0,IF(H5233&gt;=MAX(Classes_finales!D:D),$M$1,Donnees_SIG!J5233))</f>
        <v>4.3313897165029189</v>
      </c>
      <c r="P5233" t="s">
        <v>39</v>
      </c>
    </row>
    <row r="5234" spans="1:16">
      <c r="A5234" t="s">
        <v>10502</v>
      </c>
      <c r="B5234" t="s">
        <v>10503</v>
      </c>
      <c r="C5234">
        <v>214.02490234000001</v>
      </c>
      <c r="D5234" t="s">
        <v>37</v>
      </c>
      <c r="E5234">
        <v>792407.231947197</v>
      </c>
      <c r="F5234">
        <v>9638496.0595442299</v>
      </c>
      <c r="G5234">
        <f>IF(C5234="","",VLOOKUP(C5234,Classes_detaillees!B:D,Classes_detaillees!C$1,TRUE))</f>
        <v>215</v>
      </c>
      <c r="H5234">
        <f>IF(C5234="","",VLOOKUP(C5234,Classes_finales!B:D,Classes_finales!C$1,TRUE))</f>
        <v>80</v>
      </c>
      <c r="I5234">
        <f t="shared" si="81"/>
        <v>20</v>
      </c>
      <c r="J5234" s="31">
        <f>Classes_finales!$W$30*C5234^3+Classes_finales!$W$31*C5234^2+Classes_finales!$W$32*C5234+Classes_finales!$W$33</f>
        <v>-83.600347265723627</v>
      </c>
      <c r="K5234">
        <f>IF(OR(C5234&lt;10,C5234&gt;450),0,IF(H5234&gt;=MAX(Classes_finales!D:D),$M$1,Donnees_SIG!J5234))</f>
        <v>7.914299999999999</v>
      </c>
      <c r="P5234" t="s">
        <v>39</v>
      </c>
    </row>
    <row r="5235" spans="1:16">
      <c r="A5235" t="s">
        <v>10504</v>
      </c>
      <c r="B5235" t="s">
        <v>10505</v>
      </c>
      <c r="C5235">
        <v>115.29170227</v>
      </c>
      <c r="D5235" t="s">
        <v>37</v>
      </c>
      <c r="E5235">
        <v>790334.75076204306</v>
      </c>
      <c r="F5235">
        <v>9638758.2505655605</v>
      </c>
      <c r="G5235">
        <f>IF(C5235="","",VLOOKUP(C5235,Classes_detaillees!B:D,Classes_detaillees!C$1,TRUE))</f>
        <v>120</v>
      </c>
      <c r="H5235">
        <f>IF(C5235="","",VLOOKUP(C5235,Classes_finales!B:D,Classes_finales!C$1,TRUE))</f>
        <v>80</v>
      </c>
      <c r="I5235">
        <f t="shared" si="81"/>
        <v>20</v>
      </c>
      <c r="J5235" s="31">
        <f>Classes_finales!$W$30*C5235^3+Classes_finales!$W$31*C5235^2+Classes_finales!$W$32*C5235+Classes_finales!$W$33</f>
        <v>4.6756330361105025</v>
      </c>
      <c r="K5235">
        <f>IF(OR(C5235&lt;10,C5235&gt;450),0,IF(H5235&gt;=MAX(Classes_finales!D:D),$M$1,Donnees_SIG!J5235))</f>
        <v>7.914299999999999</v>
      </c>
      <c r="P5235" t="s">
        <v>39</v>
      </c>
    </row>
    <row r="5236" spans="1:16">
      <c r="A5236" t="s">
        <v>10506</v>
      </c>
      <c r="B5236" s="31" t="s">
        <v>10507</v>
      </c>
      <c r="C5236">
        <v>334.95318603999999</v>
      </c>
      <c r="D5236" t="s">
        <v>37</v>
      </c>
      <c r="E5236">
        <v>791504.41780080297</v>
      </c>
      <c r="F5236">
        <v>9638606.7021798305</v>
      </c>
      <c r="G5236">
        <f>IF(C5236="","",VLOOKUP(C5236,Classes_detaillees!B:D,Classes_detaillees!C$1,TRUE))</f>
        <v>335</v>
      </c>
      <c r="H5236">
        <f>IF(C5236="","",VLOOKUP(C5236,Classes_finales!B:D,Classes_finales!C$1,TRUE))</f>
        <v>80</v>
      </c>
      <c r="I5236">
        <f t="shared" si="81"/>
        <v>20</v>
      </c>
      <c r="J5236" s="31">
        <f>Classes_finales!$W$30*C5236^3+Classes_finales!$W$31*C5236^2+Classes_finales!$W$32*C5236+Classes_finales!$W$33</f>
        <v>-486.18518491834067</v>
      </c>
      <c r="K5236">
        <f>IF(OR(C5236&lt;10,C5236&gt;450),0,IF(H5236&gt;=MAX(Classes_finales!D:D),$M$1,Donnees_SIG!J5236))</f>
        <v>7.914299999999999</v>
      </c>
      <c r="P5236" t="s">
        <v>39</v>
      </c>
    </row>
    <row r="5237" spans="1:16">
      <c r="A5237" t="s">
        <v>10508</v>
      </c>
      <c r="B5237" t="s">
        <v>10509</v>
      </c>
      <c r="C5237">
        <v>74.202598571999999</v>
      </c>
      <c r="D5237" t="s">
        <v>37</v>
      </c>
      <c r="E5237">
        <v>791699.98612082202</v>
      </c>
      <c r="F5237">
        <v>9638424.7514028698</v>
      </c>
      <c r="G5237">
        <f>IF(C5237="","",VLOOKUP(C5237,Classes_detaillees!B:D,Classes_detaillees!C$1,TRUE))</f>
        <v>75</v>
      </c>
      <c r="H5237">
        <f>IF(C5237="","",VLOOKUP(C5237,Classes_finales!B:D,Classes_finales!C$1,TRUE))</f>
        <v>80</v>
      </c>
      <c r="I5237">
        <f t="shared" si="81"/>
        <v>20</v>
      </c>
      <c r="J5237" s="31">
        <f>Classes_finales!$W$30*C5237^3+Classes_finales!$W$31*C5237^2+Classes_finales!$W$32*C5237+Classes_finales!$W$33</f>
        <v>7.6864560572094422</v>
      </c>
      <c r="K5237">
        <f>IF(OR(C5237&lt;10,C5237&gt;450),0,IF(H5237&gt;=MAX(Classes_finales!D:D),$M$1,Donnees_SIG!J5237))</f>
        <v>7.914299999999999</v>
      </c>
      <c r="P5237" t="s">
        <v>39</v>
      </c>
    </row>
    <row r="5238" spans="1:16">
      <c r="A5238" t="s">
        <v>10510</v>
      </c>
      <c r="B5238" t="s">
        <v>10511</v>
      </c>
      <c r="C5238">
        <v>95.242599487000007</v>
      </c>
      <c r="D5238" t="s">
        <v>37</v>
      </c>
      <c r="E5238">
        <v>790320.34328074905</v>
      </c>
      <c r="F5238">
        <v>9637534.2966379803</v>
      </c>
      <c r="G5238">
        <f>IF(C5238="","",VLOOKUP(C5238,Classes_detaillees!B:D,Classes_detaillees!C$1,TRUE))</f>
        <v>100</v>
      </c>
      <c r="H5238">
        <f>IF(C5238="","",VLOOKUP(C5238,Classes_finales!B:D,Classes_finales!C$1,TRUE))</f>
        <v>80</v>
      </c>
      <c r="I5238">
        <f t="shared" si="81"/>
        <v>20</v>
      </c>
      <c r="J5238" s="31">
        <f>Classes_finales!$W$30*C5238^3+Classes_finales!$W$31*C5238^2+Classes_finales!$W$32*C5238+Classes_finales!$W$33</f>
        <v>7.6189365978154857</v>
      </c>
      <c r="K5238">
        <f>IF(OR(C5238&lt;10,C5238&gt;450),0,IF(H5238&gt;=MAX(Classes_finales!D:D),$M$1,Donnees_SIG!J5238))</f>
        <v>7.914299999999999</v>
      </c>
      <c r="P5238" t="s">
        <v>39</v>
      </c>
    </row>
    <row r="5239" spans="1:16">
      <c r="A5239" t="s">
        <v>10512</v>
      </c>
      <c r="B5239" t="s">
        <v>10513</v>
      </c>
      <c r="C5239">
        <v>508.63861084000001</v>
      </c>
      <c r="D5239" t="s">
        <v>37</v>
      </c>
      <c r="E5239">
        <v>782932.03566753399</v>
      </c>
      <c r="F5239">
        <v>9635782.7127049901</v>
      </c>
      <c r="G5239">
        <f>IF(C5239="","",VLOOKUP(C5239,Classes_detaillees!B:D,Classes_detaillees!C$1,TRUE))</f>
        <v>510</v>
      </c>
      <c r="H5239">
        <f>IF(C5239="","",VLOOKUP(C5239,Classes_finales!B:D,Classes_finales!C$1,TRUE))</f>
        <v>80</v>
      </c>
      <c r="I5239">
        <f t="shared" si="81"/>
        <v>20</v>
      </c>
      <c r="J5239" s="31">
        <f>Classes_finales!$W$30*C5239^3+Classes_finales!$W$31*C5239^2+Classes_finales!$W$32*C5239+Classes_finales!$W$33</f>
        <v>-2034.1978666284808</v>
      </c>
      <c r="K5239">
        <f>IF(OR(C5239&lt;10,C5239&gt;450),0,IF(H5239&gt;=MAX(Classes_finales!D:D),$M$1,Donnees_SIG!J5239))</f>
        <v>0</v>
      </c>
      <c r="P5239" t="s">
        <v>39</v>
      </c>
    </row>
    <row r="5240" spans="1:16">
      <c r="A5240" t="s">
        <v>10514</v>
      </c>
      <c r="B5240" t="s">
        <v>10515</v>
      </c>
      <c r="C5240">
        <v>170.70249939000001</v>
      </c>
      <c r="D5240" t="s">
        <v>37</v>
      </c>
      <c r="E5240">
        <v>783152.05197643605</v>
      </c>
      <c r="F5240">
        <v>9636463.21040993</v>
      </c>
      <c r="G5240">
        <f>IF(C5240="","",VLOOKUP(C5240,Classes_detaillees!B:D,Classes_detaillees!C$1,TRUE))</f>
        <v>175</v>
      </c>
      <c r="H5240">
        <f>IF(C5240="","",VLOOKUP(C5240,Classes_finales!B:D,Classes_finales!C$1,TRUE))</f>
        <v>80</v>
      </c>
      <c r="I5240">
        <f t="shared" si="81"/>
        <v>20</v>
      </c>
      <c r="J5240" s="31">
        <f>Classes_finales!$W$30*C5240^3+Classes_finales!$W$31*C5240^2+Classes_finales!$W$32*C5240+Classes_finales!$W$33</f>
        <v>-26.141347160137361</v>
      </c>
      <c r="K5240">
        <f>IF(OR(C5240&lt;10,C5240&gt;450),0,IF(H5240&gt;=MAX(Classes_finales!D:D),$M$1,Donnees_SIG!J5240))</f>
        <v>7.914299999999999</v>
      </c>
      <c r="P5240" t="s">
        <v>39</v>
      </c>
    </row>
    <row r="5241" spans="1:16">
      <c r="A5241" t="s">
        <v>10516</v>
      </c>
      <c r="B5241" s="31" t="s">
        <v>10517</v>
      </c>
      <c r="C5241">
        <v>57.994899750000002</v>
      </c>
      <c r="D5241" t="s">
        <v>37</v>
      </c>
      <c r="E5241">
        <v>785506.87681012903</v>
      </c>
      <c r="F5241">
        <v>9636488.3831834197</v>
      </c>
      <c r="G5241">
        <f>IF(C5241="","",VLOOKUP(C5241,Classes_detaillees!B:D,Classes_detaillees!C$1,TRUE))</f>
        <v>60</v>
      </c>
      <c r="H5241">
        <f>IF(C5241="","",VLOOKUP(C5241,Classes_finales!B:D,Classes_finales!C$1,TRUE))</f>
        <v>60</v>
      </c>
      <c r="I5241">
        <f t="shared" si="81"/>
        <v>20</v>
      </c>
      <c r="J5241" s="31">
        <f>Classes_finales!$W$30*C5241^3+Classes_finales!$W$31*C5241^2+Classes_finales!$W$32*C5241+Classes_finales!$W$33</f>
        <v>6.3204976131415904</v>
      </c>
      <c r="K5241">
        <f>IF(OR(C5241&lt;10,C5241&gt;450),0,IF(H5241&gt;=MAX(Classes_finales!D:D),$M$1,Donnees_SIG!J5241))</f>
        <v>6.3204976131415904</v>
      </c>
      <c r="P5241" t="s">
        <v>39</v>
      </c>
    </row>
    <row r="5242" spans="1:16">
      <c r="A5242" t="s">
        <v>10518</v>
      </c>
      <c r="B5242" t="s">
        <v>10519</v>
      </c>
      <c r="C5242">
        <v>281.29800415</v>
      </c>
      <c r="D5242" t="s">
        <v>37</v>
      </c>
      <c r="E5242">
        <v>790051.21800825</v>
      </c>
      <c r="F5242">
        <v>9638738.2144814003</v>
      </c>
      <c r="G5242">
        <f>IF(C5242="","",VLOOKUP(C5242,Classes_detaillees!B:D,Classes_detaillees!C$1,TRUE))</f>
        <v>285</v>
      </c>
      <c r="H5242">
        <f>IF(C5242="","",VLOOKUP(C5242,Classes_finales!B:D,Classes_finales!C$1,TRUE))</f>
        <v>80</v>
      </c>
      <c r="I5242">
        <f t="shared" si="81"/>
        <v>20</v>
      </c>
      <c r="J5242" s="31">
        <f>Classes_finales!$W$30*C5242^3+Classes_finales!$W$31*C5242^2+Classes_finales!$W$32*C5242+Classes_finales!$W$33</f>
        <v>-255.56315600628827</v>
      </c>
      <c r="K5242">
        <f>IF(OR(C5242&lt;10,C5242&gt;450),0,IF(H5242&gt;=MAX(Classes_finales!D:D),$M$1,Donnees_SIG!J5242))</f>
        <v>7.914299999999999</v>
      </c>
      <c r="P5242" t="s">
        <v>39</v>
      </c>
    </row>
    <row r="5243" spans="1:16">
      <c r="A5243" t="s">
        <v>10520</v>
      </c>
      <c r="B5243" s="31" t="s">
        <v>10521</v>
      </c>
      <c r="C5243">
        <v>79.755203246999997</v>
      </c>
      <c r="D5243" t="s">
        <v>37</v>
      </c>
      <c r="E5243">
        <v>783249.79004499596</v>
      </c>
      <c r="F5243">
        <v>9636824.5235913899</v>
      </c>
      <c r="G5243">
        <f>IF(C5243="","",VLOOKUP(C5243,Classes_detaillees!B:D,Classes_detaillees!C$1,TRUE))</f>
        <v>80</v>
      </c>
      <c r="H5243">
        <f>IF(C5243="","",VLOOKUP(C5243,Classes_finales!B:D,Classes_finales!C$1,TRUE))</f>
        <v>80</v>
      </c>
      <c r="I5243">
        <f t="shared" si="81"/>
        <v>20</v>
      </c>
      <c r="J5243" s="31">
        <f>Classes_finales!$W$30*C5243^3+Classes_finales!$W$31*C5243^2+Classes_finales!$W$32*C5243+Classes_finales!$W$33</f>
        <v>7.9080490480706871</v>
      </c>
      <c r="K5243">
        <f>IF(OR(C5243&lt;10,C5243&gt;450),0,IF(H5243&gt;=MAX(Classes_finales!D:D),$M$1,Donnees_SIG!J5243))</f>
        <v>7.914299999999999</v>
      </c>
      <c r="P5243" t="s">
        <v>39</v>
      </c>
    </row>
    <row r="5244" spans="1:16">
      <c r="A5244" t="s">
        <v>10522</v>
      </c>
      <c r="B5244" t="s">
        <v>10523</v>
      </c>
      <c r="C5244">
        <v>16.662099838</v>
      </c>
      <c r="D5244" t="s">
        <v>37</v>
      </c>
      <c r="E5244">
        <v>791832.59525905701</v>
      </c>
      <c r="F5244">
        <v>9638336.8099838495</v>
      </c>
      <c r="G5244">
        <f>IF(C5244="","",VLOOKUP(C5244,Classes_detaillees!B:D,Classes_detaillees!C$1,TRUE))</f>
        <v>20</v>
      </c>
      <c r="H5244">
        <f>IF(C5244="","",VLOOKUP(C5244,Classes_finales!B:D,Classes_finales!C$1,TRUE))</f>
        <v>30</v>
      </c>
      <c r="I5244">
        <f t="shared" si="81"/>
        <v>20</v>
      </c>
      <c r="J5244" s="31">
        <f>Classes_finales!$W$30*C5244^3+Classes_finales!$W$31*C5244^2+Classes_finales!$W$32*C5244+Classes_finales!$W$33</f>
        <v>0.98863323737195463</v>
      </c>
      <c r="K5244">
        <f>IF(OR(C5244&lt;10,C5244&gt;450),0,IF(H5244&gt;=MAX(Classes_finales!D:D),$M$1,Donnees_SIG!J5244))</f>
        <v>0.98863323737195463</v>
      </c>
      <c r="P5244" t="s">
        <v>39</v>
      </c>
    </row>
    <row r="5245" spans="1:16">
      <c r="A5245" t="s">
        <v>10524</v>
      </c>
      <c r="B5245" t="s">
        <v>10525</v>
      </c>
      <c r="C5245">
        <v>30.423700332999999</v>
      </c>
      <c r="D5245" t="s">
        <v>37</v>
      </c>
      <c r="E5245">
        <v>790449.36368121405</v>
      </c>
      <c r="F5245">
        <v>9637009.2529830094</v>
      </c>
      <c r="G5245">
        <f>IF(C5245="","",VLOOKUP(C5245,Classes_detaillees!B:D,Classes_detaillees!C$1,TRUE))</f>
        <v>35</v>
      </c>
      <c r="H5245">
        <f>IF(C5245="","",VLOOKUP(C5245,Classes_finales!B:D,Classes_finales!C$1,TRUE))</f>
        <v>35</v>
      </c>
      <c r="I5245">
        <f t="shared" si="81"/>
        <v>20</v>
      </c>
      <c r="J5245" s="31">
        <f>Classes_finales!$W$30*C5245^3+Classes_finales!$W$31*C5245^2+Classes_finales!$W$32*C5245+Classes_finales!$W$33</f>
        <v>2.7265274624401856</v>
      </c>
      <c r="K5245">
        <f>IF(OR(C5245&lt;10,C5245&gt;450),0,IF(H5245&gt;=MAX(Classes_finales!D:D),$M$1,Donnees_SIG!J5245))</f>
        <v>2.7265274624401856</v>
      </c>
      <c r="P5245" t="s">
        <v>39</v>
      </c>
    </row>
    <row r="5246" spans="1:16">
      <c r="A5246" t="s">
        <v>10526</v>
      </c>
      <c r="B5246" t="s">
        <v>10527</v>
      </c>
      <c r="C5246">
        <v>31.298299789000001</v>
      </c>
      <c r="D5246" t="s">
        <v>37</v>
      </c>
      <c r="E5246">
        <v>791000.90915317798</v>
      </c>
      <c r="F5246">
        <v>9639306.4853620809</v>
      </c>
      <c r="G5246">
        <f>IF(C5246="","",VLOOKUP(C5246,Classes_detaillees!B:D,Classes_detaillees!C$1,TRUE))</f>
        <v>35</v>
      </c>
      <c r="H5246">
        <f>IF(C5246="","",VLOOKUP(C5246,Classes_finales!B:D,Classes_finales!C$1,TRUE))</f>
        <v>35</v>
      </c>
      <c r="I5246">
        <f t="shared" si="81"/>
        <v>20</v>
      </c>
      <c r="J5246" s="31">
        <f>Classes_finales!$W$30*C5246^3+Classes_finales!$W$31*C5246^2+Classes_finales!$W$32*C5246+Classes_finales!$W$33</f>
        <v>2.8450711066489651</v>
      </c>
      <c r="K5246">
        <f>IF(OR(C5246&lt;10,C5246&gt;450),0,IF(H5246&gt;=MAX(Classes_finales!D:D),$M$1,Donnees_SIG!J5246))</f>
        <v>2.8450711066489651</v>
      </c>
      <c r="P5246" t="s">
        <v>39</v>
      </c>
    </row>
    <row r="5247" spans="1:16">
      <c r="A5247" t="s">
        <v>10528</v>
      </c>
      <c r="B5247" t="s">
        <v>10529</v>
      </c>
      <c r="C5247">
        <v>56.346599578999999</v>
      </c>
      <c r="D5247" t="s">
        <v>37</v>
      </c>
      <c r="E5247">
        <v>783270.01319738803</v>
      </c>
      <c r="F5247">
        <v>9635861.3748868909</v>
      </c>
      <c r="G5247">
        <f>IF(C5247="","",VLOOKUP(C5247,Classes_detaillees!B:D,Classes_detaillees!C$1,TRUE))</f>
        <v>60</v>
      </c>
      <c r="H5247">
        <f>IF(C5247="","",VLOOKUP(C5247,Classes_finales!B:D,Classes_finales!C$1,TRUE))</f>
        <v>60</v>
      </c>
      <c r="I5247">
        <f t="shared" si="81"/>
        <v>20</v>
      </c>
      <c r="J5247" s="31">
        <f>Classes_finales!$W$30*C5247^3+Classes_finales!$W$31*C5247^2+Classes_finales!$W$32*C5247+Classes_finales!$W$33</f>
        <v>6.1353472905060507</v>
      </c>
      <c r="K5247">
        <f>IF(OR(C5247&lt;10,C5247&gt;450),0,IF(H5247&gt;=MAX(Classes_finales!D:D),$M$1,Donnees_SIG!J5247))</f>
        <v>6.1353472905060507</v>
      </c>
      <c r="P5247" t="s">
        <v>39</v>
      </c>
    </row>
    <row r="5248" spans="1:16">
      <c r="A5248" t="s">
        <v>10530</v>
      </c>
      <c r="B5248" t="s">
        <v>10531</v>
      </c>
      <c r="C5248">
        <v>94.041000366000006</v>
      </c>
      <c r="D5248" t="s">
        <v>37</v>
      </c>
      <c r="E5248">
        <v>791038.55867167702</v>
      </c>
      <c r="F5248">
        <v>9638349.1297702808</v>
      </c>
      <c r="G5248">
        <f>IF(C5248="","",VLOOKUP(C5248,Classes_detaillees!B:D,Classes_detaillees!C$1,TRUE))</f>
        <v>95</v>
      </c>
      <c r="H5248">
        <f>IF(C5248="","",VLOOKUP(C5248,Classes_finales!B:D,Classes_finales!C$1,TRUE))</f>
        <v>80</v>
      </c>
      <c r="I5248">
        <f t="shared" si="81"/>
        <v>20</v>
      </c>
      <c r="J5248" s="31">
        <f>Classes_finales!$W$30*C5248^3+Classes_finales!$W$31*C5248^2+Classes_finales!$W$32*C5248+Classes_finales!$W$33</f>
        <v>7.6959681340427384</v>
      </c>
      <c r="K5248">
        <f>IF(OR(C5248&lt;10,C5248&gt;450),0,IF(H5248&gt;=MAX(Classes_finales!D:D),$M$1,Donnees_SIG!J5248))</f>
        <v>7.914299999999999</v>
      </c>
      <c r="P5248" t="s">
        <v>39</v>
      </c>
    </row>
    <row r="5249" spans="1:16">
      <c r="A5249" t="s">
        <v>10532</v>
      </c>
      <c r="B5249" t="s">
        <v>10533</v>
      </c>
      <c r="C5249">
        <v>142.44880676</v>
      </c>
      <c r="D5249" t="s">
        <v>37</v>
      </c>
      <c r="E5249">
        <v>783339.05795715097</v>
      </c>
      <c r="F5249">
        <v>9635683.9839063995</v>
      </c>
      <c r="G5249">
        <f>IF(C5249="","",VLOOKUP(C5249,Classes_detaillees!B:D,Classes_detaillees!C$1,TRUE))</f>
        <v>145</v>
      </c>
      <c r="H5249">
        <f>IF(C5249="","",VLOOKUP(C5249,Classes_finales!B:D,Classes_finales!C$1,TRUE))</f>
        <v>80</v>
      </c>
      <c r="I5249">
        <f t="shared" si="81"/>
        <v>20</v>
      </c>
      <c r="J5249" s="31">
        <f>Classes_finales!$W$30*C5249^3+Classes_finales!$W$31*C5249^2+Classes_finales!$W$32*C5249+Classes_finales!$W$33</f>
        <v>-5.5411676321163803</v>
      </c>
      <c r="K5249">
        <f>IF(OR(C5249&lt;10,C5249&gt;450),0,IF(H5249&gt;=MAX(Classes_finales!D:D),$M$1,Donnees_SIG!J5249))</f>
        <v>7.914299999999999</v>
      </c>
      <c r="P5249" t="s">
        <v>39</v>
      </c>
    </row>
    <row r="5250" spans="1:16">
      <c r="A5250" t="s">
        <v>10534</v>
      </c>
      <c r="B5250" t="s">
        <v>10535</v>
      </c>
      <c r="C5250">
        <v>209.92010497999999</v>
      </c>
      <c r="D5250" t="s">
        <v>37</v>
      </c>
      <c r="E5250">
        <v>792516.74405982799</v>
      </c>
      <c r="F5250">
        <v>9638712.0619775597</v>
      </c>
      <c r="G5250">
        <f>IF(C5250="","",VLOOKUP(C5250,Classes_detaillees!B:D,Classes_detaillees!C$1,TRUE))</f>
        <v>210</v>
      </c>
      <c r="H5250">
        <f>IF(C5250="","",VLOOKUP(C5250,Classes_finales!B:D,Classes_finales!C$1,TRUE))</f>
        <v>80</v>
      </c>
      <c r="I5250">
        <f t="shared" si="81"/>
        <v>20</v>
      </c>
      <c r="J5250" s="31">
        <f>Classes_finales!$W$30*C5250^3+Classes_finales!$W$31*C5250^2+Classes_finales!$W$32*C5250+Classes_finales!$W$33</f>
        <v>-76.595733177426141</v>
      </c>
      <c r="K5250">
        <f>IF(OR(C5250&lt;10,C5250&gt;450),0,IF(H5250&gt;=MAX(Classes_finales!D:D),$M$1,Donnees_SIG!J5250))</f>
        <v>7.914299999999999</v>
      </c>
      <c r="P5250" t="s">
        <v>39</v>
      </c>
    </row>
    <row r="5251" spans="1:16">
      <c r="A5251" t="s">
        <v>10536</v>
      </c>
      <c r="B5251" t="s">
        <v>10537</v>
      </c>
      <c r="C5251">
        <v>137.16450499999999</v>
      </c>
      <c r="D5251" t="s">
        <v>37</v>
      </c>
      <c r="E5251">
        <v>792402.67148903199</v>
      </c>
      <c r="F5251">
        <v>9638568.8174009696</v>
      </c>
      <c r="G5251">
        <f>IF(C5251="","",VLOOKUP(C5251,Classes_detaillees!B:D,Classes_detaillees!C$1,TRUE))</f>
        <v>140</v>
      </c>
      <c r="H5251">
        <f>IF(C5251="","",VLOOKUP(C5251,Classes_finales!B:D,Classes_finales!C$1,TRUE))</f>
        <v>80</v>
      </c>
      <c r="I5251">
        <f t="shared" ref="I5251:I5314" si="82">IF(E5251="","",20)</f>
        <v>20</v>
      </c>
      <c r="J5251" s="31">
        <f>Classes_finales!$W$30*C5251^3+Classes_finales!$W$31*C5251^2+Classes_finales!$W$32*C5251+Classes_finales!$W$33</f>
        <v>-2.8945547138443941</v>
      </c>
      <c r="K5251">
        <f>IF(OR(C5251&lt;10,C5251&gt;450),0,IF(H5251&gt;=MAX(Classes_finales!D:D),$M$1,Donnees_SIG!J5251))</f>
        <v>7.914299999999999</v>
      </c>
      <c r="P5251" t="s">
        <v>39</v>
      </c>
    </row>
    <row r="5252" spans="1:16">
      <c r="A5252" t="s">
        <v>10538</v>
      </c>
      <c r="B5252" s="31" t="s">
        <v>10539</v>
      </c>
      <c r="C5252">
        <v>35.871498107999997</v>
      </c>
      <c r="D5252" t="s">
        <v>37</v>
      </c>
      <c r="E5252">
        <v>793083.63092207897</v>
      </c>
      <c r="F5252">
        <v>9638832.8642650507</v>
      </c>
      <c r="G5252">
        <f>IF(C5252="","",VLOOKUP(C5252,Classes_detaillees!B:D,Classes_detaillees!C$1,TRUE))</f>
        <v>40</v>
      </c>
      <c r="H5252">
        <f>IF(C5252="","",VLOOKUP(C5252,Classes_finales!B:D,Classes_finales!C$1,TRUE))</f>
        <v>40</v>
      </c>
      <c r="I5252">
        <f t="shared" si="82"/>
        <v>20</v>
      </c>
      <c r="J5252" s="31">
        <f>Classes_finales!$W$30*C5252^3+Classes_finales!$W$31*C5252^2+Classes_finales!$W$32*C5252+Classes_finales!$W$33</f>
        <v>3.4711065527221261</v>
      </c>
      <c r="K5252">
        <f>IF(OR(C5252&lt;10,C5252&gt;450),0,IF(H5252&gt;=MAX(Classes_finales!D:D),$M$1,Donnees_SIG!J5252))</f>
        <v>3.4711065527221261</v>
      </c>
      <c r="P5252" t="s">
        <v>39</v>
      </c>
    </row>
    <row r="5253" spans="1:16">
      <c r="A5253" t="s">
        <v>10540</v>
      </c>
      <c r="B5253" t="s">
        <v>10541</v>
      </c>
      <c r="C5253">
        <v>70.882003784000005</v>
      </c>
      <c r="D5253" t="s">
        <v>37</v>
      </c>
      <c r="E5253">
        <v>789843.03134646802</v>
      </c>
      <c r="F5253">
        <v>9638989.0547817294</v>
      </c>
      <c r="G5253">
        <f>IF(C5253="","",VLOOKUP(C5253,Classes_detaillees!B:D,Classes_detaillees!C$1,TRUE))</f>
        <v>75</v>
      </c>
      <c r="H5253">
        <f>IF(C5253="","",VLOOKUP(C5253,Classes_finales!B:D,Classes_finales!C$1,TRUE))</f>
        <v>80</v>
      </c>
      <c r="I5253">
        <f t="shared" si="82"/>
        <v>20</v>
      </c>
      <c r="J5253" s="31">
        <f>Classes_finales!$W$30*C5253^3+Classes_finales!$W$31*C5253^2+Classes_finales!$W$32*C5253+Classes_finales!$W$33</f>
        <v>7.4862644841796389</v>
      </c>
      <c r="K5253">
        <f>IF(OR(C5253&lt;10,C5253&gt;450),0,IF(H5253&gt;=MAX(Classes_finales!D:D),$M$1,Donnees_SIG!J5253))</f>
        <v>7.914299999999999</v>
      </c>
      <c r="P5253" t="s">
        <v>39</v>
      </c>
    </row>
    <row r="5254" spans="1:16">
      <c r="A5254" t="s">
        <v>10542</v>
      </c>
      <c r="B5254" t="s">
        <v>10543</v>
      </c>
      <c r="C5254">
        <v>143.30389403999999</v>
      </c>
      <c r="D5254" t="s">
        <v>37</v>
      </c>
      <c r="E5254">
        <v>790766.90105999797</v>
      </c>
      <c r="F5254">
        <v>9638340.1518167295</v>
      </c>
      <c r="G5254">
        <f>IF(C5254="","",VLOOKUP(C5254,Classes_detaillees!B:D,Classes_detaillees!C$1,TRUE))</f>
        <v>145</v>
      </c>
      <c r="H5254">
        <f>IF(C5254="","",VLOOKUP(C5254,Classes_finales!B:D,Classes_finales!C$1,TRUE))</f>
        <v>80</v>
      </c>
      <c r="I5254">
        <f t="shared" si="82"/>
        <v>20</v>
      </c>
      <c r="J5254" s="31">
        <f>Classes_finales!$W$30*C5254^3+Classes_finales!$W$31*C5254^2+Classes_finales!$W$32*C5254+Classes_finales!$W$33</f>
        <v>-6.0022878170240812</v>
      </c>
      <c r="K5254">
        <f>IF(OR(C5254&lt;10,C5254&gt;450),0,IF(H5254&gt;=MAX(Classes_finales!D:D),$M$1,Donnees_SIG!J5254))</f>
        <v>7.914299999999999</v>
      </c>
      <c r="P5254" t="s">
        <v>39</v>
      </c>
    </row>
    <row r="5255" spans="1:16">
      <c r="A5255" t="s">
        <v>10544</v>
      </c>
      <c r="B5255" t="s">
        <v>10545</v>
      </c>
      <c r="C5255">
        <v>129.11180114999999</v>
      </c>
      <c r="D5255" t="s">
        <v>37</v>
      </c>
      <c r="E5255">
        <v>790438.31734945695</v>
      </c>
      <c r="F5255">
        <v>9638798.2136781197</v>
      </c>
      <c r="G5255">
        <f>IF(C5255="","",VLOOKUP(C5255,Classes_detaillees!B:D,Classes_detaillees!C$1,TRUE))</f>
        <v>130</v>
      </c>
      <c r="H5255">
        <f>IF(C5255="","",VLOOKUP(C5255,Classes_finales!B:D,Classes_finales!C$1,TRUE))</f>
        <v>80</v>
      </c>
      <c r="I5255">
        <f t="shared" si="82"/>
        <v>20</v>
      </c>
      <c r="J5255" s="31">
        <f>Classes_finales!$W$30*C5255^3+Classes_finales!$W$31*C5255^2+Classes_finales!$W$32*C5255+Classes_finales!$W$33</f>
        <v>0.49694156678267865</v>
      </c>
      <c r="K5255">
        <f>IF(OR(C5255&lt;10,C5255&gt;450),0,IF(H5255&gt;=MAX(Classes_finales!D:D),$M$1,Donnees_SIG!J5255))</f>
        <v>7.914299999999999</v>
      </c>
      <c r="P5255" t="s">
        <v>39</v>
      </c>
    </row>
    <row r="5256" spans="1:16">
      <c r="A5256" t="s">
        <v>10546</v>
      </c>
      <c r="B5256" s="31" t="s">
        <v>10547</v>
      </c>
      <c r="C5256">
        <v>167.68089294000001</v>
      </c>
      <c r="D5256" t="s">
        <v>37</v>
      </c>
      <c r="E5256">
        <v>790854.75251756003</v>
      </c>
      <c r="F5256">
        <v>9638938.3196862508</v>
      </c>
      <c r="G5256">
        <f>IF(C5256="","",VLOOKUP(C5256,Classes_detaillees!B:D,Classes_detaillees!C$1,TRUE))</f>
        <v>170</v>
      </c>
      <c r="H5256">
        <f>IF(C5256="","",VLOOKUP(C5256,Classes_finales!B:D,Classes_finales!C$1,TRUE))</f>
        <v>80</v>
      </c>
      <c r="I5256">
        <f t="shared" si="82"/>
        <v>20</v>
      </c>
      <c r="J5256" s="31">
        <f>Classes_finales!$W$30*C5256^3+Classes_finales!$W$31*C5256^2+Classes_finales!$W$32*C5256+Classes_finales!$W$33</f>
        <v>-23.372794235898589</v>
      </c>
      <c r="K5256">
        <f>IF(OR(C5256&lt;10,C5256&gt;450),0,IF(H5256&gt;=MAX(Classes_finales!D:D),$M$1,Donnees_SIG!J5256))</f>
        <v>7.914299999999999</v>
      </c>
      <c r="P5256" t="s">
        <v>39</v>
      </c>
    </row>
    <row r="5257" spans="1:16">
      <c r="A5257" t="s">
        <v>10548</v>
      </c>
      <c r="B5257" t="s">
        <v>10549</v>
      </c>
      <c r="C5257">
        <v>203.96850585999999</v>
      </c>
      <c r="D5257" t="s">
        <v>37</v>
      </c>
      <c r="E5257">
        <v>789757.77603074803</v>
      </c>
      <c r="F5257">
        <v>9639003.4863548893</v>
      </c>
      <c r="G5257">
        <f>IF(C5257="","",VLOOKUP(C5257,Classes_detaillees!B:D,Classes_detaillees!C$1,TRUE))</f>
        <v>205</v>
      </c>
      <c r="H5257">
        <f>IF(C5257="","",VLOOKUP(C5257,Classes_finales!B:D,Classes_finales!C$1,TRUE))</f>
        <v>80</v>
      </c>
      <c r="I5257">
        <f t="shared" si="82"/>
        <v>20</v>
      </c>
      <c r="J5257" s="31">
        <f>Classes_finales!$W$30*C5257^3+Classes_finales!$W$31*C5257^2+Classes_finales!$W$32*C5257+Classes_finales!$W$33</f>
        <v>-67.059611506674614</v>
      </c>
      <c r="K5257">
        <f>IF(OR(C5257&lt;10,C5257&gt;450),0,IF(H5257&gt;=MAX(Classes_finales!D:D),$M$1,Donnees_SIG!J5257))</f>
        <v>7.914299999999999</v>
      </c>
      <c r="P5257" t="s">
        <v>39</v>
      </c>
    </row>
    <row r="5258" spans="1:16">
      <c r="A5258" t="s">
        <v>10550</v>
      </c>
      <c r="B5258" t="s">
        <v>10551</v>
      </c>
      <c r="C5258">
        <v>80.639503478999998</v>
      </c>
      <c r="D5258" t="s">
        <v>37</v>
      </c>
      <c r="E5258">
        <v>783283.84793168597</v>
      </c>
      <c r="F5258">
        <v>9635669.9584497791</v>
      </c>
      <c r="G5258">
        <f>IF(C5258="","",VLOOKUP(C5258,Classes_detaillees!B:D,Classes_detaillees!C$1,TRUE))</f>
        <v>85</v>
      </c>
      <c r="H5258">
        <f>IF(C5258="","",VLOOKUP(C5258,Classes_finales!B:D,Classes_finales!C$1,TRUE))</f>
        <v>80</v>
      </c>
      <c r="I5258">
        <f t="shared" si="82"/>
        <v>20</v>
      </c>
      <c r="J5258" s="31">
        <f>Classes_finales!$W$30*C5258^3+Classes_finales!$W$31*C5258^2+Classes_finales!$W$32*C5258+Classes_finales!$W$33</f>
        <v>7.9291550977210363</v>
      </c>
      <c r="K5258">
        <f>IF(OR(C5258&lt;10,C5258&gt;450),0,IF(H5258&gt;=MAX(Classes_finales!D:D),$M$1,Donnees_SIG!J5258))</f>
        <v>7.914299999999999</v>
      </c>
      <c r="P5258" t="s">
        <v>39</v>
      </c>
    </row>
    <row r="5259" spans="1:16">
      <c r="A5259" t="s">
        <v>10552</v>
      </c>
      <c r="B5259" s="31" t="s">
        <v>10553</v>
      </c>
      <c r="C5259">
        <v>141.69569397000001</v>
      </c>
      <c r="D5259" t="s">
        <v>37</v>
      </c>
      <c r="E5259">
        <v>790313.87880025897</v>
      </c>
      <c r="F5259">
        <v>9638726.3276457302</v>
      </c>
      <c r="G5259">
        <f>IF(C5259="","",VLOOKUP(C5259,Classes_detaillees!B:D,Classes_detaillees!C$1,TRUE))</f>
        <v>145</v>
      </c>
      <c r="H5259">
        <f>IF(C5259="","",VLOOKUP(C5259,Classes_finales!B:D,Classes_finales!C$1,TRUE))</f>
        <v>80</v>
      </c>
      <c r="I5259">
        <f t="shared" si="82"/>
        <v>20</v>
      </c>
      <c r="J5259" s="31">
        <f>Classes_finales!$W$30*C5259^3+Classes_finales!$W$31*C5259^2+Classes_finales!$W$32*C5259+Classes_finales!$W$33</f>
        <v>-5.1427284953784262</v>
      </c>
      <c r="K5259">
        <f>IF(OR(C5259&lt;10,C5259&gt;450),0,IF(H5259&gt;=MAX(Classes_finales!D:D),$M$1,Donnees_SIG!J5259))</f>
        <v>7.914299999999999</v>
      </c>
      <c r="P5259" t="s">
        <v>39</v>
      </c>
    </row>
    <row r="5260" spans="1:16">
      <c r="A5260" t="s">
        <v>10554</v>
      </c>
      <c r="B5260" s="31" t="s">
        <v>10555</v>
      </c>
      <c r="C5260">
        <v>16.343099594000002</v>
      </c>
      <c r="D5260" t="s">
        <v>37</v>
      </c>
      <c r="E5260">
        <v>790856.44151118805</v>
      </c>
      <c r="F5260">
        <v>9638607.4754551295</v>
      </c>
      <c r="G5260">
        <f>IF(C5260="","",VLOOKUP(C5260,Classes_detaillees!B:D,Classes_detaillees!C$1,TRUE))</f>
        <v>20</v>
      </c>
      <c r="H5260">
        <f>IF(C5260="","",VLOOKUP(C5260,Classes_finales!B:D,Classes_finales!C$1,TRUE))</f>
        <v>30</v>
      </c>
      <c r="I5260">
        <f t="shared" si="82"/>
        <v>20</v>
      </c>
      <c r="J5260" s="31">
        <f>Classes_finales!$W$30*C5260^3+Classes_finales!$W$31*C5260^2+Classes_finales!$W$32*C5260+Classes_finales!$W$33</f>
        <v>0.95253173026792748</v>
      </c>
      <c r="K5260">
        <f>IF(OR(C5260&lt;10,C5260&gt;450),0,IF(H5260&gt;=MAX(Classes_finales!D:D),$M$1,Donnees_SIG!J5260))</f>
        <v>0.95253173026792748</v>
      </c>
      <c r="P5260" t="s">
        <v>39</v>
      </c>
    </row>
    <row r="5261" spans="1:16">
      <c r="A5261" t="s">
        <v>10556</v>
      </c>
      <c r="B5261" s="31" t="s">
        <v>10557</v>
      </c>
      <c r="C5261">
        <v>26.32570076</v>
      </c>
      <c r="D5261" t="s">
        <v>37</v>
      </c>
      <c r="E5261">
        <v>790298.74450783303</v>
      </c>
      <c r="F5261">
        <v>9638701.2830628697</v>
      </c>
      <c r="G5261">
        <f>IF(C5261="","",VLOOKUP(C5261,Classes_detaillees!B:D,Classes_detaillees!C$1,TRUE))</f>
        <v>30</v>
      </c>
      <c r="H5261">
        <f>IF(C5261="","",VLOOKUP(C5261,Classes_finales!B:D,Classes_finales!C$1,TRUE))</f>
        <v>30</v>
      </c>
      <c r="I5261">
        <f t="shared" si="82"/>
        <v>20</v>
      </c>
      <c r="J5261" s="31">
        <f>Classes_finales!$W$30*C5261^3+Classes_finales!$W$31*C5261^2+Classes_finales!$W$32*C5261+Classes_finales!$W$33</f>
        <v>2.1800293181796921</v>
      </c>
      <c r="K5261">
        <f>IF(OR(C5261&lt;10,C5261&gt;450),0,IF(H5261&gt;=MAX(Classes_finales!D:D),$M$1,Donnees_SIG!J5261))</f>
        <v>2.1800293181796921</v>
      </c>
      <c r="P5261" t="s">
        <v>39</v>
      </c>
    </row>
    <row r="5262" spans="1:16">
      <c r="A5262" t="s">
        <v>10558</v>
      </c>
      <c r="B5262" s="31" t="s">
        <v>10559</v>
      </c>
      <c r="C5262">
        <v>57.469200133999998</v>
      </c>
      <c r="D5262" t="s">
        <v>37</v>
      </c>
      <c r="E5262">
        <v>790184.24814898695</v>
      </c>
      <c r="F5262">
        <v>9637462.7511405703</v>
      </c>
      <c r="G5262">
        <f>IF(C5262="","",VLOOKUP(C5262,Classes_detaillees!B:D,Classes_detaillees!C$1,TRUE))</f>
        <v>60</v>
      </c>
      <c r="H5262">
        <f>IF(C5262="","",VLOOKUP(C5262,Classes_finales!B:D,Classes_finales!C$1,TRUE))</f>
        <v>60</v>
      </c>
      <c r="I5262">
        <f t="shared" si="82"/>
        <v>20</v>
      </c>
      <c r="J5262" s="31">
        <f>Classes_finales!$W$30*C5262^3+Classes_finales!$W$31*C5262^2+Classes_finales!$W$32*C5262+Classes_finales!$W$33</f>
        <v>6.2621763597390228</v>
      </c>
      <c r="K5262">
        <f>IF(OR(C5262&lt;10,C5262&gt;450),0,IF(H5262&gt;=MAX(Classes_finales!D:D),$M$1,Donnees_SIG!J5262))</f>
        <v>6.2621763597390228</v>
      </c>
      <c r="P5262" t="s">
        <v>39</v>
      </c>
    </row>
    <row r="5263" spans="1:16">
      <c r="A5263" t="s">
        <v>10560</v>
      </c>
      <c r="B5263" t="s">
        <v>10561</v>
      </c>
      <c r="C5263">
        <v>58.764499663999999</v>
      </c>
      <c r="D5263" t="s">
        <v>37</v>
      </c>
      <c r="E5263">
        <v>790597.61015234503</v>
      </c>
      <c r="F5263">
        <v>9638371.3094709106</v>
      </c>
      <c r="G5263">
        <f>IF(C5263="","",VLOOKUP(C5263,Classes_detaillees!B:D,Classes_detaillees!C$1,TRUE))</f>
        <v>60</v>
      </c>
      <c r="H5263">
        <f>IF(C5263="","",VLOOKUP(C5263,Classes_finales!B:D,Classes_finales!C$1,TRUE))</f>
        <v>60</v>
      </c>
      <c r="I5263">
        <f t="shared" si="82"/>
        <v>20</v>
      </c>
      <c r="J5263" s="31">
        <f>Classes_finales!$W$30*C5263^3+Classes_finales!$W$31*C5263^2+Classes_finales!$W$32*C5263+Classes_finales!$W$33</f>
        <v>6.4045966881047924</v>
      </c>
      <c r="K5263">
        <f>IF(OR(C5263&lt;10,C5263&gt;450),0,IF(H5263&gt;=MAX(Classes_finales!D:D),$M$1,Donnees_SIG!J5263))</f>
        <v>6.4045966881047924</v>
      </c>
      <c r="P5263" t="s">
        <v>39</v>
      </c>
    </row>
    <row r="5264" spans="1:16">
      <c r="A5264" t="s">
        <v>10562</v>
      </c>
      <c r="B5264" t="s">
        <v>10563</v>
      </c>
      <c r="C5264">
        <v>94.397003174000005</v>
      </c>
      <c r="D5264" t="s">
        <v>37</v>
      </c>
      <c r="E5264">
        <v>791776.06421115703</v>
      </c>
      <c r="F5264">
        <v>9638593.0361675993</v>
      </c>
      <c r="G5264">
        <f>IF(C5264="","",VLOOKUP(C5264,Classes_detaillees!B:D,Classes_detaillees!C$1,TRUE))</f>
        <v>95</v>
      </c>
      <c r="H5264">
        <f>IF(C5264="","",VLOOKUP(C5264,Classes_finales!B:D,Classes_finales!C$1,TRUE))</f>
        <v>80</v>
      </c>
      <c r="I5264">
        <f t="shared" si="82"/>
        <v>20</v>
      </c>
      <c r="J5264" s="31">
        <f>Classes_finales!$W$30*C5264^3+Classes_finales!$W$31*C5264^2+Classes_finales!$W$32*C5264+Classes_finales!$W$33</f>
        <v>7.6741913555643144</v>
      </c>
      <c r="K5264">
        <f>IF(OR(C5264&lt;10,C5264&gt;450),0,IF(H5264&gt;=MAX(Classes_finales!D:D),$M$1,Donnees_SIG!J5264))</f>
        <v>7.914299999999999</v>
      </c>
      <c r="P5264" t="s">
        <v>39</v>
      </c>
    </row>
    <row r="5265" spans="1:16">
      <c r="A5265" t="s">
        <v>10564</v>
      </c>
      <c r="B5265" t="s">
        <v>10565</v>
      </c>
      <c r="C5265">
        <v>86.778602599999999</v>
      </c>
      <c r="D5265" t="s">
        <v>37</v>
      </c>
      <c r="E5265">
        <v>791332.97902330896</v>
      </c>
      <c r="F5265">
        <v>9637401.2522589602</v>
      </c>
      <c r="G5265">
        <f>IF(C5265="","",VLOOKUP(C5265,Classes_detaillees!B:D,Classes_detaillees!C$1,TRUE))</f>
        <v>90</v>
      </c>
      <c r="H5265">
        <f>IF(C5265="","",VLOOKUP(C5265,Classes_finales!B:D,Classes_finales!C$1,TRUE))</f>
        <v>80</v>
      </c>
      <c r="I5265">
        <f t="shared" si="82"/>
        <v>20</v>
      </c>
      <c r="J5265" s="31">
        <f>Classes_finales!$W$30*C5265^3+Classes_finales!$W$31*C5265^2+Classes_finales!$W$32*C5265+Classes_finales!$W$33</f>
        <v>7.9573891647375259</v>
      </c>
      <c r="K5265">
        <f>IF(OR(C5265&lt;10,C5265&gt;450),0,IF(H5265&gt;=MAX(Classes_finales!D:D),$M$1,Donnees_SIG!J5265))</f>
        <v>7.914299999999999</v>
      </c>
      <c r="P5265" t="s">
        <v>39</v>
      </c>
    </row>
    <row r="5266" spans="1:16">
      <c r="A5266" t="s">
        <v>10566</v>
      </c>
      <c r="B5266" s="31" t="s">
        <v>10567</v>
      </c>
      <c r="C5266">
        <v>103.33540343999999</v>
      </c>
      <c r="D5266" t="s">
        <v>37</v>
      </c>
      <c r="E5266">
        <v>791025.82878644904</v>
      </c>
      <c r="F5266">
        <v>9638378.13649581</v>
      </c>
      <c r="G5266">
        <f>IF(C5266="","",VLOOKUP(C5266,Classes_detaillees!B:D,Classes_detaillees!C$1,TRUE))</f>
        <v>105</v>
      </c>
      <c r="H5266">
        <f>IF(C5266="","",VLOOKUP(C5266,Classes_finales!B:D,Classes_finales!C$1,TRUE))</f>
        <v>80</v>
      </c>
      <c r="I5266">
        <f t="shared" si="82"/>
        <v>20</v>
      </c>
      <c r="J5266" s="31">
        <f>Classes_finales!$W$30*C5266^3+Classes_finales!$W$31*C5266^2+Classes_finales!$W$32*C5266+Classes_finales!$W$33</f>
        <v>6.825403102458159</v>
      </c>
      <c r="K5266">
        <f>IF(OR(C5266&lt;10,C5266&gt;450),0,IF(H5266&gt;=MAX(Classes_finales!D:D),$M$1,Donnees_SIG!J5266))</f>
        <v>7.914299999999999</v>
      </c>
      <c r="P5266" t="s">
        <v>39</v>
      </c>
    </row>
    <row r="5267" spans="1:16">
      <c r="A5267" t="s">
        <v>10568</v>
      </c>
      <c r="B5267" s="31" t="s">
        <v>10569</v>
      </c>
      <c r="C5267">
        <v>304.30850220000002</v>
      </c>
      <c r="D5267" t="s">
        <v>37</v>
      </c>
      <c r="E5267">
        <v>791070.65575091098</v>
      </c>
      <c r="F5267">
        <v>9638726.5769541208</v>
      </c>
      <c r="G5267">
        <f>IF(C5267="","",VLOOKUP(C5267,Classes_detaillees!B:D,Classes_detaillees!C$1,TRUE))</f>
        <v>305</v>
      </c>
      <c r="H5267">
        <f>IF(C5267="","",VLOOKUP(C5267,Classes_finales!B:D,Classes_finales!C$1,TRUE))</f>
        <v>80</v>
      </c>
      <c r="I5267">
        <f t="shared" si="82"/>
        <v>20</v>
      </c>
      <c r="J5267" s="31">
        <f>Classes_finales!$W$30*C5267^3+Classes_finales!$W$31*C5267^2+Classes_finales!$W$32*C5267+Classes_finales!$W$33</f>
        <v>-343.03613321290021</v>
      </c>
      <c r="K5267">
        <f>IF(OR(C5267&lt;10,C5267&gt;450),0,IF(H5267&gt;=MAX(Classes_finales!D:D),$M$1,Donnees_SIG!J5267))</f>
        <v>7.914299999999999</v>
      </c>
      <c r="P5267" t="s">
        <v>39</v>
      </c>
    </row>
    <row r="5268" spans="1:16">
      <c r="A5268" t="s">
        <v>10570</v>
      </c>
      <c r="B5268" s="31" t="s">
        <v>10571</v>
      </c>
      <c r="C5268">
        <v>74.612197875999996</v>
      </c>
      <c r="D5268" t="s">
        <v>37</v>
      </c>
      <c r="E5268">
        <v>789845.60729348601</v>
      </c>
      <c r="F5268">
        <v>9637385.3320711292</v>
      </c>
      <c r="G5268">
        <f>IF(C5268="","",VLOOKUP(C5268,Classes_detaillees!B:D,Classes_detaillees!C$1,TRUE))</f>
        <v>75</v>
      </c>
      <c r="H5268">
        <f>IF(C5268="","",VLOOKUP(C5268,Classes_finales!B:D,Classes_finales!C$1,TRUE))</f>
        <v>80</v>
      </c>
      <c r="I5268">
        <f t="shared" si="82"/>
        <v>20</v>
      </c>
      <c r="J5268" s="31">
        <f>Classes_finales!$W$30*C5268^3+Classes_finales!$W$31*C5268^2+Classes_finales!$W$32*C5268+Classes_finales!$W$33</f>
        <v>7.7077978433884358</v>
      </c>
      <c r="K5268">
        <f>IF(OR(C5268&lt;10,C5268&gt;450),0,IF(H5268&gt;=MAX(Classes_finales!D:D),$M$1,Donnees_SIG!J5268))</f>
        <v>7.914299999999999</v>
      </c>
      <c r="P5268" t="s">
        <v>39</v>
      </c>
    </row>
    <row r="5269" spans="1:16">
      <c r="A5269" t="s">
        <v>10572</v>
      </c>
      <c r="B5269" s="31" t="s">
        <v>10573</v>
      </c>
      <c r="C5269">
        <v>166.92340088</v>
      </c>
      <c r="D5269" t="s">
        <v>37</v>
      </c>
      <c r="E5269">
        <v>792118.07919477299</v>
      </c>
      <c r="F5269">
        <v>9638683.9806380607</v>
      </c>
      <c r="G5269">
        <f>IF(C5269="","",VLOOKUP(C5269,Classes_detaillees!B:D,Classes_detaillees!C$1,TRUE))</f>
        <v>170</v>
      </c>
      <c r="H5269">
        <f>IF(C5269="","",VLOOKUP(C5269,Classes_finales!B:D,Classes_finales!C$1,TRUE))</f>
        <v>80</v>
      </c>
      <c r="I5269">
        <f t="shared" si="82"/>
        <v>20</v>
      </c>
      <c r="J5269" s="31">
        <f>Classes_finales!$W$30*C5269^3+Classes_finales!$W$31*C5269^2+Classes_finales!$W$32*C5269+Classes_finales!$W$33</f>
        <v>-22.701373026119359</v>
      </c>
      <c r="K5269">
        <f>IF(OR(C5269&lt;10,C5269&gt;450),0,IF(H5269&gt;=MAX(Classes_finales!D:D),$M$1,Donnees_SIG!J5269))</f>
        <v>7.914299999999999</v>
      </c>
      <c r="P5269" t="s">
        <v>39</v>
      </c>
    </row>
    <row r="5270" spans="1:16">
      <c r="A5270" t="s">
        <v>10574</v>
      </c>
      <c r="B5270" s="31" t="s">
        <v>10575</v>
      </c>
      <c r="C5270">
        <v>259.25711059999998</v>
      </c>
      <c r="D5270" t="s">
        <v>37</v>
      </c>
      <c r="E5270">
        <v>783619.16414163599</v>
      </c>
      <c r="F5270">
        <v>9635735.5284951497</v>
      </c>
      <c r="G5270">
        <f>IF(C5270="","",VLOOKUP(C5270,Classes_detaillees!B:D,Classes_detaillees!C$1,TRUE))</f>
        <v>260</v>
      </c>
      <c r="H5270">
        <f>IF(C5270="","",VLOOKUP(C5270,Classes_finales!B:D,Classes_finales!C$1,TRUE))</f>
        <v>80</v>
      </c>
      <c r="I5270">
        <f t="shared" si="82"/>
        <v>20</v>
      </c>
      <c r="J5270" s="31">
        <f>Classes_finales!$W$30*C5270^3+Classes_finales!$W$31*C5270^2+Classes_finales!$W$32*C5270+Classes_finales!$W$33</f>
        <v>-186.3700635287272</v>
      </c>
      <c r="K5270">
        <f>IF(OR(C5270&lt;10,C5270&gt;450),0,IF(H5270&gt;=MAX(Classes_finales!D:D),$M$1,Donnees_SIG!J5270))</f>
        <v>7.914299999999999</v>
      </c>
      <c r="P5270" t="s">
        <v>39</v>
      </c>
    </row>
    <row r="5271" spans="1:16">
      <c r="A5271" t="s">
        <v>10576</v>
      </c>
      <c r="B5271" t="s">
        <v>10577</v>
      </c>
      <c r="C5271">
        <v>44.194301605</v>
      </c>
      <c r="D5271" t="s">
        <v>37</v>
      </c>
      <c r="E5271">
        <v>783174.10862543597</v>
      </c>
      <c r="F5271">
        <v>9636469.6023084</v>
      </c>
      <c r="G5271">
        <f>IF(C5271="","",VLOOKUP(C5271,Classes_detaillees!B:D,Classes_detaillees!C$1,TRUE))</f>
        <v>45</v>
      </c>
      <c r="H5271">
        <f>IF(C5271="","",VLOOKUP(C5271,Classes_finales!B:D,Classes_finales!C$1,TRUE))</f>
        <v>50</v>
      </c>
      <c r="I5271">
        <f t="shared" si="82"/>
        <v>20</v>
      </c>
      <c r="J5271" s="31">
        <f>Classes_finales!$W$30*C5271^3+Classes_finales!$W$31*C5271^2+Classes_finales!$W$32*C5271+Classes_finales!$W$33</f>
        <v>4.6075057195358582</v>
      </c>
      <c r="K5271">
        <f>IF(OR(C5271&lt;10,C5271&gt;450),0,IF(H5271&gt;=MAX(Classes_finales!D:D),$M$1,Donnees_SIG!J5271))</f>
        <v>4.6075057195358582</v>
      </c>
      <c r="P5271" t="s">
        <v>39</v>
      </c>
    </row>
    <row r="5272" spans="1:16">
      <c r="A5272" t="s">
        <v>10578</v>
      </c>
      <c r="B5272" t="s">
        <v>10579</v>
      </c>
      <c r="C5272">
        <v>27.888900756999998</v>
      </c>
      <c r="D5272" t="s">
        <v>37</v>
      </c>
      <c r="E5272">
        <v>790612.67840331898</v>
      </c>
      <c r="F5272">
        <v>9638705.7990899906</v>
      </c>
      <c r="G5272">
        <f>IF(C5272="","",VLOOKUP(C5272,Classes_detaillees!B:D,Classes_detaillees!C$1,TRUE))</f>
        <v>30</v>
      </c>
      <c r="H5272">
        <f>IF(C5272="","",VLOOKUP(C5272,Classes_finales!B:D,Classes_finales!C$1,TRUE))</f>
        <v>30</v>
      </c>
      <c r="I5272">
        <f t="shared" si="82"/>
        <v>20</v>
      </c>
      <c r="J5272" s="31">
        <f>Classes_finales!$W$30*C5272^3+Classes_finales!$W$31*C5272^2+Classes_finales!$W$32*C5272+Classes_finales!$W$33</f>
        <v>2.3864835805342053</v>
      </c>
      <c r="K5272">
        <f>IF(OR(C5272&lt;10,C5272&gt;450),0,IF(H5272&gt;=MAX(Classes_finales!D:D),$M$1,Donnees_SIG!J5272))</f>
        <v>2.3864835805342053</v>
      </c>
      <c r="P5272" t="s">
        <v>39</v>
      </c>
    </row>
    <row r="5273" spans="1:16">
      <c r="A5273" t="s">
        <v>10580</v>
      </c>
      <c r="B5273" t="s">
        <v>10581</v>
      </c>
      <c r="C5273">
        <v>27.617200851</v>
      </c>
      <c r="D5273" t="s">
        <v>37</v>
      </c>
      <c r="E5273">
        <v>789997.56393011496</v>
      </c>
      <c r="F5273">
        <v>9638895.1718103196</v>
      </c>
      <c r="G5273">
        <f>IF(C5273="","",VLOOKUP(C5273,Classes_detaillees!B:D,Classes_detaillees!C$1,TRUE))</f>
        <v>30</v>
      </c>
      <c r="H5273">
        <f>IF(C5273="","",VLOOKUP(C5273,Classes_finales!B:D,Classes_finales!C$1,TRUE))</f>
        <v>30</v>
      </c>
      <c r="I5273">
        <f t="shared" si="82"/>
        <v>20</v>
      </c>
      <c r="J5273" s="31">
        <f>Classes_finales!$W$30*C5273^3+Classes_finales!$W$31*C5273^2+Classes_finales!$W$32*C5273+Classes_finales!$W$33</f>
        <v>2.3504020654029758</v>
      </c>
      <c r="K5273">
        <f>IF(OR(C5273&lt;10,C5273&gt;450),0,IF(H5273&gt;=MAX(Classes_finales!D:D),$M$1,Donnees_SIG!J5273))</f>
        <v>2.3504020654029758</v>
      </c>
      <c r="P5273" t="s">
        <v>39</v>
      </c>
    </row>
    <row r="5274" spans="1:16">
      <c r="A5274" t="s">
        <v>10582</v>
      </c>
      <c r="B5274" t="s">
        <v>10583</v>
      </c>
      <c r="C5274">
        <v>64.977500915999997</v>
      </c>
      <c r="D5274" t="s">
        <v>37</v>
      </c>
      <c r="E5274">
        <v>790121.75770823203</v>
      </c>
      <c r="F5274">
        <v>9637046.6347833592</v>
      </c>
      <c r="G5274">
        <f>IF(C5274="","",VLOOKUP(C5274,Classes_detaillees!B:D,Classes_detaillees!C$1,TRUE))</f>
        <v>65</v>
      </c>
      <c r="H5274">
        <f>IF(C5274="","",VLOOKUP(C5274,Classes_finales!B:D,Classes_finales!C$1,TRUE))</f>
        <v>70</v>
      </c>
      <c r="I5274">
        <f t="shared" si="82"/>
        <v>20</v>
      </c>
      <c r="J5274" s="31">
        <f>Classes_finales!$W$30*C5274^3+Classes_finales!$W$31*C5274^2+Classes_finales!$W$32*C5274+Classes_finales!$W$33</f>
        <v>7.0212877215632563</v>
      </c>
      <c r="K5274">
        <f>IF(OR(C5274&lt;10,C5274&gt;450),0,IF(H5274&gt;=MAX(Classes_finales!D:D),$M$1,Donnees_SIG!J5274))</f>
        <v>7.0212877215632563</v>
      </c>
      <c r="P5274" t="s">
        <v>39</v>
      </c>
    </row>
    <row r="5275" spans="1:16">
      <c r="A5275" t="s">
        <v>10584</v>
      </c>
      <c r="B5275" t="s">
        <v>10585</v>
      </c>
      <c r="C5275">
        <v>74.013298035000005</v>
      </c>
      <c r="D5275" t="s">
        <v>37</v>
      </c>
      <c r="E5275">
        <v>785464.44340183795</v>
      </c>
      <c r="F5275">
        <v>9636197.1756893806</v>
      </c>
      <c r="G5275">
        <f>IF(C5275="","",VLOOKUP(C5275,Classes_detaillees!B:D,Classes_detaillees!C$1,TRUE))</f>
        <v>75</v>
      </c>
      <c r="H5275">
        <f>IF(C5275="","",VLOOKUP(C5275,Classes_finales!B:D,Classes_finales!C$1,TRUE))</f>
        <v>80</v>
      </c>
      <c r="I5275">
        <f t="shared" si="82"/>
        <v>20</v>
      </c>
      <c r="J5275" s="31">
        <f>Classes_finales!$W$30*C5275^3+Classes_finales!$W$31*C5275^2+Classes_finales!$W$32*C5275+Classes_finales!$W$33</f>
        <v>7.6763368998443422</v>
      </c>
      <c r="K5275">
        <f>IF(OR(C5275&lt;10,C5275&gt;450),0,IF(H5275&gt;=MAX(Classes_finales!D:D),$M$1,Donnees_SIG!J5275))</f>
        <v>7.914299999999999</v>
      </c>
      <c r="P5275" t="s">
        <v>39</v>
      </c>
    </row>
    <row r="5276" spans="1:16">
      <c r="A5276" t="s">
        <v>10586</v>
      </c>
      <c r="B5276" t="s">
        <v>10587</v>
      </c>
      <c r="C5276">
        <v>40.843399048000002</v>
      </c>
      <c r="D5276" t="s">
        <v>37</v>
      </c>
      <c r="E5276">
        <v>790313.37248730497</v>
      </c>
      <c r="F5276">
        <v>9638469.1246502902</v>
      </c>
      <c r="G5276">
        <f>IF(C5276="","",VLOOKUP(C5276,Classes_detaillees!B:D,Classes_detaillees!C$1,TRUE))</f>
        <v>45</v>
      </c>
      <c r="H5276">
        <f>IF(C5276="","",VLOOKUP(C5276,Classes_finales!B:D,Classes_finales!C$1,TRUE))</f>
        <v>50</v>
      </c>
      <c r="I5276">
        <f t="shared" si="82"/>
        <v>20</v>
      </c>
      <c r="J5276" s="31">
        <f>Classes_finales!$W$30*C5276^3+Classes_finales!$W$31*C5276^2+Classes_finales!$W$32*C5276+Classes_finales!$W$33</f>
        <v>4.1536070667151872</v>
      </c>
      <c r="K5276">
        <f>IF(OR(C5276&lt;10,C5276&gt;450),0,IF(H5276&gt;=MAX(Classes_finales!D:D),$M$1,Donnees_SIG!J5276))</f>
        <v>4.1536070667151872</v>
      </c>
      <c r="P5276" t="s">
        <v>39</v>
      </c>
    </row>
    <row r="5277" spans="1:16">
      <c r="A5277" t="s">
        <v>10588</v>
      </c>
      <c r="B5277" t="s">
        <v>10589</v>
      </c>
      <c r="C5277">
        <v>280.95458983999998</v>
      </c>
      <c r="D5277" t="s">
        <v>37</v>
      </c>
      <c r="E5277">
        <v>782936.31041661301</v>
      </c>
      <c r="F5277">
        <v>9635647.0068665091</v>
      </c>
      <c r="G5277">
        <f>IF(C5277="","",VLOOKUP(C5277,Classes_detaillees!B:D,Classes_detaillees!C$1,TRUE))</f>
        <v>285</v>
      </c>
      <c r="H5277">
        <f>IF(C5277="","",VLOOKUP(C5277,Classes_finales!B:D,Classes_finales!C$1,TRUE))</f>
        <v>80</v>
      </c>
      <c r="I5277">
        <f t="shared" si="82"/>
        <v>20</v>
      </c>
      <c r="J5277" s="31">
        <f>Classes_finales!$W$30*C5277^3+Classes_finales!$W$31*C5277^2+Classes_finales!$W$32*C5277+Classes_finales!$W$33</f>
        <v>-254.37904128956089</v>
      </c>
      <c r="K5277">
        <f>IF(OR(C5277&lt;10,C5277&gt;450),0,IF(H5277&gt;=MAX(Classes_finales!D:D),$M$1,Donnees_SIG!J5277))</f>
        <v>7.914299999999999</v>
      </c>
      <c r="P5277" t="s">
        <v>39</v>
      </c>
    </row>
    <row r="5278" spans="1:16">
      <c r="A5278" t="s">
        <v>10590</v>
      </c>
      <c r="B5278" t="s">
        <v>10591</v>
      </c>
      <c r="C5278">
        <v>36.098800658999998</v>
      </c>
      <c r="D5278" t="s">
        <v>37</v>
      </c>
      <c r="E5278">
        <v>791009.83184910903</v>
      </c>
      <c r="F5278">
        <v>9637915.1631689295</v>
      </c>
      <c r="G5278">
        <f>IF(C5278="","",VLOOKUP(C5278,Classes_detaillees!B:D,Classes_detaillees!C$1,TRUE))</f>
        <v>40</v>
      </c>
      <c r="H5278">
        <f>IF(C5278="","",VLOOKUP(C5278,Classes_finales!B:D,Classes_finales!C$1,TRUE))</f>
        <v>40</v>
      </c>
      <c r="I5278">
        <f t="shared" si="82"/>
        <v>20</v>
      </c>
      <c r="J5278" s="31">
        <f>Classes_finales!$W$30*C5278^3+Classes_finales!$W$31*C5278^2+Classes_finales!$W$32*C5278+Classes_finales!$W$33</f>
        <v>3.5023694138126773</v>
      </c>
      <c r="K5278">
        <f>IF(OR(C5278&lt;10,C5278&gt;450),0,IF(H5278&gt;=MAX(Classes_finales!D:D),$M$1,Donnees_SIG!J5278))</f>
        <v>3.5023694138126773</v>
      </c>
      <c r="P5278" t="s">
        <v>39</v>
      </c>
    </row>
    <row r="5279" spans="1:16">
      <c r="A5279" t="s">
        <v>10592</v>
      </c>
      <c r="B5279" t="s">
        <v>10593</v>
      </c>
      <c r="C5279">
        <v>57.253799438000001</v>
      </c>
      <c r="D5279" t="s">
        <v>37</v>
      </c>
      <c r="E5279">
        <v>791913.03126936394</v>
      </c>
      <c r="F5279">
        <v>9638406.3926353194</v>
      </c>
      <c r="G5279">
        <f>IF(C5279="","",VLOOKUP(C5279,Classes_detaillees!B:D,Classes_detaillees!C$1,TRUE))</f>
        <v>60</v>
      </c>
      <c r="H5279">
        <f>IF(C5279="","",VLOOKUP(C5279,Classes_finales!B:D,Classes_finales!C$1,TRUE))</f>
        <v>60</v>
      </c>
      <c r="I5279">
        <f t="shared" si="82"/>
        <v>20</v>
      </c>
      <c r="J5279" s="31">
        <f>Classes_finales!$W$30*C5279^3+Classes_finales!$W$31*C5279^2+Classes_finales!$W$32*C5279+Classes_finales!$W$33</f>
        <v>6.2380795123945862</v>
      </c>
      <c r="K5279">
        <f>IF(OR(C5279&lt;10,C5279&gt;450),0,IF(H5279&gt;=MAX(Classes_finales!D:D),$M$1,Donnees_SIG!J5279))</f>
        <v>6.2380795123945862</v>
      </c>
      <c r="P5279" t="s">
        <v>39</v>
      </c>
    </row>
    <row r="5280" spans="1:16">
      <c r="A5280" t="s">
        <v>10594</v>
      </c>
      <c r="B5280" t="s">
        <v>10595</v>
      </c>
      <c r="C5280">
        <v>39.102401733000001</v>
      </c>
      <c r="D5280" t="s">
        <v>37</v>
      </c>
      <c r="E5280">
        <v>790423.61012597999</v>
      </c>
      <c r="F5280">
        <v>9636811.0519475192</v>
      </c>
      <c r="G5280">
        <f>IF(C5280="","",VLOOKUP(C5280,Classes_detaillees!B:D,Classes_detaillees!C$1,TRUE))</f>
        <v>40</v>
      </c>
      <c r="H5280">
        <f>IF(C5280="","",VLOOKUP(C5280,Classes_finales!B:D,Classes_finales!C$1,TRUE))</f>
        <v>40</v>
      </c>
      <c r="I5280">
        <f t="shared" si="82"/>
        <v>20</v>
      </c>
      <c r="J5280" s="31">
        <f>Classes_finales!$W$30*C5280^3+Classes_finales!$W$31*C5280^2+Classes_finales!$W$32*C5280+Classes_finales!$W$33</f>
        <v>3.9152721243049045</v>
      </c>
      <c r="K5280">
        <f>IF(OR(C5280&lt;10,C5280&gt;450),0,IF(H5280&gt;=MAX(Classes_finales!D:D),$M$1,Donnees_SIG!J5280))</f>
        <v>3.9152721243049045</v>
      </c>
      <c r="P5280" t="s">
        <v>39</v>
      </c>
    </row>
    <row r="5281" spans="1:16">
      <c r="A5281" t="s">
        <v>10596</v>
      </c>
      <c r="B5281" t="s">
        <v>10597</v>
      </c>
      <c r="C5281">
        <v>65.731498717999997</v>
      </c>
      <c r="D5281" t="s">
        <v>37</v>
      </c>
      <c r="E5281">
        <v>790698.16529717005</v>
      </c>
      <c r="F5281">
        <v>9637588.9968670905</v>
      </c>
      <c r="G5281">
        <f>IF(C5281="","",VLOOKUP(C5281,Classes_detaillees!B:D,Classes_detaillees!C$1,TRUE))</f>
        <v>70</v>
      </c>
      <c r="H5281">
        <f>IF(C5281="","",VLOOKUP(C5281,Classes_finales!B:D,Classes_finales!C$1,TRUE))</f>
        <v>70</v>
      </c>
      <c r="I5281">
        <f t="shared" si="82"/>
        <v>20</v>
      </c>
      <c r="J5281" s="31">
        <f>Classes_finales!$W$30*C5281^3+Classes_finales!$W$31*C5281^2+Classes_finales!$W$32*C5281+Classes_finales!$W$33</f>
        <v>7.0877785033942011</v>
      </c>
      <c r="K5281">
        <f>IF(OR(C5281&lt;10,C5281&gt;450),0,IF(H5281&gt;=MAX(Classes_finales!D:D),$M$1,Donnees_SIG!J5281))</f>
        <v>7.0877785033942011</v>
      </c>
      <c r="P5281" t="s">
        <v>39</v>
      </c>
    </row>
    <row r="5282" spans="1:16">
      <c r="A5282" t="s">
        <v>10598</v>
      </c>
      <c r="B5282" t="s">
        <v>10599</v>
      </c>
      <c r="C5282">
        <v>80.782501221000004</v>
      </c>
      <c r="D5282" t="s">
        <v>37</v>
      </c>
      <c r="E5282">
        <v>791322.04463019397</v>
      </c>
      <c r="F5282">
        <v>9636788.6434759293</v>
      </c>
      <c r="G5282">
        <f>IF(C5282="","",VLOOKUP(C5282,Classes_detaillees!B:D,Classes_detaillees!C$1,TRUE))</f>
        <v>85</v>
      </c>
      <c r="H5282">
        <f>IF(C5282="","",VLOOKUP(C5282,Classes_finales!B:D,Classes_finales!C$1,TRUE))</f>
        <v>80</v>
      </c>
      <c r="I5282">
        <f t="shared" si="82"/>
        <v>20</v>
      </c>
      <c r="J5282" s="31">
        <f>Classes_finales!$W$30*C5282^3+Classes_finales!$W$31*C5282^2+Classes_finales!$W$32*C5282+Classes_finales!$W$33</f>
        <v>7.9321826965469775</v>
      </c>
      <c r="K5282">
        <f>IF(OR(C5282&lt;10,C5282&gt;450),0,IF(H5282&gt;=MAX(Classes_finales!D:D),$M$1,Donnees_SIG!J5282))</f>
        <v>7.914299999999999</v>
      </c>
      <c r="P5282" t="s">
        <v>39</v>
      </c>
    </row>
    <row r="5283" spans="1:16">
      <c r="A5283" t="s">
        <v>10600</v>
      </c>
      <c r="B5283" t="s">
        <v>10601</v>
      </c>
      <c r="C5283">
        <v>47.869800568000002</v>
      </c>
      <c r="D5283" t="s">
        <v>37</v>
      </c>
      <c r="E5283">
        <v>792663.32496932696</v>
      </c>
      <c r="F5283">
        <v>9638426.0514784306</v>
      </c>
      <c r="G5283">
        <f>IF(C5283="","",VLOOKUP(C5283,Classes_detaillees!B:D,Classes_detaillees!C$1,TRUE))</f>
        <v>50</v>
      </c>
      <c r="H5283">
        <f>IF(C5283="","",VLOOKUP(C5283,Classes_finales!B:D,Classes_finales!C$1,TRUE))</f>
        <v>50</v>
      </c>
      <c r="I5283">
        <f t="shared" si="82"/>
        <v>20</v>
      </c>
      <c r="J5283" s="31">
        <f>Classes_finales!$W$30*C5283^3+Classes_finales!$W$31*C5283^2+Classes_finales!$W$32*C5283+Classes_finales!$W$33</f>
        <v>5.0935408186163915</v>
      </c>
      <c r="K5283">
        <f>IF(OR(C5283&lt;10,C5283&gt;450),0,IF(H5283&gt;=MAX(Classes_finales!D:D),$M$1,Donnees_SIG!J5283))</f>
        <v>5.0935408186163915</v>
      </c>
      <c r="P5283" t="s">
        <v>39</v>
      </c>
    </row>
    <row r="5284" spans="1:16">
      <c r="A5284" t="s">
        <v>10602</v>
      </c>
      <c r="B5284" t="s">
        <v>10603</v>
      </c>
      <c r="C5284">
        <v>54.122001648000001</v>
      </c>
      <c r="D5284" t="s">
        <v>37</v>
      </c>
      <c r="E5284">
        <v>791206.39258012199</v>
      </c>
      <c r="F5284">
        <v>9638482.3091414105</v>
      </c>
      <c r="G5284">
        <f>IF(C5284="","",VLOOKUP(C5284,Classes_detaillees!B:D,Classes_detaillees!C$1,TRUE))</f>
        <v>55</v>
      </c>
      <c r="H5284">
        <f>IF(C5284="","",VLOOKUP(C5284,Classes_finales!B:D,Classes_finales!C$1,TRUE))</f>
        <v>60</v>
      </c>
      <c r="I5284">
        <f t="shared" si="82"/>
        <v>20</v>
      </c>
      <c r="J5284" s="31">
        <f>Classes_finales!$W$30*C5284^3+Classes_finales!$W$31*C5284^2+Classes_finales!$W$32*C5284+Classes_finales!$W$33</f>
        <v>5.8753885609052894</v>
      </c>
      <c r="K5284">
        <f>IF(OR(C5284&lt;10,C5284&gt;450),0,IF(H5284&gt;=MAX(Classes_finales!D:D),$M$1,Donnees_SIG!J5284))</f>
        <v>5.8753885609052894</v>
      </c>
      <c r="P5284" t="s">
        <v>39</v>
      </c>
    </row>
    <row r="5285" spans="1:16">
      <c r="A5285" t="s">
        <v>10604</v>
      </c>
      <c r="B5285" t="s">
        <v>10605</v>
      </c>
      <c r="C5285">
        <v>107.32920074</v>
      </c>
      <c r="D5285" t="s">
        <v>37</v>
      </c>
      <c r="E5285">
        <v>783318.50493134104</v>
      </c>
      <c r="F5285">
        <v>9636995.5949265808</v>
      </c>
      <c r="G5285">
        <f>IF(C5285="","",VLOOKUP(C5285,Classes_detaillees!B:D,Classes_detaillees!C$1,TRUE))</f>
        <v>110</v>
      </c>
      <c r="H5285">
        <f>IF(C5285="","",VLOOKUP(C5285,Classes_finales!B:D,Classes_finales!C$1,TRUE))</f>
        <v>80</v>
      </c>
      <c r="I5285">
        <f t="shared" si="82"/>
        <v>20</v>
      </c>
      <c r="J5285" s="31">
        <f>Classes_finales!$W$30*C5285^3+Classes_finales!$W$31*C5285^2+Classes_finales!$W$32*C5285+Classes_finales!$W$33</f>
        <v>6.2446600260352696</v>
      </c>
      <c r="K5285">
        <f>IF(OR(C5285&lt;10,C5285&gt;450),0,IF(H5285&gt;=MAX(Classes_finales!D:D),$M$1,Donnees_SIG!J5285))</f>
        <v>7.914299999999999</v>
      </c>
      <c r="P5285" t="s">
        <v>39</v>
      </c>
    </row>
    <row r="5286" spans="1:16">
      <c r="A5286" t="s">
        <v>10606</v>
      </c>
      <c r="B5286" t="s">
        <v>10607</v>
      </c>
      <c r="C5286">
        <v>134.97929382000001</v>
      </c>
      <c r="D5286" t="s">
        <v>37</v>
      </c>
      <c r="E5286">
        <v>790265.44731317798</v>
      </c>
      <c r="F5286">
        <v>9638602.3820751291</v>
      </c>
      <c r="G5286">
        <f>IF(C5286="","",VLOOKUP(C5286,Classes_detaillees!B:D,Classes_detaillees!C$1,TRUE))</f>
        <v>135</v>
      </c>
      <c r="H5286">
        <f>IF(C5286="","",VLOOKUP(C5286,Classes_finales!B:D,Classes_finales!C$1,TRUE))</f>
        <v>80</v>
      </c>
      <c r="I5286">
        <f t="shared" si="82"/>
        <v>20</v>
      </c>
      <c r="J5286" s="31">
        <f>Classes_finales!$W$30*C5286^3+Classes_finales!$W$31*C5286^2+Classes_finales!$W$32*C5286+Classes_finales!$W$33</f>
        <v>-1.8995379741552054</v>
      </c>
      <c r="K5286">
        <f>IF(OR(C5286&lt;10,C5286&gt;450),0,IF(H5286&gt;=MAX(Classes_finales!D:D),$M$1,Donnees_SIG!J5286))</f>
        <v>7.914299999999999</v>
      </c>
      <c r="P5286" t="s">
        <v>39</v>
      </c>
    </row>
    <row r="5287" spans="1:16">
      <c r="A5287" t="s">
        <v>10608</v>
      </c>
      <c r="B5287" s="31" t="s">
        <v>10609</v>
      </c>
      <c r="C5287">
        <v>147.27009583</v>
      </c>
      <c r="D5287" t="s">
        <v>37</v>
      </c>
      <c r="E5287">
        <v>790187.723448865</v>
      </c>
      <c r="F5287">
        <v>9637435.6412327196</v>
      </c>
      <c r="G5287">
        <f>IF(C5287="","",VLOOKUP(C5287,Classes_detaillees!B:D,Classes_detaillees!C$1,TRUE))</f>
        <v>150</v>
      </c>
      <c r="H5287">
        <f>IF(C5287="","",VLOOKUP(C5287,Classes_finales!B:D,Classes_finales!C$1,TRUE))</f>
        <v>80</v>
      </c>
      <c r="I5287">
        <f t="shared" si="82"/>
        <v>20</v>
      </c>
      <c r="J5287" s="31">
        <f>Classes_finales!$W$30*C5287^3+Classes_finales!$W$31*C5287^2+Classes_finales!$W$32*C5287+Classes_finales!$W$33</f>
        <v>-8.2646669465703848</v>
      </c>
      <c r="K5287">
        <f>IF(OR(C5287&lt;10,C5287&gt;450),0,IF(H5287&gt;=MAX(Classes_finales!D:D),$M$1,Donnees_SIG!J5287))</f>
        <v>7.914299999999999</v>
      </c>
      <c r="P5287" t="s">
        <v>39</v>
      </c>
    </row>
    <row r="5288" spans="1:16">
      <c r="A5288" t="s">
        <v>10610</v>
      </c>
      <c r="B5288" t="s">
        <v>10611</v>
      </c>
      <c r="C5288">
        <v>25.090900421000001</v>
      </c>
      <c r="D5288" t="s">
        <v>37</v>
      </c>
      <c r="E5288">
        <v>790974.43815114198</v>
      </c>
      <c r="F5288">
        <v>9638376.4308791403</v>
      </c>
      <c r="G5288">
        <f>IF(C5288="","",VLOOKUP(C5288,Classes_detaillees!B:D,Classes_detaillees!C$1,TRUE))</f>
        <v>30</v>
      </c>
      <c r="H5288">
        <f>IF(C5288="","",VLOOKUP(C5288,Classes_finales!B:D,Classes_finales!C$1,TRUE))</f>
        <v>30</v>
      </c>
      <c r="I5288">
        <f t="shared" si="82"/>
        <v>20</v>
      </c>
      <c r="J5288" s="31">
        <f>Classes_finales!$W$30*C5288^3+Classes_finales!$W$31*C5288^2+Classes_finales!$W$32*C5288+Classes_finales!$W$33</f>
        <v>2.0190682834759794</v>
      </c>
      <c r="K5288">
        <f>IF(OR(C5288&lt;10,C5288&gt;450),0,IF(H5288&gt;=MAX(Classes_finales!D:D),$M$1,Donnees_SIG!J5288))</f>
        <v>2.0190682834759794</v>
      </c>
      <c r="P5288" t="s">
        <v>39</v>
      </c>
    </row>
    <row r="5289" spans="1:16">
      <c r="A5289" t="s">
        <v>10612</v>
      </c>
      <c r="B5289" t="s">
        <v>10613</v>
      </c>
      <c r="C5289">
        <v>49.868698119999998</v>
      </c>
      <c r="D5289" t="s">
        <v>37</v>
      </c>
      <c r="E5289">
        <v>785301.02826059004</v>
      </c>
      <c r="F5289">
        <v>9636445.1688213795</v>
      </c>
      <c r="G5289">
        <f>IF(C5289="","",VLOOKUP(C5289,Classes_detaillees!B:D,Classes_detaillees!C$1,TRUE))</f>
        <v>50</v>
      </c>
      <c r="H5289">
        <f>IF(C5289="","",VLOOKUP(C5289,Classes_finales!B:D,Classes_finales!C$1,TRUE))</f>
        <v>50</v>
      </c>
      <c r="I5289">
        <f t="shared" si="82"/>
        <v>20</v>
      </c>
      <c r="J5289" s="31">
        <f>Classes_finales!$W$30*C5289^3+Classes_finales!$W$31*C5289^2+Classes_finales!$W$32*C5289+Classes_finales!$W$33</f>
        <v>5.3506240445544169</v>
      </c>
      <c r="K5289">
        <f>IF(OR(C5289&lt;10,C5289&gt;450),0,IF(H5289&gt;=MAX(Classes_finales!D:D),$M$1,Donnees_SIG!J5289))</f>
        <v>5.3506240445544169</v>
      </c>
      <c r="P5289" t="s">
        <v>39</v>
      </c>
    </row>
    <row r="5290" spans="1:16">
      <c r="A5290" t="s">
        <v>10614</v>
      </c>
      <c r="B5290" s="31" t="s">
        <v>10615</v>
      </c>
      <c r="C5290">
        <v>36.3893013</v>
      </c>
      <c r="D5290" t="s">
        <v>37</v>
      </c>
      <c r="E5290">
        <v>783317.446949512</v>
      </c>
      <c r="F5290">
        <v>9636934.7276996896</v>
      </c>
      <c r="G5290">
        <f>IF(C5290="","",VLOOKUP(C5290,Classes_detaillees!B:D,Classes_detaillees!C$1,TRUE))</f>
        <v>40</v>
      </c>
      <c r="H5290">
        <f>IF(C5290="","",VLOOKUP(C5290,Classes_finales!B:D,Classes_finales!C$1,TRUE))</f>
        <v>40</v>
      </c>
      <c r="I5290">
        <f t="shared" si="82"/>
        <v>20</v>
      </c>
      <c r="J5290" s="31">
        <f>Classes_finales!$W$30*C5290^3+Classes_finales!$W$31*C5290^2+Classes_finales!$W$32*C5290+Classes_finales!$W$33</f>
        <v>3.5423293830070066</v>
      </c>
      <c r="K5290">
        <f>IF(OR(C5290&lt;10,C5290&gt;450),0,IF(H5290&gt;=MAX(Classes_finales!D:D),$M$1,Donnees_SIG!J5290))</f>
        <v>3.5423293830070066</v>
      </c>
      <c r="P5290" t="s">
        <v>39</v>
      </c>
    </row>
    <row r="5291" spans="1:16">
      <c r="A5291" t="s">
        <v>10616</v>
      </c>
      <c r="B5291" t="s">
        <v>10617</v>
      </c>
      <c r="C5291">
        <v>100.82510376</v>
      </c>
      <c r="D5291" t="s">
        <v>37</v>
      </c>
      <c r="E5291">
        <v>791014.27181811002</v>
      </c>
      <c r="F5291">
        <v>9638263.0749321394</v>
      </c>
      <c r="G5291">
        <f>IF(C5291="","",VLOOKUP(C5291,Classes_detaillees!B:D,Classes_detaillees!C$1,TRUE))</f>
        <v>105</v>
      </c>
      <c r="H5291">
        <f>IF(C5291="","",VLOOKUP(C5291,Classes_finales!B:D,Classes_finales!C$1,TRUE))</f>
        <v>80</v>
      </c>
      <c r="I5291">
        <f t="shared" si="82"/>
        <v>20</v>
      </c>
      <c r="J5291" s="31">
        <f>Classes_finales!$W$30*C5291^3+Classes_finales!$W$31*C5291^2+Classes_finales!$W$32*C5291+Classes_finales!$W$33</f>
        <v>7.1246335421775555</v>
      </c>
      <c r="K5291">
        <f>IF(OR(C5291&lt;10,C5291&gt;450),0,IF(H5291&gt;=MAX(Classes_finales!D:D),$M$1,Donnees_SIG!J5291))</f>
        <v>7.914299999999999</v>
      </c>
      <c r="P5291" t="s">
        <v>39</v>
      </c>
    </row>
    <row r="5292" spans="1:16">
      <c r="A5292" t="s">
        <v>10618</v>
      </c>
      <c r="B5292" s="31" t="s">
        <v>10619</v>
      </c>
      <c r="C5292">
        <v>220.43539429</v>
      </c>
      <c r="D5292" t="s">
        <v>37</v>
      </c>
      <c r="E5292">
        <v>782936.63668994897</v>
      </c>
      <c r="F5292">
        <v>9635741.8208697997</v>
      </c>
      <c r="G5292">
        <f>IF(C5292="","",VLOOKUP(C5292,Classes_detaillees!B:D,Classes_detaillees!C$1,TRUE))</f>
        <v>225</v>
      </c>
      <c r="H5292">
        <f>IF(C5292="","",VLOOKUP(C5292,Classes_finales!B:D,Classes_finales!C$1,TRUE))</f>
        <v>80</v>
      </c>
      <c r="I5292">
        <f t="shared" si="82"/>
        <v>20</v>
      </c>
      <c r="J5292" s="31">
        <f>Classes_finales!$W$30*C5292^3+Classes_finales!$W$31*C5292^2+Classes_finales!$W$32*C5292+Classes_finales!$W$33</f>
        <v>-95.259936311142567</v>
      </c>
      <c r="K5292">
        <f>IF(OR(C5292&lt;10,C5292&gt;450),0,IF(H5292&gt;=MAX(Classes_finales!D:D),$M$1,Donnees_SIG!J5292))</f>
        <v>7.914299999999999</v>
      </c>
      <c r="P5292" t="s">
        <v>39</v>
      </c>
    </row>
    <row r="5293" spans="1:16">
      <c r="A5293" t="s">
        <v>10620</v>
      </c>
      <c r="B5293" t="s">
        <v>10621</v>
      </c>
      <c r="C5293">
        <v>62.109199523999997</v>
      </c>
      <c r="D5293" t="s">
        <v>37</v>
      </c>
      <c r="E5293">
        <v>790902.15954394406</v>
      </c>
      <c r="F5293">
        <v>9637235.8911484499</v>
      </c>
      <c r="G5293">
        <f>IF(C5293="","",VLOOKUP(C5293,Classes_detaillees!B:D,Classes_detaillees!C$1,TRUE))</f>
        <v>65</v>
      </c>
      <c r="H5293">
        <f>IF(C5293="","",VLOOKUP(C5293,Classes_finales!B:D,Classes_finales!C$1,TRUE))</f>
        <v>70</v>
      </c>
      <c r="I5293">
        <f t="shared" si="82"/>
        <v>20</v>
      </c>
      <c r="J5293" s="31">
        <f>Classes_finales!$W$30*C5293^3+Classes_finales!$W$31*C5293^2+Classes_finales!$W$32*C5293+Classes_finales!$W$33</f>
        <v>6.7511391535095822</v>
      </c>
      <c r="K5293">
        <f>IF(OR(C5293&lt;10,C5293&gt;450),0,IF(H5293&gt;=MAX(Classes_finales!D:D),$M$1,Donnees_SIG!J5293))</f>
        <v>6.7511391535095822</v>
      </c>
      <c r="P5293" t="s">
        <v>39</v>
      </c>
    </row>
    <row r="5294" spans="1:16">
      <c r="A5294" t="s">
        <v>10622</v>
      </c>
      <c r="B5294" s="31" t="s">
        <v>10623</v>
      </c>
      <c r="C5294">
        <v>82.636901855000005</v>
      </c>
      <c r="D5294" t="s">
        <v>37</v>
      </c>
      <c r="E5294">
        <v>783147.39929887198</v>
      </c>
      <c r="F5294">
        <v>9636456.1867220998</v>
      </c>
      <c r="G5294">
        <f>IF(C5294="","",VLOOKUP(C5294,Classes_detaillees!B:D,Classes_detaillees!C$1,TRUE))</f>
        <v>85</v>
      </c>
      <c r="H5294">
        <f>IF(C5294="","",VLOOKUP(C5294,Classes_finales!B:D,Classes_finales!C$1,TRUE))</f>
        <v>80</v>
      </c>
      <c r="I5294">
        <f t="shared" si="82"/>
        <v>20</v>
      </c>
      <c r="J5294" s="31">
        <f>Classes_finales!$W$30*C5294^3+Classes_finales!$W$31*C5294^2+Classes_finales!$W$32*C5294+Classes_finales!$W$33</f>
        <v>7.9615137017380295</v>
      </c>
      <c r="K5294">
        <f>IF(OR(C5294&lt;10,C5294&gt;450),0,IF(H5294&gt;=MAX(Classes_finales!D:D),$M$1,Donnees_SIG!J5294))</f>
        <v>7.914299999999999</v>
      </c>
      <c r="P5294" t="s">
        <v>39</v>
      </c>
    </row>
    <row r="5295" spans="1:16">
      <c r="A5295" t="s">
        <v>10624</v>
      </c>
      <c r="B5295" t="s">
        <v>10625</v>
      </c>
      <c r="C5295">
        <v>44.486000060999999</v>
      </c>
      <c r="D5295" t="s">
        <v>37</v>
      </c>
      <c r="E5295">
        <v>790682.97093359905</v>
      </c>
      <c r="F5295">
        <v>9637547.0136061106</v>
      </c>
      <c r="G5295">
        <f>IF(C5295="","",VLOOKUP(C5295,Classes_detaillees!B:D,Classes_detaillees!C$1,TRUE))</f>
        <v>45</v>
      </c>
      <c r="H5295">
        <f>IF(C5295="","",VLOOKUP(C5295,Classes_finales!B:D,Classes_finales!C$1,TRUE))</f>
        <v>50</v>
      </c>
      <c r="I5295">
        <f t="shared" si="82"/>
        <v>20</v>
      </c>
      <c r="J5295" s="31">
        <f>Classes_finales!$W$30*C5295^3+Classes_finales!$W$31*C5295^2+Classes_finales!$W$32*C5295+Classes_finales!$W$33</f>
        <v>4.6466030261026656</v>
      </c>
      <c r="K5295">
        <f>IF(OR(C5295&lt;10,C5295&gt;450),0,IF(H5295&gt;=MAX(Classes_finales!D:D),$M$1,Donnees_SIG!J5295))</f>
        <v>4.6466030261026656</v>
      </c>
      <c r="P5295" t="s">
        <v>39</v>
      </c>
    </row>
    <row r="5296" spans="1:16">
      <c r="A5296" t="s">
        <v>10626</v>
      </c>
      <c r="B5296" s="31" t="s">
        <v>10627</v>
      </c>
      <c r="C5296">
        <v>141.23770142000001</v>
      </c>
      <c r="D5296" t="s">
        <v>37</v>
      </c>
      <c r="E5296">
        <v>790358.03688840999</v>
      </c>
      <c r="F5296">
        <v>9638909.1903198902</v>
      </c>
      <c r="G5296">
        <f>IF(C5296="","",VLOOKUP(C5296,Classes_detaillees!B:D,Classes_detaillees!C$1,TRUE))</f>
        <v>145</v>
      </c>
      <c r="H5296">
        <f>IF(C5296="","",VLOOKUP(C5296,Classes_finales!B:D,Classes_finales!C$1,TRUE))</f>
        <v>80</v>
      </c>
      <c r="I5296">
        <f t="shared" si="82"/>
        <v>20</v>
      </c>
      <c r="J5296" s="31">
        <f>Classes_finales!$W$30*C5296^3+Classes_finales!$W$31*C5296^2+Classes_finales!$W$32*C5296+Classes_finales!$W$33</f>
        <v>-4.9039233150084929</v>
      </c>
      <c r="K5296">
        <f>IF(OR(C5296&lt;10,C5296&gt;450),0,IF(H5296&gt;=MAX(Classes_finales!D:D),$M$1,Donnees_SIG!J5296))</f>
        <v>7.914299999999999</v>
      </c>
      <c r="P5296" t="s">
        <v>39</v>
      </c>
    </row>
    <row r="5297" spans="1:16">
      <c r="A5297" t="s">
        <v>10628</v>
      </c>
      <c r="B5297" s="31" t="s">
        <v>10629</v>
      </c>
      <c r="C5297">
        <v>266.80398559999998</v>
      </c>
      <c r="D5297" t="s">
        <v>37</v>
      </c>
      <c r="E5297">
        <v>783519.01405911497</v>
      </c>
      <c r="F5297">
        <v>9636473.7309521493</v>
      </c>
      <c r="G5297">
        <f>IF(C5297="","",VLOOKUP(C5297,Classes_detaillees!B:D,Classes_detaillees!C$1,TRUE))</f>
        <v>270</v>
      </c>
      <c r="H5297">
        <f>IF(C5297="","",VLOOKUP(C5297,Classes_finales!B:D,Classes_finales!C$1,TRUE))</f>
        <v>80</v>
      </c>
      <c r="I5297">
        <f t="shared" si="82"/>
        <v>20</v>
      </c>
      <c r="J5297" s="31">
        <f>Classes_finales!$W$30*C5297^3+Classes_finales!$W$31*C5297^2+Classes_finales!$W$32*C5297+Classes_finales!$W$33</f>
        <v>-208.53640153929405</v>
      </c>
      <c r="K5297">
        <f>IF(OR(C5297&lt;10,C5297&gt;450),0,IF(H5297&gt;=MAX(Classes_finales!D:D),$M$1,Donnees_SIG!J5297))</f>
        <v>7.914299999999999</v>
      </c>
      <c r="P5297" t="s">
        <v>39</v>
      </c>
    </row>
    <row r="5298" spans="1:16">
      <c r="A5298" t="s">
        <v>10630</v>
      </c>
      <c r="B5298" t="s">
        <v>10631</v>
      </c>
      <c r="C5298">
        <v>160.60820007000001</v>
      </c>
      <c r="D5298" t="s">
        <v>37</v>
      </c>
      <c r="E5298">
        <v>789858.41283218295</v>
      </c>
      <c r="F5298">
        <v>9639029.6650474705</v>
      </c>
      <c r="G5298">
        <f>IF(C5298="","",VLOOKUP(C5298,Classes_detaillees!B:D,Classes_detaillees!C$1,TRUE))</f>
        <v>165</v>
      </c>
      <c r="H5298">
        <f>IF(C5298="","",VLOOKUP(C5298,Classes_finales!B:D,Classes_finales!C$1,TRUE))</f>
        <v>80</v>
      </c>
      <c r="I5298">
        <f t="shared" si="82"/>
        <v>20</v>
      </c>
      <c r="J5298" s="31">
        <f>Classes_finales!$W$30*C5298^3+Classes_finales!$W$31*C5298^2+Classes_finales!$W$32*C5298+Classes_finales!$W$33</f>
        <v>-17.447857688016335</v>
      </c>
      <c r="K5298">
        <f>IF(OR(C5298&lt;10,C5298&gt;450),0,IF(H5298&gt;=MAX(Classes_finales!D:D),$M$1,Donnees_SIG!J5298))</f>
        <v>7.914299999999999</v>
      </c>
      <c r="P5298" t="s">
        <v>39</v>
      </c>
    </row>
    <row r="5299" spans="1:16">
      <c r="A5299" t="s">
        <v>10632</v>
      </c>
      <c r="B5299" s="31" t="s">
        <v>10633</v>
      </c>
      <c r="C5299">
        <v>46.660400391000003</v>
      </c>
      <c r="D5299" t="s">
        <v>37</v>
      </c>
      <c r="E5299">
        <v>786404.11659234599</v>
      </c>
      <c r="F5299">
        <v>9636297.17671475</v>
      </c>
      <c r="G5299">
        <f>IF(C5299="","",VLOOKUP(C5299,Classes_detaillees!B:D,Classes_detaillees!C$1,TRUE))</f>
        <v>50</v>
      </c>
      <c r="H5299">
        <f>IF(C5299="","",VLOOKUP(C5299,Classes_finales!B:D,Classes_finales!C$1,TRUE))</f>
        <v>50</v>
      </c>
      <c r="I5299">
        <f t="shared" si="82"/>
        <v>20</v>
      </c>
      <c r="J5299" s="31">
        <f>Classes_finales!$W$30*C5299^3+Classes_finales!$W$31*C5299^2+Classes_finales!$W$32*C5299+Classes_finales!$W$33</f>
        <v>4.9353273952951682</v>
      </c>
      <c r="K5299">
        <f>IF(OR(C5299&lt;10,C5299&gt;450),0,IF(H5299&gt;=MAX(Classes_finales!D:D),$M$1,Donnees_SIG!J5299))</f>
        <v>4.9353273952951682</v>
      </c>
      <c r="P5299" t="s">
        <v>39</v>
      </c>
    </row>
    <row r="5300" spans="1:16">
      <c r="A5300" t="s">
        <v>10634</v>
      </c>
      <c r="B5300" t="s">
        <v>10635</v>
      </c>
      <c r="C5300">
        <v>80.116401671999995</v>
      </c>
      <c r="D5300" t="s">
        <v>37</v>
      </c>
      <c r="E5300">
        <v>792629.59469479299</v>
      </c>
      <c r="F5300">
        <v>9639082.6138567608</v>
      </c>
      <c r="G5300">
        <f>IF(C5300="","",VLOOKUP(C5300,Classes_detaillees!B:D,Classes_detaillees!C$1,TRUE))</f>
        <v>85</v>
      </c>
      <c r="H5300">
        <f>IF(C5300="","",VLOOKUP(C5300,Classes_finales!B:D,Classes_finales!C$1,TRUE))</f>
        <v>80</v>
      </c>
      <c r="I5300">
        <f t="shared" si="82"/>
        <v>20</v>
      </c>
      <c r="J5300" s="31">
        <f>Classes_finales!$W$30*C5300^3+Classes_finales!$W$31*C5300^2+Classes_finales!$W$32*C5300+Classes_finales!$W$33</f>
        <v>7.9171631417814261</v>
      </c>
      <c r="K5300">
        <f>IF(OR(C5300&lt;10,C5300&gt;450),0,IF(H5300&gt;=MAX(Classes_finales!D:D),$M$1,Donnees_SIG!J5300))</f>
        <v>7.914299999999999</v>
      </c>
      <c r="P5300" t="s">
        <v>39</v>
      </c>
    </row>
    <row r="5301" spans="1:16">
      <c r="A5301" t="s">
        <v>10636</v>
      </c>
      <c r="B5301" t="s">
        <v>10637</v>
      </c>
      <c r="C5301">
        <v>267.84219359999997</v>
      </c>
      <c r="D5301" t="s">
        <v>37</v>
      </c>
      <c r="E5301">
        <v>790585.38904272695</v>
      </c>
      <c r="F5301">
        <v>9637864.8486548197</v>
      </c>
      <c r="G5301">
        <f>IF(C5301="","",VLOOKUP(C5301,Classes_detaillees!B:D,Classes_detaillees!C$1,TRUE))</f>
        <v>270</v>
      </c>
      <c r="H5301">
        <f>IF(C5301="","",VLOOKUP(C5301,Classes_finales!B:D,Classes_finales!C$1,TRUE))</f>
        <v>80</v>
      </c>
      <c r="I5301">
        <f t="shared" si="82"/>
        <v>20</v>
      </c>
      <c r="J5301" s="31">
        <f>Classes_finales!$W$30*C5301^3+Classes_finales!$W$31*C5301^2+Classes_finales!$W$32*C5301+Classes_finales!$W$33</f>
        <v>-211.70769285172247</v>
      </c>
      <c r="K5301">
        <f>IF(OR(C5301&lt;10,C5301&gt;450),0,IF(H5301&gt;=MAX(Classes_finales!D:D),$M$1,Donnees_SIG!J5301))</f>
        <v>7.914299999999999</v>
      </c>
      <c r="P5301" t="s">
        <v>39</v>
      </c>
    </row>
    <row r="5302" spans="1:16">
      <c r="A5302" t="s">
        <v>10638</v>
      </c>
      <c r="B5302" t="s">
        <v>10639</v>
      </c>
      <c r="C5302">
        <v>168.20230103</v>
      </c>
      <c r="D5302" t="s">
        <v>37</v>
      </c>
      <c r="E5302">
        <v>789874.277023779</v>
      </c>
      <c r="F5302">
        <v>9637403.6367438994</v>
      </c>
      <c r="G5302">
        <f>IF(C5302="","",VLOOKUP(C5302,Classes_detaillees!B:D,Classes_detaillees!C$1,TRUE))</f>
        <v>170</v>
      </c>
      <c r="H5302">
        <f>IF(C5302="","",VLOOKUP(C5302,Classes_finales!B:D,Classes_finales!C$1,TRUE))</f>
        <v>80</v>
      </c>
      <c r="I5302">
        <f t="shared" si="82"/>
        <v>20</v>
      </c>
      <c r="J5302" s="31">
        <f>Classes_finales!$W$30*C5302^3+Classes_finales!$W$31*C5302^2+Classes_finales!$W$32*C5302+Classes_finales!$W$33</f>
        <v>-23.840195466415558</v>
      </c>
      <c r="K5302">
        <f>IF(OR(C5302&lt;10,C5302&gt;450),0,IF(H5302&gt;=MAX(Classes_finales!D:D),$M$1,Donnees_SIG!J5302))</f>
        <v>7.914299999999999</v>
      </c>
      <c r="P5302" t="s">
        <v>39</v>
      </c>
    </row>
    <row r="5303" spans="1:16">
      <c r="A5303" t="s">
        <v>10640</v>
      </c>
      <c r="B5303" t="s">
        <v>10641</v>
      </c>
      <c r="C5303">
        <v>18.518999099999998</v>
      </c>
      <c r="D5303" t="s">
        <v>37</v>
      </c>
      <c r="E5303">
        <v>790333.02532591799</v>
      </c>
      <c r="F5303">
        <v>9637432.3890569508</v>
      </c>
      <c r="G5303">
        <f>IF(C5303="","",VLOOKUP(C5303,Classes_detaillees!B:D,Classes_detaillees!C$1,TRUE))</f>
        <v>20</v>
      </c>
      <c r="H5303">
        <f>IF(C5303="","",VLOOKUP(C5303,Classes_finales!B:D,Classes_finales!C$1,TRUE))</f>
        <v>30</v>
      </c>
      <c r="I5303">
        <f t="shared" si="82"/>
        <v>20</v>
      </c>
      <c r="J5303" s="31">
        <f>Classes_finales!$W$30*C5303^3+Classes_finales!$W$31*C5303^2+Classes_finales!$W$32*C5303+Classes_finales!$W$33</f>
        <v>1.2035053223270622</v>
      </c>
      <c r="K5303">
        <f>IF(OR(C5303&lt;10,C5303&gt;450),0,IF(H5303&gt;=MAX(Classes_finales!D:D),$M$1,Donnees_SIG!J5303))</f>
        <v>1.2035053223270622</v>
      </c>
      <c r="P5303" t="s">
        <v>39</v>
      </c>
    </row>
    <row r="5304" spans="1:16">
      <c r="A5304" t="s">
        <v>10642</v>
      </c>
      <c r="B5304" s="31" t="s">
        <v>10643</v>
      </c>
      <c r="C5304">
        <v>58.041198729999998</v>
      </c>
      <c r="D5304" t="s">
        <v>37</v>
      </c>
      <c r="E5304">
        <v>783775.60409357899</v>
      </c>
      <c r="F5304">
        <v>9637142.0455387495</v>
      </c>
      <c r="G5304">
        <f>IF(C5304="","",VLOOKUP(C5304,Classes_detaillees!B:D,Classes_detaillees!C$1,TRUE))</f>
        <v>60</v>
      </c>
      <c r="H5304">
        <f>IF(C5304="","",VLOOKUP(C5304,Classes_finales!B:D,Classes_finales!C$1,TRUE))</f>
        <v>60</v>
      </c>
      <c r="I5304">
        <f t="shared" si="82"/>
        <v>20</v>
      </c>
      <c r="J5304" s="31">
        <f>Classes_finales!$W$30*C5304^3+Classes_finales!$W$31*C5304^2+Classes_finales!$W$32*C5304+Classes_finales!$W$33</f>
        <v>6.3256003979819848</v>
      </c>
      <c r="K5304">
        <f>IF(OR(C5304&lt;10,C5304&gt;450),0,IF(H5304&gt;=MAX(Classes_finales!D:D),$M$1,Donnees_SIG!J5304))</f>
        <v>6.3256003979819848</v>
      </c>
      <c r="P5304" t="s">
        <v>39</v>
      </c>
    </row>
    <row r="5305" spans="1:16">
      <c r="A5305" t="s">
        <v>10644</v>
      </c>
      <c r="B5305" s="31" t="s">
        <v>10645</v>
      </c>
      <c r="C5305">
        <v>40.181701660000002</v>
      </c>
      <c r="D5305" t="s">
        <v>37</v>
      </c>
      <c r="E5305">
        <v>791923.30567828997</v>
      </c>
      <c r="F5305">
        <v>9638332.9880184103</v>
      </c>
      <c r="G5305">
        <f>IF(C5305="","",VLOOKUP(C5305,Classes_detaillees!B:D,Classes_detaillees!C$1,TRUE))</f>
        <v>45</v>
      </c>
      <c r="H5305">
        <f>IF(C5305="","",VLOOKUP(C5305,Classes_finales!B:D,Classes_finales!C$1,TRUE))</f>
        <v>50</v>
      </c>
      <c r="I5305">
        <f t="shared" si="82"/>
        <v>20</v>
      </c>
      <c r="J5305" s="31">
        <f>Classes_finales!$W$30*C5305^3+Classes_finales!$W$31*C5305^2+Classes_finales!$W$32*C5305+Classes_finales!$W$33</f>
        <v>4.0631682341759525</v>
      </c>
      <c r="K5305">
        <f>IF(OR(C5305&lt;10,C5305&gt;450),0,IF(H5305&gt;=MAX(Classes_finales!D:D),$M$1,Donnees_SIG!J5305))</f>
        <v>4.0631682341759525</v>
      </c>
      <c r="P5305" t="s">
        <v>39</v>
      </c>
    </row>
    <row r="5306" spans="1:16">
      <c r="A5306" t="s">
        <v>10646</v>
      </c>
      <c r="B5306" s="31" t="s">
        <v>10647</v>
      </c>
      <c r="C5306">
        <v>56.326400757000002</v>
      </c>
      <c r="D5306" t="s">
        <v>37</v>
      </c>
      <c r="E5306">
        <v>784682.33204205998</v>
      </c>
      <c r="F5306">
        <v>9636235.2467611097</v>
      </c>
      <c r="G5306">
        <f>IF(C5306="","",VLOOKUP(C5306,Classes_detaillees!B:D,Classes_detaillees!C$1,TRUE))</f>
        <v>60</v>
      </c>
      <c r="H5306">
        <f>IF(C5306="","",VLOOKUP(C5306,Classes_finales!B:D,Classes_finales!C$1,TRUE))</f>
        <v>60</v>
      </c>
      <c r="I5306">
        <f t="shared" si="82"/>
        <v>20</v>
      </c>
      <c r="J5306" s="31">
        <f>Classes_finales!$W$30*C5306^3+Classes_finales!$W$31*C5306^2+Classes_finales!$W$32*C5306+Classes_finales!$W$33</f>
        <v>6.1330375042360288</v>
      </c>
      <c r="K5306">
        <f>IF(OR(C5306&lt;10,C5306&gt;450),0,IF(H5306&gt;=MAX(Classes_finales!D:D),$M$1,Donnees_SIG!J5306))</f>
        <v>6.1330375042360288</v>
      </c>
      <c r="P5306" t="s">
        <v>39</v>
      </c>
    </row>
    <row r="5307" spans="1:16">
      <c r="A5307" t="s">
        <v>10648</v>
      </c>
      <c r="B5307" t="s">
        <v>10649</v>
      </c>
      <c r="C5307">
        <v>22.222999572999999</v>
      </c>
      <c r="D5307" t="s">
        <v>37</v>
      </c>
      <c r="E5307">
        <v>790490.79950281605</v>
      </c>
      <c r="F5307">
        <v>9637405.14970164</v>
      </c>
      <c r="G5307">
        <f>IF(C5307="","",VLOOKUP(C5307,Classes_detaillees!B:D,Classes_detaillees!C$1,TRUE))</f>
        <v>25</v>
      </c>
      <c r="H5307">
        <f>IF(C5307="","",VLOOKUP(C5307,Classes_finales!B:D,Classes_finales!C$1,TRUE))</f>
        <v>30</v>
      </c>
      <c r="I5307">
        <f t="shared" si="82"/>
        <v>20</v>
      </c>
      <c r="J5307" s="31">
        <f>Classes_finales!$W$30*C5307^3+Classes_finales!$W$31*C5307^2+Classes_finales!$W$32*C5307+Classes_finales!$W$33</f>
        <v>1.6537826663325252</v>
      </c>
      <c r="K5307">
        <f>IF(OR(C5307&lt;10,C5307&gt;450),0,IF(H5307&gt;=MAX(Classes_finales!D:D),$M$1,Donnees_SIG!J5307))</f>
        <v>1.6537826663325252</v>
      </c>
      <c r="P5307" t="s">
        <v>39</v>
      </c>
    </row>
    <row r="5308" spans="1:16">
      <c r="A5308" t="s">
        <v>10650</v>
      </c>
      <c r="B5308" s="31">
        <v>4E+164</v>
      </c>
      <c r="C5308">
        <v>48.347801208</v>
      </c>
      <c r="D5308" t="s">
        <v>37</v>
      </c>
      <c r="E5308">
        <v>783350.41137261398</v>
      </c>
      <c r="F5308">
        <v>9635686.7549226601</v>
      </c>
      <c r="G5308">
        <f>IF(C5308="","",VLOOKUP(C5308,Classes_detaillees!B:D,Classes_detaillees!C$1,TRUE))</f>
        <v>50</v>
      </c>
      <c r="H5308">
        <f>IF(C5308="","",VLOOKUP(C5308,Classes_finales!B:D,Classes_finales!C$1,TRUE))</f>
        <v>50</v>
      </c>
      <c r="I5308">
        <f t="shared" si="82"/>
        <v>20</v>
      </c>
      <c r="J5308" s="31">
        <f>Classes_finales!$W$30*C5308^3+Classes_finales!$W$31*C5308^2+Classes_finales!$W$32*C5308+Classes_finales!$W$33</f>
        <v>5.155542366768092</v>
      </c>
      <c r="K5308">
        <f>IF(OR(C5308&lt;10,C5308&gt;450),0,IF(H5308&gt;=MAX(Classes_finales!D:D),$M$1,Donnees_SIG!J5308))</f>
        <v>5.155542366768092</v>
      </c>
      <c r="P5308" t="s">
        <v>39</v>
      </c>
    </row>
    <row r="5309" spans="1:16">
      <c r="A5309" t="s">
        <v>10651</v>
      </c>
      <c r="B5309" t="s">
        <v>10652</v>
      </c>
      <c r="C5309">
        <v>73.677398682000003</v>
      </c>
      <c r="D5309" t="s">
        <v>37</v>
      </c>
      <c r="E5309">
        <v>790697.33740277798</v>
      </c>
      <c r="F5309">
        <v>9637099.4052584004</v>
      </c>
      <c r="G5309">
        <f>IF(C5309="","",VLOOKUP(C5309,Classes_detaillees!B:D,Classes_detaillees!C$1,TRUE))</f>
        <v>75</v>
      </c>
      <c r="H5309">
        <f>IF(C5309="","",VLOOKUP(C5309,Classes_finales!B:D,Classes_finales!C$1,TRUE))</f>
        <v>80</v>
      </c>
      <c r="I5309">
        <f t="shared" si="82"/>
        <v>20</v>
      </c>
      <c r="J5309" s="31">
        <f>Classes_finales!$W$30*C5309^3+Classes_finales!$W$31*C5309^2+Classes_finales!$W$32*C5309+Classes_finales!$W$33</f>
        <v>7.657986435972612</v>
      </c>
      <c r="K5309">
        <f>IF(OR(C5309&lt;10,C5309&gt;450),0,IF(H5309&gt;=MAX(Classes_finales!D:D),$M$1,Donnees_SIG!J5309))</f>
        <v>7.914299999999999</v>
      </c>
      <c r="P5309" t="s">
        <v>39</v>
      </c>
    </row>
    <row r="5310" spans="1:16">
      <c r="A5310" t="s">
        <v>10653</v>
      </c>
      <c r="B5310" t="s">
        <v>10654</v>
      </c>
      <c r="C5310">
        <v>76.934303283999995</v>
      </c>
      <c r="D5310" t="s">
        <v>37</v>
      </c>
      <c r="E5310">
        <v>789732.252754958</v>
      </c>
      <c r="F5310">
        <v>9638939.0737018902</v>
      </c>
      <c r="G5310">
        <f>IF(C5310="","",VLOOKUP(C5310,Classes_detaillees!B:D,Classes_detaillees!C$1,TRUE))</f>
        <v>80</v>
      </c>
      <c r="H5310">
        <f>IF(C5310="","",VLOOKUP(C5310,Classes_finales!B:D,Classes_finales!C$1,TRUE))</f>
        <v>80</v>
      </c>
      <c r="I5310">
        <f t="shared" si="82"/>
        <v>20</v>
      </c>
      <c r="J5310" s="31">
        <f>Classes_finales!$W$30*C5310^3+Classes_finales!$W$31*C5310^2+Classes_finales!$W$32*C5310+Classes_finales!$W$33</f>
        <v>7.8141043200381031</v>
      </c>
      <c r="K5310">
        <f>IF(OR(C5310&lt;10,C5310&gt;450),0,IF(H5310&gt;=MAX(Classes_finales!D:D),$M$1,Donnees_SIG!J5310))</f>
        <v>7.914299999999999</v>
      </c>
      <c r="P5310" t="s">
        <v>39</v>
      </c>
    </row>
    <row r="5311" spans="1:16">
      <c r="A5311" t="s">
        <v>10655</v>
      </c>
      <c r="B5311" t="s">
        <v>10656</v>
      </c>
      <c r="C5311">
        <v>31.235200882000001</v>
      </c>
      <c r="D5311" t="s">
        <v>37</v>
      </c>
      <c r="E5311">
        <v>783375.82517835696</v>
      </c>
      <c r="F5311">
        <v>9636907.7465082705</v>
      </c>
      <c r="G5311">
        <f>IF(C5311="","",VLOOKUP(C5311,Classes_detaillees!B:D,Classes_detaillees!C$1,TRUE))</f>
        <v>35</v>
      </c>
      <c r="H5311">
        <f>IF(C5311="","",VLOOKUP(C5311,Classes_finales!B:D,Classes_finales!C$1,TRUE))</f>
        <v>35</v>
      </c>
      <c r="I5311">
        <f t="shared" si="82"/>
        <v>20</v>
      </c>
      <c r="J5311" s="31">
        <f>Classes_finales!$W$30*C5311^3+Classes_finales!$W$31*C5311^2+Classes_finales!$W$32*C5311+Classes_finales!$W$33</f>
        <v>2.8365011960254525</v>
      </c>
      <c r="K5311">
        <f>IF(OR(C5311&lt;10,C5311&gt;450),0,IF(H5311&gt;=MAX(Classes_finales!D:D),$M$1,Donnees_SIG!J5311))</f>
        <v>2.8365011960254525</v>
      </c>
      <c r="P5311" t="s">
        <v>39</v>
      </c>
    </row>
    <row r="5312" spans="1:16">
      <c r="A5312" t="s">
        <v>10657</v>
      </c>
      <c r="B5312" t="s">
        <v>10658</v>
      </c>
      <c r="C5312">
        <v>67.729896545000003</v>
      </c>
      <c r="D5312" t="s">
        <v>37</v>
      </c>
      <c r="E5312">
        <v>790995.01324649295</v>
      </c>
      <c r="F5312">
        <v>9638352.4928286001</v>
      </c>
      <c r="G5312">
        <f>IF(C5312="","",VLOOKUP(C5312,Classes_detaillees!B:D,Classes_detaillees!C$1,TRUE))</f>
        <v>70</v>
      </c>
      <c r="H5312">
        <f>IF(C5312="","",VLOOKUP(C5312,Classes_finales!B:D,Classes_finales!C$1,TRUE))</f>
        <v>70</v>
      </c>
      <c r="I5312">
        <f t="shared" si="82"/>
        <v>20</v>
      </c>
      <c r="J5312" s="31">
        <f>Classes_finales!$W$30*C5312^3+Classes_finales!$W$31*C5312^2+Classes_finales!$W$32*C5312+Classes_finales!$W$33</f>
        <v>7.2542768992947479</v>
      </c>
      <c r="K5312">
        <f>IF(OR(C5312&lt;10,C5312&gt;450),0,IF(H5312&gt;=MAX(Classes_finales!D:D),$M$1,Donnees_SIG!J5312))</f>
        <v>7.2542768992947479</v>
      </c>
      <c r="P5312" t="s">
        <v>39</v>
      </c>
    </row>
    <row r="5313" spans="1:16">
      <c r="A5313" t="s">
        <v>10659</v>
      </c>
      <c r="B5313" s="31" t="s">
        <v>10660</v>
      </c>
      <c r="C5313">
        <v>77.744201660000002</v>
      </c>
      <c r="D5313" t="s">
        <v>37</v>
      </c>
      <c r="E5313">
        <v>791997.04959966196</v>
      </c>
      <c r="F5313">
        <v>9638645.0474474505</v>
      </c>
      <c r="G5313">
        <f>IF(C5313="","",VLOOKUP(C5313,Classes_detaillees!B:D,Classes_detaillees!C$1,TRUE))</f>
        <v>80</v>
      </c>
      <c r="H5313">
        <f>IF(C5313="","",VLOOKUP(C5313,Classes_finales!B:D,Classes_finales!C$1,TRUE))</f>
        <v>80</v>
      </c>
      <c r="I5313">
        <f t="shared" si="82"/>
        <v>20</v>
      </c>
      <c r="J5313" s="31">
        <f>Classes_finales!$W$30*C5313^3+Classes_finales!$W$31*C5313^2+Classes_finales!$W$32*C5313+Classes_finales!$W$33</f>
        <v>7.8451297716305337</v>
      </c>
      <c r="K5313">
        <f>IF(OR(C5313&lt;10,C5313&gt;450),0,IF(H5313&gt;=MAX(Classes_finales!D:D),$M$1,Donnees_SIG!J5313))</f>
        <v>7.914299999999999</v>
      </c>
      <c r="P5313" t="s">
        <v>39</v>
      </c>
    </row>
    <row r="5314" spans="1:16">
      <c r="A5314" t="s">
        <v>10661</v>
      </c>
      <c r="B5314" t="s">
        <v>10662</v>
      </c>
      <c r="C5314">
        <v>65.340797424000002</v>
      </c>
      <c r="D5314" t="s">
        <v>37</v>
      </c>
      <c r="E5314">
        <v>791863.36057371704</v>
      </c>
      <c r="F5314">
        <v>9638487.5672362298</v>
      </c>
      <c r="G5314">
        <f>IF(C5314="","",VLOOKUP(C5314,Classes_detaillees!B:D,Classes_detaillees!C$1,TRUE))</f>
        <v>70</v>
      </c>
      <c r="H5314">
        <f>IF(C5314="","",VLOOKUP(C5314,Classes_finales!B:D,Classes_finales!C$1,TRUE))</f>
        <v>70</v>
      </c>
      <c r="I5314">
        <f t="shared" si="82"/>
        <v>20</v>
      </c>
      <c r="J5314" s="31">
        <f>Classes_finales!$W$30*C5314^3+Classes_finales!$W$31*C5314^2+Classes_finales!$W$32*C5314+Classes_finales!$W$33</f>
        <v>7.0535690551785351</v>
      </c>
      <c r="K5314">
        <f>IF(OR(C5314&lt;10,C5314&gt;450),0,IF(H5314&gt;=MAX(Classes_finales!D:D),$M$1,Donnees_SIG!J5314))</f>
        <v>7.0535690551785351</v>
      </c>
      <c r="P5314" t="s">
        <v>39</v>
      </c>
    </row>
    <row r="5315" spans="1:16">
      <c r="A5315" t="s">
        <v>10663</v>
      </c>
      <c r="B5315" s="31" t="s">
        <v>10664</v>
      </c>
      <c r="C5315">
        <v>133.71910095000001</v>
      </c>
      <c r="D5315" t="s">
        <v>37</v>
      </c>
      <c r="E5315">
        <v>792161.98459030699</v>
      </c>
      <c r="F5315">
        <v>9638568.6203626003</v>
      </c>
      <c r="G5315">
        <f>IF(C5315="","",VLOOKUP(C5315,Classes_detaillees!B:D,Classes_detaillees!C$1,TRUE))</f>
        <v>135</v>
      </c>
      <c r="H5315">
        <f>IF(C5315="","",VLOOKUP(C5315,Classes_finales!B:D,Classes_finales!C$1,TRUE))</f>
        <v>80</v>
      </c>
      <c r="I5315">
        <f t="shared" ref="I5315:I5378" si="83">IF(E5315="","",20)</f>
        <v>20</v>
      </c>
      <c r="J5315" s="31">
        <f>Classes_finales!$W$30*C5315^3+Classes_finales!$W$31*C5315^2+Classes_finales!$W$32*C5315+Classes_finales!$W$33</f>
        <v>-1.351412193007818</v>
      </c>
      <c r="K5315">
        <f>IF(OR(C5315&lt;10,C5315&gt;450),0,IF(H5315&gt;=MAX(Classes_finales!D:D),$M$1,Donnees_SIG!J5315))</f>
        <v>7.914299999999999</v>
      </c>
      <c r="P5315" t="s">
        <v>39</v>
      </c>
    </row>
    <row r="5316" spans="1:16">
      <c r="A5316" t="s">
        <v>10665</v>
      </c>
      <c r="B5316" t="s">
        <v>10666</v>
      </c>
      <c r="C5316">
        <v>594.49621581999997</v>
      </c>
      <c r="D5316" t="s">
        <v>37</v>
      </c>
      <c r="E5316">
        <v>789814.65158831805</v>
      </c>
      <c r="F5316">
        <v>9638929.0413036607</v>
      </c>
      <c r="G5316">
        <f>IF(C5316="","",VLOOKUP(C5316,Classes_detaillees!B:D,Classes_detaillees!C$1,TRUE))</f>
        <v>595</v>
      </c>
      <c r="H5316">
        <f>IF(C5316="","",VLOOKUP(C5316,Classes_finales!B:D,Classes_finales!C$1,TRUE))</f>
        <v>80</v>
      </c>
      <c r="I5316">
        <f t="shared" si="83"/>
        <v>20</v>
      </c>
      <c r="J5316" s="31">
        <f>Classes_finales!$W$30*C5316^3+Classes_finales!$W$31*C5316^2+Classes_finales!$W$32*C5316+Classes_finales!$W$33</f>
        <v>-3391.3196403361694</v>
      </c>
      <c r="K5316">
        <f>IF(OR(C5316&lt;10,C5316&gt;450),0,IF(H5316&gt;=MAX(Classes_finales!D:D),$M$1,Donnees_SIG!J5316))</f>
        <v>0</v>
      </c>
      <c r="P5316" t="s">
        <v>39</v>
      </c>
    </row>
    <row r="5317" spans="1:16">
      <c r="A5317" t="s">
        <v>10667</v>
      </c>
      <c r="B5317" t="s">
        <v>10668</v>
      </c>
      <c r="C5317">
        <v>79.999298096000004</v>
      </c>
      <c r="D5317" t="s">
        <v>37</v>
      </c>
      <c r="E5317">
        <v>790361.87153230805</v>
      </c>
      <c r="F5317">
        <v>9637601.1659179702</v>
      </c>
      <c r="G5317">
        <f>IF(C5317="","",VLOOKUP(C5317,Classes_detaillees!B:D,Classes_detaillees!C$1,TRUE))</f>
        <v>80</v>
      </c>
      <c r="H5317">
        <f>IF(C5317="","",VLOOKUP(C5317,Classes_finales!B:D,Classes_finales!C$1,TRUE))</f>
        <v>80</v>
      </c>
      <c r="I5317">
        <f t="shared" si="83"/>
        <v>20</v>
      </c>
      <c r="J5317" s="31">
        <f>Classes_finales!$W$30*C5317^3+Classes_finales!$W$31*C5317^2+Classes_finales!$W$32*C5317+Classes_finales!$W$33</f>
        <v>7.914282521309465</v>
      </c>
      <c r="K5317">
        <f>IF(OR(C5317&lt;10,C5317&gt;450),0,IF(H5317&gt;=MAX(Classes_finales!D:D),$M$1,Donnees_SIG!J5317))</f>
        <v>7.914299999999999</v>
      </c>
      <c r="P5317" t="s">
        <v>39</v>
      </c>
    </row>
    <row r="5318" spans="1:16">
      <c r="A5318" t="s">
        <v>10669</v>
      </c>
      <c r="B5318" t="s">
        <v>10670</v>
      </c>
      <c r="C5318">
        <v>74.789497374999996</v>
      </c>
      <c r="D5318" t="s">
        <v>37</v>
      </c>
      <c r="E5318">
        <v>790223.98548848997</v>
      </c>
      <c r="F5318">
        <v>9638719.0775367096</v>
      </c>
      <c r="G5318">
        <f>IF(C5318="","",VLOOKUP(C5318,Classes_detaillees!B:D,Classes_detaillees!C$1,TRUE))</f>
        <v>75</v>
      </c>
      <c r="H5318">
        <f>IF(C5318="","",VLOOKUP(C5318,Classes_finales!B:D,Classes_finales!C$1,TRUE))</f>
        <v>80</v>
      </c>
      <c r="I5318">
        <f t="shared" si="83"/>
        <v>20</v>
      </c>
      <c r="J5318" s="31">
        <f>Classes_finales!$W$30*C5318^3+Classes_finales!$W$31*C5318^2+Classes_finales!$W$32*C5318+Classes_finales!$W$33</f>
        <v>7.7167994407613296</v>
      </c>
      <c r="K5318">
        <f>IF(OR(C5318&lt;10,C5318&gt;450),0,IF(H5318&gt;=MAX(Classes_finales!D:D),$M$1,Donnees_SIG!J5318))</f>
        <v>7.914299999999999</v>
      </c>
      <c r="P5318" t="s">
        <v>39</v>
      </c>
    </row>
    <row r="5319" spans="1:16">
      <c r="A5319" t="s">
        <v>10671</v>
      </c>
      <c r="B5319" t="s">
        <v>10672</v>
      </c>
      <c r="C5319">
        <v>22.684900284000001</v>
      </c>
      <c r="D5319" t="s">
        <v>37</v>
      </c>
      <c r="E5319">
        <v>790835.34335370001</v>
      </c>
      <c r="F5319">
        <v>9638567.9263910707</v>
      </c>
      <c r="G5319">
        <f>IF(C5319="","",VLOOKUP(C5319,Classes_detaillees!B:D,Classes_detaillees!C$1,TRUE))</f>
        <v>25</v>
      </c>
      <c r="H5319">
        <f>IF(C5319="","",VLOOKUP(C5319,Classes_finales!B:D,Classes_finales!C$1,TRUE))</f>
        <v>30</v>
      </c>
      <c r="I5319">
        <f t="shared" si="83"/>
        <v>20</v>
      </c>
      <c r="J5319" s="31">
        <f>Classes_finales!$W$30*C5319^3+Classes_finales!$W$31*C5319^2+Classes_finales!$W$32*C5319+Classes_finales!$W$33</f>
        <v>1.7117260416190265</v>
      </c>
      <c r="K5319">
        <f>IF(OR(C5319&lt;10,C5319&gt;450),0,IF(H5319&gt;=MAX(Classes_finales!D:D),$M$1,Donnees_SIG!J5319))</f>
        <v>1.7117260416190265</v>
      </c>
      <c r="P5319" t="s">
        <v>39</v>
      </c>
    </row>
    <row r="5320" spans="1:16">
      <c r="A5320" t="s">
        <v>10673</v>
      </c>
      <c r="B5320" t="s">
        <v>10674</v>
      </c>
      <c r="C5320">
        <v>305.43508910999998</v>
      </c>
      <c r="D5320" t="s">
        <v>37</v>
      </c>
      <c r="E5320">
        <v>790810.13700888003</v>
      </c>
      <c r="F5320">
        <v>9638543.1665414702</v>
      </c>
      <c r="G5320">
        <f>IF(C5320="","",VLOOKUP(C5320,Classes_detaillees!B:D,Classes_detaillees!C$1,TRUE))</f>
        <v>310</v>
      </c>
      <c r="H5320">
        <f>IF(C5320="","",VLOOKUP(C5320,Classes_finales!B:D,Classes_finales!C$1,TRUE))</f>
        <v>80</v>
      </c>
      <c r="I5320">
        <f t="shared" si="83"/>
        <v>20</v>
      </c>
      <c r="J5320" s="31">
        <f>Classes_finales!$W$30*C5320^3+Classes_finales!$W$31*C5320^2+Classes_finales!$W$32*C5320+Classes_finales!$W$33</f>
        <v>-347.74355312954697</v>
      </c>
      <c r="K5320">
        <f>IF(OR(C5320&lt;10,C5320&gt;450),0,IF(H5320&gt;=MAX(Classes_finales!D:D),$M$1,Donnees_SIG!J5320))</f>
        <v>7.914299999999999</v>
      </c>
      <c r="P5320" t="s">
        <v>39</v>
      </c>
    </row>
    <row r="5321" spans="1:16">
      <c r="A5321" t="s">
        <v>10675</v>
      </c>
      <c r="B5321" t="s">
        <v>10676</v>
      </c>
      <c r="C5321">
        <v>139.91969298999999</v>
      </c>
      <c r="D5321" t="s">
        <v>37</v>
      </c>
      <c r="E5321">
        <v>791882.76073948597</v>
      </c>
      <c r="F5321">
        <v>9638416.6519132908</v>
      </c>
      <c r="G5321">
        <f>IF(C5321="","",VLOOKUP(C5321,Classes_detaillees!B:D,Classes_detaillees!C$1,TRUE))</f>
        <v>140</v>
      </c>
      <c r="H5321">
        <f>IF(C5321="","",VLOOKUP(C5321,Classes_finales!B:D,Classes_finales!C$1,TRUE))</f>
        <v>80</v>
      </c>
      <c r="I5321">
        <f t="shared" si="83"/>
        <v>20</v>
      </c>
      <c r="J5321" s="31">
        <f>Classes_finales!$W$30*C5321^3+Classes_finales!$W$31*C5321^2+Classes_finales!$W$32*C5321+Classes_finales!$W$33</f>
        <v>-4.2313375180489494</v>
      </c>
      <c r="K5321">
        <f>IF(OR(C5321&lt;10,C5321&gt;450),0,IF(H5321&gt;=MAX(Classes_finales!D:D),$M$1,Donnees_SIG!J5321))</f>
        <v>7.914299999999999</v>
      </c>
      <c r="P5321" t="s">
        <v>39</v>
      </c>
    </row>
    <row r="5322" spans="1:16">
      <c r="A5322" t="s">
        <v>10677</v>
      </c>
      <c r="B5322" s="31" t="s">
        <v>10678</v>
      </c>
      <c r="C5322">
        <v>157.14630127000001</v>
      </c>
      <c r="D5322" t="s">
        <v>37</v>
      </c>
      <c r="E5322">
        <v>791122.85694466298</v>
      </c>
      <c r="F5322">
        <v>9638430.5298454408</v>
      </c>
      <c r="G5322">
        <f>IF(C5322="","",VLOOKUP(C5322,Classes_detaillees!B:D,Classes_detaillees!C$1,TRUE))</f>
        <v>160</v>
      </c>
      <c r="H5322">
        <f>IF(C5322="","",VLOOKUP(C5322,Classes_finales!B:D,Classes_finales!C$1,TRUE))</f>
        <v>80</v>
      </c>
      <c r="I5322">
        <f t="shared" si="83"/>
        <v>20</v>
      </c>
      <c r="J5322" s="31">
        <f>Classes_finales!$W$30*C5322^3+Classes_finales!$W$31*C5322^2+Classes_finales!$W$32*C5322+Classes_finales!$W$33</f>
        <v>-14.821595940628422</v>
      </c>
      <c r="K5322">
        <f>IF(OR(C5322&lt;10,C5322&gt;450),0,IF(H5322&gt;=MAX(Classes_finales!D:D),$M$1,Donnees_SIG!J5322))</f>
        <v>7.914299999999999</v>
      </c>
      <c r="P5322" t="s">
        <v>39</v>
      </c>
    </row>
    <row r="5323" spans="1:16">
      <c r="A5323" t="s">
        <v>10679</v>
      </c>
      <c r="B5323" s="31" t="s">
        <v>10680</v>
      </c>
      <c r="C5323">
        <v>23.654699325999999</v>
      </c>
      <c r="D5323" t="s">
        <v>37</v>
      </c>
      <c r="E5323">
        <v>790726.01947887498</v>
      </c>
      <c r="F5323">
        <v>9639248.9987282101</v>
      </c>
      <c r="G5323">
        <f>IF(C5323="","",VLOOKUP(C5323,Classes_detaillees!B:D,Classes_detaillees!C$1,TRUE))</f>
        <v>25</v>
      </c>
      <c r="H5323">
        <f>IF(C5323="","",VLOOKUP(C5323,Classes_finales!B:D,Classes_finales!C$1,TRUE))</f>
        <v>30</v>
      </c>
      <c r="I5323">
        <f t="shared" si="83"/>
        <v>20</v>
      </c>
      <c r="J5323" s="31">
        <f>Classes_finales!$W$30*C5323^3+Classes_finales!$W$31*C5323^2+Classes_finales!$W$32*C5323+Classes_finales!$W$33</f>
        <v>1.834533671932228</v>
      </c>
      <c r="K5323">
        <f>IF(OR(C5323&lt;10,C5323&gt;450),0,IF(H5323&gt;=MAX(Classes_finales!D:D),$M$1,Donnees_SIG!J5323))</f>
        <v>1.834533671932228</v>
      </c>
      <c r="P5323" t="s">
        <v>39</v>
      </c>
    </row>
    <row r="5324" spans="1:16">
      <c r="A5324" t="s">
        <v>10681</v>
      </c>
      <c r="B5324" t="s">
        <v>10682</v>
      </c>
      <c r="C5324">
        <v>32.681701660000002</v>
      </c>
      <c r="D5324" t="s">
        <v>37</v>
      </c>
      <c r="E5324">
        <v>790561.71270636795</v>
      </c>
      <c r="F5324">
        <v>9638572.8304236103</v>
      </c>
      <c r="G5324">
        <f>IF(C5324="","",VLOOKUP(C5324,Classes_detaillees!B:D,Classes_detaillees!C$1,TRUE))</f>
        <v>35</v>
      </c>
      <c r="H5324">
        <f>IF(C5324="","",VLOOKUP(C5324,Classes_finales!B:D,Classes_finales!C$1,TRUE))</f>
        <v>35</v>
      </c>
      <c r="I5324">
        <f t="shared" si="83"/>
        <v>20</v>
      </c>
      <c r="J5324" s="31">
        <f>Classes_finales!$W$30*C5324^3+Classes_finales!$W$31*C5324^2+Classes_finales!$W$32*C5324+Classes_finales!$W$33</f>
        <v>3.0335524530254134</v>
      </c>
      <c r="K5324">
        <f>IF(OR(C5324&lt;10,C5324&gt;450),0,IF(H5324&gt;=MAX(Classes_finales!D:D),$M$1,Donnees_SIG!J5324))</f>
        <v>3.0335524530254134</v>
      </c>
      <c r="P5324" t="s">
        <v>39</v>
      </c>
    </row>
    <row r="5325" spans="1:16">
      <c r="A5325" t="s">
        <v>10683</v>
      </c>
      <c r="B5325" t="s">
        <v>10684</v>
      </c>
      <c r="C5325">
        <v>72.610702515</v>
      </c>
      <c r="D5325" t="s">
        <v>37</v>
      </c>
      <c r="E5325">
        <v>791359.84265125298</v>
      </c>
      <c r="F5325">
        <v>9637396.7890087999</v>
      </c>
      <c r="G5325">
        <f>IF(C5325="","",VLOOKUP(C5325,Classes_detaillees!B:D,Classes_detaillees!C$1,TRUE))</f>
        <v>75</v>
      </c>
      <c r="H5325">
        <f>IF(C5325="","",VLOOKUP(C5325,Classes_finales!B:D,Classes_finales!C$1,TRUE))</f>
        <v>80</v>
      </c>
      <c r="I5325">
        <f t="shared" si="83"/>
        <v>20</v>
      </c>
      <c r="J5325" s="31">
        <f>Classes_finales!$W$30*C5325^3+Classes_finales!$W$31*C5325^2+Classes_finales!$W$32*C5325+Classes_finales!$W$33</f>
        <v>7.5964113942364069</v>
      </c>
      <c r="K5325">
        <f>IF(OR(C5325&lt;10,C5325&gt;450),0,IF(H5325&gt;=MAX(Classes_finales!D:D),$M$1,Donnees_SIG!J5325))</f>
        <v>7.914299999999999</v>
      </c>
      <c r="P5325" t="s">
        <v>39</v>
      </c>
    </row>
    <row r="5326" spans="1:16">
      <c r="A5326" t="s">
        <v>10685</v>
      </c>
      <c r="B5326" t="s">
        <v>10686</v>
      </c>
      <c r="C5326">
        <v>79.183700561999999</v>
      </c>
      <c r="D5326" t="s">
        <v>37</v>
      </c>
      <c r="E5326">
        <v>792074.24806649995</v>
      </c>
      <c r="F5326">
        <v>9638740.5735561904</v>
      </c>
      <c r="G5326">
        <f>IF(C5326="","",VLOOKUP(C5326,Classes_detaillees!B:D,Classes_detaillees!C$1,TRUE))</f>
        <v>80</v>
      </c>
      <c r="H5326">
        <f>IF(C5326="","",VLOOKUP(C5326,Classes_finales!B:D,Classes_finales!C$1,TRUE))</f>
        <v>80</v>
      </c>
      <c r="I5326">
        <f t="shared" si="83"/>
        <v>20</v>
      </c>
      <c r="J5326" s="31">
        <f>Classes_finales!$W$30*C5326^3+Classes_finales!$W$31*C5326^2+Classes_finales!$W$32*C5326+Classes_finales!$W$33</f>
        <v>7.8922525263226202</v>
      </c>
      <c r="K5326">
        <f>IF(OR(C5326&lt;10,C5326&gt;450),0,IF(H5326&gt;=MAX(Classes_finales!D:D),$M$1,Donnees_SIG!J5326))</f>
        <v>7.914299999999999</v>
      </c>
      <c r="P5326" t="s">
        <v>39</v>
      </c>
    </row>
    <row r="5327" spans="1:16">
      <c r="A5327" t="s">
        <v>10687</v>
      </c>
      <c r="B5327" t="s">
        <v>10688</v>
      </c>
      <c r="C5327">
        <v>46.780101776000002</v>
      </c>
      <c r="D5327" t="s">
        <v>37</v>
      </c>
      <c r="E5327">
        <v>782994.90392736602</v>
      </c>
      <c r="F5327">
        <v>9636260.7861986905</v>
      </c>
      <c r="G5327">
        <f>IF(C5327="","",VLOOKUP(C5327,Classes_detaillees!B:D,Classes_detaillees!C$1,TRUE))</f>
        <v>50</v>
      </c>
      <c r="H5327">
        <f>IF(C5327="","",VLOOKUP(C5327,Classes_finales!B:D,Classes_finales!C$1,TRUE))</f>
        <v>50</v>
      </c>
      <c r="I5327">
        <f t="shared" si="83"/>
        <v>20</v>
      </c>
      <c r="J5327" s="31">
        <f>Classes_finales!$W$30*C5327^3+Classes_finales!$W$31*C5327^2+Classes_finales!$W$32*C5327+Classes_finales!$W$33</f>
        <v>4.9510683813628109</v>
      </c>
      <c r="K5327">
        <f>IF(OR(C5327&lt;10,C5327&gt;450),0,IF(H5327&gt;=MAX(Classes_finales!D:D),$M$1,Donnees_SIG!J5327))</f>
        <v>4.9510683813628109</v>
      </c>
      <c r="P5327" t="s">
        <v>39</v>
      </c>
    </row>
    <row r="5328" spans="1:16">
      <c r="A5328" t="s">
        <v>10689</v>
      </c>
      <c r="B5328" s="31" t="s">
        <v>10690</v>
      </c>
      <c r="C5328">
        <v>23.280899047999998</v>
      </c>
      <c r="D5328" t="s">
        <v>37</v>
      </c>
      <c r="E5328">
        <v>790839.72054320702</v>
      </c>
      <c r="F5328">
        <v>9638237.7665534895</v>
      </c>
      <c r="G5328">
        <f>IF(C5328="","",VLOOKUP(C5328,Classes_detaillees!B:D,Classes_detaillees!C$1,TRUE))</f>
        <v>25</v>
      </c>
      <c r="H5328">
        <f>IF(C5328="","",VLOOKUP(C5328,Classes_finales!B:D,Classes_finales!C$1,TRUE))</f>
        <v>30</v>
      </c>
      <c r="I5328">
        <f t="shared" si="83"/>
        <v>20</v>
      </c>
      <c r="J5328" s="31">
        <f>Classes_finales!$W$30*C5328^3+Classes_finales!$W$31*C5328^2+Classes_finales!$W$32*C5328+Classes_finales!$W$33</f>
        <v>1.7870186619282014</v>
      </c>
      <c r="K5328">
        <f>IF(OR(C5328&lt;10,C5328&gt;450),0,IF(H5328&gt;=MAX(Classes_finales!D:D),$M$1,Donnees_SIG!J5328))</f>
        <v>1.7870186619282014</v>
      </c>
      <c r="P5328" t="s">
        <v>39</v>
      </c>
    </row>
    <row r="5329" spans="1:16">
      <c r="A5329" t="s">
        <v>10691</v>
      </c>
      <c r="B5329" t="s">
        <v>10692</v>
      </c>
      <c r="C5329">
        <v>73.756797790999997</v>
      </c>
      <c r="D5329" t="s">
        <v>37</v>
      </c>
      <c r="E5329">
        <v>785771.16308399499</v>
      </c>
      <c r="F5329">
        <v>9636893.5456109904</v>
      </c>
      <c r="G5329">
        <f>IF(C5329="","",VLOOKUP(C5329,Classes_detaillees!B:D,Classes_detaillees!C$1,TRUE))</f>
        <v>75</v>
      </c>
      <c r="H5329">
        <f>IF(C5329="","",VLOOKUP(C5329,Classes_finales!B:D,Classes_finales!C$1,TRUE))</f>
        <v>80</v>
      </c>
      <c r="I5329">
        <f t="shared" si="83"/>
        <v>20</v>
      </c>
      <c r="J5329" s="31">
        <f>Classes_finales!$W$30*C5329^3+Classes_finales!$W$31*C5329^2+Classes_finales!$W$32*C5329+Classes_finales!$W$33</f>
        <v>7.6623694705572927</v>
      </c>
      <c r="K5329">
        <f>IF(OR(C5329&lt;10,C5329&gt;450),0,IF(H5329&gt;=MAX(Classes_finales!D:D),$M$1,Donnees_SIG!J5329))</f>
        <v>7.914299999999999</v>
      </c>
      <c r="P5329" t="s">
        <v>39</v>
      </c>
    </row>
    <row r="5330" spans="1:16">
      <c r="A5330" t="s">
        <v>10693</v>
      </c>
      <c r="B5330" t="s">
        <v>10694</v>
      </c>
      <c r="C5330">
        <v>70.477897643999995</v>
      </c>
      <c r="D5330" t="s">
        <v>37</v>
      </c>
      <c r="E5330">
        <v>785725.35251571203</v>
      </c>
      <c r="F5330">
        <v>9636056.8513651509</v>
      </c>
      <c r="G5330">
        <f>IF(C5330="","",VLOOKUP(C5330,Classes_detaillees!B:D,Classes_detaillees!C$1,TRUE))</f>
        <v>75</v>
      </c>
      <c r="H5330">
        <f>IF(C5330="","",VLOOKUP(C5330,Classes_finales!B:D,Classes_finales!C$1,TRUE))</f>
        <v>80</v>
      </c>
      <c r="I5330">
        <f t="shared" si="83"/>
        <v>20</v>
      </c>
      <c r="J5330" s="31">
        <f>Classes_finales!$W$30*C5330^3+Classes_finales!$W$31*C5330^2+Classes_finales!$W$32*C5330+Classes_finales!$W$33</f>
        <v>7.4587239877391802</v>
      </c>
      <c r="K5330">
        <f>IF(OR(C5330&lt;10,C5330&gt;450),0,IF(H5330&gt;=MAX(Classes_finales!D:D),$M$1,Donnees_SIG!J5330))</f>
        <v>7.914299999999999</v>
      </c>
      <c r="P5330" t="s">
        <v>39</v>
      </c>
    </row>
    <row r="5331" spans="1:16">
      <c r="A5331" t="s">
        <v>10695</v>
      </c>
      <c r="B5331" s="31" t="s">
        <v>10696</v>
      </c>
      <c r="C5331">
        <v>40.951999663999999</v>
      </c>
      <c r="D5331" t="s">
        <v>37</v>
      </c>
      <c r="E5331">
        <v>790321.35699973803</v>
      </c>
      <c r="F5331">
        <v>9637205.6254222207</v>
      </c>
      <c r="G5331">
        <f>IF(C5331="","",VLOOKUP(C5331,Classes_detaillees!B:D,Classes_detaillees!C$1,TRUE))</f>
        <v>45</v>
      </c>
      <c r="H5331">
        <f>IF(C5331="","",VLOOKUP(C5331,Classes_finales!B:D,Classes_finales!C$1,TRUE))</f>
        <v>50</v>
      </c>
      <c r="I5331">
        <f t="shared" si="83"/>
        <v>20</v>
      </c>
      <c r="J5331" s="31">
        <f>Classes_finales!$W$30*C5331^3+Classes_finales!$W$31*C5331^2+Classes_finales!$W$32*C5331+Classes_finales!$W$33</f>
        <v>4.1684302373196598</v>
      </c>
      <c r="K5331">
        <f>IF(OR(C5331&lt;10,C5331&gt;450),0,IF(H5331&gt;=MAX(Classes_finales!D:D),$M$1,Donnees_SIG!J5331))</f>
        <v>4.1684302373196598</v>
      </c>
      <c r="P5331" t="s">
        <v>39</v>
      </c>
    </row>
    <row r="5332" spans="1:16">
      <c r="A5332" t="s">
        <v>10697</v>
      </c>
      <c r="B5332" t="s">
        <v>10698</v>
      </c>
      <c r="C5332">
        <v>175.89959716999999</v>
      </c>
      <c r="D5332" t="s">
        <v>37</v>
      </c>
      <c r="E5332">
        <v>790431.42980331904</v>
      </c>
      <c r="F5332">
        <v>9638553.3660501093</v>
      </c>
      <c r="G5332">
        <f>IF(C5332="","",VLOOKUP(C5332,Classes_detaillees!B:D,Classes_detaillees!C$1,TRUE))</f>
        <v>180</v>
      </c>
      <c r="H5332">
        <f>IF(C5332="","",VLOOKUP(C5332,Classes_finales!B:D,Classes_finales!C$1,TRUE))</f>
        <v>80</v>
      </c>
      <c r="I5332">
        <f t="shared" si="83"/>
        <v>20</v>
      </c>
      <c r="J5332" s="31">
        <f>Classes_finales!$W$30*C5332^3+Classes_finales!$W$31*C5332^2+Classes_finales!$W$32*C5332+Classes_finales!$W$33</f>
        <v>-31.248564443499873</v>
      </c>
      <c r="K5332">
        <f>IF(OR(C5332&lt;10,C5332&gt;450),0,IF(H5332&gt;=MAX(Classes_finales!D:D),$M$1,Donnees_SIG!J5332))</f>
        <v>7.914299999999999</v>
      </c>
      <c r="P5332" t="s">
        <v>39</v>
      </c>
    </row>
    <row r="5333" spans="1:16">
      <c r="A5333" t="s">
        <v>10699</v>
      </c>
      <c r="B5333" t="s">
        <v>10700</v>
      </c>
      <c r="C5333">
        <v>62.449798584</v>
      </c>
      <c r="D5333" t="s">
        <v>37</v>
      </c>
      <c r="E5333">
        <v>790966.32815324399</v>
      </c>
      <c r="F5333">
        <v>9638412.1529165804</v>
      </c>
      <c r="G5333">
        <f>IF(C5333="","",VLOOKUP(C5333,Classes_detaillees!B:D,Classes_detaillees!C$1,TRUE))</f>
        <v>65</v>
      </c>
      <c r="H5333">
        <f>IF(C5333="","",VLOOKUP(C5333,Classes_finales!B:D,Classes_finales!C$1,TRUE))</f>
        <v>70</v>
      </c>
      <c r="I5333">
        <f t="shared" si="83"/>
        <v>20</v>
      </c>
      <c r="J5333" s="31">
        <f>Classes_finales!$W$30*C5333^3+Classes_finales!$W$31*C5333^2+Classes_finales!$W$32*C5333+Classes_finales!$W$33</f>
        <v>6.784587703152571</v>
      </c>
      <c r="K5333">
        <f>IF(OR(C5333&lt;10,C5333&gt;450),0,IF(H5333&gt;=MAX(Classes_finales!D:D),$M$1,Donnees_SIG!J5333))</f>
        <v>6.784587703152571</v>
      </c>
      <c r="P5333" t="s">
        <v>39</v>
      </c>
    </row>
    <row r="5334" spans="1:16">
      <c r="A5334" t="s">
        <v>10701</v>
      </c>
      <c r="B5334" s="31" t="s">
        <v>10702</v>
      </c>
      <c r="C5334">
        <v>100.66539763999999</v>
      </c>
      <c r="D5334" t="s">
        <v>37</v>
      </c>
      <c r="E5334">
        <v>782983.353436206</v>
      </c>
      <c r="F5334">
        <v>9635809.9943540208</v>
      </c>
      <c r="G5334">
        <f>IF(C5334="","",VLOOKUP(C5334,Classes_detaillees!B:D,Classes_detaillees!C$1,TRUE))</f>
        <v>105</v>
      </c>
      <c r="H5334">
        <f>IF(C5334="","",VLOOKUP(C5334,Classes_finales!B:D,Classes_finales!C$1,TRUE))</f>
        <v>80</v>
      </c>
      <c r="I5334">
        <f t="shared" si="83"/>
        <v>20</v>
      </c>
      <c r="J5334" s="31">
        <f>Classes_finales!$W$30*C5334^3+Classes_finales!$W$31*C5334^2+Classes_finales!$W$32*C5334+Classes_finales!$W$33</f>
        <v>7.1420091458930042</v>
      </c>
      <c r="K5334">
        <f>IF(OR(C5334&lt;10,C5334&gt;450),0,IF(H5334&gt;=MAX(Classes_finales!D:D),$M$1,Donnees_SIG!J5334))</f>
        <v>7.914299999999999</v>
      </c>
      <c r="P5334" t="s">
        <v>39</v>
      </c>
    </row>
    <row r="5335" spans="1:16">
      <c r="A5335" t="s">
        <v>10703</v>
      </c>
      <c r="B5335" s="31" t="s">
        <v>10704</v>
      </c>
      <c r="C5335">
        <v>48.960700989000003</v>
      </c>
      <c r="D5335" t="s">
        <v>37</v>
      </c>
      <c r="E5335">
        <v>783065.95278261602</v>
      </c>
      <c r="F5335">
        <v>9635764.5655821394</v>
      </c>
      <c r="G5335">
        <f>IF(C5335="","",VLOOKUP(C5335,Classes_detaillees!B:D,Classes_detaillees!C$1,TRUE))</f>
        <v>50</v>
      </c>
      <c r="H5335">
        <f>IF(C5335="","",VLOOKUP(C5335,Classes_finales!B:D,Classes_finales!C$1,TRUE))</f>
        <v>50</v>
      </c>
      <c r="I5335">
        <f t="shared" si="83"/>
        <v>20</v>
      </c>
      <c r="J5335" s="31">
        <f>Classes_finales!$W$30*C5335^3+Classes_finales!$W$31*C5335^2+Classes_finales!$W$32*C5335+Classes_finales!$W$33</f>
        <v>5.2345712933759607</v>
      </c>
      <c r="K5335">
        <f>IF(OR(C5335&lt;10,C5335&gt;450),0,IF(H5335&gt;=MAX(Classes_finales!D:D),$M$1,Donnees_SIG!J5335))</f>
        <v>5.2345712933759607</v>
      </c>
      <c r="P5335" t="s">
        <v>39</v>
      </c>
    </row>
    <row r="5336" spans="1:16">
      <c r="A5336" t="s">
        <v>10705</v>
      </c>
      <c r="B5336" s="31" t="s">
        <v>10706</v>
      </c>
      <c r="C5336">
        <v>25.752500533999999</v>
      </c>
      <c r="D5336" t="s">
        <v>37</v>
      </c>
      <c r="E5336">
        <v>783333.52541979903</v>
      </c>
      <c r="F5336">
        <v>9635708.2593660895</v>
      </c>
      <c r="G5336">
        <f>IF(C5336="","",VLOOKUP(C5336,Classes_detaillees!B:D,Classes_detaillees!C$1,TRUE))</f>
        <v>30</v>
      </c>
      <c r="H5336">
        <f>IF(C5336="","",VLOOKUP(C5336,Classes_finales!B:D,Classes_finales!C$1,TRUE))</f>
        <v>30</v>
      </c>
      <c r="I5336">
        <f t="shared" si="83"/>
        <v>20</v>
      </c>
      <c r="J5336" s="31">
        <f>Classes_finales!$W$30*C5336^3+Classes_finales!$W$31*C5336^2+Classes_finales!$W$32*C5336+Classes_finales!$W$33</f>
        <v>2.1050614268624641</v>
      </c>
      <c r="K5336">
        <f>IF(OR(C5336&lt;10,C5336&gt;450),0,IF(H5336&gt;=MAX(Classes_finales!D:D),$M$1,Donnees_SIG!J5336))</f>
        <v>2.1050614268624641</v>
      </c>
      <c r="P5336" t="s">
        <v>39</v>
      </c>
    </row>
    <row r="5337" spans="1:16">
      <c r="A5337" t="s">
        <v>10707</v>
      </c>
      <c r="B5337" s="31" t="s">
        <v>10708</v>
      </c>
      <c r="C5337">
        <v>70.078697204999997</v>
      </c>
      <c r="D5337" t="s">
        <v>37</v>
      </c>
      <c r="E5337">
        <v>783251.75075979298</v>
      </c>
      <c r="F5337">
        <v>9635585.53002497</v>
      </c>
      <c r="G5337">
        <f>IF(C5337="","",VLOOKUP(C5337,Classes_detaillees!B:D,Classes_detaillees!C$1,TRUE))</f>
        <v>75</v>
      </c>
      <c r="H5337">
        <f>IF(C5337="","",VLOOKUP(C5337,Classes_finales!B:D,Classes_finales!C$1,TRUE))</f>
        <v>80</v>
      </c>
      <c r="I5337">
        <f t="shared" si="83"/>
        <v>20</v>
      </c>
      <c r="J5337" s="31">
        <f>Classes_finales!$W$30*C5337^3+Classes_finales!$W$31*C5337^2+Classes_finales!$W$32*C5337+Classes_finales!$W$33</f>
        <v>7.430867235586522</v>
      </c>
      <c r="K5337">
        <f>IF(OR(C5337&lt;10,C5337&gt;450),0,IF(H5337&gt;=MAX(Classes_finales!D:D),$M$1,Donnees_SIG!J5337))</f>
        <v>7.914299999999999</v>
      </c>
      <c r="P5337" t="s">
        <v>39</v>
      </c>
    </row>
    <row r="5338" spans="1:16">
      <c r="A5338" t="s">
        <v>10709</v>
      </c>
      <c r="B5338" t="s">
        <v>10710</v>
      </c>
      <c r="C5338">
        <v>141.11959838999999</v>
      </c>
      <c r="D5338" t="s">
        <v>37</v>
      </c>
      <c r="E5338">
        <v>789991.38709785405</v>
      </c>
      <c r="F5338">
        <v>9637392.5502093807</v>
      </c>
      <c r="G5338">
        <f>IF(C5338="","",VLOOKUP(C5338,Classes_detaillees!B:D,Classes_detaillees!C$1,TRUE))</f>
        <v>145</v>
      </c>
      <c r="H5338">
        <f>IF(C5338="","",VLOOKUP(C5338,Classes_finales!B:D,Classes_finales!C$1,TRUE))</f>
        <v>80</v>
      </c>
      <c r="I5338">
        <f t="shared" si="83"/>
        <v>20</v>
      </c>
      <c r="J5338" s="31">
        <f>Classes_finales!$W$30*C5338^3+Classes_finales!$W$31*C5338^2+Classes_finales!$W$32*C5338+Classes_finales!$W$33</f>
        <v>-4.8427697217933794</v>
      </c>
      <c r="K5338">
        <f>IF(OR(C5338&lt;10,C5338&gt;450),0,IF(H5338&gt;=MAX(Classes_finales!D:D),$M$1,Donnees_SIG!J5338))</f>
        <v>7.914299999999999</v>
      </c>
      <c r="P5338" t="s">
        <v>39</v>
      </c>
    </row>
    <row r="5339" spans="1:16">
      <c r="A5339" t="s">
        <v>10711</v>
      </c>
      <c r="B5339" s="31" t="s">
        <v>10712</v>
      </c>
      <c r="C5339">
        <v>55.532600403000004</v>
      </c>
      <c r="D5339" t="s">
        <v>37</v>
      </c>
      <c r="E5339">
        <v>785731.54315638402</v>
      </c>
      <c r="F5339">
        <v>9636790.4201805908</v>
      </c>
      <c r="G5339">
        <f>IF(C5339="","",VLOOKUP(C5339,Classes_detaillees!B:D,Classes_detaillees!C$1,TRUE))</f>
        <v>60</v>
      </c>
      <c r="H5339">
        <f>IF(C5339="","",VLOOKUP(C5339,Classes_finales!B:D,Classes_finales!C$1,TRUE))</f>
        <v>60</v>
      </c>
      <c r="I5339">
        <f t="shared" si="83"/>
        <v>20</v>
      </c>
      <c r="J5339" s="31">
        <f>Classes_finales!$W$30*C5339^3+Classes_finales!$W$31*C5339^2+Classes_finales!$W$32*C5339+Classes_finales!$W$33</f>
        <v>6.0415122362214184</v>
      </c>
      <c r="K5339">
        <f>IF(OR(C5339&lt;10,C5339&gt;450),0,IF(H5339&gt;=MAX(Classes_finales!D:D),$M$1,Donnees_SIG!J5339))</f>
        <v>6.0415122362214184</v>
      </c>
      <c r="P5339" t="s">
        <v>39</v>
      </c>
    </row>
    <row r="5340" spans="1:16">
      <c r="A5340" t="s">
        <v>10713</v>
      </c>
      <c r="B5340" t="s">
        <v>10714</v>
      </c>
      <c r="C5340">
        <v>119.17569733000001</v>
      </c>
      <c r="D5340" t="s">
        <v>37</v>
      </c>
      <c r="E5340">
        <v>792431.84905670595</v>
      </c>
      <c r="F5340">
        <v>9638505.3763640001</v>
      </c>
      <c r="G5340">
        <f>IF(C5340="","",VLOOKUP(C5340,Classes_detaillees!B:D,Classes_detaillees!C$1,TRUE))</f>
        <v>120</v>
      </c>
      <c r="H5340">
        <f>IF(C5340="","",VLOOKUP(C5340,Classes_finales!B:D,Classes_finales!C$1,TRUE))</f>
        <v>80</v>
      </c>
      <c r="I5340">
        <f t="shared" si="83"/>
        <v>20</v>
      </c>
      <c r="J5340" s="31">
        <f>Classes_finales!$W$30*C5340^3+Classes_finales!$W$31*C5340^2+Classes_finales!$W$32*C5340+Classes_finales!$W$33</f>
        <v>3.6969767025975044</v>
      </c>
      <c r="K5340">
        <f>IF(OR(C5340&lt;10,C5340&gt;450),0,IF(H5340&gt;=MAX(Classes_finales!D:D),$M$1,Donnees_SIG!J5340))</f>
        <v>7.914299999999999</v>
      </c>
      <c r="P5340" t="s">
        <v>39</v>
      </c>
    </row>
    <row r="5341" spans="1:16">
      <c r="A5341" t="s">
        <v>10715</v>
      </c>
      <c r="B5341" t="s">
        <v>10716</v>
      </c>
      <c r="C5341">
        <v>65.867202758999994</v>
      </c>
      <c r="D5341" t="s">
        <v>37</v>
      </c>
      <c r="E5341">
        <v>783005.64641002601</v>
      </c>
      <c r="F5341">
        <v>9636253.4986394309</v>
      </c>
      <c r="G5341">
        <f>IF(C5341="","",VLOOKUP(C5341,Classes_detaillees!B:D,Classes_detaillees!C$1,TRUE))</f>
        <v>70</v>
      </c>
      <c r="H5341">
        <f>IF(C5341="","",VLOOKUP(C5341,Classes_finales!B:D,Classes_finales!C$1,TRUE))</f>
        <v>70</v>
      </c>
      <c r="I5341">
        <f t="shared" si="83"/>
        <v>20</v>
      </c>
      <c r="J5341" s="31">
        <f>Classes_finales!$W$30*C5341^3+Classes_finales!$W$31*C5341^2+Classes_finales!$W$32*C5341+Classes_finales!$W$33</f>
        <v>7.0995364141576296</v>
      </c>
      <c r="K5341">
        <f>IF(OR(C5341&lt;10,C5341&gt;450),0,IF(H5341&gt;=MAX(Classes_finales!D:D),$M$1,Donnees_SIG!J5341))</f>
        <v>7.0995364141576296</v>
      </c>
      <c r="P5341" t="s">
        <v>39</v>
      </c>
    </row>
    <row r="5342" spans="1:16">
      <c r="A5342" t="s">
        <v>10717</v>
      </c>
      <c r="B5342" t="s">
        <v>10718</v>
      </c>
      <c r="C5342">
        <v>203.73260497999999</v>
      </c>
      <c r="D5342" t="s">
        <v>37</v>
      </c>
      <c r="E5342">
        <v>791573.75001093198</v>
      </c>
      <c r="F5342">
        <v>9638447.4499126691</v>
      </c>
      <c r="G5342">
        <f>IF(C5342="","",VLOOKUP(C5342,Classes_detaillees!B:D,Classes_detaillees!C$1,TRUE))</f>
        <v>205</v>
      </c>
      <c r="H5342">
        <f>IF(C5342="","",VLOOKUP(C5342,Classes_finales!B:D,Classes_finales!C$1,TRUE))</f>
        <v>80</v>
      </c>
      <c r="I5342">
        <f t="shared" si="83"/>
        <v>20</v>
      </c>
      <c r="J5342" s="31">
        <f>Classes_finales!$W$30*C5342^3+Classes_finales!$W$31*C5342^2+Classes_finales!$W$32*C5342+Classes_finales!$W$33</f>
        <v>-66.696451356046481</v>
      </c>
      <c r="K5342">
        <f>IF(OR(C5342&lt;10,C5342&gt;450),0,IF(H5342&gt;=MAX(Classes_finales!D:D),$M$1,Donnees_SIG!J5342))</f>
        <v>7.914299999999999</v>
      </c>
      <c r="P5342" t="s">
        <v>39</v>
      </c>
    </row>
    <row r="5343" spans="1:16">
      <c r="A5343" t="s">
        <v>10719</v>
      </c>
      <c r="B5343" t="s">
        <v>10720</v>
      </c>
      <c r="C5343">
        <v>16.207599640000002</v>
      </c>
      <c r="D5343" t="s">
        <v>37</v>
      </c>
      <c r="E5343">
        <v>790432.97461574594</v>
      </c>
      <c r="F5343">
        <v>9637727.3515877109</v>
      </c>
      <c r="G5343">
        <f>IF(C5343="","",VLOOKUP(C5343,Classes_detaillees!B:D,Classes_detaillees!C$1,TRUE))</f>
        <v>20</v>
      </c>
      <c r="H5343">
        <f>IF(C5343="","",VLOOKUP(C5343,Classes_finales!B:D,Classes_finales!C$1,TRUE))</f>
        <v>30</v>
      </c>
      <c r="I5343">
        <f t="shared" si="83"/>
        <v>20</v>
      </c>
      <c r="J5343" s="31">
        <f>Classes_finales!$W$30*C5343^3+Classes_finales!$W$31*C5343^2+Classes_finales!$W$32*C5343+Classes_finales!$W$33</f>
        <v>0.93727196579768646</v>
      </c>
      <c r="K5343">
        <f>IF(OR(C5343&lt;10,C5343&gt;450),0,IF(H5343&gt;=MAX(Classes_finales!D:D),$M$1,Donnees_SIG!J5343))</f>
        <v>0.93727196579768646</v>
      </c>
      <c r="P5343" t="s">
        <v>39</v>
      </c>
    </row>
    <row r="5344" spans="1:16">
      <c r="A5344" t="s">
        <v>10721</v>
      </c>
      <c r="B5344" t="s">
        <v>10722</v>
      </c>
      <c r="C5344">
        <v>39.315399169999999</v>
      </c>
      <c r="D5344" t="s">
        <v>37</v>
      </c>
      <c r="E5344">
        <v>790275.54246159398</v>
      </c>
      <c r="F5344">
        <v>9637394.5991523899</v>
      </c>
      <c r="G5344">
        <f>IF(C5344="","",VLOOKUP(C5344,Classes_detaillees!B:D,Classes_detaillees!C$1,TRUE))</f>
        <v>40</v>
      </c>
      <c r="H5344">
        <f>IF(C5344="","",VLOOKUP(C5344,Classes_finales!B:D,Classes_finales!C$1,TRUE))</f>
        <v>40</v>
      </c>
      <c r="I5344">
        <f t="shared" si="83"/>
        <v>20</v>
      </c>
      <c r="J5344" s="31">
        <f>Classes_finales!$W$30*C5344^3+Classes_finales!$W$31*C5344^2+Classes_finales!$W$32*C5344+Classes_finales!$W$33</f>
        <v>3.9444908278647275</v>
      </c>
      <c r="K5344">
        <f>IF(OR(C5344&lt;10,C5344&gt;450),0,IF(H5344&gt;=MAX(Classes_finales!D:D),$M$1,Donnees_SIG!J5344))</f>
        <v>3.9444908278647275</v>
      </c>
      <c r="P5344" t="s">
        <v>39</v>
      </c>
    </row>
    <row r="5345" spans="1:16">
      <c r="A5345" t="s">
        <v>10723</v>
      </c>
      <c r="B5345" t="s">
        <v>10724</v>
      </c>
      <c r="C5345">
        <v>111.44290161000001</v>
      </c>
      <c r="D5345" t="s">
        <v>37</v>
      </c>
      <c r="E5345">
        <v>790448.00404787704</v>
      </c>
      <c r="F5345">
        <v>9638680.6110897101</v>
      </c>
      <c r="G5345">
        <f>IF(C5345="","",VLOOKUP(C5345,Classes_detaillees!B:D,Classes_detaillees!C$1,TRUE))</f>
        <v>115</v>
      </c>
      <c r="H5345">
        <f>IF(C5345="","",VLOOKUP(C5345,Classes_finales!B:D,Classes_finales!C$1,TRUE))</f>
        <v>80</v>
      </c>
      <c r="I5345">
        <f t="shared" si="83"/>
        <v>20</v>
      </c>
      <c r="J5345" s="31">
        <f>Classes_finales!$W$30*C5345^3+Classes_finales!$W$31*C5345^2+Classes_finales!$W$32*C5345+Classes_finales!$W$33</f>
        <v>5.5049981843273486</v>
      </c>
      <c r="K5345">
        <f>IF(OR(C5345&lt;10,C5345&gt;450),0,IF(H5345&gt;=MAX(Classes_finales!D:D),$M$1,Donnees_SIG!J5345))</f>
        <v>7.914299999999999</v>
      </c>
      <c r="P5345" t="s">
        <v>39</v>
      </c>
    </row>
    <row r="5346" spans="1:16">
      <c r="A5346" t="s">
        <v>10725</v>
      </c>
      <c r="B5346" t="s">
        <v>10726</v>
      </c>
      <c r="C5346">
        <v>45.223899840999998</v>
      </c>
      <c r="D5346" t="s">
        <v>37</v>
      </c>
      <c r="E5346">
        <v>790782.90722990502</v>
      </c>
      <c r="F5346">
        <v>9638189.5693049096</v>
      </c>
      <c r="G5346">
        <f>IF(C5346="","",VLOOKUP(C5346,Classes_detaillees!B:D,Classes_detaillees!C$1,TRUE))</f>
        <v>50</v>
      </c>
      <c r="H5346">
        <f>IF(C5346="","",VLOOKUP(C5346,Classes_finales!B:D,Classes_finales!C$1,TRUE))</f>
        <v>50</v>
      </c>
      <c r="I5346">
        <f t="shared" si="83"/>
        <v>20</v>
      </c>
      <c r="J5346" s="31">
        <f>Classes_finales!$W$30*C5346^3+Classes_finales!$W$31*C5346^2+Classes_finales!$W$32*C5346+Classes_finales!$W$33</f>
        <v>4.7451429487329193</v>
      </c>
      <c r="K5346">
        <f>IF(OR(C5346&lt;10,C5346&gt;450),0,IF(H5346&gt;=MAX(Classes_finales!D:D),$M$1,Donnees_SIG!J5346))</f>
        <v>4.7451429487329193</v>
      </c>
      <c r="P5346" t="s">
        <v>39</v>
      </c>
    </row>
    <row r="5347" spans="1:16">
      <c r="A5347" t="s">
        <v>10727</v>
      </c>
      <c r="B5347" t="s">
        <v>10728</v>
      </c>
      <c r="C5347">
        <v>65.508499146000005</v>
      </c>
      <c r="D5347" t="s">
        <v>37</v>
      </c>
      <c r="E5347">
        <v>790692.81837474997</v>
      </c>
      <c r="F5347">
        <v>9637612.9878370501</v>
      </c>
      <c r="G5347">
        <f>IF(C5347="","",VLOOKUP(C5347,Classes_detaillees!B:D,Classes_detaillees!C$1,TRUE))</f>
        <v>70</v>
      </c>
      <c r="H5347">
        <f>IF(C5347="","",VLOOKUP(C5347,Classes_finales!B:D,Classes_finales!C$1,TRUE))</f>
        <v>70</v>
      </c>
      <c r="I5347">
        <f t="shared" si="83"/>
        <v>20</v>
      </c>
      <c r="J5347" s="31">
        <f>Classes_finales!$W$30*C5347^3+Classes_finales!$W$31*C5347^2+Classes_finales!$W$32*C5347+Classes_finales!$W$33</f>
        <v>7.0683176226373465</v>
      </c>
      <c r="K5347">
        <f>IF(OR(C5347&lt;10,C5347&gt;450),0,IF(H5347&gt;=MAX(Classes_finales!D:D),$M$1,Donnees_SIG!J5347))</f>
        <v>7.0683176226373465</v>
      </c>
      <c r="P5347" t="s">
        <v>39</v>
      </c>
    </row>
    <row r="5348" spans="1:16">
      <c r="A5348" t="s">
        <v>10729</v>
      </c>
      <c r="B5348" t="s">
        <v>10730</v>
      </c>
      <c r="C5348">
        <v>48.550498961999999</v>
      </c>
      <c r="D5348" t="s">
        <v>37</v>
      </c>
      <c r="E5348">
        <v>790403.840389958</v>
      </c>
      <c r="F5348">
        <v>9638731.7087899093</v>
      </c>
      <c r="G5348">
        <f>IF(C5348="","",VLOOKUP(C5348,Classes_detaillees!B:D,Classes_detaillees!C$1,TRUE))</f>
        <v>50</v>
      </c>
      <c r="H5348">
        <f>IF(C5348="","",VLOOKUP(C5348,Classes_finales!B:D,Classes_finales!C$1,TRUE))</f>
        <v>50</v>
      </c>
      <c r="I5348">
        <f t="shared" si="83"/>
        <v>20</v>
      </c>
      <c r="J5348" s="31">
        <f>Classes_finales!$W$30*C5348^3+Classes_finales!$W$31*C5348^2+Classes_finales!$W$32*C5348+Classes_finales!$W$33</f>
        <v>5.1817383852480692</v>
      </c>
      <c r="K5348">
        <f>IF(OR(C5348&lt;10,C5348&gt;450),0,IF(H5348&gt;=MAX(Classes_finales!D:D),$M$1,Donnees_SIG!J5348))</f>
        <v>5.1817383852480692</v>
      </c>
      <c r="P5348" t="s">
        <v>39</v>
      </c>
    </row>
    <row r="5349" spans="1:16">
      <c r="A5349" t="s">
        <v>10731</v>
      </c>
      <c r="B5349" t="s">
        <v>10732</v>
      </c>
      <c r="C5349">
        <v>45.521499634000001</v>
      </c>
      <c r="D5349" t="s">
        <v>37</v>
      </c>
      <c r="E5349">
        <v>792892.84378831298</v>
      </c>
      <c r="F5349">
        <v>9638571.1067121197</v>
      </c>
      <c r="G5349">
        <f>IF(C5349="","",VLOOKUP(C5349,Classes_detaillees!B:D,Classes_detaillees!C$1,TRUE))</f>
        <v>50</v>
      </c>
      <c r="H5349">
        <f>IF(C5349="","",VLOOKUP(C5349,Classes_finales!B:D,Classes_finales!C$1,TRUE))</f>
        <v>50</v>
      </c>
      <c r="I5349">
        <f t="shared" si="83"/>
        <v>20</v>
      </c>
      <c r="J5349" s="31">
        <f>Classes_finales!$W$30*C5349^3+Classes_finales!$W$31*C5349^2+Classes_finales!$W$32*C5349+Classes_finales!$W$33</f>
        <v>4.7847292336811726</v>
      </c>
      <c r="K5349">
        <f>IF(OR(C5349&lt;10,C5349&gt;450),0,IF(H5349&gt;=MAX(Classes_finales!D:D),$M$1,Donnees_SIG!J5349))</f>
        <v>4.7847292336811726</v>
      </c>
      <c r="P5349" t="s">
        <v>39</v>
      </c>
    </row>
    <row r="5350" spans="1:16">
      <c r="A5350" t="s">
        <v>10733</v>
      </c>
      <c r="B5350" t="s">
        <v>10734</v>
      </c>
      <c r="C5350">
        <v>70.147102356000005</v>
      </c>
      <c r="D5350" t="s">
        <v>37</v>
      </c>
      <c r="E5350">
        <v>791688.18445637403</v>
      </c>
      <c r="F5350">
        <v>9638354.1753601208</v>
      </c>
      <c r="G5350">
        <f>IF(C5350="","",VLOOKUP(C5350,Classes_detaillees!B:D,Classes_detaillees!C$1,TRUE))</f>
        <v>75</v>
      </c>
      <c r="H5350">
        <f>IF(C5350="","",VLOOKUP(C5350,Classes_finales!B:D,Classes_finales!C$1,TRUE))</f>
        <v>80</v>
      </c>
      <c r="I5350">
        <f t="shared" si="83"/>
        <v>20</v>
      </c>
      <c r="J5350" s="31">
        <f>Classes_finales!$W$30*C5350^3+Classes_finales!$W$31*C5350^2+Classes_finales!$W$32*C5350+Classes_finales!$W$33</f>
        <v>7.4356862151708594</v>
      </c>
      <c r="K5350">
        <f>IF(OR(C5350&lt;10,C5350&gt;450),0,IF(H5350&gt;=MAX(Classes_finales!D:D),$M$1,Donnees_SIG!J5350))</f>
        <v>7.914299999999999</v>
      </c>
      <c r="P5350" t="s">
        <v>39</v>
      </c>
    </row>
    <row r="5351" spans="1:16">
      <c r="A5351" t="s">
        <v>10735</v>
      </c>
      <c r="B5351" s="31" t="s">
        <v>10736</v>
      </c>
      <c r="C5351">
        <v>62.392700195000003</v>
      </c>
      <c r="D5351" t="s">
        <v>37</v>
      </c>
      <c r="E5351">
        <v>786532.03426061501</v>
      </c>
      <c r="F5351">
        <v>9636180.8468587194</v>
      </c>
      <c r="G5351">
        <f>IF(C5351="","",VLOOKUP(C5351,Classes_detaillees!B:D,Classes_detaillees!C$1,TRUE))</f>
        <v>65</v>
      </c>
      <c r="H5351">
        <f>IF(C5351="","",VLOOKUP(C5351,Classes_finales!B:D,Classes_finales!C$1,TRUE))</f>
        <v>70</v>
      </c>
      <c r="I5351">
        <f t="shared" si="83"/>
        <v>20</v>
      </c>
      <c r="J5351" s="31">
        <f>Classes_finales!$W$30*C5351^3+Classes_finales!$W$31*C5351^2+Classes_finales!$W$32*C5351+Classes_finales!$W$33</f>
        <v>6.7790052656901238</v>
      </c>
      <c r="K5351">
        <f>IF(OR(C5351&lt;10,C5351&gt;450),0,IF(H5351&gt;=MAX(Classes_finales!D:D),$M$1,Donnees_SIG!J5351))</f>
        <v>6.7790052656901238</v>
      </c>
      <c r="P5351" t="s">
        <v>39</v>
      </c>
    </row>
    <row r="5352" spans="1:16">
      <c r="A5352" t="s">
        <v>10737</v>
      </c>
      <c r="B5352" s="31" t="s">
        <v>10738</v>
      </c>
      <c r="C5352">
        <v>227.92509459999999</v>
      </c>
      <c r="D5352" t="s">
        <v>37</v>
      </c>
      <c r="E5352">
        <v>791050.75795653404</v>
      </c>
      <c r="F5352">
        <v>9638471.2151169796</v>
      </c>
      <c r="G5352">
        <f>IF(C5352="","",VLOOKUP(C5352,Classes_detaillees!B:D,Classes_detaillees!C$1,TRUE))</f>
        <v>230</v>
      </c>
      <c r="H5352">
        <f>IF(C5352="","",VLOOKUP(C5352,Classes_finales!B:D,Classes_finales!C$1,TRUE))</f>
        <v>80</v>
      </c>
      <c r="I5352">
        <f t="shared" si="83"/>
        <v>20</v>
      </c>
      <c r="J5352" s="31">
        <f>Classes_finales!$W$30*C5352^3+Classes_finales!$W$31*C5352^2+Classes_finales!$W$32*C5352+Classes_finales!$W$33</f>
        <v>-110.03257867951991</v>
      </c>
      <c r="K5352">
        <f>IF(OR(C5352&lt;10,C5352&gt;450),0,IF(H5352&gt;=MAX(Classes_finales!D:D),$M$1,Donnees_SIG!J5352))</f>
        <v>7.914299999999999</v>
      </c>
      <c r="P5352" t="s">
        <v>39</v>
      </c>
    </row>
    <row r="5353" spans="1:16">
      <c r="A5353" t="s">
        <v>10739</v>
      </c>
      <c r="B5353" t="s">
        <v>10740</v>
      </c>
      <c r="C5353">
        <v>72.365303040000001</v>
      </c>
      <c r="D5353" t="s">
        <v>37</v>
      </c>
      <c r="E5353">
        <v>786398.64621887798</v>
      </c>
      <c r="F5353">
        <v>9636312.3025143407</v>
      </c>
      <c r="G5353">
        <f>IF(C5353="","",VLOOKUP(C5353,Classes_detaillees!B:D,Classes_detaillees!C$1,TRUE))</f>
        <v>75</v>
      </c>
      <c r="H5353">
        <f>IF(C5353="","",VLOOKUP(C5353,Classes_finales!B:D,Classes_finales!C$1,TRUE))</f>
        <v>80</v>
      </c>
      <c r="I5353">
        <f t="shared" si="83"/>
        <v>20</v>
      </c>
      <c r="J5353" s="31">
        <f>Classes_finales!$W$30*C5353^3+Classes_finales!$W$31*C5353^2+Classes_finales!$W$32*C5353+Classes_finales!$W$33</f>
        <v>7.5815460073401475</v>
      </c>
      <c r="K5353">
        <f>IF(OR(C5353&lt;10,C5353&gt;450),0,IF(H5353&gt;=MAX(Classes_finales!D:D),$M$1,Donnees_SIG!J5353))</f>
        <v>7.914299999999999</v>
      </c>
      <c r="P5353" t="s">
        <v>39</v>
      </c>
    </row>
    <row r="5354" spans="1:16">
      <c r="A5354" t="s">
        <v>10741</v>
      </c>
      <c r="B5354" t="s">
        <v>10742</v>
      </c>
      <c r="C5354">
        <v>53.448898315000001</v>
      </c>
      <c r="D5354" t="s">
        <v>37</v>
      </c>
      <c r="E5354">
        <v>791372.28152982995</v>
      </c>
      <c r="F5354">
        <v>9638080.7922895197</v>
      </c>
      <c r="G5354">
        <f>IF(C5354="","",VLOOKUP(C5354,Classes_detaillees!B:D,Classes_detaillees!C$1,TRUE))</f>
        <v>55</v>
      </c>
      <c r="H5354">
        <f>IF(C5354="","",VLOOKUP(C5354,Classes_finales!B:D,Classes_finales!C$1,TRUE))</f>
        <v>60</v>
      </c>
      <c r="I5354">
        <f t="shared" si="83"/>
        <v>20</v>
      </c>
      <c r="J5354" s="31">
        <f>Classes_finales!$W$30*C5354^3+Classes_finales!$W$31*C5354^2+Classes_finales!$W$32*C5354+Classes_finales!$W$33</f>
        <v>5.7946287905208642</v>
      </c>
      <c r="K5354">
        <f>IF(OR(C5354&lt;10,C5354&gt;450),0,IF(H5354&gt;=MAX(Classes_finales!D:D),$M$1,Donnees_SIG!J5354))</f>
        <v>5.7946287905208642</v>
      </c>
      <c r="P5354" t="s">
        <v>39</v>
      </c>
    </row>
    <row r="5355" spans="1:16">
      <c r="A5355" t="s">
        <v>10743</v>
      </c>
      <c r="B5355" t="s">
        <v>10744</v>
      </c>
      <c r="C5355">
        <v>40.559200287000003</v>
      </c>
      <c r="D5355" t="s">
        <v>37</v>
      </c>
      <c r="E5355">
        <v>790614.39055158698</v>
      </c>
      <c r="F5355">
        <v>9638120.1699874401</v>
      </c>
      <c r="G5355">
        <f>IF(C5355="","",VLOOKUP(C5355,Classes_detaillees!B:D,Classes_detaillees!C$1,TRUE))</f>
        <v>45</v>
      </c>
      <c r="H5355">
        <f>IF(C5355="","",VLOOKUP(C5355,Classes_finales!B:D,Classes_finales!C$1,TRUE))</f>
        <v>50</v>
      </c>
      <c r="I5355">
        <f t="shared" si="83"/>
        <v>20</v>
      </c>
      <c r="J5355" s="31">
        <f>Classes_finales!$W$30*C5355^3+Classes_finales!$W$31*C5355^2+Classes_finales!$W$32*C5355+Classes_finales!$W$33</f>
        <v>4.1147884810040249</v>
      </c>
      <c r="K5355">
        <f>IF(OR(C5355&lt;10,C5355&gt;450),0,IF(H5355&gt;=MAX(Classes_finales!D:D),$M$1,Donnees_SIG!J5355))</f>
        <v>4.1147884810040249</v>
      </c>
      <c r="P5355" t="s">
        <v>39</v>
      </c>
    </row>
    <row r="5356" spans="1:16">
      <c r="A5356" t="s">
        <v>10745</v>
      </c>
      <c r="B5356" t="s">
        <v>10746</v>
      </c>
      <c r="C5356">
        <v>93.293899535999998</v>
      </c>
      <c r="D5356" t="s">
        <v>37</v>
      </c>
      <c r="E5356">
        <v>782827.254530765</v>
      </c>
      <c r="F5356">
        <v>9635898.5418991093</v>
      </c>
      <c r="G5356">
        <f>IF(C5356="","",VLOOKUP(C5356,Classes_detaillees!B:D,Classes_detaillees!C$1,TRUE))</f>
        <v>95</v>
      </c>
      <c r="H5356">
        <f>IF(C5356="","",VLOOKUP(C5356,Classes_finales!B:D,Classes_finales!C$1,TRUE))</f>
        <v>80</v>
      </c>
      <c r="I5356">
        <f t="shared" si="83"/>
        <v>20</v>
      </c>
      <c r="J5356" s="31">
        <f>Classes_finales!$W$30*C5356^3+Classes_finales!$W$31*C5356^2+Classes_finales!$W$32*C5356+Classes_finales!$W$33</f>
        <v>7.7388378867469836</v>
      </c>
      <c r="K5356">
        <f>IF(OR(C5356&lt;10,C5356&gt;450),0,IF(H5356&gt;=MAX(Classes_finales!D:D),$M$1,Donnees_SIG!J5356))</f>
        <v>7.914299999999999</v>
      </c>
      <c r="P5356" t="s">
        <v>39</v>
      </c>
    </row>
    <row r="5357" spans="1:16">
      <c r="A5357" t="s">
        <v>10747</v>
      </c>
      <c r="B5357" t="s">
        <v>10748</v>
      </c>
      <c r="C5357">
        <v>134.45429992999999</v>
      </c>
      <c r="D5357" t="s">
        <v>37</v>
      </c>
      <c r="E5357">
        <v>791524.63969996502</v>
      </c>
      <c r="F5357">
        <v>9639333.0990555901</v>
      </c>
      <c r="G5357">
        <f>IF(C5357="","",VLOOKUP(C5357,Classes_detaillees!B:D,Classes_detaillees!C$1,TRUE))</f>
        <v>135</v>
      </c>
      <c r="H5357">
        <f>IF(C5357="","",VLOOKUP(C5357,Classes_finales!B:D,Classes_finales!C$1,TRUE))</f>
        <v>80</v>
      </c>
      <c r="I5357">
        <f t="shared" si="83"/>
        <v>20</v>
      </c>
      <c r="J5357" s="31">
        <f>Classes_finales!$W$30*C5357^3+Classes_finales!$W$31*C5357^2+Classes_finales!$W$32*C5357+Classes_finales!$W$33</f>
        <v>-1.6689268514949149</v>
      </c>
      <c r="K5357">
        <f>IF(OR(C5357&lt;10,C5357&gt;450),0,IF(H5357&gt;=MAX(Classes_finales!D:D),$M$1,Donnees_SIG!J5357))</f>
        <v>7.914299999999999</v>
      </c>
      <c r="P5357" t="s">
        <v>39</v>
      </c>
    </row>
    <row r="5358" spans="1:16">
      <c r="A5358" t="s">
        <v>10749</v>
      </c>
      <c r="B5358" s="31" t="s">
        <v>10750</v>
      </c>
      <c r="C5358">
        <v>17.347499847000002</v>
      </c>
      <c r="D5358" t="s">
        <v>37</v>
      </c>
      <c r="E5358">
        <v>783788.11587034306</v>
      </c>
      <c r="F5358">
        <v>9636092.5454670191</v>
      </c>
      <c r="G5358">
        <f>IF(C5358="","",VLOOKUP(C5358,Classes_detaillees!B:D,Classes_detaillees!C$1,TRUE))</f>
        <v>20</v>
      </c>
      <c r="H5358">
        <f>IF(C5358="","",VLOOKUP(C5358,Classes_finales!B:D,Classes_finales!C$1,TRUE))</f>
        <v>30</v>
      </c>
      <c r="I5358">
        <f t="shared" si="83"/>
        <v>20</v>
      </c>
      <c r="J5358" s="31">
        <f>Classes_finales!$W$30*C5358^3+Classes_finales!$W$31*C5358^2+Classes_finales!$W$32*C5358+Classes_finales!$W$33</f>
        <v>1.0670217354976161</v>
      </c>
      <c r="K5358">
        <f>IF(OR(C5358&lt;10,C5358&gt;450),0,IF(H5358&gt;=MAX(Classes_finales!D:D),$M$1,Donnees_SIG!J5358))</f>
        <v>1.0670217354976161</v>
      </c>
      <c r="P5358" t="s">
        <v>39</v>
      </c>
    </row>
    <row r="5359" spans="1:16">
      <c r="A5359" t="s">
        <v>10751</v>
      </c>
      <c r="B5359" t="s">
        <v>10752</v>
      </c>
      <c r="C5359">
        <v>20.998300552</v>
      </c>
      <c r="D5359" t="s">
        <v>37</v>
      </c>
      <c r="E5359">
        <v>791106.96383332997</v>
      </c>
      <c r="F5359">
        <v>9639232.2482826598</v>
      </c>
      <c r="G5359">
        <f>IF(C5359="","",VLOOKUP(C5359,Classes_detaillees!B:D,Classes_detaillees!C$1,TRUE))</f>
        <v>25</v>
      </c>
      <c r="H5359">
        <f>IF(C5359="","",VLOOKUP(C5359,Classes_finales!B:D,Classes_finales!C$1,TRUE))</f>
        <v>30</v>
      </c>
      <c r="I5359">
        <f t="shared" si="83"/>
        <v>20</v>
      </c>
      <c r="J5359" s="31">
        <f>Classes_finales!$W$30*C5359^3+Classes_finales!$W$31*C5359^2+Classes_finales!$W$32*C5359+Classes_finales!$W$33</f>
        <v>1.5019712425226142</v>
      </c>
      <c r="K5359">
        <f>IF(OR(C5359&lt;10,C5359&gt;450),0,IF(H5359&gt;=MAX(Classes_finales!D:D),$M$1,Donnees_SIG!J5359))</f>
        <v>1.5019712425226142</v>
      </c>
      <c r="P5359" t="s">
        <v>39</v>
      </c>
    </row>
    <row r="5360" spans="1:16">
      <c r="A5360" t="s">
        <v>10753</v>
      </c>
      <c r="B5360" s="31" t="s">
        <v>10754</v>
      </c>
      <c r="C5360">
        <v>125.90589905</v>
      </c>
      <c r="D5360" t="s">
        <v>37</v>
      </c>
      <c r="E5360">
        <v>790762.66704127705</v>
      </c>
      <c r="F5360">
        <v>9638308.2346592396</v>
      </c>
      <c r="G5360">
        <f>IF(C5360="","",VLOOKUP(C5360,Classes_detaillees!B:D,Classes_detaillees!C$1,TRUE))</f>
        <v>130</v>
      </c>
      <c r="H5360">
        <f>IF(C5360="","",VLOOKUP(C5360,Classes_finales!B:D,Classes_finales!C$1,TRUE))</f>
        <v>80</v>
      </c>
      <c r="I5360">
        <f t="shared" si="83"/>
        <v>20</v>
      </c>
      <c r="J5360" s="31">
        <f>Classes_finales!$W$30*C5360^3+Classes_finales!$W$31*C5360^2+Classes_finales!$W$32*C5360+Classes_finales!$W$33</f>
        <v>1.6434454441223383</v>
      </c>
      <c r="K5360">
        <f>IF(OR(C5360&lt;10,C5360&gt;450),0,IF(H5360&gt;=MAX(Classes_finales!D:D),$M$1,Donnees_SIG!J5360))</f>
        <v>7.914299999999999</v>
      </c>
      <c r="P5360" t="s">
        <v>39</v>
      </c>
    </row>
    <row r="5361" spans="1:16">
      <c r="A5361" t="s">
        <v>10755</v>
      </c>
      <c r="B5361" s="31" t="s">
        <v>10756</v>
      </c>
      <c r="C5361">
        <v>131.68690491000001</v>
      </c>
      <c r="D5361" t="s">
        <v>37</v>
      </c>
      <c r="E5361">
        <v>790524.36498395901</v>
      </c>
      <c r="F5361">
        <v>9638008.6819267794</v>
      </c>
      <c r="G5361">
        <f>IF(C5361="","",VLOOKUP(C5361,Classes_detaillees!B:D,Classes_detaillees!C$1,TRUE))</f>
        <v>135</v>
      </c>
      <c r="H5361">
        <f>IF(C5361="","",VLOOKUP(C5361,Classes_finales!B:D,Classes_finales!C$1,TRUE))</f>
        <v>80</v>
      </c>
      <c r="I5361">
        <f t="shared" si="83"/>
        <v>20</v>
      </c>
      <c r="J5361" s="31">
        <f>Classes_finales!$W$30*C5361^3+Classes_finales!$W$31*C5361^2+Classes_finales!$W$32*C5361+Classes_finales!$W$33</f>
        <v>-0.5063587173807238</v>
      </c>
      <c r="K5361">
        <f>IF(OR(C5361&lt;10,C5361&gt;450),0,IF(H5361&gt;=MAX(Classes_finales!D:D),$M$1,Donnees_SIG!J5361))</f>
        <v>7.914299999999999</v>
      </c>
      <c r="P5361" t="s">
        <v>39</v>
      </c>
    </row>
    <row r="5362" spans="1:16">
      <c r="A5362" t="s">
        <v>10757</v>
      </c>
      <c r="B5362" s="31" t="s">
        <v>10758</v>
      </c>
      <c r="C5362">
        <v>110.60160064999999</v>
      </c>
      <c r="D5362" t="s">
        <v>37</v>
      </c>
      <c r="E5362">
        <v>792049.40865682997</v>
      </c>
      <c r="F5362">
        <v>9639611.39496978</v>
      </c>
      <c r="G5362">
        <f>IF(C5362="","",VLOOKUP(C5362,Classes_detaillees!B:D,Classes_detaillees!C$1,TRUE))</f>
        <v>115</v>
      </c>
      <c r="H5362">
        <f>IF(C5362="","",VLOOKUP(C5362,Classes_finales!B:D,Classes_finales!C$1,TRUE))</f>
        <v>80</v>
      </c>
      <c r="I5362">
        <f t="shared" si="83"/>
        <v>20</v>
      </c>
      <c r="J5362" s="31">
        <f>Classes_finales!$W$30*C5362^3+Classes_finales!$W$31*C5362^2+Classes_finales!$W$32*C5362+Classes_finales!$W$33</f>
        <v>5.6683469023134876</v>
      </c>
      <c r="K5362">
        <f>IF(OR(C5362&lt;10,C5362&gt;450),0,IF(H5362&gt;=MAX(Classes_finales!D:D),$M$1,Donnees_SIG!J5362))</f>
        <v>7.914299999999999</v>
      </c>
      <c r="P5362" t="s">
        <v>39</v>
      </c>
    </row>
    <row r="5363" spans="1:16">
      <c r="A5363" t="s">
        <v>10759</v>
      </c>
      <c r="B5363" t="s">
        <v>10760</v>
      </c>
      <c r="C5363">
        <v>84.349197387999993</v>
      </c>
      <c r="D5363" t="s">
        <v>37</v>
      </c>
      <c r="E5363">
        <v>790593.16845930903</v>
      </c>
      <c r="F5363">
        <v>9638469.2800638992</v>
      </c>
      <c r="G5363">
        <f>IF(C5363="","",VLOOKUP(C5363,Classes_detaillees!B:D,Classes_detaillees!C$1,TRUE))</f>
        <v>85</v>
      </c>
      <c r="H5363">
        <f>IF(C5363="","",VLOOKUP(C5363,Classes_finales!B:D,Classes_finales!C$1,TRUE))</f>
        <v>80</v>
      </c>
      <c r="I5363">
        <f t="shared" si="83"/>
        <v>20</v>
      </c>
      <c r="J5363" s="31">
        <f>Classes_finales!$W$30*C5363^3+Classes_finales!$W$31*C5363^2+Classes_finales!$W$32*C5363+Classes_finales!$W$33</f>
        <v>7.9717693219471677</v>
      </c>
      <c r="K5363">
        <f>IF(OR(C5363&lt;10,C5363&gt;450),0,IF(H5363&gt;=MAX(Classes_finales!D:D),$M$1,Donnees_SIG!J5363))</f>
        <v>7.914299999999999</v>
      </c>
      <c r="P5363" t="s">
        <v>39</v>
      </c>
    </row>
    <row r="5364" spans="1:16">
      <c r="A5364" t="s">
        <v>10761</v>
      </c>
      <c r="B5364" t="s">
        <v>10762</v>
      </c>
      <c r="C5364">
        <v>40.097400665000002</v>
      </c>
      <c r="D5364" t="s">
        <v>37</v>
      </c>
      <c r="E5364">
        <v>783444.88028492697</v>
      </c>
      <c r="F5364">
        <v>9635308.0018074401</v>
      </c>
      <c r="G5364">
        <f>IF(C5364="","",VLOOKUP(C5364,Classes_detaillees!B:D,Classes_detaillees!C$1,TRUE))</f>
        <v>45</v>
      </c>
      <c r="H5364">
        <f>IF(C5364="","",VLOOKUP(C5364,Classes_finales!B:D,Classes_finales!C$1,TRUE))</f>
        <v>50</v>
      </c>
      <c r="I5364">
        <f t="shared" si="83"/>
        <v>20</v>
      </c>
      <c r="J5364" s="31">
        <f>Classes_finales!$W$30*C5364^3+Classes_finales!$W$31*C5364^2+Classes_finales!$W$32*C5364+Classes_finales!$W$33</f>
        <v>4.0516322351800049</v>
      </c>
      <c r="K5364">
        <f>IF(OR(C5364&lt;10,C5364&gt;450),0,IF(H5364&gt;=MAX(Classes_finales!D:D),$M$1,Donnees_SIG!J5364))</f>
        <v>4.0516322351800049</v>
      </c>
      <c r="P5364" t="s">
        <v>39</v>
      </c>
    </row>
    <row r="5365" spans="1:16">
      <c r="A5365" t="s">
        <v>10763</v>
      </c>
      <c r="B5365" s="31" t="s">
        <v>10764</v>
      </c>
      <c r="C5365">
        <v>62.387401580999999</v>
      </c>
      <c r="D5365" t="s">
        <v>37</v>
      </c>
      <c r="E5365">
        <v>785679.84849449398</v>
      </c>
      <c r="F5365">
        <v>9636673.5881671496</v>
      </c>
      <c r="G5365">
        <f>IF(C5365="","",VLOOKUP(C5365,Classes_detaillees!B:D,Classes_detaillees!C$1,TRUE))</f>
        <v>65</v>
      </c>
      <c r="H5365">
        <f>IF(C5365="","",VLOOKUP(C5365,Classes_finales!B:D,Classes_finales!C$1,TRUE))</f>
        <v>70</v>
      </c>
      <c r="I5365">
        <f t="shared" si="83"/>
        <v>20</v>
      </c>
      <c r="J5365" s="31">
        <f>Classes_finales!$W$30*C5365^3+Classes_finales!$W$31*C5365^2+Classes_finales!$W$32*C5365+Classes_finales!$W$33</f>
        <v>6.7784867162122495</v>
      </c>
      <c r="K5365">
        <f>IF(OR(C5365&lt;10,C5365&gt;450),0,IF(H5365&gt;=MAX(Classes_finales!D:D),$M$1,Donnees_SIG!J5365))</f>
        <v>6.7784867162122495</v>
      </c>
      <c r="P5365" t="s">
        <v>39</v>
      </c>
    </row>
    <row r="5366" spans="1:16">
      <c r="A5366" t="s">
        <v>10765</v>
      </c>
      <c r="B5366" t="s">
        <v>10766</v>
      </c>
      <c r="C5366">
        <v>49.767101287999999</v>
      </c>
      <c r="D5366" t="s">
        <v>37</v>
      </c>
      <c r="E5366">
        <v>790885.94139318506</v>
      </c>
      <c r="F5366">
        <v>9638215.7896013092</v>
      </c>
      <c r="G5366">
        <f>IF(C5366="","",VLOOKUP(C5366,Classes_detaillees!B:D,Classes_detaillees!C$1,TRUE))</f>
        <v>50</v>
      </c>
      <c r="H5366">
        <f>IF(C5366="","",VLOOKUP(C5366,Classes_finales!B:D,Classes_finales!C$1,TRUE))</f>
        <v>50</v>
      </c>
      <c r="I5366">
        <f t="shared" si="83"/>
        <v>20</v>
      </c>
      <c r="J5366" s="31">
        <f>Classes_finales!$W$30*C5366^3+Classes_finales!$W$31*C5366^2+Classes_finales!$W$32*C5366+Classes_finales!$W$33</f>
        <v>5.3377020126561128</v>
      </c>
      <c r="K5366">
        <f>IF(OR(C5366&lt;10,C5366&gt;450),0,IF(H5366&gt;=MAX(Classes_finales!D:D),$M$1,Donnees_SIG!J5366))</f>
        <v>5.3377020126561128</v>
      </c>
      <c r="P5366" t="s">
        <v>39</v>
      </c>
    </row>
    <row r="5367" spans="1:16">
      <c r="A5367" t="s">
        <v>10767</v>
      </c>
      <c r="B5367" t="s">
        <v>10768</v>
      </c>
      <c r="C5367">
        <v>49.340198516999997</v>
      </c>
      <c r="D5367" t="s">
        <v>37</v>
      </c>
      <c r="E5367">
        <v>790894.18432265602</v>
      </c>
      <c r="F5367">
        <v>9637935.8817298803</v>
      </c>
      <c r="G5367">
        <f>IF(C5367="","",VLOOKUP(C5367,Classes_detaillees!B:D,Classes_detaillees!C$1,TRUE))</f>
        <v>50</v>
      </c>
      <c r="H5367">
        <f>IF(C5367="","",VLOOKUP(C5367,Classes_finales!B:D,Classes_finales!C$1,TRUE))</f>
        <v>50</v>
      </c>
      <c r="I5367">
        <f t="shared" si="83"/>
        <v>20</v>
      </c>
      <c r="J5367" s="31">
        <f>Classes_finales!$W$30*C5367^3+Classes_finales!$W$31*C5367^2+Classes_finales!$W$32*C5367+Classes_finales!$W$33</f>
        <v>5.2832286661428451</v>
      </c>
      <c r="K5367">
        <f>IF(OR(C5367&lt;10,C5367&gt;450),0,IF(H5367&gt;=MAX(Classes_finales!D:D),$M$1,Donnees_SIG!J5367))</f>
        <v>5.2832286661428451</v>
      </c>
      <c r="P5367" t="s">
        <v>39</v>
      </c>
    </row>
    <row r="5368" spans="1:16">
      <c r="A5368" t="s">
        <v>10769</v>
      </c>
      <c r="B5368" s="31" t="s">
        <v>10770</v>
      </c>
      <c r="C5368">
        <v>50.342800140000001</v>
      </c>
      <c r="D5368" t="s">
        <v>37</v>
      </c>
      <c r="E5368">
        <v>793110.12571526901</v>
      </c>
      <c r="F5368">
        <v>9638775.7348550409</v>
      </c>
      <c r="G5368">
        <f>IF(C5368="","",VLOOKUP(C5368,Classes_detaillees!B:D,Classes_detaillees!C$1,TRUE))</f>
        <v>55</v>
      </c>
      <c r="H5368">
        <f>IF(C5368="","",VLOOKUP(C5368,Classes_finales!B:D,Classes_finales!C$1,TRUE))</f>
        <v>60</v>
      </c>
      <c r="I5368">
        <f t="shared" si="83"/>
        <v>20</v>
      </c>
      <c r="J5368" s="31">
        <f>Classes_finales!$W$30*C5368^3+Classes_finales!$W$31*C5368^2+Classes_finales!$W$32*C5368+Classes_finales!$W$33</f>
        <v>5.410706522555051</v>
      </c>
      <c r="K5368">
        <f>IF(OR(C5368&lt;10,C5368&gt;450),0,IF(H5368&gt;=MAX(Classes_finales!D:D),$M$1,Donnees_SIG!J5368))</f>
        <v>5.410706522555051</v>
      </c>
      <c r="P5368" t="s">
        <v>39</v>
      </c>
    </row>
    <row r="5369" spans="1:16">
      <c r="A5369" t="s">
        <v>10771</v>
      </c>
      <c r="B5369" t="s">
        <v>10772</v>
      </c>
      <c r="C5369">
        <v>79.281799316000004</v>
      </c>
      <c r="D5369" t="s">
        <v>37</v>
      </c>
      <c r="E5369">
        <v>783245.79865806701</v>
      </c>
      <c r="F5369">
        <v>9635547.4638662096</v>
      </c>
      <c r="G5369">
        <f>IF(C5369="","",VLOOKUP(C5369,Classes_detaillees!B:D,Classes_detaillees!C$1,TRUE))</f>
        <v>80</v>
      </c>
      <c r="H5369">
        <f>IF(C5369="","",VLOOKUP(C5369,Classes_finales!B:D,Classes_finales!C$1,TRUE))</f>
        <v>80</v>
      </c>
      <c r="I5369">
        <f t="shared" si="83"/>
        <v>20</v>
      </c>
      <c r="J5369" s="31">
        <f>Classes_finales!$W$30*C5369^3+Classes_finales!$W$31*C5369^2+Classes_finales!$W$32*C5369+Classes_finales!$W$33</f>
        <v>7.8950831003237258</v>
      </c>
      <c r="K5369">
        <f>IF(OR(C5369&lt;10,C5369&gt;450),0,IF(H5369&gt;=MAX(Classes_finales!D:D),$M$1,Donnees_SIG!J5369))</f>
        <v>7.914299999999999</v>
      </c>
      <c r="P5369" t="s">
        <v>39</v>
      </c>
    </row>
    <row r="5370" spans="1:16">
      <c r="A5370" t="s">
        <v>10773</v>
      </c>
      <c r="B5370" s="31" t="s">
        <v>10774</v>
      </c>
      <c r="C5370">
        <v>12.845399857</v>
      </c>
      <c r="D5370" t="s">
        <v>37</v>
      </c>
      <c r="E5370">
        <v>790280.76232361305</v>
      </c>
      <c r="F5370">
        <v>9637548.0570621695</v>
      </c>
      <c r="G5370">
        <f>IF(C5370="","",VLOOKUP(C5370,Classes_detaillees!B:D,Classes_detaillees!C$1,TRUE))</f>
        <v>15</v>
      </c>
      <c r="H5370">
        <f>IF(C5370="","",VLOOKUP(C5370,Classes_finales!B:D,Classes_finales!C$1,TRUE))</f>
        <v>15</v>
      </c>
      <c r="I5370">
        <f t="shared" si="83"/>
        <v>20</v>
      </c>
      <c r="J5370" s="31">
        <f>Classes_finales!$W$30*C5370^3+Classes_finales!$W$31*C5370^2+Classes_finales!$W$32*C5370+Classes_finales!$W$33</f>
        <v>0.57382178274629791</v>
      </c>
      <c r="K5370">
        <f>IF(OR(C5370&lt;10,C5370&gt;450),0,IF(H5370&gt;=MAX(Classes_finales!D:D),$M$1,Donnees_SIG!J5370))</f>
        <v>0.57382178274629791</v>
      </c>
      <c r="P5370" t="s">
        <v>39</v>
      </c>
    </row>
    <row r="5371" spans="1:16">
      <c r="A5371" t="s">
        <v>10775</v>
      </c>
      <c r="B5371" s="31" t="s">
        <v>10776</v>
      </c>
      <c r="C5371">
        <v>25.256900786999999</v>
      </c>
      <c r="D5371" t="s">
        <v>37</v>
      </c>
      <c r="E5371">
        <v>792930.85276023904</v>
      </c>
      <c r="F5371">
        <v>9639455.6444033496</v>
      </c>
      <c r="G5371">
        <f>IF(C5371="","",VLOOKUP(C5371,Classes_detaillees!B:D,Classes_detaillees!C$1,TRUE))</f>
        <v>30</v>
      </c>
      <c r="H5371">
        <f>IF(C5371="","",VLOOKUP(C5371,Classes_finales!B:D,Classes_finales!C$1,TRUE))</f>
        <v>30</v>
      </c>
      <c r="I5371">
        <f t="shared" si="83"/>
        <v>20</v>
      </c>
      <c r="J5371" s="31">
        <f>Classes_finales!$W$30*C5371^3+Classes_finales!$W$31*C5371^2+Classes_finales!$W$32*C5371+Classes_finales!$W$33</f>
        <v>2.0405888213490164</v>
      </c>
      <c r="K5371">
        <f>IF(OR(C5371&lt;10,C5371&gt;450),0,IF(H5371&gt;=MAX(Classes_finales!D:D),$M$1,Donnees_SIG!J5371))</f>
        <v>2.0405888213490164</v>
      </c>
      <c r="P5371" t="s">
        <v>39</v>
      </c>
    </row>
    <row r="5372" spans="1:16">
      <c r="A5372" t="s">
        <v>10777</v>
      </c>
      <c r="B5372" s="31" t="s">
        <v>10778</v>
      </c>
      <c r="C5372">
        <v>19.656499863000001</v>
      </c>
      <c r="D5372" t="s">
        <v>37</v>
      </c>
      <c r="E5372">
        <v>783054.53285290499</v>
      </c>
      <c r="F5372">
        <v>9635818.2663350292</v>
      </c>
      <c r="G5372">
        <f>IF(C5372="","",VLOOKUP(C5372,Classes_detaillees!B:D,Classes_detaillees!C$1,TRUE))</f>
        <v>20</v>
      </c>
      <c r="H5372">
        <f>IF(C5372="","",VLOOKUP(C5372,Classes_finales!B:D,Classes_finales!C$1,TRUE))</f>
        <v>30</v>
      </c>
      <c r="I5372">
        <f t="shared" si="83"/>
        <v>20</v>
      </c>
      <c r="J5372" s="31">
        <f>Classes_finales!$W$30*C5372^3+Classes_finales!$W$31*C5372^2+Classes_finales!$W$32*C5372+Classes_finales!$W$33</f>
        <v>1.3388896363885465</v>
      </c>
      <c r="K5372">
        <f>IF(OR(C5372&lt;10,C5372&gt;450),0,IF(H5372&gt;=MAX(Classes_finales!D:D),$M$1,Donnees_SIG!J5372))</f>
        <v>1.3388896363885465</v>
      </c>
      <c r="P5372" t="s">
        <v>39</v>
      </c>
    </row>
    <row r="5373" spans="1:16">
      <c r="A5373" t="s">
        <v>10779</v>
      </c>
      <c r="B5373" t="s">
        <v>10780</v>
      </c>
      <c r="C5373">
        <v>301.33880614999998</v>
      </c>
      <c r="D5373" t="s">
        <v>37</v>
      </c>
      <c r="E5373">
        <v>783019.98885287705</v>
      </c>
      <c r="F5373">
        <v>9635254.3049882501</v>
      </c>
      <c r="G5373">
        <f>IF(C5373="","",VLOOKUP(C5373,Classes_detaillees!B:D,Classes_detaillees!C$1,TRUE))</f>
        <v>305</v>
      </c>
      <c r="H5373">
        <f>IF(C5373="","",VLOOKUP(C5373,Classes_finales!B:D,Classes_finales!C$1,TRUE))</f>
        <v>80</v>
      </c>
      <c r="I5373">
        <f t="shared" si="83"/>
        <v>20</v>
      </c>
      <c r="J5373" s="31">
        <f>Classes_finales!$W$30*C5373^3+Classes_finales!$W$31*C5373^2+Classes_finales!$W$32*C5373+Classes_finales!$W$33</f>
        <v>-330.82221896577386</v>
      </c>
      <c r="K5373">
        <f>IF(OR(C5373&lt;10,C5373&gt;450),0,IF(H5373&gt;=MAX(Classes_finales!D:D),$M$1,Donnees_SIG!J5373))</f>
        <v>7.914299999999999</v>
      </c>
      <c r="P5373" t="s">
        <v>39</v>
      </c>
    </row>
    <row r="5374" spans="1:16">
      <c r="A5374" t="s">
        <v>10781</v>
      </c>
      <c r="B5374" t="s">
        <v>10782</v>
      </c>
      <c r="C5374">
        <v>83.703002929999997</v>
      </c>
      <c r="D5374" t="s">
        <v>37</v>
      </c>
      <c r="E5374">
        <v>783133.10684190702</v>
      </c>
      <c r="F5374">
        <v>9635974.8900495991</v>
      </c>
      <c r="G5374">
        <f>IF(C5374="","",VLOOKUP(C5374,Classes_detaillees!B:D,Classes_detaillees!C$1,TRUE))</f>
        <v>85</v>
      </c>
      <c r="H5374">
        <f>IF(C5374="","",VLOOKUP(C5374,Classes_finales!B:D,Classes_finales!C$1,TRUE))</f>
        <v>80</v>
      </c>
      <c r="I5374">
        <f t="shared" si="83"/>
        <v>20</v>
      </c>
      <c r="J5374" s="31">
        <f>Classes_finales!$W$30*C5374^3+Classes_finales!$W$31*C5374^2+Classes_finales!$W$32*C5374+Classes_finales!$W$33</f>
        <v>7.9698374445289222</v>
      </c>
      <c r="K5374">
        <f>IF(OR(C5374&lt;10,C5374&gt;450),0,IF(H5374&gt;=MAX(Classes_finales!D:D),$M$1,Donnees_SIG!J5374))</f>
        <v>7.914299999999999</v>
      </c>
      <c r="P5374" t="s">
        <v>39</v>
      </c>
    </row>
    <row r="5375" spans="1:16">
      <c r="A5375" t="s">
        <v>10783</v>
      </c>
      <c r="B5375" t="s">
        <v>10784</v>
      </c>
      <c r="C5375">
        <v>85.859703064000001</v>
      </c>
      <c r="D5375" t="s">
        <v>37</v>
      </c>
      <c r="E5375">
        <v>783351.68570077105</v>
      </c>
      <c r="F5375">
        <v>9636975.55556513</v>
      </c>
      <c r="G5375">
        <f>IF(C5375="","",VLOOKUP(C5375,Classes_detaillees!B:D,Classes_detaillees!C$1,TRUE))</f>
        <v>90</v>
      </c>
      <c r="H5375">
        <f>IF(C5375="","",VLOOKUP(C5375,Classes_finales!B:D,Classes_finales!C$1,TRUE))</f>
        <v>80</v>
      </c>
      <c r="I5375">
        <f t="shared" si="83"/>
        <v>20</v>
      </c>
      <c r="J5375" s="31">
        <f>Classes_finales!$W$30*C5375^3+Classes_finales!$W$31*C5375^2+Classes_finales!$W$32*C5375+Classes_finales!$W$33</f>
        <v>7.9669087049469542</v>
      </c>
      <c r="K5375">
        <f>IF(OR(C5375&lt;10,C5375&gt;450),0,IF(H5375&gt;=MAX(Classes_finales!D:D),$M$1,Donnees_SIG!J5375))</f>
        <v>7.914299999999999</v>
      </c>
      <c r="P5375" t="s">
        <v>39</v>
      </c>
    </row>
    <row r="5376" spans="1:16">
      <c r="A5376" t="s">
        <v>10785</v>
      </c>
      <c r="B5376" t="s">
        <v>10786</v>
      </c>
      <c r="C5376">
        <v>1266.1944579999999</v>
      </c>
      <c r="D5376" t="s">
        <v>37</v>
      </c>
      <c r="E5376">
        <v>791214.70065226895</v>
      </c>
      <c r="F5376">
        <v>9638832.5178501699</v>
      </c>
      <c r="G5376">
        <f>IF(C5376="","",VLOOKUP(C5376,Classes_detaillees!B:D,Classes_detaillees!C$1,TRUE))</f>
        <v>1270</v>
      </c>
      <c r="H5376">
        <f>IF(C5376="","",VLOOKUP(C5376,Classes_finales!B:D,Classes_finales!C$1,TRUE))</f>
        <v>80</v>
      </c>
      <c r="I5376">
        <f t="shared" si="83"/>
        <v>20</v>
      </c>
      <c r="J5376" s="31">
        <f>Classes_finales!$W$30*C5376^3+Classes_finales!$W$31*C5376^2+Classes_finales!$W$32*C5376+Classes_finales!$W$33</f>
        <v>-37001.769659372818</v>
      </c>
      <c r="K5376">
        <f>IF(OR(C5376&lt;10,C5376&gt;450),0,IF(H5376&gt;=MAX(Classes_finales!D:D),$M$1,Donnees_SIG!J5376))</f>
        <v>0</v>
      </c>
      <c r="P5376" t="s">
        <v>39</v>
      </c>
    </row>
    <row r="5377" spans="1:16">
      <c r="A5377" t="s">
        <v>10787</v>
      </c>
      <c r="B5377" s="31" t="s">
        <v>10788</v>
      </c>
      <c r="C5377">
        <v>27.627899169999999</v>
      </c>
      <c r="D5377" t="s">
        <v>37</v>
      </c>
      <c r="E5377">
        <v>784068.90795420494</v>
      </c>
      <c r="F5377">
        <v>9635918.2218685094</v>
      </c>
      <c r="G5377">
        <f>IF(C5377="","",VLOOKUP(C5377,Classes_detaillees!B:D,Classes_detaillees!C$1,TRUE))</f>
        <v>30</v>
      </c>
      <c r="H5377">
        <f>IF(C5377="","",VLOOKUP(C5377,Classes_finales!B:D,Classes_finales!C$1,TRUE))</f>
        <v>30</v>
      </c>
      <c r="I5377">
        <f t="shared" si="83"/>
        <v>20</v>
      </c>
      <c r="J5377" s="31">
        <f>Classes_finales!$W$30*C5377^3+Classes_finales!$W$31*C5377^2+Classes_finales!$W$32*C5377+Classes_finales!$W$33</f>
        <v>2.3518212926689794</v>
      </c>
      <c r="K5377">
        <f>IF(OR(C5377&lt;10,C5377&gt;450),0,IF(H5377&gt;=MAX(Classes_finales!D:D),$M$1,Donnees_SIG!J5377))</f>
        <v>2.3518212926689794</v>
      </c>
      <c r="P5377" t="s">
        <v>39</v>
      </c>
    </row>
    <row r="5378" spans="1:16">
      <c r="A5378" t="s">
        <v>10789</v>
      </c>
      <c r="B5378" s="31" t="s">
        <v>10790</v>
      </c>
      <c r="C5378">
        <v>150.0052948</v>
      </c>
      <c r="D5378" t="s">
        <v>37</v>
      </c>
      <c r="E5378">
        <v>783007.816027286</v>
      </c>
      <c r="F5378">
        <v>9635913.4038153291</v>
      </c>
      <c r="G5378">
        <f>IF(C5378="","",VLOOKUP(C5378,Classes_detaillees!B:D,Classes_detaillees!C$1,TRUE))</f>
        <v>155</v>
      </c>
      <c r="H5378">
        <f>IF(C5378="","",VLOOKUP(C5378,Classes_finales!B:D,Classes_finales!C$1,TRUE))</f>
        <v>80</v>
      </c>
      <c r="I5378">
        <f t="shared" si="83"/>
        <v>20</v>
      </c>
      <c r="J5378" s="31">
        <f>Classes_finales!$W$30*C5378^3+Classes_finales!$W$31*C5378^2+Classes_finales!$W$32*C5378+Classes_finales!$W$33</f>
        <v>-9.9460523285203486</v>
      </c>
      <c r="K5378">
        <f>IF(OR(C5378&lt;10,C5378&gt;450),0,IF(H5378&gt;=MAX(Classes_finales!D:D),$M$1,Donnees_SIG!J5378))</f>
        <v>7.914299999999999</v>
      </c>
      <c r="P5378" t="s">
        <v>39</v>
      </c>
    </row>
    <row r="5379" spans="1:16">
      <c r="A5379" t="s">
        <v>10791</v>
      </c>
      <c r="B5379" s="31" t="s">
        <v>10792</v>
      </c>
      <c r="C5379">
        <v>43.964298247999999</v>
      </c>
      <c r="D5379" t="s">
        <v>37</v>
      </c>
      <c r="E5379">
        <v>792580.309883159</v>
      </c>
      <c r="F5379">
        <v>9638605.0240132306</v>
      </c>
      <c r="G5379">
        <f>IF(C5379="","",VLOOKUP(C5379,Classes_detaillees!B:D,Classes_detaillees!C$1,TRUE))</f>
        <v>45</v>
      </c>
      <c r="H5379">
        <f>IF(C5379="","",VLOOKUP(C5379,Classes_finales!B:D,Classes_finales!C$1,TRUE))</f>
        <v>50</v>
      </c>
      <c r="I5379">
        <f t="shared" ref="I5379:I5442" si="84">IF(E5379="","",20)</f>
        <v>20</v>
      </c>
      <c r="J5379" s="31">
        <f>Classes_finales!$W$30*C5379^3+Classes_finales!$W$31*C5379^2+Classes_finales!$W$32*C5379+Classes_finales!$W$33</f>
        <v>4.5766232667157976</v>
      </c>
      <c r="K5379">
        <f>IF(OR(C5379&lt;10,C5379&gt;450),0,IF(H5379&gt;=MAX(Classes_finales!D:D),$M$1,Donnees_SIG!J5379))</f>
        <v>4.5766232667157976</v>
      </c>
      <c r="P5379" t="s">
        <v>39</v>
      </c>
    </row>
    <row r="5380" spans="1:16">
      <c r="A5380" t="s">
        <v>10793</v>
      </c>
      <c r="B5380" t="s">
        <v>10794</v>
      </c>
      <c r="C5380">
        <v>51.303100585999999</v>
      </c>
      <c r="D5380" t="s">
        <v>37</v>
      </c>
      <c r="E5380">
        <v>792842.04073862801</v>
      </c>
      <c r="F5380">
        <v>9638720.6023180597</v>
      </c>
      <c r="G5380">
        <f>IF(C5380="","",VLOOKUP(C5380,Classes_detaillees!B:D,Classes_detaillees!C$1,TRUE))</f>
        <v>55</v>
      </c>
      <c r="H5380">
        <f>IF(C5380="","",VLOOKUP(C5380,Classes_finales!B:D,Classes_finales!C$1,TRUE))</f>
        <v>60</v>
      </c>
      <c r="I5380">
        <f t="shared" si="84"/>
        <v>20</v>
      </c>
      <c r="J5380" s="31">
        <f>Classes_finales!$W$30*C5380^3+Classes_finales!$W$31*C5380^2+Classes_finales!$W$32*C5380+Classes_finales!$W$33</f>
        <v>5.5312607523037336</v>
      </c>
      <c r="K5380">
        <f>IF(OR(C5380&lt;10,C5380&gt;450),0,IF(H5380&gt;=MAX(Classes_finales!D:D),$M$1,Donnees_SIG!J5380))</f>
        <v>5.5312607523037336</v>
      </c>
      <c r="P5380" t="s">
        <v>39</v>
      </c>
    </row>
    <row r="5381" spans="1:16">
      <c r="A5381" t="s">
        <v>10795</v>
      </c>
      <c r="B5381" t="s">
        <v>10796</v>
      </c>
      <c r="C5381">
        <v>56.890399932999998</v>
      </c>
      <c r="D5381" t="s">
        <v>37</v>
      </c>
      <c r="E5381">
        <v>790540.72714874998</v>
      </c>
      <c r="F5381">
        <v>9639091.5594855007</v>
      </c>
      <c r="G5381">
        <f>IF(C5381="","",VLOOKUP(C5381,Classes_detaillees!B:D,Classes_detaillees!C$1,TRUE))</f>
        <v>60</v>
      </c>
      <c r="H5381">
        <f>IF(C5381="","",VLOOKUP(C5381,Classes_finales!B:D,Classes_finales!C$1,TRUE))</f>
        <v>60</v>
      </c>
      <c r="I5381">
        <f t="shared" si="84"/>
        <v>20</v>
      </c>
      <c r="J5381" s="31">
        <f>Classes_finales!$W$30*C5381^3+Classes_finales!$W$31*C5381^2+Classes_finales!$W$32*C5381+Classes_finales!$W$33</f>
        <v>6.1971668679226646</v>
      </c>
      <c r="K5381">
        <f>IF(OR(C5381&lt;10,C5381&gt;450),0,IF(H5381&gt;=MAX(Classes_finales!D:D),$M$1,Donnees_SIG!J5381))</f>
        <v>6.1971668679226646</v>
      </c>
      <c r="P5381" t="s">
        <v>39</v>
      </c>
    </row>
    <row r="5382" spans="1:16">
      <c r="A5382" t="s">
        <v>10797</v>
      </c>
      <c r="B5382" t="s">
        <v>10798</v>
      </c>
      <c r="C5382">
        <v>40.962398528999998</v>
      </c>
      <c r="D5382" t="s">
        <v>37</v>
      </c>
      <c r="E5382">
        <v>791344.18123264995</v>
      </c>
      <c r="F5382">
        <v>9637469.7409970406</v>
      </c>
      <c r="G5382">
        <f>IF(C5382="","",VLOOKUP(C5382,Classes_detaillees!B:D,Classes_detaillees!C$1,TRUE))</f>
        <v>45</v>
      </c>
      <c r="H5382">
        <f>IF(C5382="","",VLOOKUP(C5382,Classes_finales!B:D,Classes_finales!C$1,TRUE))</f>
        <v>50</v>
      </c>
      <c r="I5382">
        <f t="shared" si="84"/>
        <v>20</v>
      </c>
      <c r="J5382" s="31">
        <f>Classes_finales!$W$30*C5382^3+Classes_finales!$W$31*C5382^2+Classes_finales!$W$32*C5382+Classes_finales!$W$33</f>
        <v>4.1698492887536709</v>
      </c>
      <c r="K5382">
        <f>IF(OR(C5382&lt;10,C5382&gt;450),0,IF(H5382&gt;=MAX(Classes_finales!D:D),$M$1,Donnees_SIG!J5382))</f>
        <v>4.1698492887536709</v>
      </c>
      <c r="P5382" t="s">
        <v>39</v>
      </c>
    </row>
    <row r="5383" spans="1:16">
      <c r="A5383" t="s">
        <v>10799</v>
      </c>
      <c r="B5383" t="s">
        <v>10800</v>
      </c>
      <c r="C5383">
        <v>34.712898254000002</v>
      </c>
      <c r="D5383" t="s">
        <v>37</v>
      </c>
      <c r="E5383">
        <v>791857.91296632797</v>
      </c>
      <c r="F5383">
        <v>9637703.3448796105</v>
      </c>
      <c r="G5383">
        <f>IF(C5383="","",VLOOKUP(C5383,Classes_detaillees!B:D,Classes_detaillees!C$1,TRUE))</f>
        <v>35</v>
      </c>
      <c r="H5383">
        <f>IF(C5383="","",VLOOKUP(C5383,Classes_finales!B:D,Classes_finales!C$1,TRUE))</f>
        <v>35</v>
      </c>
      <c r="I5383">
        <f t="shared" si="84"/>
        <v>20</v>
      </c>
      <c r="J5383" s="31">
        <f>Classes_finales!$W$30*C5383^3+Classes_finales!$W$31*C5383^2+Classes_finales!$W$32*C5383+Classes_finales!$W$33</f>
        <v>3.3118609361419371</v>
      </c>
      <c r="K5383">
        <f>IF(OR(C5383&lt;10,C5383&gt;450),0,IF(H5383&gt;=MAX(Classes_finales!D:D),$M$1,Donnees_SIG!J5383))</f>
        <v>3.3118609361419371</v>
      </c>
      <c r="P5383" t="s">
        <v>39</v>
      </c>
    </row>
    <row r="5384" spans="1:16">
      <c r="A5384" t="s">
        <v>10801</v>
      </c>
      <c r="B5384" t="s">
        <v>10802</v>
      </c>
      <c r="C5384">
        <v>33.465801239000001</v>
      </c>
      <c r="D5384" t="s">
        <v>37</v>
      </c>
      <c r="E5384">
        <v>790914.65974755795</v>
      </c>
      <c r="F5384">
        <v>9638220.5229182709</v>
      </c>
      <c r="G5384">
        <f>IF(C5384="","",VLOOKUP(C5384,Classes_detaillees!B:D,Classes_detaillees!C$1,TRUE))</f>
        <v>35</v>
      </c>
      <c r="H5384">
        <f>IF(C5384="","",VLOOKUP(C5384,Classes_finales!B:D,Classes_finales!C$1,TRUE))</f>
        <v>35</v>
      </c>
      <c r="I5384">
        <f t="shared" si="84"/>
        <v>20</v>
      </c>
      <c r="J5384" s="31">
        <f>Classes_finales!$W$30*C5384^3+Classes_finales!$W$31*C5384^2+Classes_finales!$W$32*C5384+Classes_finales!$W$33</f>
        <v>3.14080868971508</v>
      </c>
      <c r="K5384">
        <f>IF(OR(C5384&lt;10,C5384&gt;450),0,IF(H5384&gt;=MAX(Classes_finales!D:D),$M$1,Donnees_SIG!J5384))</f>
        <v>3.14080868971508</v>
      </c>
      <c r="P5384" t="s">
        <v>39</v>
      </c>
    </row>
    <row r="5385" spans="1:16">
      <c r="A5385" t="s">
        <v>10803</v>
      </c>
      <c r="B5385" t="s">
        <v>10804</v>
      </c>
      <c r="C5385">
        <v>18.021999358999999</v>
      </c>
      <c r="D5385" t="s">
        <v>37</v>
      </c>
      <c r="E5385">
        <v>790511.38300917496</v>
      </c>
      <c r="F5385">
        <v>9638732.5769811608</v>
      </c>
      <c r="G5385">
        <f>IF(C5385="","",VLOOKUP(C5385,Classes_detaillees!B:D,Classes_detaillees!C$1,TRUE))</f>
        <v>20</v>
      </c>
      <c r="H5385">
        <f>IF(C5385="","",VLOOKUP(C5385,Classes_finales!B:D,Classes_finales!C$1,TRUE))</f>
        <v>30</v>
      </c>
      <c r="I5385">
        <f t="shared" si="84"/>
        <v>20</v>
      </c>
      <c r="J5385" s="31">
        <f>Classes_finales!$W$30*C5385^3+Classes_finales!$W$31*C5385^2+Classes_finales!$W$32*C5385+Classes_finales!$W$33</f>
        <v>1.1452269870564105</v>
      </c>
      <c r="K5385">
        <f>IF(OR(C5385&lt;10,C5385&gt;450),0,IF(H5385&gt;=MAX(Classes_finales!D:D),$M$1,Donnees_SIG!J5385))</f>
        <v>1.1452269870564105</v>
      </c>
      <c r="P5385" t="s">
        <v>39</v>
      </c>
    </row>
    <row r="5386" spans="1:16">
      <c r="A5386" t="s">
        <v>10805</v>
      </c>
      <c r="B5386" s="31" t="s">
        <v>10806</v>
      </c>
      <c r="C5386">
        <v>28.744100571000001</v>
      </c>
      <c r="D5386" t="s">
        <v>37</v>
      </c>
      <c r="E5386">
        <v>790043.07160067197</v>
      </c>
      <c r="F5386">
        <v>9638755.0812730994</v>
      </c>
      <c r="G5386">
        <f>IF(C5386="","",VLOOKUP(C5386,Classes_detaillees!B:D,Classes_detaillees!C$1,TRUE))</f>
        <v>30</v>
      </c>
      <c r="H5386">
        <f>IF(C5386="","",VLOOKUP(C5386,Classes_finales!B:D,Classes_finales!C$1,TRUE))</f>
        <v>30</v>
      </c>
      <c r="I5386">
        <f t="shared" si="84"/>
        <v>20</v>
      </c>
      <c r="J5386" s="31">
        <f>Classes_finales!$W$30*C5386^3+Classes_finales!$W$31*C5386^2+Classes_finales!$W$32*C5386+Classes_finales!$W$33</f>
        <v>2.5005496985640252</v>
      </c>
      <c r="K5386">
        <f>IF(OR(C5386&lt;10,C5386&gt;450),0,IF(H5386&gt;=MAX(Classes_finales!D:D),$M$1,Donnees_SIG!J5386))</f>
        <v>2.5005496985640252</v>
      </c>
      <c r="P5386" t="s">
        <v>39</v>
      </c>
    </row>
    <row r="5387" spans="1:16">
      <c r="A5387" t="s">
        <v>10807</v>
      </c>
      <c r="B5387" s="31" t="s">
        <v>10808</v>
      </c>
      <c r="C5387">
        <v>23.106800078999999</v>
      </c>
      <c r="D5387" t="s">
        <v>37</v>
      </c>
      <c r="E5387">
        <v>792794.99843281799</v>
      </c>
      <c r="F5387">
        <v>9638919.9576089997</v>
      </c>
      <c r="G5387">
        <f>IF(C5387="","",VLOOKUP(C5387,Classes_detaillees!B:D,Classes_detaillees!C$1,TRUE))</f>
        <v>25</v>
      </c>
      <c r="H5387">
        <f>IF(C5387="","",VLOOKUP(C5387,Classes_finales!B:D,Classes_finales!C$1,TRUE))</f>
        <v>30</v>
      </c>
      <c r="I5387">
        <f t="shared" si="84"/>
        <v>20</v>
      </c>
      <c r="J5387" s="31">
        <f>Classes_finales!$W$30*C5387^3+Classes_finales!$W$31*C5387^2+Classes_finales!$W$32*C5387+Classes_finales!$W$33</f>
        <v>1.7649645867492945</v>
      </c>
      <c r="K5387">
        <f>IF(OR(C5387&lt;10,C5387&gt;450),0,IF(H5387&gt;=MAX(Classes_finales!D:D),$M$1,Donnees_SIG!J5387))</f>
        <v>1.7649645867492945</v>
      </c>
      <c r="P5387" t="s">
        <v>39</v>
      </c>
    </row>
    <row r="5388" spans="1:16">
      <c r="A5388" t="s">
        <v>10809</v>
      </c>
      <c r="B5388" t="s">
        <v>10810</v>
      </c>
      <c r="C5388">
        <v>44.873001099</v>
      </c>
      <c r="D5388" t="s">
        <v>37</v>
      </c>
      <c r="E5388">
        <v>783458.93747656199</v>
      </c>
      <c r="F5388">
        <v>9637086.2474930696</v>
      </c>
      <c r="G5388">
        <f>IF(C5388="","",VLOOKUP(C5388,Classes_detaillees!B:D,Classes_detaillees!C$1,TRUE))</f>
        <v>45</v>
      </c>
      <c r="H5388">
        <f>IF(C5388="","",VLOOKUP(C5388,Classes_finales!B:D,Classes_finales!C$1,TRUE))</f>
        <v>50</v>
      </c>
      <c r="I5388">
        <f t="shared" si="84"/>
        <v>20</v>
      </c>
      <c r="J5388" s="31">
        <f>Classes_finales!$W$30*C5388^3+Classes_finales!$W$31*C5388^2+Classes_finales!$W$32*C5388+Classes_finales!$W$33</f>
        <v>4.6983503232127681</v>
      </c>
      <c r="K5388">
        <f>IF(OR(C5388&lt;10,C5388&gt;450),0,IF(H5388&gt;=MAX(Classes_finales!D:D),$M$1,Donnees_SIG!J5388))</f>
        <v>4.6983503232127681</v>
      </c>
      <c r="P5388" t="s">
        <v>39</v>
      </c>
    </row>
    <row r="5389" spans="1:16">
      <c r="A5389" t="s">
        <v>10811</v>
      </c>
      <c r="B5389" t="s">
        <v>10812</v>
      </c>
      <c r="C5389">
        <v>61.201000213999997</v>
      </c>
      <c r="D5389" t="s">
        <v>37</v>
      </c>
      <c r="E5389">
        <v>784741.751229121</v>
      </c>
      <c r="F5389">
        <v>9636387.4542073105</v>
      </c>
      <c r="G5389">
        <f>IF(C5389="","",VLOOKUP(C5389,Classes_detaillees!B:D,Classes_detaillees!C$1,TRUE))</f>
        <v>65</v>
      </c>
      <c r="H5389">
        <f>IF(C5389="","",VLOOKUP(C5389,Classes_finales!B:D,Classes_finales!C$1,TRUE))</f>
        <v>70</v>
      </c>
      <c r="I5389">
        <f t="shared" si="84"/>
        <v>20</v>
      </c>
      <c r="J5389" s="31">
        <f>Classes_finales!$W$30*C5389^3+Classes_finales!$W$31*C5389^2+Classes_finales!$W$32*C5389+Classes_finales!$W$33</f>
        <v>6.6602309138384204</v>
      </c>
      <c r="K5389">
        <f>IF(OR(C5389&lt;10,C5389&gt;450),0,IF(H5389&gt;=MAX(Classes_finales!D:D),$M$1,Donnees_SIG!J5389))</f>
        <v>6.6602309138384204</v>
      </c>
      <c r="P5389" t="s">
        <v>39</v>
      </c>
    </row>
    <row r="5390" spans="1:16">
      <c r="A5390" t="s">
        <v>10813</v>
      </c>
      <c r="B5390" t="s">
        <v>10814</v>
      </c>
      <c r="C5390">
        <v>237.36340332</v>
      </c>
      <c r="D5390" t="s">
        <v>37</v>
      </c>
      <c r="E5390">
        <v>784182.69836966204</v>
      </c>
      <c r="F5390">
        <v>9635541.19558727</v>
      </c>
      <c r="G5390">
        <f>IF(C5390="","",VLOOKUP(C5390,Classes_detaillees!B:D,Classes_detaillees!C$1,TRUE))</f>
        <v>240</v>
      </c>
      <c r="H5390">
        <f>IF(C5390="","",VLOOKUP(C5390,Classes_finales!B:D,Classes_finales!C$1,TRUE))</f>
        <v>80</v>
      </c>
      <c r="I5390">
        <f t="shared" si="84"/>
        <v>20</v>
      </c>
      <c r="J5390" s="31">
        <f>Classes_finales!$W$30*C5390^3+Classes_finales!$W$31*C5390^2+Classes_finales!$W$32*C5390+Classes_finales!$W$33</f>
        <v>-130.48833377861135</v>
      </c>
      <c r="K5390">
        <f>IF(OR(C5390&lt;10,C5390&gt;450),0,IF(H5390&gt;=MAX(Classes_finales!D:D),$M$1,Donnees_SIG!J5390))</f>
        <v>7.914299999999999</v>
      </c>
      <c r="P5390" t="s">
        <v>39</v>
      </c>
    </row>
    <row r="5391" spans="1:16">
      <c r="A5391" t="s">
        <v>10815</v>
      </c>
      <c r="B5391" s="31" t="s">
        <v>10816</v>
      </c>
      <c r="C5391">
        <v>97.704696655000006</v>
      </c>
      <c r="D5391" t="s">
        <v>37</v>
      </c>
      <c r="E5391">
        <v>791475.26781272097</v>
      </c>
      <c r="F5391">
        <v>9638422.3308499996</v>
      </c>
      <c r="G5391">
        <f>IF(C5391="","",VLOOKUP(C5391,Classes_detaillees!B:D,Classes_detaillees!C$1,TRUE))</f>
        <v>100</v>
      </c>
      <c r="H5391">
        <f>IF(C5391="","",VLOOKUP(C5391,Classes_finales!B:D,Classes_finales!C$1,TRUE))</f>
        <v>80</v>
      </c>
      <c r="I5391">
        <f t="shared" si="84"/>
        <v>20</v>
      </c>
      <c r="J5391" s="31">
        <f>Classes_finales!$W$30*C5391^3+Classes_finales!$W$31*C5391^2+Classes_finales!$W$32*C5391+Classes_finales!$W$33</f>
        <v>7.4291676409000527</v>
      </c>
      <c r="K5391">
        <f>IF(OR(C5391&lt;10,C5391&gt;450),0,IF(H5391&gt;=MAX(Classes_finales!D:D),$M$1,Donnees_SIG!J5391))</f>
        <v>7.914299999999999</v>
      </c>
      <c r="P5391" t="s">
        <v>39</v>
      </c>
    </row>
    <row r="5392" spans="1:16">
      <c r="A5392" t="s">
        <v>10817</v>
      </c>
      <c r="B5392" s="31" t="s">
        <v>10818</v>
      </c>
      <c r="C5392">
        <v>63.768100738999998</v>
      </c>
      <c r="D5392" t="s">
        <v>37</v>
      </c>
      <c r="E5392">
        <v>790443.83517759899</v>
      </c>
      <c r="F5392">
        <v>9637650.9494655505</v>
      </c>
      <c r="G5392">
        <f>IF(C5392="","",VLOOKUP(C5392,Classes_detaillees!B:D,Classes_detaillees!C$1,TRUE))</f>
        <v>65</v>
      </c>
      <c r="H5392">
        <f>IF(C5392="","",VLOOKUP(C5392,Classes_finales!B:D,Classes_finales!C$1,TRUE))</f>
        <v>70</v>
      </c>
      <c r="I5392">
        <f t="shared" si="84"/>
        <v>20</v>
      </c>
      <c r="J5392" s="31">
        <f>Classes_finales!$W$30*C5392^3+Classes_finales!$W$31*C5392^2+Classes_finales!$W$32*C5392+Classes_finales!$W$33</f>
        <v>6.910625717234737</v>
      </c>
      <c r="K5392">
        <f>IF(OR(C5392&lt;10,C5392&gt;450),0,IF(H5392&gt;=MAX(Classes_finales!D:D),$M$1,Donnees_SIG!J5392))</f>
        <v>6.910625717234737</v>
      </c>
      <c r="P5392" t="s">
        <v>39</v>
      </c>
    </row>
    <row r="5393" spans="1:16">
      <c r="A5393" t="s">
        <v>10819</v>
      </c>
      <c r="B5393" t="s">
        <v>10820</v>
      </c>
      <c r="C5393">
        <v>78.651901245000005</v>
      </c>
      <c r="D5393" t="s">
        <v>37</v>
      </c>
      <c r="E5393">
        <v>783451.22828870197</v>
      </c>
      <c r="F5393">
        <v>9636949.4247899</v>
      </c>
      <c r="G5393">
        <f>IF(C5393="","",VLOOKUP(C5393,Classes_detaillees!B:D,Classes_detaillees!C$1,TRUE))</f>
        <v>80</v>
      </c>
      <c r="H5393">
        <f>IF(C5393="","",VLOOKUP(C5393,Classes_finales!B:D,Classes_finales!C$1,TRUE))</f>
        <v>80</v>
      </c>
      <c r="I5393">
        <f t="shared" si="84"/>
        <v>20</v>
      </c>
      <c r="J5393" s="31">
        <f>Classes_finales!$W$30*C5393^3+Classes_finales!$W$31*C5393^2+Classes_finales!$W$32*C5393+Classes_finales!$W$33</f>
        <v>7.8760561782336111</v>
      </c>
      <c r="K5393">
        <f>IF(OR(C5393&lt;10,C5393&gt;450),0,IF(H5393&gt;=MAX(Classes_finales!D:D),$M$1,Donnees_SIG!J5393))</f>
        <v>7.914299999999999</v>
      </c>
      <c r="P5393" t="s">
        <v>39</v>
      </c>
    </row>
    <row r="5394" spans="1:16">
      <c r="A5394" t="s">
        <v>10821</v>
      </c>
      <c r="B5394" t="s">
        <v>10822</v>
      </c>
      <c r="C5394">
        <v>121.50779724</v>
      </c>
      <c r="D5394" t="s">
        <v>37</v>
      </c>
      <c r="E5394">
        <v>790723.53472732299</v>
      </c>
      <c r="F5394">
        <v>9639366.9929355606</v>
      </c>
      <c r="G5394">
        <f>IF(C5394="","",VLOOKUP(C5394,Classes_detaillees!B:D,Classes_detaillees!C$1,TRUE))</f>
        <v>125</v>
      </c>
      <c r="H5394">
        <f>IF(C5394="","",VLOOKUP(C5394,Classes_finales!B:D,Classes_finales!C$1,TRUE))</f>
        <v>80</v>
      </c>
      <c r="I5394">
        <f t="shared" si="84"/>
        <v>20</v>
      </c>
      <c r="J5394" s="31">
        <f>Classes_finales!$W$30*C5394^3+Classes_finales!$W$31*C5394^2+Classes_finales!$W$32*C5394+Classes_finales!$W$33</f>
        <v>3.0380379696226316</v>
      </c>
      <c r="K5394">
        <f>IF(OR(C5394&lt;10,C5394&gt;450),0,IF(H5394&gt;=MAX(Classes_finales!D:D),$M$1,Donnees_SIG!J5394))</f>
        <v>7.914299999999999</v>
      </c>
      <c r="P5394" t="s">
        <v>39</v>
      </c>
    </row>
    <row r="5395" spans="1:16">
      <c r="A5395" t="s">
        <v>10823</v>
      </c>
      <c r="B5395" t="s">
        <v>10824</v>
      </c>
      <c r="C5395">
        <v>69.349899292000003</v>
      </c>
      <c r="D5395" t="s">
        <v>37</v>
      </c>
      <c r="E5395">
        <v>789894.20498971699</v>
      </c>
      <c r="F5395">
        <v>9637442.3134633601</v>
      </c>
      <c r="G5395">
        <f>IF(C5395="","",VLOOKUP(C5395,Classes_detaillees!B:D,Classes_detaillees!C$1,TRUE))</f>
        <v>70</v>
      </c>
      <c r="H5395">
        <f>IF(C5395="","",VLOOKUP(C5395,Classes_finales!B:D,Classes_finales!C$1,TRUE))</f>
        <v>70</v>
      </c>
      <c r="I5395">
        <f t="shared" si="84"/>
        <v>20</v>
      </c>
      <c r="J5395" s="31">
        <f>Classes_finales!$W$30*C5395^3+Classes_finales!$W$31*C5395^2+Classes_finales!$W$32*C5395+Classes_finales!$W$33</f>
        <v>7.3783680929950588</v>
      </c>
      <c r="K5395">
        <f>IF(OR(C5395&lt;10,C5395&gt;450),0,IF(H5395&gt;=MAX(Classes_finales!D:D),$M$1,Donnees_SIG!J5395))</f>
        <v>7.3783680929950588</v>
      </c>
      <c r="P5395" t="s">
        <v>39</v>
      </c>
    </row>
    <row r="5396" spans="1:16">
      <c r="A5396" t="s">
        <v>10825</v>
      </c>
      <c r="B5396" t="s">
        <v>10826</v>
      </c>
      <c r="C5396">
        <v>37.825500488000003</v>
      </c>
      <c r="D5396" t="s">
        <v>37</v>
      </c>
      <c r="E5396">
        <v>783404.33785580599</v>
      </c>
      <c r="F5396">
        <v>9636976.5034550596</v>
      </c>
      <c r="G5396">
        <f>IF(C5396="","",VLOOKUP(C5396,Classes_detaillees!B:D,Classes_detaillees!C$1,TRUE))</f>
        <v>40</v>
      </c>
      <c r="H5396">
        <f>IF(C5396="","",VLOOKUP(C5396,Classes_finales!B:D,Classes_finales!C$1,TRUE))</f>
        <v>40</v>
      </c>
      <c r="I5396">
        <f t="shared" si="84"/>
        <v>20</v>
      </c>
      <c r="J5396" s="31">
        <f>Classes_finales!$W$30*C5396^3+Classes_finales!$W$31*C5396^2+Classes_finales!$W$32*C5396+Classes_finales!$W$33</f>
        <v>3.739870967344586</v>
      </c>
      <c r="K5396">
        <f>IF(OR(C5396&lt;10,C5396&gt;450),0,IF(H5396&gt;=MAX(Classes_finales!D:D),$M$1,Donnees_SIG!J5396))</f>
        <v>3.739870967344586</v>
      </c>
      <c r="P5396" t="s">
        <v>39</v>
      </c>
    </row>
    <row r="5397" spans="1:16">
      <c r="A5397" t="s">
        <v>10827</v>
      </c>
      <c r="B5397" t="s">
        <v>10828</v>
      </c>
      <c r="C5397">
        <v>80.079597473000007</v>
      </c>
      <c r="D5397" t="s">
        <v>37</v>
      </c>
      <c r="E5397">
        <v>790795.13339904405</v>
      </c>
      <c r="F5397">
        <v>9638321.3808503095</v>
      </c>
      <c r="G5397">
        <f>IF(C5397="","",VLOOKUP(C5397,Classes_detaillees!B:D,Classes_detaillees!C$1,TRUE))</f>
        <v>85</v>
      </c>
      <c r="H5397">
        <f>IF(C5397="","",VLOOKUP(C5397,Classes_finales!B:D,Classes_finales!C$1,TRUE))</f>
        <v>80</v>
      </c>
      <c r="I5397">
        <f t="shared" si="84"/>
        <v>20</v>
      </c>
      <c r="J5397" s="31">
        <f>Classes_finales!$W$30*C5397^3+Classes_finales!$W$31*C5397^2+Classes_finales!$W$32*C5397+Classes_finales!$W$33</f>
        <v>7.9162654940214541</v>
      </c>
      <c r="K5397">
        <f>IF(OR(C5397&lt;10,C5397&gt;450),0,IF(H5397&gt;=MAX(Classes_finales!D:D),$M$1,Donnees_SIG!J5397))</f>
        <v>7.914299999999999</v>
      </c>
      <c r="P5397" t="s">
        <v>39</v>
      </c>
    </row>
    <row r="5398" spans="1:16">
      <c r="A5398" t="s">
        <v>10829</v>
      </c>
      <c r="B5398" s="31" t="s">
        <v>10830</v>
      </c>
      <c r="C5398">
        <v>64.310401916999993</v>
      </c>
      <c r="D5398" t="s">
        <v>37</v>
      </c>
      <c r="E5398">
        <v>790542.22808864398</v>
      </c>
      <c r="F5398">
        <v>9637842.8090633806</v>
      </c>
      <c r="G5398">
        <f>IF(C5398="","",VLOOKUP(C5398,Classes_detaillees!B:D,Classes_detaillees!C$1,TRUE))</f>
        <v>65</v>
      </c>
      <c r="H5398">
        <f>IF(C5398="","",VLOOKUP(C5398,Classes_finales!B:D,Classes_finales!C$1,TRUE))</f>
        <v>70</v>
      </c>
      <c r="I5398">
        <f t="shared" si="84"/>
        <v>20</v>
      </c>
      <c r="J5398" s="31">
        <f>Classes_finales!$W$30*C5398^3+Classes_finales!$W$31*C5398^2+Classes_finales!$W$32*C5398+Classes_finales!$W$33</f>
        <v>6.9608480627079938</v>
      </c>
      <c r="K5398">
        <f>IF(OR(C5398&lt;10,C5398&gt;450),0,IF(H5398&gt;=MAX(Classes_finales!D:D),$M$1,Donnees_SIG!J5398))</f>
        <v>6.9608480627079938</v>
      </c>
      <c r="P5398" t="s">
        <v>39</v>
      </c>
    </row>
    <row r="5399" spans="1:16">
      <c r="A5399" t="s">
        <v>10831</v>
      </c>
      <c r="B5399" t="s">
        <v>10832</v>
      </c>
      <c r="C5399">
        <v>148.62820435</v>
      </c>
      <c r="D5399" t="s">
        <v>37</v>
      </c>
      <c r="E5399">
        <v>792049.02941624797</v>
      </c>
      <c r="F5399">
        <v>9638670.3090295792</v>
      </c>
      <c r="G5399">
        <f>IF(C5399="","",VLOOKUP(C5399,Classes_detaillees!B:D,Classes_detaillees!C$1,TRUE))</f>
        <v>150</v>
      </c>
      <c r="H5399">
        <f>IF(C5399="","",VLOOKUP(C5399,Classes_finales!B:D,Classes_finales!C$1,TRUE))</f>
        <v>80</v>
      </c>
      <c r="I5399">
        <f t="shared" si="84"/>
        <v>20</v>
      </c>
      <c r="J5399" s="31">
        <f>Classes_finales!$W$30*C5399^3+Classes_finales!$W$31*C5399^2+Classes_finales!$W$32*C5399+Classes_finales!$W$33</f>
        <v>-9.0869609429209639</v>
      </c>
      <c r="K5399">
        <f>IF(OR(C5399&lt;10,C5399&gt;450),0,IF(H5399&gt;=MAX(Classes_finales!D:D),$M$1,Donnees_SIG!J5399))</f>
        <v>7.914299999999999</v>
      </c>
      <c r="P5399" t="s">
        <v>39</v>
      </c>
    </row>
    <row r="5400" spans="1:16">
      <c r="A5400" t="s">
        <v>10833</v>
      </c>
      <c r="B5400" t="s">
        <v>10834</v>
      </c>
      <c r="C5400">
        <v>59.064300537000001</v>
      </c>
      <c r="D5400" t="s">
        <v>37</v>
      </c>
      <c r="E5400">
        <v>791393.74999976601</v>
      </c>
      <c r="F5400">
        <v>9638372.5456601009</v>
      </c>
      <c r="G5400">
        <f>IF(C5400="","",VLOOKUP(C5400,Classes_detaillees!B:D,Classes_detaillees!C$1,TRUE))</f>
        <v>60</v>
      </c>
      <c r="H5400">
        <f>IF(C5400="","",VLOOKUP(C5400,Classes_finales!B:D,Classes_finales!C$1,TRUE))</f>
        <v>60</v>
      </c>
      <c r="I5400">
        <f t="shared" si="84"/>
        <v>20</v>
      </c>
      <c r="J5400" s="31">
        <f>Classes_finales!$W$30*C5400^3+Classes_finales!$W$31*C5400^2+Classes_finales!$W$32*C5400+Classes_finales!$W$33</f>
        <v>6.4369357641764537</v>
      </c>
      <c r="K5400">
        <f>IF(OR(C5400&lt;10,C5400&gt;450),0,IF(H5400&gt;=MAX(Classes_finales!D:D),$M$1,Donnees_SIG!J5400))</f>
        <v>6.4369357641764537</v>
      </c>
      <c r="P5400" t="s">
        <v>39</v>
      </c>
    </row>
    <row r="5401" spans="1:16">
      <c r="A5401" t="s">
        <v>10835</v>
      </c>
      <c r="B5401" s="31" t="s">
        <v>10836</v>
      </c>
      <c r="C5401">
        <v>59.858699799</v>
      </c>
      <c r="D5401" t="s">
        <v>37</v>
      </c>
      <c r="E5401">
        <v>790716.66873518203</v>
      </c>
      <c r="F5401">
        <v>9638005.2970440201</v>
      </c>
      <c r="G5401">
        <f>IF(C5401="","",VLOOKUP(C5401,Classes_detaillees!B:D,Classes_detaillees!C$1,TRUE))</f>
        <v>60</v>
      </c>
      <c r="H5401">
        <f>IF(C5401="","",VLOOKUP(C5401,Classes_finales!B:D,Classes_finales!C$1,TRUE))</f>
        <v>60</v>
      </c>
      <c r="I5401">
        <f t="shared" si="84"/>
        <v>20</v>
      </c>
      <c r="J5401" s="31">
        <f>Classes_finales!$W$30*C5401^3+Classes_finales!$W$31*C5401^2+Classes_finales!$W$32*C5401+Classes_finales!$W$33</f>
        <v>6.5214497132928582</v>
      </c>
      <c r="K5401">
        <f>IF(OR(C5401&lt;10,C5401&gt;450),0,IF(H5401&gt;=MAX(Classes_finales!D:D),$M$1,Donnees_SIG!J5401))</f>
        <v>6.5214497132928582</v>
      </c>
      <c r="P5401" t="s">
        <v>39</v>
      </c>
    </row>
    <row r="5402" spans="1:16">
      <c r="A5402" t="s">
        <v>10837</v>
      </c>
      <c r="B5402" t="s">
        <v>10838</v>
      </c>
      <c r="C5402">
        <v>293.32431029999998</v>
      </c>
      <c r="D5402" t="s">
        <v>37</v>
      </c>
      <c r="E5402">
        <v>790547.40663222596</v>
      </c>
      <c r="F5402">
        <v>9637932.0718947705</v>
      </c>
      <c r="G5402">
        <f>IF(C5402="","",VLOOKUP(C5402,Classes_detaillees!B:D,Classes_detaillees!C$1,TRUE))</f>
        <v>295</v>
      </c>
      <c r="H5402">
        <f>IF(C5402="","",VLOOKUP(C5402,Classes_finales!B:D,Classes_finales!C$1,TRUE))</f>
        <v>80</v>
      </c>
      <c r="I5402">
        <f t="shared" si="84"/>
        <v>20</v>
      </c>
      <c r="J5402" s="31">
        <f>Classes_finales!$W$30*C5402^3+Classes_finales!$W$31*C5402^2+Classes_finales!$W$32*C5402+Classes_finales!$W$33</f>
        <v>-299.248907108938</v>
      </c>
      <c r="K5402">
        <f>IF(OR(C5402&lt;10,C5402&gt;450),0,IF(H5402&gt;=MAX(Classes_finales!D:D),$M$1,Donnees_SIG!J5402))</f>
        <v>7.914299999999999</v>
      </c>
      <c r="P5402" t="s">
        <v>39</v>
      </c>
    </row>
    <row r="5403" spans="1:16">
      <c r="A5403" t="s">
        <v>10839</v>
      </c>
      <c r="B5403" t="s">
        <v>10840</v>
      </c>
      <c r="C5403">
        <v>141.33020020000001</v>
      </c>
      <c r="D5403" t="s">
        <v>37</v>
      </c>
      <c r="E5403">
        <v>783096.932228019</v>
      </c>
      <c r="F5403">
        <v>9636250.5027939007</v>
      </c>
      <c r="G5403">
        <f>IF(C5403="","",VLOOKUP(C5403,Classes_detaillees!B:D,Classes_detaillees!C$1,TRUE))</f>
        <v>145</v>
      </c>
      <c r="H5403">
        <f>IF(C5403="","",VLOOKUP(C5403,Classes_finales!B:D,Classes_finales!C$1,TRUE))</f>
        <v>80</v>
      </c>
      <c r="I5403">
        <f t="shared" si="84"/>
        <v>20</v>
      </c>
      <c r="J5403" s="31">
        <f>Classes_finales!$W$30*C5403^3+Classes_finales!$W$31*C5403^2+Classes_finales!$W$32*C5403+Classes_finales!$W$33</f>
        <v>-4.9519412765581237</v>
      </c>
      <c r="K5403">
        <f>IF(OR(C5403&lt;10,C5403&gt;450),0,IF(H5403&gt;=MAX(Classes_finales!D:D),$M$1,Donnees_SIG!J5403))</f>
        <v>7.914299999999999</v>
      </c>
      <c r="P5403" t="s">
        <v>39</v>
      </c>
    </row>
    <row r="5404" spans="1:16">
      <c r="A5404" t="s">
        <v>10841</v>
      </c>
      <c r="B5404" t="s">
        <v>10842</v>
      </c>
      <c r="C5404">
        <v>29.555200577000001</v>
      </c>
      <c r="D5404" t="s">
        <v>37</v>
      </c>
      <c r="E5404">
        <v>789603.62552453205</v>
      </c>
      <c r="F5404">
        <v>9638912.7055936698</v>
      </c>
      <c r="G5404">
        <f>IF(C5404="","",VLOOKUP(C5404,Classes_detaillees!B:D,Classes_detaillees!C$1,TRUE))</f>
        <v>30</v>
      </c>
      <c r="H5404">
        <f>IF(C5404="","",VLOOKUP(C5404,Classes_finales!B:D,Classes_finales!C$1,TRUE))</f>
        <v>30</v>
      </c>
      <c r="I5404">
        <f t="shared" si="84"/>
        <v>20</v>
      </c>
      <c r="J5404" s="31">
        <f>Classes_finales!$W$30*C5404^3+Classes_finales!$W$31*C5404^2+Classes_finales!$W$32*C5404+Classes_finales!$W$33</f>
        <v>2.6093774564883989</v>
      </c>
      <c r="K5404">
        <f>IF(OR(C5404&lt;10,C5404&gt;450),0,IF(H5404&gt;=MAX(Classes_finales!D:D),$M$1,Donnees_SIG!J5404))</f>
        <v>2.6093774564883989</v>
      </c>
      <c r="P5404" t="s">
        <v>39</v>
      </c>
    </row>
    <row r="5405" spans="1:16">
      <c r="A5405" t="s">
        <v>10843</v>
      </c>
      <c r="B5405" t="s">
        <v>10844</v>
      </c>
      <c r="C5405">
        <v>156.99650574</v>
      </c>
      <c r="D5405" t="s">
        <v>37</v>
      </c>
      <c r="E5405">
        <v>792177.25252942997</v>
      </c>
      <c r="F5405">
        <v>9638402.2224736195</v>
      </c>
      <c r="G5405">
        <f>IF(C5405="","",VLOOKUP(C5405,Classes_detaillees!B:D,Classes_detaillees!C$1,TRUE))</f>
        <v>160</v>
      </c>
      <c r="H5405">
        <f>IF(C5405="","",VLOOKUP(C5405,Classes_finales!B:D,Classes_finales!C$1,TRUE))</f>
        <v>80</v>
      </c>
      <c r="I5405">
        <f t="shared" si="84"/>
        <v>20</v>
      </c>
      <c r="J5405" s="31">
        <f>Classes_finales!$W$30*C5405^3+Classes_finales!$W$31*C5405^2+Classes_finales!$W$32*C5405+Classes_finales!$W$33</f>
        <v>-14.711904945471897</v>
      </c>
      <c r="K5405">
        <f>IF(OR(C5405&lt;10,C5405&gt;450),0,IF(H5405&gt;=MAX(Classes_finales!D:D),$M$1,Donnees_SIG!J5405))</f>
        <v>7.914299999999999</v>
      </c>
      <c r="P5405" t="s">
        <v>39</v>
      </c>
    </row>
    <row r="5406" spans="1:16">
      <c r="A5406" t="s">
        <v>10845</v>
      </c>
      <c r="B5406" t="s">
        <v>10846</v>
      </c>
      <c r="C5406">
        <v>102.44599915000001</v>
      </c>
      <c r="D5406" t="s">
        <v>37</v>
      </c>
      <c r="E5406">
        <v>790730.31034221896</v>
      </c>
      <c r="F5406">
        <v>9638171.2767822798</v>
      </c>
      <c r="G5406">
        <f>IF(C5406="","",VLOOKUP(C5406,Classes_detaillees!B:D,Classes_detaillees!C$1,TRUE))</f>
        <v>105</v>
      </c>
      <c r="H5406">
        <f>IF(C5406="","",VLOOKUP(C5406,Classes_finales!B:D,Classes_finales!C$1,TRUE))</f>
        <v>80</v>
      </c>
      <c r="I5406">
        <f t="shared" si="84"/>
        <v>20</v>
      </c>
      <c r="J5406" s="31">
        <f>Classes_finales!$W$30*C5406^3+Classes_finales!$W$31*C5406^2+Classes_finales!$W$32*C5406+Classes_finales!$W$33</f>
        <v>6.937089738690565</v>
      </c>
      <c r="K5406">
        <f>IF(OR(C5406&lt;10,C5406&gt;450),0,IF(H5406&gt;=MAX(Classes_finales!D:D),$M$1,Donnees_SIG!J5406))</f>
        <v>7.914299999999999</v>
      </c>
      <c r="P5406" t="s">
        <v>39</v>
      </c>
    </row>
    <row r="5407" spans="1:16">
      <c r="A5407" t="s">
        <v>10847</v>
      </c>
      <c r="B5407" t="s">
        <v>10848</v>
      </c>
      <c r="C5407">
        <v>80.709899902000004</v>
      </c>
      <c r="D5407" t="s">
        <v>37</v>
      </c>
      <c r="E5407">
        <v>791048.21669137198</v>
      </c>
      <c r="F5407">
        <v>9638079.1432905998</v>
      </c>
      <c r="G5407">
        <f>IF(C5407="","",VLOOKUP(C5407,Classes_detaillees!B:D,Classes_detaillees!C$1,TRUE))</f>
        <v>85</v>
      </c>
      <c r="H5407">
        <f>IF(C5407="","",VLOOKUP(C5407,Classes_finales!B:D,Classes_finales!C$1,TRUE))</f>
        <v>80</v>
      </c>
      <c r="I5407">
        <f t="shared" si="84"/>
        <v>20</v>
      </c>
      <c r="J5407" s="31">
        <f>Classes_finales!$W$30*C5407^3+Classes_finales!$W$31*C5407^2+Classes_finales!$W$32*C5407+Classes_finales!$W$33</f>
        <v>7.9306590619027002</v>
      </c>
      <c r="K5407">
        <f>IF(OR(C5407&lt;10,C5407&gt;450),0,IF(H5407&gt;=MAX(Classes_finales!D:D),$M$1,Donnees_SIG!J5407))</f>
        <v>7.914299999999999</v>
      </c>
      <c r="P5407" t="s">
        <v>39</v>
      </c>
    </row>
    <row r="5408" spans="1:16">
      <c r="A5408" t="s">
        <v>10849</v>
      </c>
      <c r="B5408" t="s">
        <v>10850</v>
      </c>
      <c r="C5408">
        <v>146.98480225</v>
      </c>
      <c r="D5408" t="s">
        <v>37</v>
      </c>
      <c r="E5408">
        <v>790812.15799652401</v>
      </c>
      <c r="F5408">
        <v>9638905.4637515303</v>
      </c>
      <c r="G5408">
        <f>IF(C5408="","",VLOOKUP(C5408,Classes_detaillees!B:D,Classes_detaillees!C$1,TRUE))</f>
        <v>150</v>
      </c>
      <c r="H5408">
        <f>IF(C5408="","",VLOOKUP(C5408,Classes_finales!B:D,Classes_finales!C$1,TRUE))</f>
        <v>80</v>
      </c>
      <c r="I5408">
        <f t="shared" si="84"/>
        <v>20</v>
      </c>
      <c r="J5408" s="31">
        <f>Classes_finales!$W$30*C5408^3+Classes_finales!$W$31*C5408^2+Classes_finales!$W$32*C5408+Classes_finales!$W$33</f>
        <v>-8.0950516948518185</v>
      </c>
      <c r="K5408">
        <f>IF(OR(C5408&lt;10,C5408&gt;450),0,IF(H5408&gt;=MAX(Classes_finales!D:D),$M$1,Donnees_SIG!J5408))</f>
        <v>7.914299999999999</v>
      </c>
      <c r="P5408" t="s">
        <v>39</v>
      </c>
    </row>
    <row r="5409" spans="1:16">
      <c r="A5409" t="s">
        <v>10851</v>
      </c>
      <c r="B5409" s="31" t="s">
        <v>10852</v>
      </c>
      <c r="C5409">
        <v>9.5211000443000007</v>
      </c>
      <c r="D5409" t="s">
        <v>37</v>
      </c>
      <c r="E5409">
        <v>783049.968583624</v>
      </c>
      <c r="F5409">
        <v>9636325.8251849692</v>
      </c>
      <c r="G5409">
        <f>IF(C5409="","",VLOOKUP(C5409,Classes_detaillees!B:D,Classes_detaillees!C$1,TRUE))</f>
        <v>10</v>
      </c>
      <c r="H5409">
        <f>IF(C5409="","",VLOOKUP(C5409,Classes_finales!B:D,Classes_finales!C$1,TRUE))</f>
        <v>10</v>
      </c>
      <c r="I5409">
        <f t="shared" si="84"/>
        <v>20</v>
      </c>
      <c r="J5409" s="31">
        <f>Classes_finales!$W$30*C5409^3+Classes_finales!$W$31*C5409^2+Classes_finales!$W$32*C5409+Classes_finales!$W$33</f>
        <v>0.246221543139993</v>
      </c>
      <c r="K5409">
        <f>IF(OR(C5409&lt;10,C5409&gt;450),0,IF(H5409&gt;=MAX(Classes_finales!D:D),$M$1,Donnees_SIG!J5409))</f>
        <v>0</v>
      </c>
      <c r="P5409" t="s">
        <v>39</v>
      </c>
    </row>
    <row r="5410" spans="1:16">
      <c r="A5410" t="s">
        <v>10853</v>
      </c>
      <c r="B5410" t="s">
        <v>10854</v>
      </c>
      <c r="C5410">
        <v>103.61869812</v>
      </c>
      <c r="D5410" t="s">
        <v>37</v>
      </c>
      <c r="E5410">
        <v>791419.68007644103</v>
      </c>
      <c r="F5410">
        <v>9638040.8972563893</v>
      </c>
      <c r="G5410">
        <f>IF(C5410="","",VLOOKUP(C5410,Classes_detaillees!B:D,Classes_detaillees!C$1,TRUE))</f>
        <v>105</v>
      </c>
      <c r="H5410">
        <f>IF(C5410="","",VLOOKUP(C5410,Classes_finales!B:D,Classes_finales!C$1,TRUE))</f>
        <v>80</v>
      </c>
      <c r="I5410">
        <f t="shared" si="84"/>
        <v>20</v>
      </c>
      <c r="J5410" s="31">
        <f>Classes_finales!$W$30*C5410^3+Classes_finales!$W$31*C5410^2+Classes_finales!$W$32*C5410+Classes_finales!$W$33</f>
        <v>6.78850357940326</v>
      </c>
      <c r="K5410">
        <f>IF(OR(C5410&lt;10,C5410&gt;450),0,IF(H5410&gt;=MAX(Classes_finales!D:D),$M$1,Donnees_SIG!J5410))</f>
        <v>7.914299999999999</v>
      </c>
      <c r="P5410" t="s">
        <v>39</v>
      </c>
    </row>
    <row r="5411" spans="1:16">
      <c r="A5411" t="s">
        <v>10855</v>
      </c>
      <c r="B5411" s="31" t="s">
        <v>10856</v>
      </c>
      <c r="C5411">
        <v>37.224800109999997</v>
      </c>
      <c r="D5411" t="s">
        <v>37</v>
      </c>
      <c r="E5411">
        <v>790980.06218443403</v>
      </c>
      <c r="F5411">
        <v>9638412.1191071607</v>
      </c>
      <c r="G5411">
        <f>IF(C5411="","",VLOOKUP(C5411,Classes_detaillees!B:D,Classes_detaillees!C$1,TRUE))</f>
        <v>40</v>
      </c>
      <c r="H5411">
        <f>IF(C5411="","",VLOOKUP(C5411,Classes_finales!B:D,Classes_finales!C$1,TRUE))</f>
        <v>40</v>
      </c>
      <c r="I5411">
        <f t="shared" si="84"/>
        <v>20</v>
      </c>
      <c r="J5411" s="31">
        <f>Classes_finales!$W$30*C5411^3+Classes_finales!$W$31*C5411^2+Classes_finales!$W$32*C5411+Classes_finales!$W$33</f>
        <v>3.6572622652239368</v>
      </c>
      <c r="K5411">
        <f>IF(OR(C5411&lt;10,C5411&gt;450),0,IF(H5411&gt;=MAX(Classes_finales!D:D),$M$1,Donnees_SIG!J5411))</f>
        <v>3.6572622652239368</v>
      </c>
      <c r="P5411" t="s">
        <v>39</v>
      </c>
    </row>
    <row r="5412" spans="1:16">
      <c r="A5412" t="s">
        <v>10857</v>
      </c>
      <c r="B5412" s="31" t="s">
        <v>10858</v>
      </c>
      <c r="C5412">
        <v>77.857398986999996</v>
      </c>
      <c r="D5412" t="s">
        <v>37</v>
      </c>
      <c r="E5412">
        <v>782979.84325951105</v>
      </c>
      <c r="F5412">
        <v>9635997.0964327399</v>
      </c>
      <c r="G5412">
        <f>IF(C5412="","",VLOOKUP(C5412,Classes_detaillees!B:D,Classes_detaillees!C$1,TRUE))</f>
        <v>80</v>
      </c>
      <c r="H5412">
        <f>IF(C5412="","",VLOOKUP(C5412,Classes_finales!B:D,Classes_finales!C$1,TRUE))</f>
        <v>80</v>
      </c>
      <c r="I5412">
        <f t="shared" si="84"/>
        <v>20</v>
      </c>
      <c r="J5412" s="31">
        <f>Classes_finales!$W$30*C5412^3+Classes_finales!$W$31*C5412^2+Classes_finales!$W$32*C5412+Classes_finales!$W$33</f>
        <v>7.8492100355588956</v>
      </c>
      <c r="K5412">
        <f>IF(OR(C5412&lt;10,C5412&gt;450),0,IF(H5412&gt;=MAX(Classes_finales!D:D),$M$1,Donnees_SIG!J5412))</f>
        <v>7.914299999999999</v>
      </c>
      <c r="P5412" t="s">
        <v>39</v>
      </c>
    </row>
    <row r="5413" spans="1:16">
      <c r="A5413" t="s">
        <v>10859</v>
      </c>
      <c r="B5413" s="31" t="s">
        <v>10860</v>
      </c>
      <c r="C5413">
        <v>56.128501892000003</v>
      </c>
      <c r="D5413" t="s">
        <v>37</v>
      </c>
      <c r="E5413">
        <v>783040.80952695105</v>
      </c>
      <c r="F5413">
        <v>9636248.1234434899</v>
      </c>
      <c r="G5413">
        <f>IF(C5413="","",VLOOKUP(C5413,Classes_detaillees!B:D,Classes_detaillees!C$1,TRUE))</f>
        <v>60</v>
      </c>
      <c r="H5413">
        <f>IF(C5413="","",VLOOKUP(C5413,Classes_finales!B:D,Classes_finales!C$1,TRUE))</f>
        <v>60</v>
      </c>
      <c r="I5413">
        <f t="shared" si="84"/>
        <v>20</v>
      </c>
      <c r="J5413" s="31">
        <f>Classes_finales!$W$30*C5413^3+Classes_finales!$W$31*C5413^2+Classes_finales!$W$32*C5413+Classes_finales!$W$33</f>
        <v>6.1103565106324762</v>
      </c>
      <c r="K5413">
        <f>IF(OR(C5413&lt;10,C5413&gt;450),0,IF(H5413&gt;=MAX(Classes_finales!D:D),$M$1,Donnees_SIG!J5413))</f>
        <v>6.1103565106324762</v>
      </c>
      <c r="P5413" t="s">
        <v>39</v>
      </c>
    </row>
    <row r="5414" spans="1:16">
      <c r="A5414" t="s">
        <v>10861</v>
      </c>
      <c r="B5414" s="31" t="s">
        <v>10862</v>
      </c>
      <c r="C5414">
        <v>66.57749939</v>
      </c>
      <c r="D5414" t="s">
        <v>37</v>
      </c>
      <c r="E5414">
        <v>783095.07027930894</v>
      </c>
      <c r="F5414">
        <v>9635709.0826924294</v>
      </c>
      <c r="G5414">
        <f>IF(C5414="","",VLOOKUP(C5414,Classes_detaillees!B:D,Classes_detaillees!C$1,TRUE))</f>
        <v>70</v>
      </c>
      <c r="H5414">
        <f>IF(C5414="","",VLOOKUP(C5414,Classes_finales!B:D,Classes_finales!C$1,TRUE))</f>
        <v>70</v>
      </c>
      <c r="I5414">
        <f t="shared" si="84"/>
        <v>20</v>
      </c>
      <c r="J5414" s="31">
        <f>Classes_finales!$W$30*C5414^3+Classes_finales!$W$31*C5414^2+Classes_finales!$W$32*C5414+Classes_finales!$W$33</f>
        <v>7.1600194758316267</v>
      </c>
      <c r="K5414">
        <f>IF(OR(C5414&lt;10,C5414&gt;450),0,IF(H5414&gt;=MAX(Classes_finales!D:D),$M$1,Donnees_SIG!J5414))</f>
        <v>7.1600194758316267</v>
      </c>
      <c r="P5414" t="s">
        <v>39</v>
      </c>
    </row>
    <row r="5415" spans="1:16">
      <c r="A5415" t="s">
        <v>10863</v>
      </c>
      <c r="B5415" t="s">
        <v>10864</v>
      </c>
      <c r="C5415">
        <v>22.243499755999999</v>
      </c>
      <c r="D5415" t="s">
        <v>37</v>
      </c>
      <c r="E5415">
        <v>792134.57513767295</v>
      </c>
      <c r="F5415">
        <v>9638591.7166587394</v>
      </c>
      <c r="G5415">
        <f>IF(C5415="","",VLOOKUP(C5415,Classes_detaillees!B:D,Classes_detaillees!C$1,TRUE))</f>
        <v>25</v>
      </c>
      <c r="H5415">
        <f>IF(C5415="","",VLOOKUP(C5415,Classes_finales!B:D,Classes_finales!C$1,TRUE))</f>
        <v>30</v>
      </c>
      <c r="I5415">
        <f t="shared" si="84"/>
        <v>20</v>
      </c>
      <c r="J5415" s="31">
        <f>Classes_finales!$W$30*C5415^3+Classes_finales!$W$31*C5415^2+Classes_finales!$W$32*C5415+Classes_finales!$W$33</f>
        <v>1.6563465679060019</v>
      </c>
      <c r="K5415">
        <f>IF(OR(C5415&lt;10,C5415&gt;450),0,IF(H5415&gt;=MAX(Classes_finales!D:D),$M$1,Donnees_SIG!J5415))</f>
        <v>1.6563465679060019</v>
      </c>
      <c r="P5415" t="s">
        <v>39</v>
      </c>
    </row>
    <row r="5416" spans="1:16">
      <c r="A5416" t="s">
        <v>10865</v>
      </c>
      <c r="B5416" t="s">
        <v>10866</v>
      </c>
      <c r="C5416">
        <v>49.007801055999998</v>
      </c>
      <c r="D5416" t="s">
        <v>37</v>
      </c>
      <c r="E5416">
        <v>784501.91178724798</v>
      </c>
      <c r="F5416">
        <v>9637415.7479207609</v>
      </c>
      <c r="G5416">
        <f>IF(C5416="","",VLOOKUP(C5416,Classes_detaillees!B:D,Classes_detaillees!C$1,TRUE))</f>
        <v>50</v>
      </c>
      <c r="H5416">
        <f>IF(C5416="","",VLOOKUP(C5416,Classes_finales!B:D,Classes_finales!C$1,TRUE))</f>
        <v>50</v>
      </c>
      <c r="I5416">
        <f t="shared" si="84"/>
        <v>20</v>
      </c>
      <c r="J5416" s="31">
        <f>Classes_finales!$W$30*C5416^3+Classes_finales!$W$31*C5416^2+Classes_finales!$W$32*C5416+Classes_finales!$W$33</f>
        <v>5.2406219225893533</v>
      </c>
      <c r="K5416">
        <f>IF(OR(C5416&lt;10,C5416&gt;450),0,IF(H5416&gt;=MAX(Classes_finales!D:D),$M$1,Donnees_SIG!J5416))</f>
        <v>5.2406219225893533</v>
      </c>
      <c r="P5416" t="s">
        <v>39</v>
      </c>
    </row>
    <row r="5417" spans="1:16">
      <c r="A5417" t="s">
        <v>10867</v>
      </c>
      <c r="B5417" s="31" t="s">
        <v>10868</v>
      </c>
      <c r="C5417">
        <v>41.909900665000002</v>
      </c>
      <c r="D5417" t="s">
        <v>37</v>
      </c>
      <c r="E5417">
        <v>783163.88725877996</v>
      </c>
      <c r="F5417">
        <v>9636430.1565778796</v>
      </c>
      <c r="G5417">
        <f>IF(C5417="","",VLOOKUP(C5417,Classes_detaillees!B:D,Classes_detaillees!C$1,TRUE))</f>
        <v>45</v>
      </c>
      <c r="H5417">
        <f>IF(C5417="","",VLOOKUP(C5417,Classes_finales!B:D,Classes_finales!C$1,TRUE))</f>
        <v>50</v>
      </c>
      <c r="I5417">
        <f t="shared" si="84"/>
        <v>20</v>
      </c>
      <c r="J5417" s="31">
        <f>Classes_finales!$W$30*C5417^3+Classes_finales!$W$31*C5417^2+Classes_finales!$W$32*C5417+Classes_finales!$W$33</f>
        <v>4.2988965212503771</v>
      </c>
      <c r="K5417">
        <f>IF(OR(C5417&lt;10,C5417&gt;450),0,IF(H5417&gt;=MAX(Classes_finales!D:D),$M$1,Donnees_SIG!J5417))</f>
        <v>4.2988965212503771</v>
      </c>
      <c r="P5417" t="s">
        <v>39</v>
      </c>
    </row>
    <row r="5418" spans="1:16">
      <c r="A5418" t="s">
        <v>10869</v>
      </c>
      <c r="B5418" t="s">
        <v>10870</v>
      </c>
      <c r="C5418">
        <v>118.40709686</v>
      </c>
      <c r="D5418" t="s">
        <v>37</v>
      </c>
      <c r="E5418">
        <v>791197.49366645201</v>
      </c>
      <c r="F5418">
        <v>9638502.48722497</v>
      </c>
      <c r="G5418">
        <f>IF(C5418="","",VLOOKUP(C5418,Classes_detaillees!B:D,Classes_detaillees!C$1,TRUE))</f>
        <v>120</v>
      </c>
      <c r="H5418">
        <f>IF(C5418="","",VLOOKUP(C5418,Classes_finales!B:D,Classes_finales!C$1,TRUE))</f>
        <v>80</v>
      </c>
      <c r="I5418">
        <f t="shared" si="84"/>
        <v>20</v>
      </c>
      <c r="J5418" s="31">
        <f>Classes_finales!$W$30*C5418^3+Classes_finales!$W$31*C5418^2+Classes_finales!$W$32*C5418+Classes_finales!$W$33</f>
        <v>3.9022733990571283</v>
      </c>
      <c r="K5418">
        <f>IF(OR(C5418&lt;10,C5418&gt;450),0,IF(H5418&gt;=MAX(Classes_finales!D:D),$M$1,Donnees_SIG!J5418))</f>
        <v>7.914299999999999</v>
      </c>
      <c r="P5418" t="s">
        <v>39</v>
      </c>
    </row>
    <row r="5419" spans="1:16">
      <c r="A5419" t="s">
        <v>10871</v>
      </c>
      <c r="B5419" t="s">
        <v>10872</v>
      </c>
      <c r="C5419">
        <v>99.671302795000003</v>
      </c>
      <c r="D5419" t="s">
        <v>37</v>
      </c>
      <c r="E5419">
        <v>793567.51235961996</v>
      </c>
      <c r="F5419">
        <v>9639398.5621539596</v>
      </c>
      <c r="G5419">
        <f>IF(C5419="","",VLOOKUP(C5419,Classes_detaillees!B:D,Classes_detaillees!C$1,TRUE))</f>
        <v>100</v>
      </c>
      <c r="H5419">
        <f>IF(C5419="","",VLOOKUP(C5419,Classes_finales!B:D,Classes_finales!C$1,TRUE))</f>
        <v>80</v>
      </c>
      <c r="I5419">
        <f t="shared" si="84"/>
        <v>20</v>
      </c>
      <c r="J5419" s="31">
        <f>Classes_finales!$W$30*C5419^3+Classes_finales!$W$31*C5419^2+Classes_finales!$W$32*C5419+Classes_finales!$W$33</f>
        <v>7.2457788330568142</v>
      </c>
      <c r="K5419">
        <f>IF(OR(C5419&lt;10,C5419&gt;450),0,IF(H5419&gt;=MAX(Classes_finales!D:D),$M$1,Donnees_SIG!J5419))</f>
        <v>7.914299999999999</v>
      </c>
      <c r="P5419" t="s">
        <v>39</v>
      </c>
    </row>
    <row r="5420" spans="1:16">
      <c r="A5420" t="s">
        <v>10873</v>
      </c>
      <c r="B5420" t="s">
        <v>10874</v>
      </c>
      <c r="C5420">
        <v>296.23858643</v>
      </c>
      <c r="D5420" t="s">
        <v>37</v>
      </c>
      <c r="E5420">
        <v>791592.89853095706</v>
      </c>
      <c r="F5420">
        <v>9639021.5582211595</v>
      </c>
      <c r="G5420">
        <f>IF(C5420="","",VLOOKUP(C5420,Classes_detaillees!B:D,Classes_detaillees!C$1,TRUE))</f>
        <v>300</v>
      </c>
      <c r="H5420">
        <f>IF(C5420="","",VLOOKUP(C5420,Classes_finales!B:D,Classes_finales!C$1,TRUE))</f>
        <v>80</v>
      </c>
      <c r="I5420">
        <f t="shared" si="84"/>
        <v>20</v>
      </c>
      <c r="J5420" s="31">
        <f>Classes_finales!$W$30*C5420^3+Classes_finales!$W$31*C5420^2+Classes_finales!$W$32*C5420+Classes_finales!$W$33</f>
        <v>-310.4976347857974</v>
      </c>
      <c r="K5420">
        <f>IF(OR(C5420&lt;10,C5420&gt;450),0,IF(H5420&gt;=MAX(Classes_finales!D:D),$M$1,Donnees_SIG!J5420))</f>
        <v>7.914299999999999</v>
      </c>
      <c r="P5420" t="s">
        <v>39</v>
      </c>
    </row>
    <row r="5421" spans="1:16">
      <c r="A5421" t="s">
        <v>10875</v>
      </c>
      <c r="B5421" t="s">
        <v>10876</v>
      </c>
      <c r="C5421">
        <v>98.567497252999999</v>
      </c>
      <c r="D5421" t="s">
        <v>37</v>
      </c>
      <c r="E5421">
        <v>792018.13004357903</v>
      </c>
      <c r="F5421">
        <v>9639667.2310533691</v>
      </c>
      <c r="G5421">
        <f>IF(C5421="","",VLOOKUP(C5421,Classes_detaillees!B:D,Classes_detaillees!C$1,TRUE))</f>
        <v>100</v>
      </c>
      <c r="H5421">
        <f>IF(C5421="","",VLOOKUP(C5421,Classes_finales!B:D,Classes_finales!C$1,TRUE))</f>
        <v>80</v>
      </c>
      <c r="I5421">
        <f t="shared" si="84"/>
        <v>20</v>
      </c>
      <c r="J5421" s="31">
        <f>Classes_finales!$W$30*C5421^3+Classes_finales!$W$31*C5421^2+Classes_finales!$W$32*C5421+Classes_finales!$W$33</f>
        <v>7.3522519813088643</v>
      </c>
      <c r="K5421">
        <f>IF(OR(C5421&lt;10,C5421&gt;450),0,IF(H5421&gt;=MAX(Classes_finales!D:D),$M$1,Donnees_SIG!J5421))</f>
        <v>7.914299999999999</v>
      </c>
      <c r="P5421" t="s">
        <v>39</v>
      </c>
    </row>
    <row r="5422" spans="1:16">
      <c r="A5422" t="s">
        <v>10877</v>
      </c>
      <c r="B5422" t="s">
        <v>10878</v>
      </c>
      <c r="C5422">
        <v>183.47349548</v>
      </c>
      <c r="D5422" t="s">
        <v>37</v>
      </c>
      <c r="E5422">
        <v>789835.75532506604</v>
      </c>
      <c r="F5422">
        <v>9639045.2531171292</v>
      </c>
      <c r="G5422">
        <f>IF(C5422="","",VLOOKUP(C5422,Classes_detaillees!B:D,Classes_detaillees!C$1,TRUE))</f>
        <v>185</v>
      </c>
      <c r="H5422">
        <f>IF(C5422="","",VLOOKUP(C5422,Classes_finales!B:D,Classes_finales!C$1,TRUE))</f>
        <v>80</v>
      </c>
      <c r="I5422">
        <f t="shared" si="84"/>
        <v>20</v>
      </c>
      <c r="J5422" s="31">
        <f>Classes_finales!$W$30*C5422^3+Classes_finales!$W$31*C5422^2+Classes_finales!$W$32*C5422+Classes_finales!$W$33</f>
        <v>-39.504123535782632</v>
      </c>
      <c r="K5422">
        <f>IF(OR(C5422&lt;10,C5422&gt;450),0,IF(H5422&gt;=MAX(Classes_finales!D:D),$M$1,Donnees_SIG!J5422))</f>
        <v>7.914299999999999</v>
      </c>
      <c r="P5422" t="s">
        <v>39</v>
      </c>
    </row>
    <row r="5423" spans="1:16">
      <c r="A5423" t="s">
        <v>10879</v>
      </c>
      <c r="B5423" t="s">
        <v>10880</v>
      </c>
      <c r="C5423">
        <v>24.646200180000001</v>
      </c>
      <c r="D5423" t="s">
        <v>37</v>
      </c>
      <c r="E5423">
        <v>791394.522251916</v>
      </c>
      <c r="F5423">
        <v>9638398.97515966</v>
      </c>
      <c r="G5423">
        <f>IF(C5423="","",VLOOKUP(C5423,Classes_detaillees!B:D,Classes_detaillees!C$1,TRUE))</f>
        <v>25</v>
      </c>
      <c r="H5423">
        <f>IF(C5423="","",VLOOKUP(C5423,Classes_finales!B:D,Classes_finales!C$1,TRUE))</f>
        <v>30</v>
      </c>
      <c r="I5423">
        <f t="shared" si="84"/>
        <v>20</v>
      </c>
      <c r="J5423" s="31">
        <f>Classes_finales!$W$30*C5423^3+Classes_finales!$W$31*C5423^2+Classes_finales!$W$32*C5423+Classes_finales!$W$33</f>
        <v>1.9616068110438278</v>
      </c>
      <c r="K5423">
        <f>IF(OR(C5423&lt;10,C5423&gt;450),0,IF(H5423&gt;=MAX(Classes_finales!D:D),$M$1,Donnees_SIG!J5423))</f>
        <v>1.9616068110438278</v>
      </c>
      <c r="P5423" t="s">
        <v>39</v>
      </c>
    </row>
    <row r="5424" spans="1:16">
      <c r="A5424" t="s">
        <v>10881</v>
      </c>
      <c r="B5424" t="s">
        <v>10882</v>
      </c>
      <c r="C5424">
        <v>21.336700439000001</v>
      </c>
      <c r="D5424" t="s">
        <v>37</v>
      </c>
      <c r="E5424">
        <v>783334.07366679597</v>
      </c>
      <c r="F5424">
        <v>9637004.8037079908</v>
      </c>
      <c r="G5424">
        <f>IF(C5424="","",VLOOKUP(C5424,Classes_detaillees!B:D,Classes_detaillees!C$1,TRUE))</f>
        <v>25</v>
      </c>
      <c r="H5424">
        <f>IF(C5424="","",VLOOKUP(C5424,Classes_finales!B:D,Classes_finales!C$1,TRUE))</f>
        <v>30</v>
      </c>
      <c r="I5424">
        <f t="shared" si="84"/>
        <v>20</v>
      </c>
      <c r="J5424" s="31">
        <f>Classes_finales!$W$30*C5424^3+Classes_finales!$W$31*C5424^2+Classes_finales!$W$32*C5424+Classes_finales!$W$33</f>
        <v>1.5436460836656223</v>
      </c>
      <c r="K5424">
        <f>IF(OR(C5424&lt;10,C5424&gt;450),0,IF(H5424&gt;=MAX(Classes_finales!D:D),$M$1,Donnees_SIG!J5424))</f>
        <v>1.5436460836656223</v>
      </c>
      <c r="P5424" t="s">
        <v>39</v>
      </c>
    </row>
    <row r="5425" spans="1:16">
      <c r="A5425" t="s">
        <v>10883</v>
      </c>
      <c r="B5425" t="s">
        <v>10884</v>
      </c>
      <c r="C5425">
        <v>113.98789978000001</v>
      </c>
      <c r="D5425" t="s">
        <v>37</v>
      </c>
      <c r="E5425">
        <v>783045.45806153701</v>
      </c>
      <c r="F5425">
        <v>9636310.8226522692</v>
      </c>
      <c r="G5425">
        <f>IF(C5425="","",VLOOKUP(C5425,Classes_detaillees!B:D,Classes_detaillees!C$1,TRUE))</f>
        <v>115</v>
      </c>
      <c r="H5425">
        <f>IF(C5425="","",VLOOKUP(C5425,Classes_finales!B:D,Classes_finales!C$1,TRUE))</f>
        <v>80</v>
      </c>
      <c r="I5425">
        <f t="shared" si="84"/>
        <v>20</v>
      </c>
      <c r="J5425" s="31">
        <f>Classes_finales!$W$30*C5425^3+Classes_finales!$W$31*C5425^2+Classes_finales!$W$32*C5425+Classes_finales!$W$33</f>
        <v>4.9718966153455266</v>
      </c>
      <c r="K5425">
        <f>IF(OR(C5425&lt;10,C5425&gt;450),0,IF(H5425&gt;=MAX(Classes_finales!D:D),$M$1,Donnees_SIG!J5425))</f>
        <v>7.914299999999999</v>
      </c>
      <c r="P5425" t="s">
        <v>39</v>
      </c>
    </row>
    <row r="5426" spans="1:16">
      <c r="A5426" t="s">
        <v>10885</v>
      </c>
      <c r="B5426" s="31" t="s">
        <v>10886</v>
      </c>
      <c r="C5426">
        <v>114.37930298000001</v>
      </c>
      <c r="D5426" t="s">
        <v>37</v>
      </c>
      <c r="E5426">
        <v>790257.70918152796</v>
      </c>
      <c r="F5426">
        <v>9638762.5447594505</v>
      </c>
      <c r="G5426">
        <f>IF(C5426="","",VLOOKUP(C5426,Classes_detaillees!B:D,Classes_detaillees!C$1,TRUE))</f>
        <v>115</v>
      </c>
      <c r="H5426">
        <f>IF(C5426="","",VLOOKUP(C5426,Classes_finales!B:D,Classes_finales!C$1,TRUE))</f>
        <v>80</v>
      </c>
      <c r="I5426">
        <f t="shared" si="84"/>
        <v>20</v>
      </c>
      <c r="J5426" s="31">
        <f>Classes_finales!$W$30*C5426^3+Classes_finales!$W$31*C5426^2+Classes_finales!$W$32*C5426+Classes_finales!$W$33</f>
        <v>4.8846267709501578</v>
      </c>
      <c r="K5426">
        <f>IF(OR(C5426&lt;10,C5426&gt;450),0,IF(H5426&gt;=MAX(Classes_finales!D:D),$M$1,Donnees_SIG!J5426))</f>
        <v>7.914299999999999</v>
      </c>
      <c r="P5426" t="s">
        <v>39</v>
      </c>
    </row>
    <row r="5427" spans="1:16">
      <c r="A5427" t="s">
        <v>10887</v>
      </c>
      <c r="B5427" s="31" t="s">
        <v>10888</v>
      </c>
      <c r="C5427">
        <v>57.598999022999998</v>
      </c>
      <c r="D5427" t="s">
        <v>37</v>
      </c>
      <c r="E5427">
        <v>785716.928528875</v>
      </c>
      <c r="F5427">
        <v>9636799.4155450799</v>
      </c>
      <c r="G5427">
        <f>IF(C5427="","",VLOOKUP(C5427,Classes_detaillees!B:D,Classes_detaillees!C$1,TRUE))</f>
        <v>60</v>
      </c>
      <c r="H5427">
        <f>IF(C5427="","",VLOOKUP(C5427,Classes_finales!B:D,Classes_finales!C$1,TRUE))</f>
        <v>60</v>
      </c>
      <c r="I5427">
        <f t="shared" si="84"/>
        <v>20</v>
      </c>
      <c r="J5427" s="31">
        <f>Classes_finales!$W$30*C5427^3+Classes_finales!$W$31*C5427^2+Classes_finales!$W$32*C5427+Classes_finales!$W$33</f>
        <v>6.2766410956264753</v>
      </c>
      <c r="K5427">
        <f>IF(OR(C5427&lt;10,C5427&gt;450),0,IF(H5427&gt;=MAX(Classes_finales!D:D),$M$1,Donnees_SIG!J5427))</f>
        <v>6.2766410956264753</v>
      </c>
      <c r="P5427" t="s">
        <v>39</v>
      </c>
    </row>
    <row r="5428" spans="1:16">
      <c r="A5428" t="s">
        <v>10889</v>
      </c>
      <c r="B5428" t="s">
        <v>10890</v>
      </c>
      <c r="C5428">
        <v>59.419700622999997</v>
      </c>
      <c r="D5428" t="s">
        <v>37</v>
      </c>
      <c r="E5428">
        <v>791480.96786593995</v>
      </c>
      <c r="F5428">
        <v>9639336.1757426802</v>
      </c>
      <c r="G5428">
        <f>IF(C5428="","",VLOOKUP(C5428,Classes_detaillees!B:D,Classes_detaillees!C$1,TRUE))</f>
        <v>60</v>
      </c>
      <c r="H5428">
        <f>IF(C5428="","",VLOOKUP(C5428,Classes_finales!B:D,Classes_finales!C$1,TRUE))</f>
        <v>60</v>
      </c>
      <c r="I5428">
        <f t="shared" si="84"/>
        <v>20</v>
      </c>
      <c r="J5428" s="31">
        <f>Classes_finales!$W$30*C5428^3+Classes_finales!$W$31*C5428^2+Classes_finales!$W$32*C5428+Classes_finales!$W$33</f>
        <v>6.4749590573247193</v>
      </c>
      <c r="K5428">
        <f>IF(OR(C5428&lt;10,C5428&gt;450),0,IF(H5428&gt;=MAX(Classes_finales!D:D),$M$1,Donnees_SIG!J5428))</f>
        <v>6.4749590573247193</v>
      </c>
      <c r="P5428" t="s">
        <v>39</v>
      </c>
    </row>
    <row r="5429" spans="1:16">
      <c r="A5429" t="s">
        <v>10891</v>
      </c>
      <c r="B5429" s="31" t="s">
        <v>10892</v>
      </c>
      <c r="C5429">
        <v>105.38559723</v>
      </c>
      <c r="D5429" t="s">
        <v>37</v>
      </c>
      <c r="E5429">
        <v>790469.93379526003</v>
      </c>
      <c r="F5429">
        <v>9639477.2507728394</v>
      </c>
      <c r="G5429">
        <f>IF(C5429="","",VLOOKUP(C5429,Classes_detaillees!B:D,Classes_detaillees!C$1,TRUE))</f>
        <v>110</v>
      </c>
      <c r="H5429">
        <f>IF(C5429="","",VLOOKUP(C5429,Classes_finales!B:D,Classes_finales!C$1,TRUE))</f>
        <v>80</v>
      </c>
      <c r="I5429">
        <f t="shared" si="84"/>
        <v>20</v>
      </c>
      <c r="J5429" s="31">
        <f>Classes_finales!$W$30*C5429^3+Classes_finales!$W$31*C5429^2+Classes_finales!$W$32*C5429+Classes_finales!$W$33</f>
        <v>6.5437030789322765</v>
      </c>
      <c r="K5429">
        <f>IF(OR(C5429&lt;10,C5429&gt;450),0,IF(H5429&gt;=MAX(Classes_finales!D:D),$M$1,Donnees_SIG!J5429))</f>
        <v>7.914299999999999</v>
      </c>
      <c r="P5429" t="s">
        <v>39</v>
      </c>
    </row>
    <row r="5430" spans="1:16">
      <c r="A5430" t="s">
        <v>10893</v>
      </c>
      <c r="B5430" s="31" t="s">
        <v>10894</v>
      </c>
      <c r="C5430">
        <v>29.583599091</v>
      </c>
      <c r="D5430" t="s">
        <v>37</v>
      </c>
      <c r="E5430">
        <v>790542.26009349094</v>
      </c>
      <c r="F5430">
        <v>9637913.5719172303</v>
      </c>
      <c r="G5430">
        <f>IF(C5430="","",VLOOKUP(C5430,Classes_detaillees!B:D,Classes_detaillees!C$1,TRUE))</f>
        <v>30</v>
      </c>
      <c r="H5430">
        <f>IF(C5430="","",VLOOKUP(C5430,Classes_finales!B:D,Classes_finales!C$1,TRUE))</f>
        <v>30</v>
      </c>
      <c r="I5430">
        <f t="shared" si="84"/>
        <v>20</v>
      </c>
      <c r="J5430" s="31">
        <f>Classes_finales!$W$30*C5430^3+Classes_finales!$W$31*C5430^2+Classes_finales!$W$32*C5430+Classes_finales!$W$33</f>
        <v>2.6131983172554221</v>
      </c>
      <c r="K5430">
        <f>IF(OR(C5430&lt;10,C5430&gt;450),0,IF(H5430&gt;=MAX(Classes_finales!D:D),$M$1,Donnees_SIG!J5430))</f>
        <v>2.6131983172554221</v>
      </c>
      <c r="P5430" t="s">
        <v>39</v>
      </c>
    </row>
    <row r="5431" spans="1:16">
      <c r="A5431" t="s">
        <v>10895</v>
      </c>
      <c r="B5431" s="31" t="s">
        <v>10896</v>
      </c>
      <c r="C5431">
        <v>40.391399384000003</v>
      </c>
      <c r="D5431" t="s">
        <v>37</v>
      </c>
      <c r="E5431">
        <v>784790.37429026305</v>
      </c>
      <c r="F5431">
        <v>9635155.3886488397</v>
      </c>
      <c r="G5431">
        <f>IF(C5431="","",VLOOKUP(C5431,Classes_detaillees!B:D,Classes_detaillees!C$1,TRUE))</f>
        <v>45</v>
      </c>
      <c r="H5431">
        <f>IF(C5431="","",VLOOKUP(C5431,Classes_finales!B:D,Classes_finales!C$1,TRUE))</f>
        <v>50</v>
      </c>
      <c r="I5431">
        <f t="shared" si="84"/>
        <v>20</v>
      </c>
      <c r="J5431" s="31">
        <f>Classes_finales!$W$30*C5431^3+Classes_finales!$W$31*C5431^2+Classes_finales!$W$32*C5431+Classes_finales!$W$33</f>
        <v>4.0918507377773849</v>
      </c>
      <c r="K5431">
        <f>IF(OR(C5431&lt;10,C5431&gt;450),0,IF(H5431&gt;=MAX(Classes_finales!D:D),$M$1,Donnees_SIG!J5431))</f>
        <v>4.0918507377773849</v>
      </c>
      <c r="P5431" t="s">
        <v>39</v>
      </c>
    </row>
    <row r="5432" spans="1:16">
      <c r="A5432" t="s">
        <v>10897</v>
      </c>
      <c r="B5432" t="s">
        <v>10898</v>
      </c>
      <c r="C5432">
        <v>78.676902771000002</v>
      </c>
      <c r="D5432" t="s">
        <v>37</v>
      </c>
      <c r="E5432">
        <v>786625.773423807</v>
      </c>
      <c r="F5432">
        <v>9636272.8865118604</v>
      </c>
      <c r="G5432">
        <f>IF(C5432="","",VLOOKUP(C5432,Classes_detaillees!B:D,Classes_detaillees!C$1,TRUE))</f>
        <v>80</v>
      </c>
      <c r="H5432">
        <f>IF(C5432="","",VLOOKUP(C5432,Classes_finales!B:D,Classes_finales!C$1,TRUE))</f>
        <v>80</v>
      </c>
      <c r="I5432">
        <f t="shared" si="84"/>
        <v>20</v>
      </c>
      <c r="J5432" s="31">
        <f>Classes_finales!$W$30*C5432^3+Classes_finales!$W$31*C5432^2+Classes_finales!$W$32*C5432+Classes_finales!$W$33</f>
        <v>7.8768496785937447</v>
      </c>
      <c r="K5432">
        <f>IF(OR(C5432&lt;10,C5432&gt;450),0,IF(H5432&gt;=MAX(Classes_finales!D:D),$M$1,Donnees_SIG!J5432))</f>
        <v>7.914299999999999</v>
      </c>
      <c r="P5432" t="s">
        <v>39</v>
      </c>
    </row>
    <row r="5433" spans="1:16">
      <c r="A5433" t="s">
        <v>10899</v>
      </c>
      <c r="B5433" t="s">
        <v>10900</v>
      </c>
      <c r="C5433">
        <v>51.183101653999998</v>
      </c>
      <c r="D5433" t="s">
        <v>37</v>
      </c>
      <c r="E5433">
        <v>782389.05412146996</v>
      </c>
      <c r="F5433">
        <v>9636332.1739021</v>
      </c>
      <c r="G5433">
        <f>IF(C5433="","",VLOOKUP(C5433,Classes_detaillees!B:D,Classes_detaillees!C$1,TRUE))</f>
        <v>55</v>
      </c>
      <c r="H5433">
        <f>IF(C5433="","",VLOOKUP(C5433,Classes_finales!B:D,Classes_finales!C$1,TRUE))</f>
        <v>60</v>
      </c>
      <c r="I5433">
        <f t="shared" si="84"/>
        <v>20</v>
      </c>
      <c r="J5433" s="31">
        <f>Classes_finales!$W$30*C5433^3+Classes_finales!$W$31*C5433^2+Classes_finales!$W$32*C5433+Classes_finales!$W$33</f>
        <v>5.5162826958273481</v>
      </c>
      <c r="K5433">
        <f>IF(OR(C5433&lt;10,C5433&gt;450),0,IF(H5433&gt;=MAX(Classes_finales!D:D),$M$1,Donnees_SIG!J5433))</f>
        <v>5.5162826958273481</v>
      </c>
      <c r="P5433" t="s">
        <v>39</v>
      </c>
    </row>
    <row r="5434" spans="1:16">
      <c r="A5434" t="s">
        <v>10901</v>
      </c>
      <c r="B5434" s="31" t="s">
        <v>10902</v>
      </c>
      <c r="C5434">
        <v>35.939601897999999</v>
      </c>
      <c r="D5434" t="s">
        <v>37</v>
      </c>
      <c r="E5434">
        <v>783530.02161198901</v>
      </c>
      <c r="F5434">
        <v>9636908.6902855393</v>
      </c>
      <c r="G5434">
        <f>IF(C5434="","",VLOOKUP(C5434,Classes_detaillees!B:D,Classes_detaillees!C$1,TRUE))</f>
        <v>40</v>
      </c>
      <c r="H5434">
        <f>IF(C5434="","",VLOOKUP(C5434,Classes_finales!B:D,Classes_finales!C$1,TRUE))</f>
        <v>40</v>
      </c>
      <c r="I5434">
        <f t="shared" si="84"/>
        <v>20</v>
      </c>
      <c r="J5434" s="31">
        <f>Classes_finales!$W$30*C5434^3+Classes_finales!$W$31*C5434^2+Classes_finales!$W$32*C5434+Classes_finales!$W$33</f>
        <v>3.4804729953747109</v>
      </c>
      <c r="K5434">
        <f>IF(OR(C5434&lt;10,C5434&gt;450),0,IF(H5434&gt;=MAX(Classes_finales!D:D),$M$1,Donnees_SIG!J5434))</f>
        <v>3.4804729953747109</v>
      </c>
      <c r="P5434" t="s">
        <v>39</v>
      </c>
    </row>
    <row r="5435" spans="1:16">
      <c r="A5435" t="s">
        <v>10903</v>
      </c>
      <c r="B5435" t="s">
        <v>10904</v>
      </c>
      <c r="C5435">
        <v>71.666000366000006</v>
      </c>
      <c r="D5435" t="s">
        <v>37</v>
      </c>
      <c r="E5435">
        <v>793212.75738852797</v>
      </c>
      <c r="F5435">
        <v>9638974.7743563205</v>
      </c>
      <c r="G5435">
        <f>IF(C5435="","",VLOOKUP(C5435,Classes_detaillees!B:D,Classes_detaillees!C$1,TRUE))</f>
        <v>75</v>
      </c>
      <c r="H5435">
        <f>IF(C5435="","",VLOOKUP(C5435,Classes_finales!B:D,Classes_finales!C$1,TRUE))</f>
        <v>80</v>
      </c>
      <c r="I5435">
        <f t="shared" si="84"/>
        <v>20</v>
      </c>
      <c r="J5435" s="31">
        <f>Classes_finales!$W$30*C5435^3+Classes_finales!$W$31*C5435^2+Classes_finales!$W$32*C5435+Classes_finales!$W$33</f>
        <v>7.5377758299235058</v>
      </c>
      <c r="K5435">
        <f>IF(OR(C5435&lt;10,C5435&gt;450),0,IF(H5435&gt;=MAX(Classes_finales!D:D),$M$1,Donnees_SIG!J5435))</f>
        <v>7.914299999999999</v>
      </c>
      <c r="P5435" t="s">
        <v>39</v>
      </c>
    </row>
    <row r="5436" spans="1:16">
      <c r="A5436" t="s">
        <v>10905</v>
      </c>
      <c r="B5436" t="s">
        <v>10906</v>
      </c>
      <c r="C5436">
        <v>69.689002990999995</v>
      </c>
      <c r="D5436" t="s">
        <v>37</v>
      </c>
      <c r="E5436">
        <v>791711.17713215505</v>
      </c>
      <c r="F5436">
        <v>9639436.4217983298</v>
      </c>
      <c r="G5436">
        <f>IF(C5436="","",VLOOKUP(C5436,Classes_detaillees!B:D,Classes_detaillees!C$1,TRUE))</f>
        <v>70</v>
      </c>
      <c r="H5436">
        <f>IF(C5436="","",VLOOKUP(C5436,Classes_finales!B:D,Classes_finales!C$1,TRUE))</f>
        <v>70</v>
      </c>
      <c r="I5436">
        <f t="shared" si="84"/>
        <v>20</v>
      </c>
      <c r="J5436" s="31">
        <f>Classes_finales!$W$30*C5436^3+Classes_finales!$W$31*C5436^2+Classes_finales!$W$32*C5436+Classes_finales!$W$33</f>
        <v>7.4030574753699483</v>
      </c>
      <c r="K5436">
        <f>IF(OR(C5436&lt;10,C5436&gt;450),0,IF(H5436&gt;=MAX(Classes_finales!D:D),$M$1,Donnees_SIG!J5436))</f>
        <v>7.4030574753699483</v>
      </c>
      <c r="P5436" t="s">
        <v>39</v>
      </c>
    </row>
    <row r="5437" spans="1:16">
      <c r="A5437" t="s">
        <v>10907</v>
      </c>
      <c r="B5437" s="31" t="s">
        <v>10908</v>
      </c>
      <c r="C5437">
        <v>89.176101685000006</v>
      </c>
      <c r="D5437" t="s">
        <v>37</v>
      </c>
      <c r="E5437">
        <v>791545.85134868405</v>
      </c>
      <c r="F5437">
        <v>9637522.9392467998</v>
      </c>
      <c r="G5437">
        <f>IF(C5437="","",VLOOKUP(C5437,Classes_detaillees!B:D,Classes_detaillees!C$1,TRUE))</f>
        <v>90</v>
      </c>
      <c r="H5437">
        <f>IF(C5437="","",VLOOKUP(C5437,Classes_finales!B:D,Classes_finales!C$1,TRUE))</f>
        <v>80</v>
      </c>
      <c r="I5437">
        <f t="shared" si="84"/>
        <v>20</v>
      </c>
      <c r="J5437" s="31">
        <f>Classes_finales!$W$30*C5437^3+Classes_finales!$W$31*C5437^2+Classes_finales!$W$32*C5437+Classes_finales!$W$33</f>
        <v>7.9084100326219193</v>
      </c>
      <c r="K5437">
        <f>IF(OR(C5437&lt;10,C5437&gt;450),0,IF(H5437&gt;=MAX(Classes_finales!D:D),$M$1,Donnees_SIG!J5437))</f>
        <v>7.914299999999999</v>
      </c>
      <c r="P5437" t="s">
        <v>39</v>
      </c>
    </row>
    <row r="5438" spans="1:16">
      <c r="A5438" t="s">
        <v>10909</v>
      </c>
      <c r="B5438" s="31" t="s">
        <v>10910</v>
      </c>
      <c r="C5438">
        <v>84.594001770000006</v>
      </c>
      <c r="D5438" t="s">
        <v>37</v>
      </c>
      <c r="E5438">
        <v>791007.35615506605</v>
      </c>
      <c r="F5438">
        <v>9638351.2420187909</v>
      </c>
      <c r="G5438">
        <f>IF(C5438="","",VLOOKUP(C5438,Classes_detaillees!B:D,Classes_detaillees!C$1,TRUE))</f>
        <v>85</v>
      </c>
      <c r="H5438">
        <f>IF(C5438="","",VLOOKUP(C5438,Classes_finales!B:D,Classes_finales!C$1,TRUE))</f>
        <v>80</v>
      </c>
      <c r="I5438">
        <f t="shared" si="84"/>
        <v>20</v>
      </c>
      <c r="J5438" s="31">
        <f>Classes_finales!$W$30*C5438^3+Classes_finales!$W$31*C5438^2+Classes_finales!$W$32*C5438+Classes_finales!$W$33</f>
        <v>7.971878913616802</v>
      </c>
      <c r="K5438">
        <f>IF(OR(C5438&lt;10,C5438&gt;450),0,IF(H5438&gt;=MAX(Classes_finales!D:D),$M$1,Donnees_SIG!J5438))</f>
        <v>7.914299999999999</v>
      </c>
      <c r="P5438" t="s">
        <v>39</v>
      </c>
    </row>
    <row r="5439" spans="1:16">
      <c r="A5439" t="s">
        <v>10911</v>
      </c>
      <c r="B5439" t="s">
        <v>10912</v>
      </c>
      <c r="C5439">
        <v>10.221899986</v>
      </c>
      <c r="D5439" t="s">
        <v>37</v>
      </c>
      <c r="E5439">
        <v>790408.84766478604</v>
      </c>
      <c r="F5439">
        <v>9637676.8139975406</v>
      </c>
      <c r="G5439">
        <f>IF(C5439="","",VLOOKUP(C5439,Classes_detaillees!B:D,Classes_detaillees!C$1,TRUE))</f>
        <v>15</v>
      </c>
      <c r="H5439">
        <f>IF(C5439="","",VLOOKUP(C5439,Classes_finales!B:D,Classes_finales!C$1,TRUE))</f>
        <v>15</v>
      </c>
      <c r="I5439">
        <f t="shared" si="84"/>
        <v>20</v>
      </c>
      <c r="J5439" s="31">
        <f>Classes_finales!$W$30*C5439^3+Classes_finales!$W$31*C5439^2+Classes_finales!$W$32*C5439+Classes_finales!$W$33</f>
        <v>0.31243687351211102</v>
      </c>
      <c r="K5439">
        <f>IF(OR(C5439&lt;10,C5439&gt;450),0,IF(H5439&gt;=MAX(Classes_finales!D:D),$M$1,Donnees_SIG!J5439))</f>
        <v>0.31243687351211102</v>
      </c>
      <c r="P5439" t="s">
        <v>39</v>
      </c>
    </row>
    <row r="5440" spans="1:16">
      <c r="A5440" t="s">
        <v>10913</v>
      </c>
      <c r="B5440" t="s">
        <v>10914</v>
      </c>
      <c r="C5440">
        <v>27.046100616</v>
      </c>
      <c r="D5440" t="s">
        <v>37</v>
      </c>
      <c r="E5440">
        <v>790581.86014576</v>
      </c>
      <c r="F5440">
        <v>9638809.4887935892</v>
      </c>
      <c r="G5440">
        <f>IF(C5440="","",VLOOKUP(C5440,Classes_detaillees!B:D,Classes_detaillees!C$1,TRUE))</f>
        <v>30</v>
      </c>
      <c r="H5440">
        <f>IF(C5440="","",VLOOKUP(C5440,Classes_finales!B:D,Classes_finales!C$1,TRUE))</f>
        <v>30</v>
      </c>
      <c r="I5440">
        <f t="shared" si="84"/>
        <v>20</v>
      </c>
      <c r="J5440" s="31">
        <f>Classes_finales!$W$30*C5440^3+Classes_finales!$W$31*C5440^2+Classes_finales!$W$32*C5440+Classes_finales!$W$33</f>
        <v>2.2748246679825797</v>
      </c>
      <c r="K5440">
        <f>IF(OR(C5440&lt;10,C5440&gt;450),0,IF(H5440&gt;=MAX(Classes_finales!D:D),$M$1,Donnees_SIG!J5440))</f>
        <v>2.2748246679825797</v>
      </c>
      <c r="P5440" t="s">
        <v>39</v>
      </c>
    </row>
    <row r="5441" spans="1:16">
      <c r="A5441" t="s">
        <v>10915</v>
      </c>
      <c r="B5441" s="31" t="s">
        <v>10916</v>
      </c>
      <c r="C5441">
        <v>18.063199997000002</v>
      </c>
      <c r="D5441" t="s">
        <v>37</v>
      </c>
      <c r="E5441">
        <v>792423.73339820805</v>
      </c>
      <c r="F5441">
        <v>9638679.3871866204</v>
      </c>
      <c r="G5441">
        <f>IF(C5441="","",VLOOKUP(C5441,Classes_detaillees!B:D,Classes_detaillees!C$1,TRUE))</f>
        <v>20</v>
      </c>
      <c r="H5441">
        <f>IF(C5441="","",VLOOKUP(C5441,Classes_finales!B:D,Classes_finales!C$1,TRUE))</f>
        <v>30</v>
      </c>
      <c r="I5441">
        <f t="shared" si="84"/>
        <v>20</v>
      </c>
      <c r="J5441" s="31">
        <f>Classes_finales!$W$30*C5441^3+Classes_finales!$W$31*C5441^2+Classes_finales!$W$32*C5441+Classes_finales!$W$33</f>
        <v>1.1500373801496768</v>
      </c>
      <c r="K5441">
        <f>IF(OR(C5441&lt;10,C5441&gt;450),0,IF(H5441&gt;=MAX(Classes_finales!D:D),$M$1,Donnees_SIG!J5441))</f>
        <v>1.1500373801496768</v>
      </c>
      <c r="P5441" t="s">
        <v>39</v>
      </c>
    </row>
    <row r="5442" spans="1:16">
      <c r="A5442" t="s">
        <v>10917</v>
      </c>
      <c r="B5442" t="s">
        <v>10918</v>
      </c>
      <c r="C5442">
        <v>33.816001892000003</v>
      </c>
      <c r="D5442" t="s">
        <v>37</v>
      </c>
      <c r="E5442">
        <v>783015.16200993699</v>
      </c>
      <c r="F5442">
        <v>9636161.0167347994</v>
      </c>
      <c r="G5442">
        <f>IF(C5442="","",VLOOKUP(C5442,Classes_detaillees!B:D,Classes_detaillees!C$1,TRUE))</f>
        <v>35</v>
      </c>
      <c r="H5442">
        <f>IF(C5442="","",VLOOKUP(C5442,Classes_finales!B:D,Classes_finales!C$1,TRUE))</f>
        <v>35</v>
      </c>
      <c r="I5442">
        <f t="shared" si="84"/>
        <v>20</v>
      </c>
      <c r="J5442" s="31">
        <f>Classes_finales!$W$30*C5442^3+Classes_finales!$W$31*C5442^2+Classes_finales!$W$32*C5442+Classes_finales!$W$33</f>
        <v>3.1887920409037167</v>
      </c>
      <c r="K5442">
        <f>IF(OR(C5442&lt;10,C5442&gt;450),0,IF(H5442&gt;=MAX(Classes_finales!D:D),$M$1,Donnees_SIG!J5442))</f>
        <v>3.1887920409037167</v>
      </c>
      <c r="P5442" t="s">
        <v>39</v>
      </c>
    </row>
    <row r="5443" spans="1:16">
      <c r="A5443" t="s">
        <v>10919</v>
      </c>
      <c r="B5443" s="31" t="s">
        <v>10920</v>
      </c>
      <c r="C5443">
        <v>125.81990051</v>
      </c>
      <c r="D5443" t="s">
        <v>37</v>
      </c>
      <c r="E5443">
        <v>790860.45762639598</v>
      </c>
      <c r="F5443">
        <v>9638054.0861639902</v>
      </c>
      <c r="G5443">
        <f>IF(C5443="","",VLOOKUP(C5443,Classes_detaillees!B:D,Classes_detaillees!C$1,TRUE))</f>
        <v>130</v>
      </c>
      <c r="H5443">
        <f>IF(C5443="","",VLOOKUP(C5443,Classes_finales!B:D,Classes_finales!C$1,TRUE))</f>
        <v>80</v>
      </c>
      <c r="I5443">
        <f t="shared" ref="I5443:I5506" si="85">IF(E5443="","",20)</f>
        <v>20</v>
      </c>
      <c r="J5443" s="31">
        <f>Classes_finales!$W$30*C5443^3+Classes_finales!$W$31*C5443^2+Classes_finales!$W$32*C5443+Classes_finales!$W$33</f>
        <v>1.6726670127619516</v>
      </c>
      <c r="K5443">
        <f>IF(OR(C5443&lt;10,C5443&gt;450),0,IF(H5443&gt;=MAX(Classes_finales!D:D),$M$1,Donnees_SIG!J5443))</f>
        <v>7.914299999999999</v>
      </c>
      <c r="P5443" t="s">
        <v>39</v>
      </c>
    </row>
    <row r="5444" spans="1:16">
      <c r="A5444" t="s">
        <v>10921</v>
      </c>
      <c r="B5444" t="s">
        <v>10922</v>
      </c>
      <c r="C5444">
        <v>47.471199036000002</v>
      </c>
      <c r="D5444" t="s">
        <v>37</v>
      </c>
      <c r="E5444">
        <v>783076.91930281697</v>
      </c>
      <c r="F5444">
        <v>9636363.9231836107</v>
      </c>
      <c r="G5444">
        <f>IF(C5444="","",VLOOKUP(C5444,Classes_detaillees!B:D,Classes_detaillees!C$1,TRUE))</f>
        <v>50</v>
      </c>
      <c r="H5444">
        <f>IF(C5444="","",VLOOKUP(C5444,Classes_finales!B:D,Classes_finales!C$1,TRUE))</f>
        <v>50</v>
      </c>
      <c r="I5444">
        <f t="shared" si="85"/>
        <v>20</v>
      </c>
      <c r="J5444" s="31">
        <f>Classes_finales!$W$30*C5444^3+Classes_finales!$W$31*C5444^2+Classes_finales!$W$32*C5444+Classes_finales!$W$33</f>
        <v>5.0416027154796126</v>
      </c>
      <c r="K5444">
        <f>IF(OR(C5444&lt;10,C5444&gt;450),0,IF(H5444&gt;=MAX(Classes_finales!D:D),$M$1,Donnees_SIG!J5444))</f>
        <v>5.0416027154796126</v>
      </c>
      <c r="P5444" t="s">
        <v>39</v>
      </c>
    </row>
    <row r="5445" spans="1:16">
      <c r="A5445" t="s">
        <v>10923</v>
      </c>
      <c r="B5445" s="31" t="s">
        <v>10924</v>
      </c>
      <c r="C5445">
        <v>151.46980285999999</v>
      </c>
      <c r="D5445" t="s">
        <v>37</v>
      </c>
      <c r="E5445">
        <v>792102.90011883399</v>
      </c>
      <c r="F5445">
        <v>9638681.7962598503</v>
      </c>
      <c r="G5445">
        <f>IF(C5445="","",VLOOKUP(C5445,Classes_detaillees!B:D,Classes_detaillees!C$1,TRUE))</f>
        <v>155</v>
      </c>
      <c r="H5445">
        <f>IF(C5445="","",VLOOKUP(C5445,Classes_finales!B:D,Classes_finales!C$1,TRUE))</f>
        <v>80</v>
      </c>
      <c r="I5445">
        <f t="shared" si="85"/>
        <v>20</v>
      </c>
      <c r="J5445" s="31">
        <f>Classes_finales!$W$30*C5445^3+Classes_finales!$W$31*C5445^2+Classes_finales!$W$32*C5445+Classes_finales!$W$33</f>
        <v>-10.887985874610836</v>
      </c>
      <c r="K5445">
        <f>IF(OR(C5445&lt;10,C5445&gt;450),0,IF(H5445&gt;=MAX(Classes_finales!D:D),$M$1,Donnees_SIG!J5445))</f>
        <v>7.914299999999999</v>
      </c>
      <c r="P5445" t="s">
        <v>39</v>
      </c>
    </row>
    <row r="5446" spans="1:16">
      <c r="A5446" t="s">
        <v>10925</v>
      </c>
      <c r="B5446" t="s">
        <v>10926</v>
      </c>
      <c r="C5446">
        <v>36.312698363999999</v>
      </c>
      <c r="D5446" t="s">
        <v>37</v>
      </c>
      <c r="E5446">
        <v>790661.84998264699</v>
      </c>
      <c r="F5446">
        <v>9638439.5399251003</v>
      </c>
      <c r="G5446">
        <f>IF(C5446="","",VLOOKUP(C5446,Classes_detaillees!B:D,Classes_detaillees!C$1,TRUE))</f>
        <v>40</v>
      </c>
      <c r="H5446">
        <f>IF(C5446="","",VLOOKUP(C5446,Classes_finales!B:D,Classes_finales!C$1,TRUE))</f>
        <v>40</v>
      </c>
      <c r="I5446">
        <f t="shared" si="85"/>
        <v>20</v>
      </c>
      <c r="J5446" s="31">
        <f>Classes_finales!$W$30*C5446^3+Classes_finales!$W$31*C5446^2+Classes_finales!$W$32*C5446+Classes_finales!$W$33</f>
        <v>3.531791832680645</v>
      </c>
      <c r="K5446">
        <f>IF(OR(C5446&lt;10,C5446&gt;450),0,IF(H5446&gt;=MAX(Classes_finales!D:D),$M$1,Donnees_SIG!J5446))</f>
        <v>3.531791832680645</v>
      </c>
      <c r="P5446" t="s">
        <v>39</v>
      </c>
    </row>
    <row r="5447" spans="1:16">
      <c r="A5447" t="s">
        <v>10927</v>
      </c>
      <c r="B5447" t="s">
        <v>10928</v>
      </c>
      <c r="C5447">
        <v>11.435099601999999</v>
      </c>
      <c r="D5447" t="s">
        <v>37</v>
      </c>
      <c r="E5447">
        <v>790227.81179456704</v>
      </c>
      <c r="F5447">
        <v>9638753.1425280795</v>
      </c>
      <c r="G5447">
        <f>IF(C5447="","",VLOOKUP(C5447,Classes_detaillees!B:D,Classes_detaillees!C$1,TRUE))</f>
        <v>15</v>
      </c>
      <c r="H5447">
        <f>IF(C5447="","",VLOOKUP(C5447,Classes_finales!B:D,Classes_finales!C$1,TRUE))</f>
        <v>15</v>
      </c>
      <c r="I5447">
        <f t="shared" si="85"/>
        <v>20</v>
      </c>
      <c r="J5447" s="31">
        <f>Classes_finales!$W$30*C5447^3+Classes_finales!$W$31*C5447^2+Classes_finales!$W$32*C5447+Classes_finales!$W$33</f>
        <v>0.43072705755352692</v>
      </c>
      <c r="K5447">
        <f>IF(OR(C5447&lt;10,C5447&gt;450),0,IF(H5447&gt;=MAX(Classes_finales!D:D),$M$1,Donnees_SIG!J5447))</f>
        <v>0.43072705755352692</v>
      </c>
      <c r="P5447" t="s">
        <v>39</v>
      </c>
    </row>
    <row r="5448" spans="1:16">
      <c r="A5448" t="s">
        <v>10929</v>
      </c>
      <c r="B5448" t="s">
        <v>10930</v>
      </c>
      <c r="C5448">
        <v>48.897899627999998</v>
      </c>
      <c r="D5448" t="s">
        <v>37</v>
      </c>
      <c r="E5448">
        <v>783202.97326190397</v>
      </c>
      <c r="F5448">
        <v>9636550.3231400903</v>
      </c>
      <c r="G5448">
        <f>IF(C5448="","",VLOOKUP(C5448,Classes_detaillees!B:D,Classes_detaillees!C$1,TRUE))</f>
        <v>50</v>
      </c>
      <c r="H5448">
        <f>IF(C5448="","",VLOOKUP(C5448,Classes_finales!B:D,Classes_finales!C$1,TRUE))</f>
        <v>50</v>
      </c>
      <c r="I5448">
        <f t="shared" si="85"/>
        <v>20</v>
      </c>
      <c r="J5448" s="31">
        <f>Classes_finales!$W$30*C5448^3+Classes_finales!$W$31*C5448^2+Classes_finales!$W$32*C5448+Classes_finales!$W$33</f>
        <v>5.2264985353875861</v>
      </c>
      <c r="K5448">
        <f>IF(OR(C5448&lt;10,C5448&gt;450),0,IF(H5448&gt;=MAX(Classes_finales!D:D),$M$1,Donnees_SIG!J5448))</f>
        <v>5.2264985353875861</v>
      </c>
      <c r="P5448" t="s">
        <v>39</v>
      </c>
    </row>
    <row r="5449" spans="1:16">
      <c r="A5449" t="s">
        <v>10931</v>
      </c>
      <c r="B5449" t="s">
        <v>10932</v>
      </c>
      <c r="C5449">
        <v>25.232999801999998</v>
      </c>
      <c r="D5449" t="s">
        <v>37</v>
      </c>
      <c r="E5449">
        <v>782662.65801338805</v>
      </c>
      <c r="F5449">
        <v>9635923.8458578791</v>
      </c>
      <c r="G5449">
        <f>IF(C5449="","",VLOOKUP(C5449,Classes_detaillees!B:D,Classes_detaillees!C$1,TRUE))</f>
        <v>30</v>
      </c>
      <c r="H5449">
        <f>IF(C5449="","",VLOOKUP(C5449,Classes_finales!B:D,Classes_finales!C$1,TRUE))</f>
        <v>30</v>
      </c>
      <c r="I5449">
        <f t="shared" si="85"/>
        <v>20</v>
      </c>
      <c r="J5449" s="31">
        <f>Classes_finales!$W$30*C5449^3+Classes_finales!$W$31*C5449^2+Classes_finales!$W$32*C5449+Classes_finales!$W$33</f>
        <v>2.0374879236281171</v>
      </c>
      <c r="K5449">
        <f>IF(OR(C5449&lt;10,C5449&gt;450),0,IF(H5449&gt;=MAX(Classes_finales!D:D),$M$1,Donnees_SIG!J5449))</f>
        <v>2.0374879236281171</v>
      </c>
      <c r="P5449" t="s">
        <v>39</v>
      </c>
    </row>
    <row r="5450" spans="1:16">
      <c r="A5450" t="s">
        <v>10933</v>
      </c>
      <c r="B5450" s="31" t="s">
        <v>10934</v>
      </c>
      <c r="C5450">
        <v>70.576103209999999</v>
      </c>
      <c r="D5450" t="s">
        <v>37</v>
      </c>
      <c r="E5450">
        <v>790692.09824656101</v>
      </c>
      <c r="F5450">
        <v>9637629.1415391993</v>
      </c>
      <c r="G5450">
        <f>IF(C5450="","",VLOOKUP(C5450,Classes_detaillees!B:D,Classes_detaillees!C$1,TRUE))</f>
        <v>75</v>
      </c>
      <c r="H5450">
        <f>IF(C5450="","",VLOOKUP(C5450,Classes_finales!B:D,Classes_finales!C$1,TRUE))</f>
        <v>80</v>
      </c>
      <c r="I5450">
        <f t="shared" si="85"/>
        <v>20</v>
      </c>
      <c r="J5450" s="31">
        <f>Classes_finales!$W$30*C5450^3+Classes_finales!$W$31*C5450^2+Classes_finales!$W$32*C5450+Classes_finales!$W$33</f>
        <v>7.4654781036574125</v>
      </c>
      <c r="K5450">
        <f>IF(OR(C5450&lt;10,C5450&gt;450),0,IF(H5450&gt;=MAX(Classes_finales!D:D),$M$1,Donnees_SIG!J5450))</f>
        <v>7.914299999999999</v>
      </c>
      <c r="P5450" t="s">
        <v>39</v>
      </c>
    </row>
    <row r="5451" spans="1:16">
      <c r="A5451" t="s">
        <v>10935</v>
      </c>
      <c r="B5451" s="31" t="s">
        <v>10936</v>
      </c>
      <c r="C5451">
        <v>30.342300415</v>
      </c>
      <c r="D5451" t="s">
        <v>37</v>
      </c>
      <c r="E5451">
        <v>792120.72054937505</v>
      </c>
      <c r="F5451">
        <v>9638507.5821154099</v>
      </c>
      <c r="G5451">
        <f>IF(C5451="","",VLOOKUP(C5451,Classes_detaillees!B:D,Classes_detaillees!C$1,TRUE))</f>
        <v>35</v>
      </c>
      <c r="H5451">
        <f>IF(C5451="","",VLOOKUP(C5451,Classes_finales!B:D,Classes_finales!C$1,TRUE))</f>
        <v>35</v>
      </c>
      <c r="I5451">
        <f t="shared" si="85"/>
        <v>20</v>
      </c>
      <c r="J5451" s="31">
        <f>Classes_finales!$W$30*C5451^3+Classes_finales!$W$31*C5451^2+Classes_finales!$W$32*C5451+Classes_finales!$W$33</f>
        <v>2.7155223916692668</v>
      </c>
      <c r="K5451">
        <f>IF(OR(C5451&lt;10,C5451&gt;450),0,IF(H5451&gt;=MAX(Classes_finales!D:D),$M$1,Donnees_SIG!J5451))</f>
        <v>2.7155223916692668</v>
      </c>
      <c r="P5451" t="s">
        <v>39</v>
      </c>
    </row>
    <row r="5452" spans="1:16">
      <c r="A5452" t="s">
        <v>10937</v>
      </c>
      <c r="B5452" t="s">
        <v>10938</v>
      </c>
      <c r="C5452">
        <v>147.48840332</v>
      </c>
      <c r="D5452" t="s">
        <v>37</v>
      </c>
      <c r="E5452">
        <v>792575.53539690794</v>
      </c>
      <c r="F5452">
        <v>9638561.8724900298</v>
      </c>
      <c r="G5452">
        <f>IF(C5452="","",VLOOKUP(C5452,Classes_detaillees!B:D,Classes_detaillees!C$1,TRUE))</f>
        <v>150</v>
      </c>
      <c r="H5452">
        <f>IF(C5452="","",VLOOKUP(C5452,Classes_finales!B:D,Classes_finales!C$1,TRUE))</f>
        <v>80</v>
      </c>
      <c r="I5452">
        <f t="shared" si="85"/>
        <v>20</v>
      </c>
      <c r="J5452" s="31">
        <f>Classes_finales!$W$30*C5452^3+Classes_finales!$W$31*C5452^2+Classes_finales!$W$32*C5452+Classes_finales!$W$33</f>
        <v>-8.3951864745376792</v>
      </c>
      <c r="K5452">
        <f>IF(OR(C5452&lt;10,C5452&gt;450),0,IF(H5452&gt;=MAX(Classes_finales!D:D),$M$1,Donnees_SIG!J5452))</f>
        <v>7.914299999999999</v>
      </c>
      <c r="P5452" t="s">
        <v>39</v>
      </c>
    </row>
    <row r="5453" spans="1:16">
      <c r="A5453" t="s">
        <v>10939</v>
      </c>
      <c r="B5453" s="31" t="s">
        <v>10940</v>
      </c>
      <c r="C5453">
        <v>132.23809814000001</v>
      </c>
      <c r="D5453" t="s">
        <v>37</v>
      </c>
      <c r="E5453">
        <v>792361.08626242005</v>
      </c>
      <c r="F5453">
        <v>9638708.6240272801</v>
      </c>
      <c r="G5453">
        <f>IF(C5453="","",VLOOKUP(C5453,Classes_detaillees!B:D,Classes_detaillees!C$1,TRUE))</f>
        <v>135</v>
      </c>
      <c r="H5453">
        <f>IF(C5453="","",VLOOKUP(C5453,Classes_finales!B:D,Classes_finales!C$1,TRUE))</f>
        <v>80</v>
      </c>
      <c r="I5453">
        <f t="shared" si="85"/>
        <v>20</v>
      </c>
      <c r="J5453" s="31">
        <f>Classes_finales!$W$30*C5453^3+Classes_finales!$W$31*C5453^2+Classes_finales!$W$32*C5453+Classes_finales!$W$33</f>
        <v>-0.73086667650555404</v>
      </c>
      <c r="K5453">
        <f>IF(OR(C5453&lt;10,C5453&gt;450),0,IF(H5453&gt;=MAX(Classes_finales!D:D),$M$1,Donnees_SIG!J5453))</f>
        <v>7.914299999999999</v>
      </c>
      <c r="P5453" t="s">
        <v>39</v>
      </c>
    </row>
    <row r="5454" spans="1:16">
      <c r="A5454" t="s">
        <v>10941</v>
      </c>
      <c r="B5454" t="s">
        <v>10942</v>
      </c>
      <c r="C5454">
        <v>99.866401671999995</v>
      </c>
      <c r="D5454" t="s">
        <v>37</v>
      </c>
      <c r="E5454">
        <v>791527.21732288005</v>
      </c>
      <c r="F5454">
        <v>9638516.6924119294</v>
      </c>
      <c r="G5454">
        <f>IF(C5454="","",VLOOKUP(C5454,Classes_detaillees!B:D,Classes_detaillees!C$1,TRUE))</f>
        <v>100</v>
      </c>
      <c r="H5454">
        <f>IF(C5454="","",VLOOKUP(C5454,Classes_finales!B:D,Classes_finales!C$1,TRUE))</f>
        <v>80</v>
      </c>
      <c r="I5454">
        <f t="shared" si="85"/>
        <v>20</v>
      </c>
      <c r="J5454" s="31">
        <f>Classes_finales!$W$30*C5454^3+Classes_finales!$W$31*C5454^2+Classes_finales!$W$32*C5454+Classes_finales!$W$33</f>
        <v>7.2260062109571006</v>
      </c>
      <c r="K5454">
        <f>IF(OR(C5454&lt;10,C5454&gt;450),0,IF(H5454&gt;=MAX(Classes_finales!D:D),$M$1,Donnees_SIG!J5454))</f>
        <v>7.914299999999999</v>
      </c>
      <c r="P5454" t="s">
        <v>39</v>
      </c>
    </row>
    <row r="5455" spans="1:16">
      <c r="A5455" t="s">
        <v>10943</v>
      </c>
      <c r="B5455" t="s">
        <v>10944</v>
      </c>
      <c r="C5455">
        <v>74.571800232000001</v>
      </c>
      <c r="D5455" t="s">
        <v>37</v>
      </c>
      <c r="E5455">
        <v>790504.10698803596</v>
      </c>
      <c r="F5455">
        <v>9638194.2271744199</v>
      </c>
      <c r="G5455">
        <f>IF(C5455="","",VLOOKUP(C5455,Classes_detaillees!B:D,Classes_detaillees!C$1,TRUE))</f>
        <v>75</v>
      </c>
      <c r="H5455">
        <f>IF(C5455="","",VLOOKUP(C5455,Classes_finales!B:D,Classes_finales!C$1,TRUE))</f>
        <v>80</v>
      </c>
      <c r="I5455">
        <f t="shared" si="85"/>
        <v>20</v>
      </c>
      <c r="J5455" s="31">
        <f>Classes_finales!$W$30*C5455^3+Classes_finales!$W$31*C5455^2+Classes_finales!$W$32*C5455+Classes_finales!$W$33</f>
        <v>7.7057267851174984</v>
      </c>
      <c r="K5455">
        <f>IF(OR(C5455&lt;10,C5455&gt;450),0,IF(H5455&gt;=MAX(Classes_finales!D:D),$M$1,Donnees_SIG!J5455))</f>
        <v>7.914299999999999</v>
      </c>
      <c r="P5455" t="s">
        <v>39</v>
      </c>
    </row>
    <row r="5456" spans="1:16">
      <c r="A5456" t="s">
        <v>10945</v>
      </c>
      <c r="B5456" t="s">
        <v>10946</v>
      </c>
      <c r="C5456">
        <v>277.24960327000002</v>
      </c>
      <c r="D5456" t="s">
        <v>37</v>
      </c>
      <c r="E5456">
        <v>792343.786741363</v>
      </c>
      <c r="F5456">
        <v>9638517.2142284196</v>
      </c>
      <c r="G5456">
        <f>IF(C5456="","",VLOOKUP(C5456,Classes_detaillees!B:D,Classes_detaillees!C$1,TRUE))</f>
        <v>280</v>
      </c>
      <c r="H5456">
        <f>IF(C5456="","",VLOOKUP(C5456,Classes_finales!B:D,Classes_finales!C$1,TRUE))</f>
        <v>80</v>
      </c>
      <c r="I5456">
        <f t="shared" si="85"/>
        <v>20</v>
      </c>
      <c r="J5456" s="31">
        <f>Classes_finales!$W$30*C5456^3+Classes_finales!$W$31*C5456^2+Classes_finales!$W$32*C5456+Classes_finales!$W$33</f>
        <v>-241.82284836955176</v>
      </c>
      <c r="K5456">
        <f>IF(OR(C5456&lt;10,C5456&gt;450),0,IF(H5456&gt;=MAX(Classes_finales!D:D),$M$1,Donnees_SIG!J5456))</f>
        <v>7.914299999999999</v>
      </c>
      <c r="P5456" t="s">
        <v>39</v>
      </c>
    </row>
    <row r="5457" spans="1:16">
      <c r="A5457" t="s">
        <v>10947</v>
      </c>
      <c r="B5457" t="s">
        <v>10948</v>
      </c>
      <c r="C5457">
        <v>48.279300689999999</v>
      </c>
      <c r="D5457" t="s">
        <v>37</v>
      </c>
      <c r="E5457">
        <v>791890.30960729299</v>
      </c>
      <c r="F5457">
        <v>9639522.5948127192</v>
      </c>
      <c r="G5457">
        <f>IF(C5457="","",VLOOKUP(C5457,Classes_detaillees!B:D,Classes_detaillees!C$1,TRUE))</f>
        <v>50</v>
      </c>
      <c r="H5457">
        <f>IF(C5457="","",VLOOKUP(C5457,Classes_finales!B:D,Classes_finales!C$1,TRUE))</f>
        <v>50</v>
      </c>
      <c r="I5457">
        <f t="shared" si="85"/>
        <v>20</v>
      </c>
      <c r="J5457" s="31">
        <f>Classes_finales!$W$30*C5457^3+Classes_finales!$W$31*C5457^2+Classes_finales!$W$32*C5457+Classes_finales!$W$33</f>
        <v>5.1466765058094488</v>
      </c>
      <c r="K5457">
        <f>IF(OR(C5457&lt;10,C5457&gt;450),0,IF(H5457&gt;=MAX(Classes_finales!D:D),$M$1,Donnees_SIG!J5457))</f>
        <v>5.1466765058094488</v>
      </c>
      <c r="P5457" t="s">
        <v>39</v>
      </c>
    </row>
    <row r="5458" spans="1:16">
      <c r="A5458" t="s">
        <v>10949</v>
      </c>
      <c r="B5458" t="s">
        <v>10950</v>
      </c>
      <c r="C5458">
        <v>13.066900253</v>
      </c>
      <c r="D5458" t="s">
        <v>37</v>
      </c>
      <c r="E5458">
        <v>783049.29422332102</v>
      </c>
      <c r="F5458">
        <v>9636333.4176617805</v>
      </c>
      <c r="G5458">
        <f>IF(C5458="","",VLOOKUP(C5458,Classes_detaillees!B:D,Classes_detaillees!C$1,TRUE))</f>
        <v>15</v>
      </c>
      <c r="H5458">
        <f>IF(C5458="","",VLOOKUP(C5458,Classes_finales!B:D,Classes_finales!C$1,TRUE))</f>
        <v>15</v>
      </c>
      <c r="I5458">
        <f t="shared" si="85"/>
        <v>20</v>
      </c>
      <c r="J5458" s="31">
        <f>Classes_finales!$W$30*C5458^3+Classes_finales!$W$31*C5458^2+Classes_finales!$W$32*C5458+Classes_finales!$W$33</f>
        <v>0.59682129972771492</v>
      </c>
      <c r="K5458">
        <f>IF(OR(C5458&lt;10,C5458&gt;450),0,IF(H5458&gt;=MAX(Classes_finales!D:D),$M$1,Donnees_SIG!J5458))</f>
        <v>0.59682129972771492</v>
      </c>
      <c r="P5458" t="s">
        <v>39</v>
      </c>
    </row>
    <row r="5459" spans="1:16">
      <c r="A5459" t="s">
        <v>10951</v>
      </c>
      <c r="B5459" t="s">
        <v>10952</v>
      </c>
      <c r="C5459">
        <v>63.032199859999999</v>
      </c>
      <c r="D5459" t="s">
        <v>37</v>
      </c>
      <c r="E5459">
        <v>783097.71450672799</v>
      </c>
      <c r="F5459">
        <v>9636377.8041215092</v>
      </c>
      <c r="G5459">
        <f>IF(C5459="","",VLOOKUP(C5459,Classes_detaillees!B:D,Classes_detaillees!C$1,TRUE))</f>
        <v>65</v>
      </c>
      <c r="H5459">
        <f>IF(C5459="","",VLOOKUP(C5459,Classes_finales!B:D,Classes_finales!C$1,TRUE))</f>
        <v>70</v>
      </c>
      <c r="I5459">
        <f t="shared" si="85"/>
        <v>20</v>
      </c>
      <c r="J5459" s="31">
        <f>Classes_finales!$W$30*C5459^3+Classes_finales!$W$31*C5459^2+Classes_finales!$W$32*C5459+Classes_finales!$W$33</f>
        <v>6.8409482597049287</v>
      </c>
      <c r="K5459">
        <f>IF(OR(C5459&lt;10,C5459&gt;450),0,IF(H5459&gt;=MAX(Classes_finales!D:D),$M$1,Donnees_SIG!J5459))</f>
        <v>6.8409482597049287</v>
      </c>
      <c r="P5459" t="s">
        <v>39</v>
      </c>
    </row>
    <row r="5460" spans="1:16">
      <c r="A5460" t="s">
        <v>10953</v>
      </c>
      <c r="B5460" s="31" t="s">
        <v>10954</v>
      </c>
      <c r="C5460">
        <v>39.977500915999997</v>
      </c>
      <c r="D5460" t="s">
        <v>37</v>
      </c>
      <c r="E5460">
        <v>789922.93486324104</v>
      </c>
      <c r="F5460">
        <v>9637446.4019153696</v>
      </c>
      <c r="G5460">
        <f>IF(C5460="","",VLOOKUP(C5460,Classes_detaillees!B:D,Classes_detaillees!C$1,TRUE))</f>
        <v>40</v>
      </c>
      <c r="H5460">
        <f>IF(C5460="","",VLOOKUP(C5460,Classes_finales!B:D,Classes_finales!C$1,TRUE))</f>
        <v>40</v>
      </c>
      <c r="I5460">
        <f t="shared" si="85"/>
        <v>20</v>
      </c>
      <c r="J5460" s="31">
        <f>Classes_finales!$W$30*C5460^3+Classes_finales!$W$31*C5460^2+Classes_finales!$W$32*C5460+Classes_finales!$W$33</f>
        <v>4.0352197743864266</v>
      </c>
      <c r="K5460">
        <f>IF(OR(C5460&lt;10,C5460&gt;450),0,IF(H5460&gt;=MAX(Classes_finales!D:D),$M$1,Donnees_SIG!J5460))</f>
        <v>4.0352197743864266</v>
      </c>
      <c r="P5460" t="s">
        <v>39</v>
      </c>
    </row>
    <row r="5461" spans="1:16">
      <c r="A5461" t="s">
        <v>10955</v>
      </c>
      <c r="B5461" t="s">
        <v>10956</v>
      </c>
      <c r="C5461">
        <v>145.87789917000001</v>
      </c>
      <c r="D5461" t="s">
        <v>37</v>
      </c>
      <c r="E5461">
        <v>790674.30453286797</v>
      </c>
      <c r="F5461">
        <v>9638152.7564811204</v>
      </c>
      <c r="G5461">
        <f>IF(C5461="","",VLOOKUP(C5461,Classes_detaillees!B:D,Classes_detaillees!C$1,TRUE))</f>
        <v>150</v>
      </c>
      <c r="H5461">
        <f>IF(C5461="","",VLOOKUP(C5461,Classes_finales!B:D,Classes_finales!C$1,TRUE))</f>
        <v>80</v>
      </c>
      <c r="I5461">
        <f t="shared" si="85"/>
        <v>20</v>
      </c>
      <c r="J5461" s="31">
        <f>Classes_finales!$W$30*C5461^3+Classes_finales!$W$31*C5461^2+Classes_finales!$W$32*C5461+Classes_finales!$W$33</f>
        <v>-7.4471407969743488</v>
      </c>
      <c r="K5461">
        <f>IF(OR(C5461&lt;10,C5461&gt;450),0,IF(H5461&gt;=MAX(Classes_finales!D:D),$M$1,Donnees_SIG!J5461))</f>
        <v>7.914299999999999</v>
      </c>
      <c r="P5461" t="s">
        <v>39</v>
      </c>
    </row>
    <row r="5462" spans="1:16">
      <c r="A5462" t="s">
        <v>10957</v>
      </c>
      <c r="B5462" t="s">
        <v>10958</v>
      </c>
      <c r="C5462">
        <v>123.38700104</v>
      </c>
      <c r="D5462" t="s">
        <v>37</v>
      </c>
      <c r="E5462">
        <v>790232.14889585704</v>
      </c>
      <c r="F5462">
        <v>9638785.0507043097</v>
      </c>
      <c r="G5462">
        <f>IF(C5462="","",VLOOKUP(C5462,Classes_detaillees!B:D,Classes_detaillees!C$1,TRUE))</f>
        <v>125</v>
      </c>
      <c r="H5462">
        <f>IF(C5462="","",VLOOKUP(C5462,Classes_finales!B:D,Classes_finales!C$1,TRUE))</f>
        <v>80</v>
      </c>
      <c r="I5462">
        <f t="shared" si="85"/>
        <v>20</v>
      </c>
      <c r="J5462" s="31">
        <f>Classes_finales!$W$30*C5462^3+Classes_finales!$W$31*C5462^2+Classes_finales!$W$32*C5462+Classes_finales!$W$33</f>
        <v>2.466852031163294</v>
      </c>
      <c r="K5462">
        <f>IF(OR(C5462&lt;10,C5462&gt;450),0,IF(H5462&gt;=MAX(Classes_finales!D:D),$M$1,Donnees_SIG!J5462))</f>
        <v>7.914299999999999</v>
      </c>
      <c r="P5462" t="s">
        <v>39</v>
      </c>
    </row>
    <row r="5463" spans="1:16">
      <c r="A5463" t="s">
        <v>10959</v>
      </c>
      <c r="B5463" t="s">
        <v>10960</v>
      </c>
      <c r="C5463">
        <v>61.685100554999998</v>
      </c>
      <c r="D5463" t="s">
        <v>37</v>
      </c>
      <c r="E5463">
        <v>783488.41068875801</v>
      </c>
      <c r="F5463">
        <v>9637138.0623794403</v>
      </c>
      <c r="G5463">
        <f>IF(C5463="","",VLOOKUP(C5463,Classes_detaillees!B:D,Classes_detaillees!C$1,TRUE))</f>
        <v>65</v>
      </c>
      <c r="H5463">
        <f>IF(C5463="","",VLOOKUP(C5463,Classes_finales!B:D,Classes_finales!C$1,TRUE))</f>
        <v>70</v>
      </c>
      <c r="I5463">
        <f t="shared" si="85"/>
        <v>20</v>
      </c>
      <c r="J5463" s="31">
        <f>Classes_finales!$W$30*C5463^3+Classes_finales!$W$31*C5463^2+Classes_finales!$W$32*C5463+Classes_finales!$W$33</f>
        <v>6.7089959597734357</v>
      </c>
      <c r="K5463">
        <f>IF(OR(C5463&lt;10,C5463&gt;450),0,IF(H5463&gt;=MAX(Classes_finales!D:D),$M$1,Donnees_SIG!J5463))</f>
        <v>6.7089959597734357</v>
      </c>
      <c r="P5463" t="s">
        <v>39</v>
      </c>
    </row>
    <row r="5464" spans="1:16">
      <c r="A5464" t="s">
        <v>10961</v>
      </c>
      <c r="B5464" s="31" t="s">
        <v>10962</v>
      </c>
      <c r="C5464">
        <v>148.91769409</v>
      </c>
      <c r="D5464" t="s">
        <v>37</v>
      </c>
      <c r="E5464">
        <v>792052.15297779103</v>
      </c>
      <c r="F5464">
        <v>9638533.57440014</v>
      </c>
      <c r="G5464">
        <f>IF(C5464="","",VLOOKUP(C5464,Classes_detaillees!B:D,Classes_detaillees!C$1,TRUE))</f>
        <v>150</v>
      </c>
      <c r="H5464">
        <f>IF(C5464="","",VLOOKUP(C5464,Classes_finales!B:D,Classes_finales!C$1,TRUE))</f>
        <v>80</v>
      </c>
      <c r="I5464">
        <f t="shared" si="85"/>
        <v>20</v>
      </c>
      <c r="J5464" s="31">
        <f>Classes_finales!$W$30*C5464^3+Classes_finales!$W$31*C5464^2+Classes_finales!$W$32*C5464+Classes_finales!$W$33</f>
        <v>-9.2654321977805711</v>
      </c>
      <c r="K5464">
        <f>IF(OR(C5464&lt;10,C5464&gt;450),0,IF(H5464&gt;=MAX(Classes_finales!D:D),$M$1,Donnees_SIG!J5464))</f>
        <v>7.914299999999999</v>
      </c>
      <c r="P5464" t="s">
        <v>39</v>
      </c>
    </row>
    <row r="5465" spans="1:16">
      <c r="A5465" t="s">
        <v>10963</v>
      </c>
      <c r="B5465" s="31" t="s">
        <v>10964</v>
      </c>
      <c r="C5465">
        <v>49.717498779000003</v>
      </c>
      <c r="D5465" t="s">
        <v>37</v>
      </c>
      <c r="E5465">
        <v>784749.34238635201</v>
      </c>
      <c r="F5465">
        <v>9636432.2370764092</v>
      </c>
      <c r="G5465">
        <f>IF(C5465="","",VLOOKUP(C5465,Classes_detaillees!B:D,Classes_detaillees!C$1,TRUE))</f>
        <v>50</v>
      </c>
      <c r="H5465">
        <f>IF(C5465="","",VLOOKUP(C5465,Classes_finales!B:D,Classes_finales!C$1,TRUE))</f>
        <v>50</v>
      </c>
      <c r="I5465">
        <f t="shared" si="85"/>
        <v>20</v>
      </c>
      <c r="J5465" s="31">
        <f>Classes_finales!$W$30*C5465^3+Classes_finales!$W$31*C5465^2+Classes_finales!$W$32*C5465+Classes_finales!$W$33</f>
        <v>5.3313872004143654</v>
      </c>
      <c r="K5465">
        <f>IF(OR(C5465&lt;10,C5465&gt;450),0,IF(H5465&gt;=MAX(Classes_finales!D:D),$M$1,Donnees_SIG!J5465))</f>
        <v>5.3313872004143654</v>
      </c>
      <c r="P5465" t="s">
        <v>39</v>
      </c>
    </row>
    <row r="5466" spans="1:16">
      <c r="A5466" t="s">
        <v>10965</v>
      </c>
      <c r="B5466" t="s">
        <v>10966</v>
      </c>
      <c r="C5466">
        <v>19.981899260999999</v>
      </c>
      <c r="D5466" t="s">
        <v>37</v>
      </c>
      <c r="E5466">
        <v>790862.891789424</v>
      </c>
      <c r="F5466">
        <v>9638447.0010982603</v>
      </c>
      <c r="G5466">
        <f>IF(C5466="","",VLOOKUP(C5466,Classes_detaillees!B:D,Classes_detaillees!C$1,TRUE))</f>
        <v>20</v>
      </c>
      <c r="H5466">
        <f>IF(C5466="","",VLOOKUP(C5466,Classes_finales!B:D,Classes_finales!C$1,TRUE))</f>
        <v>30</v>
      </c>
      <c r="I5466">
        <f t="shared" si="85"/>
        <v>20</v>
      </c>
      <c r="J5466" s="31">
        <f>Classes_finales!$W$30*C5466^3+Classes_finales!$W$31*C5466^2+Classes_finales!$W$32*C5466+Classes_finales!$W$33</f>
        <v>1.3781119484102615</v>
      </c>
      <c r="K5466">
        <f>IF(OR(C5466&lt;10,C5466&gt;450),0,IF(H5466&gt;=MAX(Classes_finales!D:D),$M$1,Donnees_SIG!J5466))</f>
        <v>1.3781119484102615</v>
      </c>
      <c r="P5466" t="s">
        <v>39</v>
      </c>
    </row>
    <row r="5467" spans="1:16">
      <c r="A5467" t="s">
        <v>10967</v>
      </c>
      <c r="B5467" s="31" t="s">
        <v>10968</v>
      </c>
      <c r="C5467">
        <v>16.190299988</v>
      </c>
      <c r="D5467" t="s">
        <v>37</v>
      </c>
      <c r="E5467">
        <v>791431.61655612697</v>
      </c>
      <c r="F5467">
        <v>9638397.2387825903</v>
      </c>
      <c r="G5467">
        <f>IF(C5467="","",VLOOKUP(C5467,Classes_detaillees!B:D,Classes_detaillees!C$1,TRUE))</f>
        <v>20</v>
      </c>
      <c r="H5467">
        <f>IF(C5467="","",VLOOKUP(C5467,Classes_finales!B:D,Classes_finales!C$1,TRUE))</f>
        <v>30</v>
      </c>
      <c r="I5467">
        <f t="shared" si="85"/>
        <v>20</v>
      </c>
      <c r="J5467" s="31">
        <f>Classes_finales!$W$30*C5467^3+Classes_finales!$W$31*C5467^2+Classes_finales!$W$32*C5467+Classes_finales!$W$33</f>
        <v>0.93532694829185603</v>
      </c>
      <c r="K5467">
        <f>IF(OR(C5467&lt;10,C5467&gt;450),0,IF(H5467&gt;=MAX(Classes_finales!D:D),$M$1,Donnees_SIG!J5467))</f>
        <v>0.93532694829185603</v>
      </c>
      <c r="P5467" t="s">
        <v>39</v>
      </c>
    </row>
    <row r="5468" spans="1:16">
      <c r="A5468" t="s">
        <v>10969</v>
      </c>
      <c r="B5468" t="s">
        <v>10970</v>
      </c>
      <c r="C5468">
        <v>102.03489685</v>
      </c>
      <c r="D5468" t="s">
        <v>37</v>
      </c>
      <c r="E5468">
        <v>790721.34606167499</v>
      </c>
      <c r="F5468">
        <v>9639349.9048916195</v>
      </c>
      <c r="G5468">
        <f>IF(C5468="","",VLOOKUP(C5468,Classes_detaillees!B:D,Classes_detaillees!C$1,TRUE))</f>
        <v>105</v>
      </c>
      <c r="H5468">
        <f>IF(C5468="","",VLOOKUP(C5468,Classes_finales!B:D,Classes_finales!C$1,TRUE))</f>
        <v>80</v>
      </c>
      <c r="I5468">
        <f t="shared" si="85"/>
        <v>20</v>
      </c>
      <c r="J5468" s="31">
        <f>Classes_finales!$W$30*C5468^3+Classes_finales!$W$31*C5468^2+Classes_finales!$W$32*C5468+Classes_finales!$W$33</f>
        <v>6.9865985528137138</v>
      </c>
      <c r="K5468">
        <f>IF(OR(C5468&lt;10,C5468&gt;450),0,IF(H5468&gt;=MAX(Classes_finales!D:D),$M$1,Donnees_SIG!J5468))</f>
        <v>7.914299999999999</v>
      </c>
      <c r="P5468" t="s">
        <v>39</v>
      </c>
    </row>
    <row r="5469" spans="1:16">
      <c r="A5469" t="s">
        <v>10971</v>
      </c>
      <c r="B5469" t="s">
        <v>10972</v>
      </c>
      <c r="C5469">
        <v>107.48819733000001</v>
      </c>
      <c r="D5469" t="s">
        <v>37</v>
      </c>
      <c r="E5469">
        <v>791028.89962310495</v>
      </c>
      <c r="F5469">
        <v>9637594.8654813804</v>
      </c>
      <c r="G5469">
        <f>IF(C5469="","",VLOOKUP(C5469,Classes_detaillees!B:D,Classes_detaillees!C$1,TRUE))</f>
        <v>110</v>
      </c>
      <c r="H5469">
        <f>IF(C5469="","",VLOOKUP(C5469,Classes_finales!B:D,Classes_finales!C$1,TRUE))</f>
        <v>80</v>
      </c>
      <c r="I5469">
        <f t="shared" si="85"/>
        <v>20</v>
      </c>
      <c r="J5469" s="31">
        <f>Classes_finales!$W$30*C5469^3+Classes_finales!$W$31*C5469^2+Classes_finales!$W$32*C5469+Classes_finales!$W$33</f>
        <v>6.2187913494732996</v>
      </c>
      <c r="K5469">
        <f>IF(OR(C5469&lt;10,C5469&gt;450),0,IF(H5469&gt;=MAX(Classes_finales!D:D),$M$1,Donnees_SIG!J5469))</f>
        <v>7.914299999999999</v>
      </c>
      <c r="P5469" t="s">
        <v>39</v>
      </c>
    </row>
    <row r="5470" spans="1:16">
      <c r="A5470" t="s">
        <v>10973</v>
      </c>
      <c r="B5470" s="31" t="s">
        <v>10974</v>
      </c>
      <c r="C5470">
        <v>142.92430114999999</v>
      </c>
      <c r="D5470" t="s">
        <v>37</v>
      </c>
      <c r="E5470">
        <v>792099.58101021498</v>
      </c>
      <c r="F5470">
        <v>9638611.5796973296</v>
      </c>
      <c r="G5470">
        <f>IF(C5470="","",VLOOKUP(C5470,Classes_detaillees!B:D,Classes_detaillees!C$1,TRUE))</f>
        <v>145</v>
      </c>
      <c r="H5470">
        <f>IF(C5470="","",VLOOKUP(C5470,Classes_finales!B:D,Classes_finales!C$1,TRUE))</f>
        <v>80</v>
      </c>
      <c r="I5470">
        <f t="shared" si="85"/>
        <v>20</v>
      </c>
      <c r="J5470" s="31">
        <f>Classes_finales!$W$30*C5470^3+Classes_finales!$W$31*C5470^2+Classes_finales!$W$32*C5470+Classes_finales!$W$33</f>
        <v>-5.7964355847058187</v>
      </c>
      <c r="K5470">
        <f>IF(OR(C5470&lt;10,C5470&gt;450),0,IF(H5470&gt;=MAX(Classes_finales!D:D),$M$1,Donnees_SIG!J5470))</f>
        <v>7.914299999999999</v>
      </c>
      <c r="P5470" t="s">
        <v>39</v>
      </c>
    </row>
    <row r="5471" spans="1:16">
      <c r="A5471" t="s">
        <v>10975</v>
      </c>
      <c r="B5471" t="s">
        <v>10976</v>
      </c>
      <c r="C5471">
        <v>129.16940308</v>
      </c>
      <c r="D5471" t="s">
        <v>37</v>
      </c>
      <c r="E5471">
        <v>792092.35510454106</v>
      </c>
      <c r="F5471">
        <v>9638565.1025645901</v>
      </c>
      <c r="G5471">
        <f>IF(C5471="","",VLOOKUP(C5471,Classes_detaillees!B:D,Classes_detaillees!C$1,TRUE))</f>
        <v>130</v>
      </c>
      <c r="H5471">
        <f>IF(C5471="","",VLOOKUP(C5471,Classes_finales!B:D,Classes_finales!C$1,TRUE))</f>
        <v>80</v>
      </c>
      <c r="I5471">
        <f t="shared" si="85"/>
        <v>20</v>
      </c>
      <c r="J5471" s="31">
        <f>Classes_finales!$W$30*C5471^3+Classes_finales!$W$31*C5471^2+Classes_finales!$W$32*C5471+Classes_finales!$W$33</f>
        <v>0.47531094335916757</v>
      </c>
      <c r="K5471">
        <f>IF(OR(C5471&lt;10,C5471&gt;450),0,IF(H5471&gt;=MAX(Classes_finales!D:D),$M$1,Donnees_SIG!J5471))</f>
        <v>7.914299999999999</v>
      </c>
      <c r="P5471" t="s">
        <v>39</v>
      </c>
    </row>
    <row r="5472" spans="1:16">
      <c r="A5472" t="s">
        <v>10977</v>
      </c>
      <c r="B5472" t="s">
        <v>10978</v>
      </c>
      <c r="C5472">
        <v>49.134998322000001</v>
      </c>
      <c r="D5472" t="s">
        <v>37</v>
      </c>
      <c r="E5472">
        <v>790522.13122476696</v>
      </c>
      <c r="F5472">
        <v>9638045.2150145005</v>
      </c>
      <c r="G5472">
        <f>IF(C5472="","",VLOOKUP(C5472,Classes_detaillees!B:D,Classes_detaillees!C$1,TRUE))</f>
        <v>50</v>
      </c>
      <c r="H5472">
        <f>IF(C5472="","",VLOOKUP(C5472,Classes_finales!B:D,Classes_finales!C$1,TRUE))</f>
        <v>50</v>
      </c>
      <c r="I5472">
        <f t="shared" si="85"/>
        <v>20</v>
      </c>
      <c r="J5472" s="31">
        <f>Classes_finales!$W$30*C5472^3+Classes_finales!$W$31*C5472^2+Classes_finales!$W$32*C5472+Classes_finales!$W$33</f>
        <v>5.2569456491072764</v>
      </c>
      <c r="K5472">
        <f>IF(OR(C5472&lt;10,C5472&gt;450),0,IF(H5472&gt;=MAX(Classes_finales!D:D),$M$1,Donnees_SIG!J5472))</f>
        <v>5.2569456491072764</v>
      </c>
      <c r="P5472" t="s">
        <v>39</v>
      </c>
    </row>
    <row r="5473" spans="1:16">
      <c r="A5473" t="s">
        <v>10979</v>
      </c>
      <c r="B5473" t="s">
        <v>10980</v>
      </c>
      <c r="C5473">
        <v>40.160598755000002</v>
      </c>
      <c r="D5473" t="s">
        <v>37</v>
      </c>
      <c r="E5473">
        <v>790390.997572858</v>
      </c>
      <c r="F5473">
        <v>9637619.4894784894</v>
      </c>
      <c r="G5473">
        <f>IF(C5473="","",VLOOKUP(C5473,Classes_detaillees!B:D,Classes_detaillees!C$1,TRUE))</f>
        <v>45</v>
      </c>
      <c r="H5473">
        <f>IF(C5473="","",VLOOKUP(C5473,Classes_finales!B:D,Classes_finales!C$1,TRUE))</f>
        <v>50</v>
      </c>
      <c r="I5473">
        <f t="shared" si="85"/>
        <v>20</v>
      </c>
      <c r="J5473" s="31">
        <f>Classes_finales!$W$30*C5473^3+Classes_finales!$W$31*C5473^2+Classes_finales!$W$32*C5473+Classes_finales!$W$33</f>
        <v>4.0602807283243454</v>
      </c>
      <c r="K5473">
        <f>IF(OR(C5473&lt;10,C5473&gt;450),0,IF(H5473&gt;=MAX(Classes_finales!D:D),$M$1,Donnees_SIG!J5473))</f>
        <v>4.0602807283243454</v>
      </c>
      <c r="P5473" t="s">
        <v>39</v>
      </c>
    </row>
    <row r="5474" spans="1:16">
      <c r="A5474" t="s">
        <v>10981</v>
      </c>
      <c r="B5474" t="s">
        <v>10982</v>
      </c>
      <c r="C5474">
        <v>30.516099929999999</v>
      </c>
      <c r="D5474" t="s">
        <v>37</v>
      </c>
      <c r="E5474">
        <v>791692.80620210397</v>
      </c>
      <c r="F5474">
        <v>9637622.6314344704</v>
      </c>
      <c r="G5474">
        <f>IF(C5474="","",VLOOKUP(C5474,Classes_detaillees!B:D,Classes_detaillees!C$1,TRUE))</f>
        <v>35</v>
      </c>
      <c r="H5474">
        <f>IF(C5474="","",VLOOKUP(C5474,Classes_finales!B:D,Classes_finales!C$1,TRUE))</f>
        <v>35</v>
      </c>
      <c r="I5474">
        <f t="shared" si="85"/>
        <v>20</v>
      </c>
      <c r="J5474" s="31">
        <f>Classes_finales!$W$30*C5474^3+Classes_finales!$W$31*C5474^2+Classes_finales!$W$32*C5474+Classes_finales!$W$33</f>
        <v>2.7390256748534516</v>
      </c>
      <c r="K5474">
        <f>IF(OR(C5474&lt;10,C5474&gt;450),0,IF(H5474&gt;=MAX(Classes_finales!D:D),$M$1,Donnees_SIG!J5474))</f>
        <v>2.7390256748534516</v>
      </c>
      <c r="P5474" t="s">
        <v>39</v>
      </c>
    </row>
    <row r="5475" spans="1:16">
      <c r="A5475" t="s">
        <v>10983</v>
      </c>
      <c r="B5475" t="s">
        <v>10984</v>
      </c>
      <c r="C5475">
        <v>86.551597595000004</v>
      </c>
      <c r="D5475" t="s">
        <v>37</v>
      </c>
      <c r="E5475">
        <v>790711.37005480903</v>
      </c>
      <c r="F5475">
        <v>9638638.9243733902</v>
      </c>
      <c r="G5475">
        <f>IF(C5475="","",VLOOKUP(C5475,Classes_detaillees!B:D,Classes_detaillees!C$1,TRUE))</f>
        <v>90</v>
      </c>
      <c r="H5475">
        <f>IF(C5475="","",VLOOKUP(C5475,Classes_finales!B:D,Classes_finales!C$1,TRUE))</f>
        <v>80</v>
      </c>
      <c r="I5475">
        <f t="shared" si="85"/>
        <v>20</v>
      </c>
      <c r="J5475" s="31">
        <f>Classes_finales!$W$30*C5475^3+Classes_finales!$W$31*C5475^2+Classes_finales!$W$32*C5475+Classes_finales!$W$33</f>
        <v>7.9602095184414861</v>
      </c>
      <c r="K5475">
        <f>IF(OR(C5475&lt;10,C5475&gt;450),0,IF(H5475&gt;=MAX(Classes_finales!D:D),$M$1,Donnees_SIG!J5475))</f>
        <v>7.914299999999999</v>
      </c>
      <c r="P5475" t="s">
        <v>39</v>
      </c>
    </row>
    <row r="5476" spans="1:16">
      <c r="A5476" t="s">
        <v>10985</v>
      </c>
      <c r="B5476" t="s">
        <v>10986</v>
      </c>
      <c r="C5476">
        <v>50.429401398000003</v>
      </c>
      <c r="D5476" t="s">
        <v>37</v>
      </c>
      <c r="E5476">
        <v>790097.03171307896</v>
      </c>
      <c r="F5476">
        <v>9637646.5879628193</v>
      </c>
      <c r="G5476">
        <f>IF(C5476="","",VLOOKUP(C5476,Classes_detaillees!B:D,Classes_detaillees!C$1,TRUE))</f>
        <v>55</v>
      </c>
      <c r="H5476">
        <f>IF(C5476="","",VLOOKUP(C5476,Classes_finales!B:D,Classes_finales!C$1,TRUE))</f>
        <v>60</v>
      </c>
      <c r="I5476">
        <f t="shared" si="85"/>
        <v>20</v>
      </c>
      <c r="J5476" s="31">
        <f>Classes_finales!$W$30*C5476^3+Classes_finales!$W$31*C5476^2+Classes_finales!$W$32*C5476+Classes_finales!$W$33</f>
        <v>5.4216419454493678</v>
      </c>
      <c r="K5476">
        <f>IF(OR(C5476&lt;10,C5476&gt;450),0,IF(H5476&gt;=MAX(Classes_finales!D:D),$M$1,Donnees_SIG!J5476))</f>
        <v>5.4216419454493678</v>
      </c>
      <c r="P5476" t="s">
        <v>39</v>
      </c>
    </row>
    <row r="5477" spans="1:16">
      <c r="A5477" t="s">
        <v>10987</v>
      </c>
      <c r="B5477" t="s">
        <v>10988</v>
      </c>
      <c r="C5477">
        <v>124.4355011</v>
      </c>
      <c r="D5477" t="s">
        <v>37</v>
      </c>
      <c r="E5477">
        <v>790570.27629836299</v>
      </c>
      <c r="F5477">
        <v>9638177.0667961407</v>
      </c>
      <c r="G5477">
        <f>IF(C5477="","",VLOOKUP(C5477,Classes_detaillees!B:D,Classes_detaillees!C$1,TRUE))</f>
        <v>125</v>
      </c>
      <c r="H5477">
        <f>IF(C5477="","",VLOOKUP(C5477,Classes_finales!B:D,Classes_finales!C$1,TRUE))</f>
        <v>80</v>
      </c>
      <c r="I5477">
        <f t="shared" si="85"/>
        <v>20</v>
      </c>
      <c r="J5477" s="31">
        <f>Classes_finales!$W$30*C5477^3+Classes_finales!$W$31*C5477^2+Classes_finales!$W$32*C5477+Classes_finales!$W$33</f>
        <v>2.1322380412502473</v>
      </c>
      <c r="K5477">
        <f>IF(OR(C5477&lt;10,C5477&gt;450),0,IF(H5477&gt;=MAX(Classes_finales!D:D),$M$1,Donnees_SIG!J5477))</f>
        <v>7.914299999999999</v>
      </c>
      <c r="P5477" t="s">
        <v>39</v>
      </c>
    </row>
    <row r="5478" spans="1:16">
      <c r="A5478" t="s">
        <v>10989</v>
      </c>
      <c r="B5478" t="s">
        <v>10990</v>
      </c>
      <c r="C5478">
        <v>126.89649962999999</v>
      </c>
      <c r="D5478" t="s">
        <v>37</v>
      </c>
      <c r="E5478">
        <v>790534.382876641</v>
      </c>
      <c r="F5478">
        <v>9638743.4377216902</v>
      </c>
      <c r="G5478">
        <f>IF(C5478="","",VLOOKUP(C5478,Classes_detaillees!B:D,Classes_detaillees!C$1,TRUE))</f>
        <v>130</v>
      </c>
      <c r="H5478">
        <f>IF(C5478="","",VLOOKUP(C5478,Classes_finales!B:D,Classes_finales!C$1,TRUE))</f>
        <v>80</v>
      </c>
      <c r="I5478">
        <f t="shared" si="85"/>
        <v>20</v>
      </c>
      <c r="J5478" s="31">
        <f>Classes_finales!$W$30*C5478^3+Classes_finales!$W$31*C5478^2+Classes_finales!$W$32*C5478+Classes_finales!$W$33</f>
        <v>1.3011182316192724</v>
      </c>
      <c r="K5478">
        <f>IF(OR(C5478&lt;10,C5478&gt;450),0,IF(H5478&gt;=MAX(Classes_finales!D:D),$M$1,Donnees_SIG!J5478))</f>
        <v>7.914299999999999</v>
      </c>
      <c r="P5478" t="s">
        <v>39</v>
      </c>
    </row>
    <row r="5479" spans="1:16">
      <c r="A5479" t="s">
        <v>10991</v>
      </c>
      <c r="B5479" t="s">
        <v>10992</v>
      </c>
      <c r="C5479">
        <v>44.753501892000003</v>
      </c>
      <c r="D5479" t="s">
        <v>37</v>
      </c>
      <c r="E5479">
        <v>786051.98823019397</v>
      </c>
      <c r="F5479">
        <v>9636400.1684198994</v>
      </c>
      <c r="G5479">
        <f>IF(C5479="","",VLOOKUP(C5479,Classes_detaillees!B:D,Classes_detaillees!C$1,TRUE))</f>
        <v>45</v>
      </c>
      <c r="H5479">
        <f>IF(C5479="","",VLOOKUP(C5479,Classes_finales!B:D,Classes_finales!C$1,TRUE))</f>
        <v>50</v>
      </c>
      <c r="I5479">
        <f t="shared" si="85"/>
        <v>20</v>
      </c>
      <c r="J5479" s="31">
        <f>Classes_finales!$W$30*C5479^3+Classes_finales!$W$31*C5479^2+Classes_finales!$W$32*C5479+Classes_finales!$W$33</f>
        <v>4.6823870712851718</v>
      </c>
      <c r="K5479">
        <f>IF(OR(C5479&lt;10,C5479&gt;450),0,IF(H5479&gt;=MAX(Classes_finales!D:D),$M$1,Donnees_SIG!J5479))</f>
        <v>4.6823870712851718</v>
      </c>
      <c r="P5479" t="s">
        <v>39</v>
      </c>
    </row>
    <row r="5480" spans="1:16">
      <c r="A5480" t="s">
        <v>10993</v>
      </c>
      <c r="B5480" s="31" t="s">
        <v>10994</v>
      </c>
      <c r="C5480">
        <v>72.189697265999996</v>
      </c>
      <c r="D5480" t="s">
        <v>37</v>
      </c>
      <c r="E5480">
        <v>790370.78546000901</v>
      </c>
      <c r="F5480">
        <v>9637907.4886590391</v>
      </c>
      <c r="G5480">
        <f>IF(C5480="","",VLOOKUP(C5480,Classes_detaillees!B:D,Classes_detaillees!C$1,TRUE))</f>
        <v>75</v>
      </c>
      <c r="H5480">
        <f>IF(C5480="","",VLOOKUP(C5480,Classes_finales!B:D,Classes_finales!C$1,TRUE))</f>
        <v>80</v>
      </c>
      <c r="I5480">
        <f t="shared" si="85"/>
        <v>20</v>
      </c>
      <c r="J5480" s="31">
        <f>Classes_finales!$W$30*C5480^3+Classes_finales!$W$31*C5480^2+Classes_finales!$W$32*C5480+Classes_finales!$W$33</f>
        <v>7.5707500058504529</v>
      </c>
      <c r="K5480">
        <f>IF(OR(C5480&lt;10,C5480&gt;450),0,IF(H5480&gt;=MAX(Classes_finales!D:D),$M$1,Donnees_SIG!J5480))</f>
        <v>7.914299999999999</v>
      </c>
      <c r="P5480" t="s">
        <v>39</v>
      </c>
    </row>
    <row r="5481" spans="1:16">
      <c r="A5481" t="s">
        <v>10995</v>
      </c>
      <c r="B5481" s="31" t="s">
        <v>10996</v>
      </c>
      <c r="C5481">
        <v>69.872703552000004</v>
      </c>
      <c r="D5481" t="s">
        <v>37</v>
      </c>
      <c r="E5481">
        <v>791953.99557141901</v>
      </c>
      <c r="F5481">
        <v>9638324.84042909</v>
      </c>
      <c r="G5481">
        <f>IF(C5481="","",VLOOKUP(C5481,Classes_detaillees!B:D,Classes_detaillees!C$1,TRUE))</f>
        <v>70</v>
      </c>
      <c r="H5481">
        <f>IF(C5481="","",VLOOKUP(C5481,Classes_finales!B:D,Classes_finales!C$1,TRUE))</f>
        <v>70</v>
      </c>
      <c r="I5481">
        <f t="shared" si="85"/>
        <v>20</v>
      </c>
      <c r="J5481" s="31">
        <f>Classes_finales!$W$30*C5481^3+Classes_finales!$W$31*C5481^2+Classes_finales!$W$32*C5481+Classes_finales!$W$33</f>
        <v>7.4162423143206695</v>
      </c>
      <c r="K5481">
        <f>IF(OR(C5481&lt;10,C5481&gt;450),0,IF(H5481&gt;=MAX(Classes_finales!D:D),$M$1,Donnees_SIG!J5481))</f>
        <v>7.4162423143206695</v>
      </c>
      <c r="P5481" t="s">
        <v>39</v>
      </c>
    </row>
    <row r="5482" spans="1:16">
      <c r="A5482" t="s">
        <v>10997</v>
      </c>
      <c r="B5482" t="s">
        <v>10998</v>
      </c>
      <c r="C5482">
        <v>85.237297057999996</v>
      </c>
      <c r="D5482" t="s">
        <v>37</v>
      </c>
      <c r="E5482">
        <v>791554.10981201194</v>
      </c>
      <c r="F5482">
        <v>9639331.9584933091</v>
      </c>
      <c r="G5482">
        <f>IF(C5482="","",VLOOKUP(C5482,Classes_detaillees!B:D,Classes_detaillees!C$1,TRUE))</f>
        <v>90</v>
      </c>
      <c r="H5482">
        <f>IF(C5482="","",VLOOKUP(C5482,Classes_finales!B:D,Classes_finales!C$1,TRUE))</f>
        <v>80</v>
      </c>
      <c r="I5482">
        <f t="shared" si="85"/>
        <v>20</v>
      </c>
      <c r="J5482" s="31">
        <f>Classes_finales!$W$30*C5482^3+Classes_finales!$W$31*C5482^2+Classes_finales!$W$32*C5482+Classes_finales!$W$33</f>
        <v>7.9705194617139234</v>
      </c>
      <c r="K5482">
        <f>IF(OR(C5482&lt;10,C5482&gt;450),0,IF(H5482&gt;=MAX(Classes_finales!D:D),$M$1,Donnees_SIG!J5482))</f>
        <v>7.914299999999999</v>
      </c>
      <c r="P5482" t="s">
        <v>39</v>
      </c>
    </row>
    <row r="5483" spans="1:16">
      <c r="A5483" t="s">
        <v>10999</v>
      </c>
      <c r="B5483" s="31" t="s">
        <v>11000</v>
      </c>
      <c r="C5483">
        <v>15.217399597</v>
      </c>
      <c r="D5483" t="s">
        <v>37</v>
      </c>
      <c r="E5483">
        <v>789937.88446242095</v>
      </c>
      <c r="F5483">
        <v>9637454.0001467206</v>
      </c>
      <c r="G5483">
        <f>IF(C5483="","",VLOOKUP(C5483,Classes_detaillees!B:D,Classes_detaillees!C$1,TRUE))</f>
        <v>20</v>
      </c>
      <c r="H5483">
        <f>IF(C5483="","",VLOOKUP(C5483,Classes_finales!B:D,Classes_finales!C$1,TRUE))</f>
        <v>30</v>
      </c>
      <c r="I5483">
        <f t="shared" si="85"/>
        <v>20</v>
      </c>
      <c r="J5483" s="31">
        <f>Classes_finales!$W$30*C5483^3+Classes_finales!$W$31*C5483^2+Classes_finales!$W$32*C5483+Classes_finales!$W$33</f>
        <v>0.82714475177467084</v>
      </c>
      <c r="K5483">
        <f>IF(OR(C5483&lt;10,C5483&gt;450),0,IF(H5483&gt;=MAX(Classes_finales!D:D),$M$1,Donnees_SIG!J5483))</f>
        <v>0.82714475177467084</v>
      </c>
      <c r="P5483" t="s">
        <v>39</v>
      </c>
    </row>
    <row r="5484" spans="1:16">
      <c r="A5484" t="s">
        <v>11001</v>
      </c>
      <c r="B5484" s="31" t="s">
        <v>11002</v>
      </c>
      <c r="C5484">
        <v>82.034698485999996</v>
      </c>
      <c r="D5484" t="s">
        <v>37</v>
      </c>
      <c r="E5484">
        <v>793050.00489291397</v>
      </c>
      <c r="F5484">
        <v>9639476.8393666409</v>
      </c>
      <c r="G5484">
        <f>IF(C5484="","",VLOOKUP(C5484,Classes_detaillees!B:D,Classes_detaillees!C$1,TRUE))</f>
        <v>85</v>
      </c>
      <c r="H5484">
        <f>IF(C5484="","",VLOOKUP(C5484,Classes_finales!B:D,Classes_finales!C$1,TRUE))</f>
        <v>80</v>
      </c>
      <c r="I5484">
        <f t="shared" si="85"/>
        <v>20</v>
      </c>
      <c r="J5484" s="31">
        <f>Classes_finales!$W$30*C5484^3+Classes_finales!$W$31*C5484^2+Classes_finales!$W$32*C5484+Classes_finales!$W$33</f>
        <v>7.9540315247358198</v>
      </c>
      <c r="K5484">
        <f>IF(OR(C5484&lt;10,C5484&gt;450),0,IF(H5484&gt;=MAX(Classes_finales!D:D),$M$1,Donnees_SIG!J5484))</f>
        <v>7.914299999999999</v>
      </c>
      <c r="P5484" t="s">
        <v>39</v>
      </c>
    </row>
    <row r="5485" spans="1:16">
      <c r="A5485" t="s">
        <v>11003</v>
      </c>
      <c r="B5485" t="s">
        <v>11004</v>
      </c>
      <c r="C5485">
        <v>138.64830017</v>
      </c>
      <c r="D5485" t="s">
        <v>37</v>
      </c>
      <c r="E5485">
        <v>790300.26433173602</v>
      </c>
      <c r="F5485">
        <v>9638971.3250091299</v>
      </c>
      <c r="G5485">
        <f>IF(C5485="","",VLOOKUP(C5485,Classes_detaillees!B:D,Classes_detaillees!C$1,TRUE))</f>
        <v>140</v>
      </c>
      <c r="H5485">
        <f>IF(C5485="","",VLOOKUP(C5485,Classes_finales!B:D,Classes_finales!C$1,TRUE))</f>
        <v>80</v>
      </c>
      <c r="I5485">
        <f t="shared" si="85"/>
        <v>20</v>
      </c>
      <c r="J5485" s="31">
        <f>Classes_finales!$W$30*C5485^3+Classes_finales!$W$31*C5485^2+Classes_finales!$W$32*C5485+Classes_finales!$W$33</f>
        <v>-3.6029383949850655</v>
      </c>
      <c r="K5485">
        <f>IF(OR(C5485&lt;10,C5485&gt;450),0,IF(H5485&gt;=MAX(Classes_finales!D:D),$M$1,Donnees_SIG!J5485))</f>
        <v>7.914299999999999</v>
      </c>
      <c r="P5485" t="s">
        <v>39</v>
      </c>
    </row>
    <row r="5486" spans="1:16">
      <c r="A5486" t="s">
        <v>11005</v>
      </c>
      <c r="B5486" t="s">
        <v>11006</v>
      </c>
      <c r="C5486">
        <v>69.163497925000001</v>
      </c>
      <c r="D5486" t="s">
        <v>37</v>
      </c>
      <c r="E5486">
        <v>790432.28751009004</v>
      </c>
      <c r="F5486">
        <v>9637789.1168611795</v>
      </c>
      <c r="G5486">
        <f>IF(C5486="","",VLOOKUP(C5486,Classes_detaillees!B:D,Classes_detaillees!C$1,TRUE))</f>
        <v>70</v>
      </c>
      <c r="H5486">
        <f>IF(C5486="","",VLOOKUP(C5486,Classes_finales!B:D,Classes_finales!C$1,TRUE))</f>
        <v>70</v>
      </c>
      <c r="I5486">
        <f t="shared" si="85"/>
        <v>20</v>
      </c>
      <c r="J5486" s="31">
        <f>Classes_finales!$W$30*C5486^3+Classes_finales!$W$31*C5486^2+Classes_finales!$W$32*C5486+Classes_finales!$W$33</f>
        <v>7.3646042380472014</v>
      </c>
      <c r="K5486">
        <f>IF(OR(C5486&lt;10,C5486&gt;450),0,IF(H5486&gt;=MAX(Classes_finales!D:D),$M$1,Donnees_SIG!J5486))</f>
        <v>7.3646042380472014</v>
      </c>
      <c r="P5486" t="s">
        <v>39</v>
      </c>
    </row>
    <row r="5487" spans="1:16">
      <c r="A5487" t="s">
        <v>11007</v>
      </c>
      <c r="B5487" t="s">
        <v>11008</v>
      </c>
      <c r="C5487">
        <v>81.325103760000005</v>
      </c>
      <c r="D5487" t="s">
        <v>37</v>
      </c>
      <c r="E5487">
        <v>783515.01736279204</v>
      </c>
      <c r="F5487">
        <v>9636987.0341958608</v>
      </c>
      <c r="G5487">
        <f>IF(C5487="","",VLOOKUP(C5487,Classes_detaillees!B:D,Classes_detaillees!C$1,TRUE))</f>
        <v>85</v>
      </c>
      <c r="H5487">
        <f>IF(C5487="","",VLOOKUP(C5487,Classes_finales!B:D,Classes_finales!C$1,TRUE))</f>
        <v>80</v>
      </c>
      <c r="I5487">
        <f t="shared" si="85"/>
        <v>20</v>
      </c>
      <c r="J5487" s="31">
        <f>Classes_finales!$W$30*C5487^3+Classes_finales!$W$31*C5487^2+Classes_finales!$W$32*C5487+Classes_finales!$W$33</f>
        <v>7.9426832086964314</v>
      </c>
      <c r="K5487">
        <f>IF(OR(C5487&lt;10,C5487&gt;450),0,IF(H5487&gt;=MAX(Classes_finales!D:D),$M$1,Donnees_SIG!J5487))</f>
        <v>7.914299999999999</v>
      </c>
      <c r="P5487" t="s">
        <v>39</v>
      </c>
    </row>
    <row r="5488" spans="1:16">
      <c r="A5488" t="s">
        <v>11009</v>
      </c>
      <c r="B5488" t="s">
        <v>11010</v>
      </c>
      <c r="C5488">
        <v>62.054698944000002</v>
      </c>
      <c r="D5488" t="s">
        <v>37</v>
      </c>
      <c r="E5488">
        <v>790752.52870422101</v>
      </c>
      <c r="F5488">
        <v>9638321.4050720297</v>
      </c>
      <c r="G5488">
        <f>IF(C5488="","",VLOOKUP(C5488,Classes_detaillees!B:D,Classes_detaillees!C$1,TRUE))</f>
        <v>65</v>
      </c>
      <c r="H5488">
        <f>IF(C5488="","",VLOOKUP(C5488,Classes_finales!B:D,Classes_finales!C$1,TRUE))</f>
        <v>70</v>
      </c>
      <c r="I5488">
        <f t="shared" si="85"/>
        <v>20</v>
      </c>
      <c r="J5488" s="31">
        <f>Classes_finales!$W$30*C5488^3+Classes_finales!$W$31*C5488^2+Classes_finales!$W$32*C5488+Classes_finales!$W$33</f>
        <v>6.7457539263182831</v>
      </c>
      <c r="K5488">
        <f>IF(OR(C5488&lt;10,C5488&gt;450),0,IF(H5488&gt;=MAX(Classes_finales!D:D),$M$1,Donnees_SIG!J5488))</f>
        <v>6.7457539263182831</v>
      </c>
      <c r="P5488" t="s">
        <v>39</v>
      </c>
    </row>
    <row r="5489" spans="1:16">
      <c r="A5489" t="s">
        <v>11011</v>
      </c>
      <c r="B5489" s="31" t="s">
        <v>11012</v>
      </c>
      <c r="C5489">
        <v>58.826499939000001</v>
      </c>
      <c r="D5489" t="s">
        <v>37</v>
      </c>
      <c r="E5489">
        <v>784675.81527351704</v>
      </c>
      <c r="F5489">
        <v>9636222.6068101209</v>
      </c>
      <c r="G5489">
        <f>IF(C5489="","",VLOOKUP(C5489,Classes_detaillees!B:D,Classes_detaillees!C$1,TRUE))</f>
        <v>60</v>
      </c>
      <c r="H5489">
        <f>IF(C5489="","",VLOOKUP(C5489,Classes_finales!B:D,Classes_finales!C$1,TRUE))</f>
        <v>60</v>
      </c>
      <c r="I5489">
        <f t="shared" si="85"/>
        <v>20</v>
      </c>
      <c r="J5489" s="31">
        <f>Classes_finales!$W$30*C5489^3+Classes_finales!$W$31*C5489^2+Classes_finales!$W$32*C5489+Classes_finales!$W$33</f>
        <v>6.4113042208455138</v>
      </c>
      <c r="K5489">
        <f>IF(OR(C5489&lt;10,C5489&gt;450),0,IF(H5489&gt;=MAX(Classes_finales!D:D),$M$1,Donnees_SIG!J5489))</f>
        <v>6.4113042208455138</v>
      </c>
      <c r="P5489" t="s">
        <v>39</v>
      </c>
    </row>
    <row r="5490" spans="1:16">
      <c r="A5490" t="s">
        <v>11013</v>
      </c>
      <c r="B5490" s="31" t="s">
        <v>11014</v>
      </c>
      <c r="C5490">
        <v>107.27120209</v>
      </c>
      <c r="D5490" t="s">
        <v>37</v>
      </c>
      <c r="E5490">
        <v>792140.31275504397</v>
      </c>
      <c r="F5490">
        <v>9638567.1480809301</v>
      </c>
      <c r="G5490">
        <f>IF(C5490="","",VLOOKUP(C5490,Classes_detaillees!B:D,Classes_detaillees!C$1,TRUE))</f>
        <v>110</v>
      </c>
      <c r="H5490">
        <f>IF(C5490="","",VLOOKUP(C5490,Classes_finales!B:D,Classes_finales!C$1,TRUE))</f>
        <v>80</v>
      </c>
      <c r="I5490">
        <f t="shared" si="85"/>
        <v>20</v>
      </c>
      <c r="J5490" s="31">
        <f>Classes_finales!$W$30*C5490^3+Classes_finales!$W$31*C5490^2+Classes_finales!$W$32*C5490+Classes_finales!$W$33</f>
        <v>6.2540429968263389</v>
      </c>
      <c r="K5490">
        <f>IF(OR(C5490&lt;10,C5490&gt;450),0,IF(H5490&gt;=MAX(Classes_finales!D:D),$M$1,Donnees_SIG!J5490))</f>
        <v>7.914299999999999</v>
      </c>
      <c r="P5490" t="s">
        <v>39</v>
      </c>
    </row>
    <row r="5491" spans="1:16">
      <c r="A5491" t="s">
        <v>11015</v>
      </c>
      <c r="B5491" s="31" t="s">
        <v>11016</v>
      </c>
      <c r="C5491">
        <v>28.953399657999999</v>
      </c>
      <c r="D5491" t="s">
        <v>37</v>
      </c>
      <c r="E5491">
        <v>783357.43720635097</v>
      </c>
      <c r="F5491">
        <v>9636953.9207103699</v>
      </c>
      <c r="G5491">
        <f>IF(C5491="","",VLOOKUP(C5491,Classes_detaillees!B:D,Classes_detaillees!C$1,TRUE))</f>
        <v>30</v>
      </c>
      <c r="H5491">
        <f>IF(C5491="","",VLOOKUP(C5491,Classes_finales!B:D,Classes_finales!C$1,TRUE))</f>
        <v>30</v>
      </c>
      <c r="I5491">
        <f t="shared" si="85"/>
        <v>20</v>
      </c>
      <c r="J5491" s="31">
        <f>Classes_finales!$W$30*C5491^3+Classes_finales!$W$31*C5491^2+Classes_finales!$W$32*C5491+Classes_finales!$W$33</f>
        <v>2.5285746911145206</v>
      </c>
      <c r="K5491">
        <f>IF(OR(C5491&lt;10,C5491&gt;450),0,IF(H5491&gt;=MAX(Classes_finales!D:D),$M$1,Donnees_SIG!J5491))</f>
        <v>2.5285746911145206</v>
      </c>
      <c r="P5491" t="s">
        <v>39</v>
      </c>
    </row>
    <row r="5492" spans="1:16">
      <c r="A5492" t="s">
        <v>11017</v>
      </c>
      <c r="B5492" t="s">
        <v>11018</v>
      </c>
      <c r="C5492">
        <v>189.14819335999999</v>
      </c>
      <c r="D5492" t="s">
        <v>37</v>
      </c>
      <c r="E5492">
        <v>790554.09989184502</v>
      </c>
      <c r="F5492">
        <v>9637749.1768449396</v>
      </c>
      <c r="G5492">
        <f>IF(C5492="","",VLOOKUP(C5492,Classes_detaillees!B:D,Classes_detaillees!C$1,TRUE))</f>
        <v>190</v>
      </c>
      <c r="H5492">
        <f>IF(C5492="","",VLOOKUP(C5492,Classes_finales!B:D,Classes_finales!C$1,TRUE))</f>
        <v>80</v>
      </c>
      <c r="I5492">
        <f t="shared" si="85"/>
        <v>20</v>
      </c>
      <c r="J5492" s="31">
        <f>Classes_finales!$W$30*C5492^3+Classes_finales!$W$31*C5492^2+Classes_finales!$W$32*C5492+Classes_finales!$W$33</f>
        <v>-46.348927891509497</v>
      </c>
      <c r="K5492">
        <f>IF(OR(C5492&lt;10,C5492&gt;450),0,IF(H5492&gt;=MAX(Classes_finales!D:D),$M$1,Donnees_SIG!J5492))</f>
        <v>7.914299999999999</v>
      </c>
      <c r="P5492" t="s">
        <v>39</v>
      </c>
    </row>
    <row r="5493" spans="1:16">
      <c r="A5493" t="s">
        <v>11019</v>
      </c>
      <c r="B5493" s="31" t="s">
        <v>11020</v>
      </c>
      <c r="C5493">
        <v>212.64120482999999</v>
      </c>
      <c r="D5493" t="s">
        <v>37</v>
      </c>
      <c r="E5493">
        <v>790367.12318744499</v>
      </c>
      <c r="F5493">
        <v>9637462.8673620094</v>
      </c>
      <c r="G5493">
        <f>IF(C5493="","",VLOOKUP(C5493,Classes_detaillees!B:D,Classes_detaillees!C$1,TRUE))</f>
        <v>215</v>
      </c>
      <c r="H5493">
        <f>IF(C5493="","",VLOOKUP(C5493,Classes_finales!B:D,Classes_finales!C$1,TRUE))</f>
        <v>80</v>
      </c>
      <c r="I5493">
        <f t="shared" si="85"/>
        <v>20</v>
      </c>
      <c r="J5493" s="31">
        <f>Classes_finales!$W$30*C5493^3+Classes_finales!$W$31*C5493^2+Classes_finales!$W$32*C5493+Classes_finales!$W$33</f>
        <v>-81.199488676095712</v>
      </c>
      <c r="K5493">
        <f>IF(OR(C5493&lt;10,C5493&gt;450),0,IF(H5493&gt;=MAX(Classes_finales!D:D),$M$1,Donnees_SIG!J5493))</f>
        <v>7.914299999999999</v>
      </c>
      <c r="P5493" t="s">
        <v>39</v>
      </c>
    </row>
    <row r="5494" spans="1:16">
      <c r="A5494" t="s">
        <v>11021</v>
      </c>
      <c r="B5494" s="31" t="s">
        <v>11022</v>
      </c>
      <c r="C5494">
        <v>233.94630432</v>
      </c>
      <c r="D5494" t="s">
        <v>37</v>
      </c>
      <c r="E5494">
        <v>791612.87684809405</v>
      </c>
      <c r="F5494">
        <v>9638536.9760137592</v>
      </c>
      <c r="G5494">
        <f>IF(C5494="","",VLOOKUP(C5494,Classes_detaillees!B:D,Classes_detaillees!C$1,TRUE))</f>
        <v>235</v>
      </c>
      <c r="H5494">
        <f>IF(C5494="","",VLOOKUP(C5494,Classes_finales!B:D,Classes_finales!C$1,TRUE))</f>
        <v>80</v>
      </c>
      <c r="I5494">
        <f t="shared" si="85"/>
        <v>20</v>
      </c>
      <c r="J5494" s="31">
        <f>Classes_finales!$W$30*C5494^3+Classes_finales!$W$31*C5494^2+Classes_finales!$W$32*C5494+Classes_finales!$W$33</f>
        <v>-122.83994485137529</v>
      </c>
      <c r="K5494">
        <f>IF(OR(C5494&lt;10,C5494&gt;450),0,IF(H5494&gt;=MAX(Classes_finales!D:D),$M$1,Donnees_SIG!J5494))</f>
        <v>7.914299999999999</v>
      </c>
      <c r="P5494" t="s">
        <v>39</v>
      </c>
    </row>
    <row r="5495" spans="1:16">
      <c r="A5495" t="s">
        <v>11023</v>
      </c>
      <c r="B5495" t="s">
        <v>11024</v>
      </c>
      <c r="C5495">
        <v>112.20980072</v>
      </c>
      <c r="D5495" t="s">
        <v>37</v>
      </c>
      <c r="E5495">
        <v>783071.48674858501</v>
      </c>
      <c r="F5495">
        <v>9636380.4387983792</v>
      </c>
      <c r="G5495">
        <f>IF(C5495="","",VLOOKUP(C5495,Classes_detaillees!B:D,Classes_detaillees!C$1,TRUE))</f>
        <v>115</v>
      </c>
      <c r="H5495">
        <f>IF(C5495="","",VLOOKUP(C5495,Classes_finales!B:D,Classes_finales!C$1,TRUE))</f>
        <v>80</v>
      </c>
      <c r="I5495">
        <f t="shared" si="85"/>
        <v>20</v>
      </c>
      <c r="J5495" s="31">
        <f>Classes_finales!$W$30*C5495^3+Classes_finales!$W$31*C5495^2+Classes_finales!$W$32*C5495+Classes_finales!$W$33</f>
        <v>5.350563903323641</v>
      </c>
      <c r="K5495">
        <f>IF(OR(C5495&lt;10,C5495&gt;450),0,IF(H5495&gt;=MAX(Classes_finales!D:D),$M$1,Donnees_SIG!J5495))</f>
        <v>7.914299999999999</v>
      </c>
      <c r="P5495" t="s">
        <v>39</v>
      </c>
    </row>
    <row r="5496" spans="1:16">
      <c r="A5496" t="s">
        <v>11025</v>
      </c>
      <c r="B5496" t="s">
        <v>11026</v>
      </c>
      <c r="C5496">
        <v>97.420097350999995</v>
      </c>
      <c r="D5496" t="s">
        <v>37</v>
      </c>
      <c r="E5496">
        <v>791738.94104161998</v>
      </c>
      <c r="F5496">
        <v>9638221.3671889193</v>
      </c>
      <c r="G5496">
        <f>IF(C5496="","",VLOOKUP(C5496,Classes_detaillees!B:D,Classes_detaillees!C$1,TRUE))</f>
        <v>100</v>
      </c>
      <c r="H5496">
        <f>IF(C5496="","",VLOOKUP(C5496,Classes_finales!B:D,Classes_finales!C$1,TRUE))</f>
        <v>80</v>
      </c>
      <c r="I5496">
        <f t="shared" si="85"/>
        <v>20</v>
      </c>
      <c r="J5496" s="31">
        <f>Classes_finales!$W$30*C5496^3+Classes_finales!$W$31*C5496^2+Classes_finales!$W$32*C5496+Classes_finales!$W$33</f>
        <v>7.4533389832953301</v>
      </c>
      <c r="K5496">
        <f>IF(OR(C5496&lt;10,C5496&gt;450),0,IF(H5496&gt;=MAX(Classes_finales!D:D),$M$1,Donnees_SIG!J5496))</f>
        <v>7.914299999999999</v>
      </c>
      <c r="P5496" t="s">
        <v>39</v>
      </c>
    </row>
    <row r="5497" spans="1:16">
      <c r="A5497" t="s">
        <v>11027</v>
      </c>
      <c r="B5497" s="31" t="s">
        <v>11028</v>
      </c>
      <c r="C5497">
        <v>27.508699416999999</v>
      </c>
      <c r="D5497" t="s">
        <v>37</v>
      </c>
      <c r="E5497">
        <v>792585.73494354403</v>
      </c>
      <c r="F5497">
        <v>9638778.1498887092</v>
      </c>
      <c r="G5497">
        <f>IF(C5497="","",VLOOKUP(C5497,Classes_detaillees!B:D,Classes_detaillees!C$1,TRUE))</f>
        <v>30</v>
      </c>
      <c r="H5497">
        <f>IF(C5497="","",VLOOKUP(C5497,Classes_finales!B:D,Classes_finales!C$1,TRUE))</f>
        <v>30</v>
      </c>
      <c r="I5497">
        <f t="shared" si="85"/>
        <v>20</v>
      </c>
      <c r="J5497" s="31">
        <f>Classes_finales!$W$30*C5497^3+Classes_finales!$W$31*C5497^2+Classes_finales!$W$32*C5497+Classes_finales!$W$33</f>
        <v>2.3360154318486783</v>
      </c>
      <c r="K5497">
        <f>IF(OR(C5497&lt;10,C5497&gt;450),0,IF(H5497&gt;=MAX(Classes_finales!D:D),$M$1,Donnees_SIG!J5497))</f>
        <v>2.3360154318486783</v>
      </c>
      <c r="P5497" t="s">
        <v>39</v>
      </c>
    </row>
    <row r="5498" spans="1:16">
      <c r="A5498" t="s">
        <v>11029</v>
      </c>
      <c r="B5498" t="s">
        <v>11030</v>
      </c>
      <c r="C5498">
        <v>49.156299591</v>
      </c>
      <c r="D5498" t="s">
        <v>37</v>
      </c>
      <c r="E5498">
        <v>791967.12386748497</v>
      </c>
      <c r="F5498">
        <v>9638580.4708550293</v>
      </c>
      <c r="G5498">
        <f>IF(C5498="","",VLOOKUP(C5498,Classes_detaillees!B:D,Classes_detaillees!C$1,TRUE))</f>
        <v>50</v>
      </c>
      <c r="H5498">
        <f>IF(C5498="","",VLOOKUP(C5498,Classes_finales!B:D,Classes_finales!C$1,TRUE))</f>
        <v>50</v>
      </c>
      <c r="I5498">
        <f t="shared" si="85"/>
        <v>20</v>
      </c>
      <c r="J5498" s="31">
        <f>Classes_finales!$W$30*C5498^3+Classes_finales!$W$31*C5498^2+Classes_finales!$W$32*C5498+Classes_finales!$W$33</f>
        <v>5.2596769652254398</v>
      </c>
      <c r="K5498">
        <f>IF(OR(C5498&lt;10,C5498&gt;450),0,IF(H5498&gt;=MAX(Classes_finales!D:D),$M$1,Donnees_SIG!J5498))</f>
        <v>5.2596769652254398</v>
      </c>
      <c r="P5498" t="s">
        <v>39</v>
      </c>
    </row>
    <row r="5499" spans="1:16">
      <c r="A5499" t="s">
        <v>11031</v>
      </c>
      <c r="B5499" s="31" t="s">
        <v>11032</v>
      </c>
      <c r="C5499">
        <v>22.639499663999999</v>
      </c>
      <c r="D5499" t="s">
        <v>37</v>
      </c>
      <c r="E5499">
        <v>791949.43596743396</v>
      </c>
      <c r="F5499">
        <v>9638576.4507302605</v>
      </c>
      <c r="G5499">
        <f>IF(C5499="","",VLOOKUP(C5499,Classes_detaillees!B:D,Classes_detaillees!C$1,TRUE))</f>
        <v>25</v>
      </c>
      <c r="H5499">
        <f>IF(C5499="","",VLOOKUP(C5499,Classes_finales!B:D,Classes_finales!C$1,TRUE))</f>
        <v>30</v>
      </c>
      <c r="I5499">
        <f t="shared" si="85"/>
        <v>20</v>
      </c>
      <c r="J5499" s="31">
        <f>Classes_finales!$W$30*C5499^3+Classes_finales!$W$31*C5499^2+Classes_finales!$W$32*C5499+Classes_finales!$W$33</f>
        <v>1.7060146821627122</v>
      </c>
      <c r="K5499">
        <f>IF(OR(C5499&lt;10,C5499&gt;450),0,IF(H5499&gt;=MAX(Classes_finales!D:D),$M$1,Donnees_SIG!J5499))</f>
        <v>1.7060146821627122</v>
      </c>
      <c r="P5499" t="s">
        <v>39</v>
      </c>
    </row>
    <row r="5500" spans="1:16">
      <c r="A5500" t="s">
        <v>11033</v>
      </c>
      <c r="B5500" t="s">
        <v>11034</v>
      </c>
      <c r="C5500">
        <v>33.443698883000003</v>
      </c>
      <c r="D5500" t="s">
        <v>37</v>
      </c>
      <c r="E5500">
        <v>791510.73612615396</v>
      </c>
      <c r="F5500">
        <v>9638416.2525710296</v>
      </c>
      <c r="G5500">
        <f>IF(C5500="","",VLOOKUP(C5500,Classes_detaillees!B:D,Classes_detaillees!C$1,TRUE))</f>
        <v>35</v>
      </c>
      <c r="H5500">
        <f>IF(C5500="","",VLOOKUP(C5500,Classes_finales!B:D,Classes_finales!C$1,TRUE))</f>
        <v>35</v>
      </c>
      <c r="I5500">
        <f t="shared" si="85"/>
        <v>20</v>
      </c>
      <c r="J5500" s="31">
        <f>Classes_finales!$W$30*C5500^3+Classes_finales!$W$31*C5500^2+Classes_finales!$W$32*C5500+Classes_finales!$W$33</f>
        <v>3.1377818233443766</v>
      </c>
      <c r="K5500">
        <f>IF(OR(C5500&lt;10,C5500&gt;450),0,IF(H5500&gt;=MAX(Classes_finales!D:D),$M$1,Donnees_SIG!J5500))</f>
        <v>3.1377818233443766</v>
      </c>
      <c r="P5500" t="s">
        <v>39</v>
      </c>
    </row>
    <row r="5501" spans="1:16">
      <c r="A5501" t="s">
        <v>11035</v>
      </c>
      <c r="B5501" t="s">
        <v>11036</v>
      </c>
      <c r="C5501">
        <v>17.844600676999999</v>
      </c>
      <c r="D5501" t="s">
        <v>37</v>
      </c>
      <c r="E5501">
        <v>789702.50229206297</v>
      </c>
      <c r="F5501">
        <v>9638813.2785259709</v>
      </c>
      <c r="G5501">
        <f>IF(C5501="","",VLOOKUP(C5501,Classes_detaillees!B:D,Classes_detaillees!C$1,TRUE))</f>
        <v>20</v>
      </c>
      <c r="H5501">
        <f>IF(C5501="","",VLOOKUP(C5501,Classes_finales!B:D,Classes_finales!C$1,TRUE))</f>
        <v>30</v>
      </c>
      <c r="I5501">
        <f t="shared" si="85"/>
        <v>20</v>
      </c>
      <c r="J5501" s="31">
        <f>Classes_finales!$W$30*C5501^3+Classes_finales!$W$31*C5501^2+Classes_finales!$W$32*C5501+Classes_finales!$W$33</f>
        <v>1.1245582368569678</v>
      </c>
      <c r="K5501">
        <f>IF(OR(C5501&lt;10,C5501&gt;450),0,IF(H5501&gt;=MAX(Classes_finales!D:D),$M$1,Donnees_SIG!J5501))</f>
        <v>1.1245582368569678</v>
      </c>
      <c r="P5501" t="s">
        <v>39</v>
      </c>
    </row>
    <row r="5502" spans="1:16">
      <c r="A5502" t="s">
        <v>11037</v>
      </c>
      <c r="B5502" t="s">
        <v>11038</v>
      </c>
      <c r="C5502">
        <v>33.824401854999998</v>
      </c>
      <c r="D5502" t="s">
        <v>37</v>
      </c>
      <c r="E5502">
        <v>789995.47967174603</v>
      </c>
      <c r="F5502">
        <v>9637681.8747975808</v>
      </c>
      <c r="G5502">
        <f>IF(C5502="","",VLOOKUP(C5502,Classes_detaillees!B:D,Classes_detaillees!C$1,TRUE))</f>
        <v>35</v>
      </c>
      <c r="H5502">
        <f>IF(C5502="","",VLOOKUP(C5502,Classes_finales!B:D,Classes_finales!C$1,TRUE))</f>
        <v>35</v>
      </c>
      <c r="I5502">
        <f t="shared" si="85"/>
        <v>20</v>
      </c>
      <c r="J5502" s="31">
        <f>Classes_finales!$W$30*C5502^3+Classes_finales!$W$31*C5502^2+Classes_finales!$W$32*C5502+Classes_finales!$W$33</f>
        <v>3.189943512238417</v>
      </c>
      <c r="K5502">
        <f>IF(OR(C5502&lt;10,C5502&gt;450),0,IF(H5502&gt;=MAX(Classes_finales!D:D),$M$1,Donnees_SIG!J5502))</f>
        <v>3.189943512238417</v>
      </c>
      <c r="P5502" t="s">
        <v>39</v>
      </c>
    </row>
    <row r="5503" spans="1:16">
      <c r="A5503" t="s">
        <v>11039</v>
      </c>
      <c r="B5503" s="31" t="s">
        <v>11040</v>
      </c>
      <c r="C5503">
        <v>40.376201629999997</v>
      </c>
      <c r="D5503" t="s">
        <v>37</v>
      </c>
      <c r="E5503">
        <v>783000.38416481402</v>
      </c>
      <c r="F5503">
        <v>9636292.9443436991</v>
      </c>
      <c r="G5503">
        <f>IF(C5503="","",VLOOKUP(C5503,Classes_detaillees!B:D,Classes_detaillees!C$1,TRUE))</f>
        <v>45</v>
      </c>
      <c r="H5503">
        <f>IF(C5503="","",VLOOKUP(C5503,Classes_finales!B:D,Classes_finales!C$1,TRUE))</f>
        <v>50</v>
      </c>
      <c r="I5503">
        <f t="shared" si="85"/>
        <v>20</v>
      </c>
      <c r="J5503" s="31">
        <f>Classes_finales!$W$30*C5503^3+Classes_finales!$W$31*C5503^2+Classes_finales!$W$32*C5503+Classes_finales!$W$33</f>
        <v>4.08977263275494</v>
      </c>
      <c r="K5503">
        <f>IF(OR(C5503&lt;10,C5503&gt;450),0,IF(H5503&gt;=MAX(Classes_finales!D:D),$M$1,Donnees_SIG!J5503))</f>
        <v>4.08977263275494</v>
      </c>
      <c r="P5503" t="s">
        <v>39</v>
      </c>
    </row>
    <row r="5504" spans="1:16">
      <c r="A5504" t="s">
        <v>11041</v>
      </c>
      <c r="B5504" t="s">
        <v>11042</v>
      </c>
      <c r="C5504">
        <v>49.289100646999998</v>
      </c>
      <c r="D5504" t="s">
        <v>37</v>
      </c>
      <c r="E5504">
        <v>782750.06428231997</v>
      </c>
      <c r="F5504">
        <v>9635871.3833054099</v>
      </c>
      <c r="G5504">
        <f>IF(C5504="","",VLOOKUP(C5504,Classes_detaillees!B:D,Classes_detaillees!C$1,TRUE))</f>
        <v>50</v>
      </c>
      <c r="H5504">
        <f>IF(C5504="","",VLOOKUP(C5504,Classes_finales!B:D,Classes_finales!C$1,TRUE))</f>
        <v>50</v>
      </c>
      <c r="I5504">
        <f t="shared" si="85"/>
        <v>20</v>
      </c>
      <c r="J5504" s="31">
        <f>Classes_finales!$W$30*C5504^3+Classes_finales!$W$31*C5504^2+Classes_finales!$W$32*C5504+Classes_finales!$W$33</f>
        <v>5.2766897552485243</v>
      </c>
      <c r="K5504">
        <f>IF(OR(C5504&lt;10,C5504&gt;450),0,IF(H5504&gt;=MAX(Classes_finales!D:D),$M$1,Donnees_SIG!J5504))</f>
        <v>5.2766897552485243</v>
      </c>
      <c r="P5504" t="s">
        <v>39</v>
      </c>
    </row>
    <row r="5505" spans="1:16">
      <c r="A5505" t="s">
        <v>11043</v>
      </c>
      <c r="B5505" t="s">
        <v>11044</v>
      </c>
      <c r="C5505">
        <v>74.684600829999994</v>
      </c>
      <c r="D5505" t="s">
        <v>37</v>
      </c>
      <c r="E5505">
        <v>786668.18484823301</v>
      </c>
      <c r="F5505">
        <v>9636154.5845057592</v>
      </c>
      <c r="G5505">
        <f>IF(C5505="","",VLOOKUP(C5505,Classes_detaillees!B:D,Classes_detaillees!C$1,TRUE))</f>
        <v>75</v>
      </c>
      <c r="H5505">
        <f>IF(C5505="","",VLOOKUP(C5505,Classes_finales!B:D,Classes_finales!C$1,TRUE))</f>
        <v>80</v>
      </c>
      <c r="I5505">
        <f t="shared" si="85"/>
        <v>20</v>
      </c>
      <c r="J5505" s="31">
        <f>Classes_finales!$W$30*C5505^3+Classes_finales!$W$31*C5505^2+Classes_finales!$W$32*C5505+Classes_finales!$W$33</f>
        <v>7.7114911122351675</v>
      </c>
      <c r="K5505">
        <f>IF(OR(C5505&lt;10,C5505&gt;450),0,IF(H5505&gt;=MAX(Classes_finales!D:D),$M$1,Donnees_SIG!J5505))</f>
        <v>7.914299999999999</v>
      </c>
      <c r="P5505" t="s">
        <v>39</v>
      </c>
    </row>
    <row r="5506" spans="1:16">
      <c r="A5506" t="s">
        <v>11045</v>
      </c>
      <c r="B5506" t="s">
        <v>11046</v>
      </c>
      <c r="C5506">
        <v>119.94750214</v>
      </c>
      <c r="D5506" t="s">
        <v>37</v>
      </c>
      <c r="E5506">
        <v>790997.72104593005</v>
      </c>
      <c r="F5506">
        <v>9637564.8248105105</v>
      </c>
      <c r="G5506">
        <f>IF(C5506="","",VLOOKUP(C5506,Classes_detaillees!B:D,Classes_detaillees!C$1,TRUE))</f>
        <v>120</v>
      </c>
      <c r="H5506">
        <f>IF(C5506="","",VLOOKUP(C5506,Classes_finales!B:D,Classes_finales!C$1,TRUE))</f>
        <v>80</v>
      </c>
      <c r="I5506">
        <f t="shared" si="85"/>
        <v>20</v>
      </c>
      <c r="J5506" s="31">
        <f>Classes_finales!$W$30*C5506^3+Classes_finales!$W$31*C5506^2+Classes_finales!$W$32*C5506+Classes_finales!$W$33</f>
        <v>3.4849383754931824</v>
      </c>
      <c r="K5506">
        <f>IF(OR(C5506&lt;10,C5506&gt;450),0,IF(H5506&gt;=MAX(Classes_finales!D:D),$M$1,Donnees_SIG!J5506))</f>
        <v>7.914299999999999</v>
      </c>
      <c r="P5506" t="s">
        <v>39</v>
      </c>
    </row>
    <row r="5507" spans="1:16">
      <c r="A5507" t="s">
        <v>11047</v>
      </c>
      <c r="B5507" t="s">
        <v>11048</v>
      </c>
      <c r="C5507">
        <v>34.213199615000001</v>
      </c>
      <c r="D5507" t="s">
        <v>37</v>
      </c>
      <c r="E5507">
        <v>791858.62503042002</v>
      </c>
      <c r="F5507">
        <v>9638421.5757104699</v>
      </c>
      <c r="G5507">
        <f>IF(C5507="","",VLOOKUP(C5507,Classes_detaillees!B:D,Classes_detaillees!C$1,TRUE))</f>
        <v>35</v>
      </c>
      <c r="H5507">
        <f>IF(C5507="","",VLOOKUP(C5507,Classes_finales!B:D,Classes_finales!C$1,TRUE))</f>
        <v>35</v>
      </c>
      <c r="I5507">
        <f t="shared" ref="I5507:I5570" si="86">IF(E5507="","",20)</f>
        <v>20</v>
      </c>
      <c r="J5507" s="31">
        <f>Classes_finales!$W$30*C5507^3+Classes_finales!$W$31*C5507^2+Classes_finales!$W$32*C5507+Classes_finales!$W$33</f>
        <v>3.2432652740374048</v>
      </c>
      <c r="K5507">
        <f>IF(OR(C5507&lt;10,C5507&gt;450),0,IF(H5507&gt;=MAX(Classes_finales!D:D),$M$1,Donnees_SIG!J5507))</f>
        <v>3.2432652740374048</v>
      </c>
      <c r="P5507" t="s">
        <v>39</v>
      </c>
    </row>
    <row r="5508" spans="1:16">
      <c r="A5508" t="s">
        <v>11049</v>
      </c>
      <c r="B5508" s="31" t="s">
        <v>11050</v>
      </c>
      <c r="C5508">
        <v>76.279998778999996</v>
      </c>
      <c r="D5508" t="s">
        <v>37</v>
      </c>
      <c r="E5508">
        <v>783342.00682648097</v>
      </c>
      <c r="F5508">
        <v>9636951.4758391995</v>
      </c>
      <c r="G5508">
        <f>IF(C5508="","",VLOOKUP(C5508,Classes_detaillees!B:D,Classes_detaillees!C$1,TRUE))</f>
        <v>80</v>
      </c>
      <c r="H5508">
        <f>IF(C5508="","",VLOOKUP(C5508,Classes_finales!B:D,Classes_finales!C$1,TRUE))</f>
        <v>80</v>
      </c>
      <c r="I5508">
        <f t="shared" si="86"/>
        <v>20</v>
      </c>
      <c r="J5508" s="31">
        <f>Classes_finales!$W$30*C5508^3+Classes_finales!$W$31*C5508^2+Classes_finales!$W$32*C5508+Classes_finales!$W$33</f>
        <v>7.7867216839518729</v>
      </c>
      <c r="K5508">
        <f>IF(OR(C5508&lt;10,C5508&gt;450),0,IF(H5508&gt;=MAX(Classes_finales!D:D),$M$1,Donnees_SIG!J5508))</f>
        <v>7.914299999999999</v>
      </c>
      <c r="P5508" t="s">
        <v>39</v>
      </c>
    </row>
    <row r="5509" spans="1:16">
      <c r="A5509" t="s">
        <v>11051</v>
      </c>
      <c r="B5509" s="31" t="s">
        <v>11052</v>
      </c>
      <c r="C5509">
        <v>73.999099731000001</v>
      </c>
      <c r="D5509" t="s">
        <v>37</v>
      </c>
      <c r="E5509">
        <v>785280.90830959205</v>
      </c>
      <c r="F5509">
        <v>9636449.8216876797</v>
      </c>
      <c r="G5509">
        <f>IF(C5509="","",VLOOKUP(C5509,Classes_detaillees!B:D,Classes_detaillees!C$1,TRUE))</f>
        <v>75</v>
      </c>
      <c r="H5509">
        <f>IF(C5509="","",VLOOKUP(C5509,Classes_finales!B:D,Classes_finales!C$1,TRUE))</f>
        <v>80</v>
      </c>
      <c r="I5509">
        <f t="shared" si="86"/>
        <v>20</v>
      </c>
      <c r="J5509" s="31">
        <f>Classes_finales!$W$30*C5509^3+Classes_finales!$W$31*C5509^2+Classes_finales!$W$32*C5509+Classes_finales!$W$33</f>
        <v>7.6755714376746678</v>
      </c>
      <c r="K5509">
        <f>IF(OR(C5509&lt;10,C5509&gt;450),0,IF(H5509&gt;=MAX(Classes_finales!D:D),$M$1,Donnees_SIG!J5509))</f>
        <v>7.914299999999999</v>
      </c>
      <c r="P5509" t="s">
        <v>39</v>
      </c>
    </row>
    <row r="5510" spans="1:16">
      <c r="A5510" t="s">
        <v>11053</v>
      </c>
      <c r="B5510" s="31" t="s">
        <v>11054</v>
      </c>
      <c r="C5510">
        <v>39.612800598</v>
      </c>
      <c r="D5510" t="s">
        <v>37</v>
      </c>
      <c r="E5510">
        <v>790695.05827129702</v>
      </c>
      <c r="F5510">
        <v>9637074.0740859695</v>
      </c>
      <c r="G5510">
        <f>IF(C5510="","",VLOOKUP(C5510,Classes_detaillees!B:D,Classes_detaillees!C$1,TRUE))</f>
        <v>40</v>
      </c>
      <c r="H5510">
        <f>IF(C5510="","",VLOOKUP(C5510,Classes_finales!B:D,Classes_finales!C$1,TRUE))</f>
        <v>40</v>
      </c>
      <c r="I5510">
        <f t="shared" si="86"/>
        <v>20</v>
      </c>
      <c r="J5510" s="31">
        <f>Classes_finales!$W$30*C5510^3+Classes_finales!$W$31*C5510^2+Classes_finales!$W$32*C5510+Classes_finales!$W$33</f>
        <v>3.985263578195656</v>
      </c>
      <c r="K5510">
        <f>IF(OR(C5510&lt;10,C5510&gt;450),0,IF(H5510&gt;=MAX(Classes_finales!D:D),$M$1,Donnees_SIG!J5510))</f>
        <v>3.985263578195656</v>
      </c>
      <c r="P5510" t="s">
        <v>39</v>
      </c>
    </row>
    <row r="5511" spans="1:16">
      <c r="A5511" t="s">
        <v>11055</v>
      </c>
      <c r="B5511" t="s">
        <v>11056</v>
      </c>
      <c r="C5511">
        <v>45.997898102000001</v>
      </c>
      <c r="D5511" t="s">
        <v>37</v>
      </c>
      <c r="E5511">
        <v>790588.66661152698</v>
      </c>
      <c r="F5511">
        <v>9637710.9002021905</v>
      </c>
      <c r="G5511">
        <f>IF(C5511="","",VLOOKUP(C5511,Classes_detaillees!B:D,Classes_detaillees!C$1,TRUE))</f>
        <v>50</v>
      </c>
      <c r="H5511">
        <f>IF(C5511="","",VLOOKUP(C5511,Classes_finales!B:D,Classes_finales!C$1,TRUE))</f>
        <v>50</v>
      </c>
      <c r="I5511">
        <f t="shared" si="86"/>
        <v>20</v>
      </c>
      <c r="J5511" s="31">
        <f>Classes_finales!$W$30*C5511^3+Classes_finales!$W$31*C5511^2+Classes_finales!$W$32*C5511+Classes_finales!$W$33</f>
        <v>4.8479018323447995</v>
      </c>
      <c r="K5511">
        <f>IF(OR(C5511&lt;10,C5511&gt;450),0,IF(H5511&gt;=MAX(Classes_finales!D:D),$M$1,Donnees_SIG!J5511))</f>
        <v>4.8479018323447995</v>
      </c>
      <c r="P5511" t="s">
        <v>39</v>
      </c>
    </row>
    <row r="5512" spans="1:16">
      <c r="A5512" t="s">
        <v>11057</v>
      </c>
      <c r="B5512" t="s">
        <v>11058</v>
      </c>
      <c r="C5512">
        <v>43.832599639999998</v>
      </c>
      <c r="D5512" t="s">
        <v>37</v>
      </c>
      <c r="E5512">
        <v>791433.69214070903</v>
      </c>
      <c r="F5512">
        <v>9638454.8627190497</v>
      </c>
      <c r="G5512">
        <f>IF(C5512="","",VLOOKUP(C5512,Classes_detaillees!B:D,Classes_detaillees!C$1,TRUE))</f>
        <v>45</v>
      </c>
      <c r="H5512">
        <f>IF(C5512="","",VLOOKUP(C5512,Classes_finales!B:D,Classes_finales!C$1,TRUE))</f>
        <v>50</v>
      </c>
      <c r="I5512">
        <f t="shared" si="86"/>
        <v>20</v>
      </c>
      <c r="J5512" s="31">
        <f>Classes_finales!$W$30*C5512^3+Classes_finales!$W$31*C5512^2+Classes_finales!$W$32*C5512+Classes_finales!$W$33</f>
        <v>4.5589191993909726</v>
      </c>
      <c r="K5512">
        <f>IF(OR(C5512&lt;10,C5512&gt;450),0,IF(H5512&gt;=MAX(Classes_finales!D:D),$M$1,Donnees_SIG!J5512))</f>
        <v>4.5589191993909726</v>
      </c>
      <c r="P5512" t="s">
        <v>39</v>
      </c>
    </row>
    <row r="5513" spans="1:16">
      <c r="A5513" t="s">
        <v>11059</v>
      </c>
      <c r="B5513" s="31" t="s">
        <v>11060</v>
      </c>
      <c r="C5513">
        <v>96.119598389000004</v>
      </c>
      <c r="D5513" t="s">
        <v>37</v>
      </c>
      <c r="E5513">
        <v>789858.95434665203</v>
      </c>
      <c r="F5513">
        <v>9637338.4473155309</v>
      </c>
      <c r="G5513">
        <f>IF(C5513="","",VLOOKUP(C5513,Classes_detaillees!B:D,Classes_detaillees!C$1,TRUE))</f>
        <v>100</v>
      </c>
      <c r="H5513">
        <f>IF(C5513="","",VLOOKUP(C5513,Classes_finales!B:D,Classes_finales!C$1,TRUE))</f>
        <v>80</v>
      </c>
      <c r="I5513">
        <f t="shared" si="86"/>
        <v>20</v>
      </c>
      <c r="J5513" s="31">
        <f>Classes_finales!$W$30*C5513^3+Classes_finales!$W$31*C5513^2+Classes_finales!$W$32*C5513+Classes_finales!$W$33</f>
        <v>7.5563194270143317</v>
      </c>
      <c r="K5513">
        <f>IF(OR(C5513&lt;10,C5513&gt;450),0,IF(H5513&gt;=MAX(Classes_finales!D:D),$M$1,Donnees_SIG!J5513))</f>
        <v>7.914299999999999</v>
      </c>
      <c r="P5513" t="s">
        <v>39</v>
      </c>
    </row>
    <row r="5514" spans="1:16">
      <c r="A5514" t="s">
        <v>11061</v>
      </c>
      <c r="B5514" t="s">
        <v>11062</v>
      </c>
      <c r="C5514">
        <v>97.755203246999997</v>
      </c>
      <c r="D5514" t="s">
        <v>37</v>
      </c>
      <c r="E5514">
        <v>791704.00316696404</v>
      </c>
      <c r="F5514">
        <v>9638311.0848792493</v>
      </c>
      <c r="G5514">
        <f>IF(C5514="","",VLOOKUP(C5514,Classes_detaillees!B:D,Classes_detaillees!C$1,TRUE))</f>
        <v>100</v>
      </c>
      <c r="H5514">
        <f>IF(C5514="","",VLOOKUP(C5514,Classes_finales!B:D,Classes_finales!C$1,TRUE))</f>
        <v>80</v>
      </c>
      <c r="I5514">
        <f t="shared" si="86"/>
        <v>20</v>
      </c>
      <c r="J5514" s="31">
        <f>Classes_finales!$W$30*C5514^3+Classes_finales!$W$31*C5514^2+Classes_finales!$W$32*C5514+Classes_finales!$W$33</f>
        <v>7.4248161535435031</v>
      </c>
      <c r="K5514">
        <f>IF(OR(C5514&lt;10,C5514&gt;450),0,IF(H5514&gt;=MAX(Classes_finales!D:D),$M$1,Donnees_SIG!J5514))</f>
        <v>7.914299999999999</v>
      </c>
      <c r="P5514" t="s">
        <v>39</v>
      </c>
    </row>
    <row r="5515" spans="1:16">
      <c r="A5515" t="s">
        <v>11063</v>
      </c>
      <c r="B5515" s="31" t="s">
        <v>11064</v>
      </c>
      <c r="C5515">
        <v>99.478996276999993</v>
      </c>
      <c r="D5515" t="s">
        <v>37</v>
      </c>
      <c r="E5515">
        <v>783346.81069005502</v>
      </c>
      <c r="F5515">
        <v>9635520.6342723798</v>
      </c>
      <c r="G5515">
        <f>IF(C5515="","",VLOOKUP(C5515,Classes_detaillees!B:D,Classes_detaillees!C$1,TRUE))</f>
        <v>100</v>
      </c>
      <c r="H5515">
        <f>IF(C5515="","",VLOOKUP(C5515,Classes_finales!B:D,Classes_finales!C$1,TRUE))</f>
        <v>80</v>
      </c>
      <c r="I5515">
        <f t="shared" si="86"/>
        <v>20</v>
      </c>
      <c r="J5515" s="31">
        <f>Classes_finales!$W$30*C5515^3+Classes_finales!$W$31*C5515^2+Classes_finales!$W$32*C5515+Classes_finales!$W$33</f>
        <v>7.2649868217755138</v>
      </c>
      <c r="K5515">
        <f>IF(OR(C5515&lt;10,C5515&gt;450),0,IF(H5515&gt;=MAX(Classes_finales!D:D),$M$1,Donnees_SIG!J5515))</f>
        <v>7.914299999999999</v>
      </c>
      <c r="P5515" t="s">
        <v>39</v>
      </c>
    </row>
    <row r="5516" spans="1:16">
      <c r="A5516" t="s">
        <v>11065</v>
      </c>
      <c r="B5516" t="s">
        <v>11066</v>
      </c>
      <c r="C5516">
        <v>29.705200195</v>
      </c>
      <c r="D5516" t="s">
        <v>37</v>
      </c>
      <c r="E5516">
        <v>790502.72174953006</v>
      </c>
      <c r="F5516">
        <v>9637190.0234245192</v>
      </c>
      <c r="G5516">
        <f>IF(C5516="","",VLOOKUP(C5516,Classes_detaillees!B:D,Classes_detaillees!C$1,TRUE))</f>
        <v>30</v>
      </c>
      <c r="H5516">
        <f>IF(C5516="","",VLOOKUP(C5516,Classes_finales!B:D,Classes_finales!C$1,TRUE))</f>
        <v>30</v>
      </c>
      <c r="I5516">
        <f t="shared" si="86"/>
        <v>20</v>
      </c>
      <c r="J5516" s="31">
        <f>Classes_finales!$W$30*C5516^3+Classes_finales!$W$31*C5516^2+Classes_finales!$W$32*C5516+Classes_finales!$W$33</f>
        <v>2.6295667814784021</v>
      </c>
      <c r="K5516">
        <f>IF(OR(C5516&lt;10,C5516&gt;450),0,IF(H5516&gt;=MAX(Classes_finales!D:D),$M$1,Donnees_SIG!J5516))</f>
        <v>2.6295667814784021</v>
      </c>
      <c r="P5516" t="s">
        <v>39</v>
      </c>
    </row>
    <row r="5517" spans="1:16">
      <c r="A5517" t="s">
        <v>11067</v>
      </c>
      <c r="B5517" s="31" t="s">
        <v>11068</v>
      </c>
      <c r="C5517">
        <v>24.490400313999999</v>
      </c>
      <c r="D5517" t="s">
        <v>37</v>
      </c>
      <c r="E5517">
        <v>792787.56186571706</v>
      </c>
      <c r="F5517">
        <v>9639425.2913083993</v>
      </c>
      <c r="G5517">
        <f>IF(C5517="","",VLOOKUP(C5517,Classes_detaillees!B:D,Classes_detaillees!C$1,TRUE))</f>
        <v>25</v>
      </c>
      <c r="H5517">
        <f>IF(C5517="","",VLOOKUP(C5517,Classes_finales!B:D,Classes_finales!C$1,TRUE))</f>
        <v>30</v>
      </c>
      <c r="I5517">
        <f t="shared" si="86"/>
        <v>20</v>
      </c>
      <c r="J5517" s="31">
        <f>Classes_finales!$W$30*C5517^3+Classes_finales!$W$31*C5517^2+Classes_finales!$W$32*C5517+Classes_finales!$W$33</f>
        <v>1.941542231697182</v>
      </c>
      <c r="K5517">
        <f>IF(OR(C5517&lt;10,C5517&gt;450),0,IF(H5517&gt;=MAX(Classes_finales!D:D),$M$1,Donnees_SIG!J5517))</f>
        <v>1.941542231697182</v>
      </c>
      <c r="P5517" t="s">
        <v>39</v>
      </c>
    </row>
    <row r="5518" spans="1:16">
      <c r="A5518" t="s">
        <v>11069</v>
      </c>
      <c r="B5518" t="s">
        <v>11070</v>
      </c>
      <c r="C5518">
        <v>16.970600128000001</v>
      </c>
      <c r="D5518" t="s">
        <v>37</v>
      </c>
      <c r="E5518">
        <v>790228.33332937898</v>
      </c>
      <c r="F5518">
        <v>9637654.8952761609</v>
      </c>
      <c r="G5518">
        <f>IF(C5518="","",VLOOKUP(C5518,Classes_detaillees!B:D,Classes_detaillees!C$1,TRUE))</f>
        <v>20</v>
      </c>
      <c r="H5518">
        <f>IF(C5518="","",VLOOKUP(C5518,Classes_finales!B:D,Classes_finales!C$1,TRUE))</f>
        <v>30</v>
      </c>
      <c r="I5518">
        <f t="shared" si="86"/>
        <v>20</v>
      </c>
      <c r="J5518" s="31">
        <f>Classes_finales!$W$30*C5518^3+Classes_finales!$W$31*C5518^2+Classes_finales!$W$32*C5518+Classes_finales!$W$33</f>
        <v>1.0237788510822361</v>
      </c>
      <c r="K5518">
        <f>IF(OR(C5518&lt;10,C5518&gt;450),0,IF(H5518&gt;=MAX(Classes_finales!D:D),$M$1,Donnees_SIG!J5518))</f>
        <v>1.0237788510822361</v>
      </c>
      <c r="P5518" t="s">
        <v>39</v>
      </c>
    </row>
    <row r="5519" spans="1:16">
      <c r="A5519" t="s">
        <v>11071</v>
      </c>
      <c r="B5519" t="s">
        <v>11072</v>
      </c>
      <c r="C5519">
        <v>73.653503418</v>
      </c>
      <c r="D5519" t="s">
        <v>37</v>
      </c>
      <c r="E5519">
        <v>784287.61567513505</v>
      </c>
      <c r="F5519">
        <v>9635437.8350349497</v>
      </c>
      <c r="G5519">
        <f>IF(C5519="","",VLOOKUP(C5519,Classes_detaillees!B:D,Classes_detaillees!C$1,TRUE))</f>
        <v>75</v>
      </c>
      <c r="H5519">
        <f>IF(C5519="","",VLOOKUP(C5519,Classes_finales!B:D,Classes_finales!C$1,TRUE))</f>
        <v>80</v>
      </c>
      <c r="I5519">
        <f t="shared" si="86"/>
        <v>20</v>
      </c>
      <c r="J5519" s="31">
        <f>Classes_finales!$W$30*C5519^3+Classes_finales!$W$31*C5519^2+Classes_finales!$W$32*C5519+Classes_finales!$W$33</f>
        <v>7.6566618722394946</v>
      </c>
      <c r="K5519">
        <f>IF(OR(C5519&lt;10,C5519&gt;450),0,IF(H5519&gt;=MAX(Classes_finales!D:D),$M$1,Donnees_SIG!J5519))</f>
        <v>7.914299999999999</v>
      </c>
      <c r="P5519" t="s">
        <v>39</v>
      </c>
    </row>
    <row r="5520" spans="1:16">
      <c r="A5520" t="s">
        <v>11073</v>
      </c>
      <c r="B5520" t="s">
        <v>11074</v>
      </c>
      <c r="C5520">
        <v>43.203399658000002</v>
      </c>
      <c r="D5520" t="s">
        <v>37</v>
      </c>
      <c r="E5520">
        <v>783295.09693055495</v>
      </c>
      <c r="F5520">
        <v>9635517.0864670295</v>
      </c>
      <c r="G5520">
        <f>IF(C5520="","",VLOOKUP(C5520,Classes_detaillees!B:D,Classes_detaillees!C$1,TRUE))</f>
        <v>45</v>
      </c>
      <c r="H5520">
        <f>IF(C5520="","",VLOOKUP(C5520,Classes_finales!B:D,Classes_finales!C$1,TRUE))</f>
        <v>50</v>
      </c>
      <c r="I5520">
        <f t="shared" si="86"/>
        <v>20</v>
      </c>
      <c r="J5520" s="31">
        <f>Classes_finales!$W$30*C5520^3+Classes_finales!$W$31*C5520^2+Classes_finales!$W$32*C5520+Classes_finales!$W$33</f>
        <v>4.4741356083366899</v>
      </c>
      <c r="K5520">
        <f>IF(OR(C5520&lt;10,C5520&gt;450),0,IF(H5520&gt;=MAX(Classes_finales!D:D),$M$1,Donnees_SIG!J5520))</f>
        <v>4.4741356083366899</v>
      </c>
      <c r="P5520" t="s">
        <v>39</v>
      </c>
    </row>
    <row r="5521" spans="1:16">
      <c r="A5521" t="s">
        <v>11075</v>
      </c>
      <c r="B5521" s="31" t="s">
        <v>11076</v>
      </c>
      <c r="C5521">
        <v>101.07779694</v>
      </c>
      <c r="D5521" t="s">
        <v>37</v>
      </c>
      <c r="E5521">
        <v>792665.85734967899</v>
      </c>
      <c r="F5521">
        <v>9638968.3384601008</v>
      </c>
      <c r="G5521">
        <f>IF(C5521="","",VLOOKUP(C5521,Classes_detaillees!B:D,Classes_detaillees!C$1,TRUE))</f>
        <v>105</v>
      </c>
      <c r="H5521">
        <f>IF(C5521="","",VLOOKUP(C5521,Classes_finales!B:D,Classes_finales!C$1,TRUE))</f>
        <v>80</v>
      </c>
      <c r="I5521">
        <f t="shared" si="86"/>
        <v>20</v>
      </c>
      <c r="J5521" s="31">
        <f>Classes_finales!$W$30*C5521^3+Classes_finales!$W$31*C5521^2+Classes_finales!$W$32*C5521+Classes_finales!$W$33</f>
        <v>7.0967398393839378</v>
      </c>
      <c r="K5521">
        <f>IF(OR(C5521&lt;10,C5521&gt;450),0,IF(H5521&gt;=MAX(Classes_finales!D:D),$M$1,Donnees_SIG!J5521))</f>
        <v>7.914299999999999</v>
      </c>
      <c r="P5521" t="s">
        <v>39</v>
      </c>
    </row>
    <row r="5522" spans="1:16">
      <c r="A5522" t="s">
        <v>11077</v>
      </c>
      <c r="B5522" t="s">
        <v>11078</v>
      </c>
      <c r="C5522">
        <v>171.95979309000001</v>
      </c>
      <c r="D5522" t="s">
        <v>37</v>
      </c>
      <c r="E5522">
        <v>783406.01658896299</v>
      </c>
      <c r="F5522">
        <v>9635447.9435705803</v>
      </c>
      <c r="G5522">
        <f>IF(C5522="","",VLOOKUP(C5522,Classes_detaillees!B:D,Classes_detaillees!C$1,TRUE))</f>
        <v>175</v>
      </c>
      <c r="H5522">
        <f>IF(C5522="","",VLOOKUP(C5522,Classes_finales!B:D,Classes_finales!C$1,TRUE))</f>
        <v>80</v>
      </c>
      <c r="I5522">
        <f t="shared" si="86"/>
        <v>20</v>
      </c>
      <c r="J5522" s="31">
        <f>Classes_finales!$W$30*C5522^3+Classes_finales!$W$31*C5522^2+Classes_finales!$W$32*C5522+Classes_finales!$W$33</f>
        <v>-27.33642061459701</v>
      </c>
      <c r="K5522">
        <f>IF(OR(C5522&lt;10,C5522&gt;450),0,IF(H5522&gt;=MAX(Classes_finales!D:D),$M$1,Donnees_SIG!J5522))</f>
        <v>7.914299999999999</v>
      </c>
      <c r="P5522" t="s">
        <v>39</v>
      </c>
    </row>
    <row r="5523" spans="1:16">
      <c r="A5523" t="s">
        <v>11079</v>
      </c>
      <c r="B5523" s="31" t="s">
        <v>11080</v>
      </c>
      <c r="C5523">
        <v>265.59768677</v>
      </c>
      <c r="D5523" t="s">
        <v>37</v>
      </c>
      <c r="E5523">
        <v>792331.10428643995</v>
      </c>
      <c r="F5523">
        <v>9638441.3921338692</v>
      </c>
      <c r="G5523">
        <f>IF(C5523="","",VLOOKUP(C5523,Classes_detaillees!B:D,Classes_detaillees!C$1,TRUE))</f>
        <v>270</v>
      </c>
      <c r="H5523">
        <f>IF(C5523="","",VLOOKUP(C5523,Classes_finales!B:D,Classes_finales!C$1,TRUE))</f>
        <v>80</v>
      </c>
      <c r="I5523">
        <f t="shared" si="86"/>
        <v>20</v>
      </c>
      <c r="J5523" s="31">
        <f>Classes_finales!$W$30*C5523^3+Classes_finales!$W$31*C5523^2+Classes_finales!$W$32*C5523+Classes_finales!$W$33</f>
        <v>-204.88904036839659</v>
      </c>
      <c r="K5523">
        <f>IF(OR(C5523&lt;10,C5523&gt;450),0,IF(H5523&gt;=MAX(Classes_finales!D:D),$M$1,Donnees_SIG!J5523))</f>
        <v>7.914299999999999</v>
      </c>
      <c r="P5523" t="s">
        <v>39</v>
      </c>
    </row>
    <row r="5524" spans="1:16">
      <c r="A5524" t="s">
        <v>11081</v>
      </c>
      <c r="B5524" t="s">
        <v>11082</v>
      </c>
      <c r="C5524">
        <v>51.295799254999999</v>
      </c>
      <c r="D5524" t="s">
        <v>37</v>
      </c>
      <c r="E5524">
        <v>782960.23050577706</v>
      </c>
      <c r="F5524">
        <v>9635918.3990154602</v>
      </c>
      <c r="G5524">
        <f>IF(C5524="","",VLOOKUP(C5524,Classes_detaillees!B:D,Classes_detaillees!C$1,TRUE))</f>
        <v>55</v>
      </c>
      <c r="H5524">
        <f>IF(C5524="","",VLOOKUP(C5524,Classes_finales!B:D,Classes_finales!C$1,TRUE))</f>
        <v>60</v>
      </c>
      <c r="I5524">
        <f t="shared" si="86"/>
        <v>20</v>
      </c>
      <c r="J5524" s="31">
        <f>Classes_finales!$W$30*C5524^3+Classes_finales!$W$31*C5524^2+Classes_finales!$W$32*C5524+Classes_finales!$W$33</f>
        <v>5.5303501334727105</v>
      </c>
      <c r="K5524">
        <f>IF(OR(C5524&lt;10,C5524&gt;450),0,IF(H5524&gt;=MAX(Classes_finales!D:D),$M$1,Donnees_SIG!J5524))</f>
        <v>5.5303501334727105</v>
      </c>
      <c r="P5524" t="s">
        <v>39</v>
      </c>
    </row>
    <row r="5525" spans="1:16">
      <c r="A5525" t="s">
        <v>11083</v>
      </c>
      <c r="B5525" t="s">
        <v>11084</v>
      </c>
      <c r="C5525">
        <v>63.508701324</v>
      </c>
      <c r="D5525" t="s">
        <v>37</v>
      </c>
      <c r="E5525">
        <v>791590.21361201897</v>
      </c>
      <c r="F5525">
        <v>9639525.2956243195</v>
      </c>
      <c r="G5525">
        <f>IF(C5525="","",VLOOKUP(C5525,Classes_detaillees!B:D,Classes_detaillees!C$1,TRUE))</f>
        <v>65</v>
      </c>
      <c r="H5525">
        <f>IF(C5525="","",VLOOKUP(C5525,Classes_finales!B:D,Classes_finales!C$1,TRUE))</f>
        <v>70</v>
      </c>
      <c r="I5525">
        <f t="shared" si="86"/>
        <v>20</v>
      </c>
      <c r="J5525" s="31">
        <f>Classes_finales!$W$30*C5525^3+Classes_finales!$W$31*C5525^2+Classes_finales!$W$32*C5525+Classes_finales!$W$33</f>
        <v>6.8862634785280914</v>
      </c>
      <c r="K5525">
        <f>IF(OR(C5525&lt;10,C5525&gt;450),0,IF(H5525&gt;=MAX(Classes_finales!D:D),$M$1,Donnees_SIG!J5525))</f>
        <v>6.8862634785280914</v>
      </c>
      <c r="P5525" t="s">
        <v>39</v>
      </c>
    </row>
    <row r="5526" spans="1:16">
      <c r="A5526" t="s">
        <v>11085</v>
      </c>
      <c r="B5526" t="s">
        <v>11086</v>
      </c>
      <c r="C5526">
        <v>304.84078978999997</v>
      </c>
      <c r="D5526" t="s">
        <v>37</v>
      </c>
      <c r="E5526">
        <v>792221.57883731299</v>
      </c>
      <c r="F5526">
        <v>9638518.8193618897</v>
      </c>
      <c r="G5526">
        <f>IF(C5526="","",VLOOKUP(C5526,Classes_detaillees!B:D,Classes_detaillees!C$1,TRUE))</f>
        <v>305</v>
      </c>
      <c r="H5526">
        <f>IF(C5526="","",VLOOKUP(C5526,Classes_finales!B:D,Classes_finales!C$1,TRUE))</f>
        <v>80</v>
      </c>
      <c r="I5526">
        <f t="shared" si="86"/>
        <v>20</v>
      </c>
      <c r="J5526" s="31">
        <f>Classes_finales!$W$30*C5526^3+Classes_finales!$W$31*C5526^2+Classes_finales!$W$32*C5526+Classes_finales!$W$33</f>
        <v>-345.2551953959856</v>
      </c>
      <c r="K5526">
        <f>IF(OR(C5526&lt;10,C5526&gt;450),0,IF(H5526&gt;=MAX(Classes_finales!D:D),$M$1,Donnees_SIG!J5526))</f>
        <v>7.914299999999999</v>
      </c>
      <c r="P5526" t="s">
        <v>39</v>
      </c>
    </row>
    <row r="5527" spans="1:16">
      <c r="A5527" t="s">
        <v>11087</v>
      </c>
      <c r="B5527" t="s">
        <v>11088</v>
      </c>
      <c r="C5527">
        <v>275.60998534999999</v>
      </c>
      <c r="D5527" t="s">
        <v>37</v>
      </c>
      <c r="E5527">
        <v>791542.994131012</v>
      </c>
      <c r="F5527">
        <v>9639103.7080609594</v>
      </c>
      <c r="G5527">
        <f>IF(C5527="","",VLOOKUP(C5527,Classes_detaillees!B:D,Classes_detaillees!C$1,TRUE))</f>
        <v>280</v>
      </c>
      <c r="H5527">
        <f>IF(C5527="","",VLOOKUP(C5527,Classes_finales!B:D,Classes_finales!C$1,TRUE))</f>
        <v>80</v>
      </c>
      <c r="I5527">
        <f t="shared" si="86"/>
        <v>20</v>
      </c>
      <c r="J5527" s="31">
        <f>Classes_finales!$W$30*C5527^3+Classes_finales!$W$31*C5527^2+Classes_finales!$W$32*C5527+Classes_finales!$W$33</f>
        <v>-236.39304339942211</v>
      </c>
      <c r="K5527">
        <f>IF(OR(C5527&lt;10,C5527&gt;450),0,IF(H5527&gt;=MAX(Classes_finales!D:D),$M$1,Donnees_SIG!J5527))</f>
        <v>7.914299999999999</v>
      </c>
      <c r="P5527" t="s">
        <v>39</v>
      </c>
    </row>
    <row r="5528" spans="1:16">
      <c r="A5528" t="s">
        <v>11089</v>
      </c>
      <c r="B5528" t="s">
        <v>11090</v>
      </c>
      <c r="C5528">
        <v>31.794700623000001</v>
      </c>
      <c r="D5528" t="s">
        <v>37</v>
      </c>
      <c r="E5528">
        <v>784045.56504873501</v>
      </c>
      <c r="F5528">
        <v>9635901.2127051093</v>
      </c>
      <c r="G5528">
        <f>IF(C5528="","",VLOOKUP(C5528,Classes_detaillees!B:D,Classes_detaillees!C$1,TRUE))</f>
        <v>35</v>
      </c>
      <c r="H5528">
        <f>IF(C5528="","",VLOOKUP(C5528,Classes_finales!B:D,Classes_finales!C$1,TRUE))</f>
        <v>35</v>
      </c>
      <c r="I5528">
        <f t="shared" si="86"/>
        <v>20</v>
      </c>
      <c r="J5528" s="31">
        <f>Classes_finales!$W$30*C5528^3+Classes_finales!$W$31*C5528^2+Classes_finales!$W$32*C5528+Classes_finales!$W$33</f>
        <v>2.9125778813420369</v>
      </c>
      <c r="K5528">
        <f>IF(OR(C5528&lt;10,C5528&gt;450),0,IF(H5528&gt;=MAX(Classes_finales!D:D),$M$1,Donnees_SIG!J5528))</f>
        <v>2.9125778813420369</v>
      </c>
      <c r="P5528" t="s">
        <v>39</v>
      </c>
    </row>
    <row r="5529" spans="1:16">
      <c r="A5529" t="s">
        <v>11091</v>
      </c>
      <c r="B5529" t="s">
        <v>11092</v>
      </c>
      <c r="C5529">
        <v>77.040199279999996</v>
      </c>
      <c r="D5529" t="s">
        <v>37</v>
      </c>
      <c r="E5529">
        <v>782698.21905003698</v>
      </c>
      <c r="F5529">
        <v>9635912.2574800998</v>
      </c>
      <c r="G5529">
        <f>IF(C5529="","",VLOOKUP(C5529,Classes_detaillees!B:D,Classes_detaillees!C$1,TRUE))</f>
        <v>80</v>
      </c>
      <c r="H5529">
        <f>IF(C5529="","",VLOOKUP(C5529,Classes_finales!B:D,Classes_finales!C$1,TRUE))</f>
        <v>80</v>
      </c>
      <c r="I5529">
        <f t="shared" si="86"/>
        <v>20</v>
      </c>
      <c r="J5529" s="31">
        <f>Classes_finales!$W$30*C5529^3+Classes_finales!$W$31*C5529^2+Classes_finales!$W$32*C5529+Classes_finales!$W$33</f>
        <v>7.8183424512528603</v>
      </c>
      <c r="K5529">
        <f>IF(OR(C5529&lt;10,C5529&gt;450),0,IF(H5529&gt;=MAX(Classes_finales!D:D),$M$1,Donnees_SIG!J5529))</f>
        <v>7.914299999999999</v>
      </c>
      <c r="P5529" t="s">
        <v>39</v>
      </c>
    </row>
    <row r="5530" spans="1:16">
      <c r="A5530" t="s">
        <v>11093</v>
      </c>
      <c r="B5530" s="31" t="s">
        <v>11094</v>
      </c>
      <c r="C5530">
        <v>10.233300208999999</v>
      </c>
      <c r="D5530" t="s">
        <v>37</v>
      </c>
      <c r="E5530">
        <v>790280.72697066097</v>
      </c>
      <c r="F5530">
        <v>9637146.6241912991</v>
      </c>
      <c r="G5530">
        <f>IF(C5530="","",VLOOKUP(C5530,Classes_detaillees!B:D,Classes_detaillees!C$1,TRUE))</f>
        <v>15</v>
      </c>
      <c r="H5530">
        <f>IF(C5530="","",VLOOKUP(C5530,Classes_finales!B:D,Classes_finales!C$1,TRUE))</f>
        <v>15</v>
      </c>
      <c r="I5530">
        <f t="shared" si="86"/>
        <v>20</v>
      </c>
      <c r="J5530" s="31">
        <f>Classes_finales!$W$30*C5530^3+Classes_finales!$W$31*C5530^2+Classes_finales!$W$32*C5530+Classes_finales!$W$33</f>
        <v>0.31352702224824769</v>
      </c>
      <c r="K5530">
        <f>IF(OR(C5530&lt;10,C5530&gt;450),0,IF(H5530&gt;=MAX(Classes_finales!D:D),$M$1,Donnees_SIG!J5530))</f>
        <v>0.31352702224824769</v>
      </c>
      <c r="P5530" t="s">
        <v>39</v>
      </c>
    </row>
    <row r="5531" spans="1:16">
      <c r="A5531" t="s">
        <v>11095</v>
      </c>
      <c r="B5531" t="s">
        <v>11096</v>
      </c>
      <c r="C5531">
        <v>30.204700469999999</v>
      </c>
      <c r="D5531" t="s">
        <v>37</v>
      </c>
      <c r="E5531">
        <v>783412.91213610198</v>
      </c>
      <c r="F5531">
        <v>9635655.6949166209</v>
      </c>
      <c r="G5531">
        <f>IF(C5531="","",VLOOKUP(C5531,Classes_detaillees!B:D,Classes_detaillees!C$1,TRUE))</f>
        <v>35</v>
      </c>
      <c r="H5531">
        <f>IF(C5531="","",VLOOKUP(C5531,Classes_finales!B:D,Classes_finales!C$1,TRUE))</f>
        <v>35</v>
      </c>
      <c r="I5531">
        <f t="shared" si="86"/>
        <v>20</v>
      </c>
      <c r="J5531" s="31">
        <f>Classes_finales!$W$30*C5531^3+Classes_finales!$W$31*C5531^2+Classes_finales!$W$32*C5531+Classes_finales!$W$33</f>
        <v>2.6969306827676296</v>
      </c>
      <c r="K5531">
        <f>IF(OR(C5531&lt;10,C5531&gt;450),0,IF(H5531&gt;=MAX(Classes_finales!D:D),$M$1,Donnees_SIG!J5531))</f>
        <v>2.6969306827676296</v>
      </c>
      <c r="P5531" t="s">
        <v>39</v>
      </c>
    </row>
    <row r="5532" spans="1:16">
      <c r="A5532" t="s">
        <v>11097</v>
      </c>
      <c r="B5532" t="s">
        <v>11098</v>
      </c>
      <c r="C5532">
        <v>147.85980225</v>
      </c>
      <c r="D5532" t="s">
        <v>37</v>
      </c>
      <c r="E5532">
        <v>790711.32762184495</v>
      </c>
      <c r="F5532">
        <v>9638608.6455965806</v>
      </c>
      <c r="G5532">
        <f>IF(C5532="","",VLOOKUP(C5532,Classes_detaillees!B:D,Classes_detaillees!C$1,TRUE))</f>
        <v>150</v>
      </c>
      <c r="H5532">
        <f>IF(C5532="","",VLOOKUP(C5532,Classes_finales!B:D,Classes_finales!C$1,TRUE))</f>
        <v>80</v>
      </c>
      <c r="I5532">
        <f t="shared" si="86"/>
        <v>20</v>
      </c>
      <c r="J5532" s="31">
        <f>Classes_finales!$W$30*C5532^3+Classes_finales!$W$31*C5532^2+Classes_finales!$W$32*C5532+Classes_finales!$W$33</f>
        <v>-8.6186917788349451</v>
      </c>
      <c r="K5532">
        <f>IF(OR(C5532&lt;10,C5532&gt;450),0,IF(H5532&gt;=MAX(Classes_finales!D:D),$M$1,Donnees_SIG!J5532))</f>
        <v>7.914299999999999</v>
      </c>
      <c r="P5532" t="s">
        <v>39</v>
      </c>
    </row>
    <row r="5533" spans="1:16">
      <c r="A5533" t="s">
        <v>11099</v>
      </c>
      <c r="B5533" s="31" t="s">
        <v>11100</v>
      </c>
      <c r="C5533">
        <v>40.024299622000001</v>
      </c>
      <c r="D5533" t="s">
        <v>37</v>
      </c>
      <c r="E5533">
        <v>789972.80808197905</v>
      </c>
      <c r="F5533">
        <v>9637798.6989507098</v>
      </c>
      <c r="G5533">
        <f>IF(C5533="","",VLOOKUP(C5533,Classes_detaillees!B:D,Classes_detaillees!C$1,TRUE))</f>
        <v>45</v>
      </c>
      <c r="H5533">
        <f>IF(C5533="","",VLOOKUP(C5533,Classes_finales!B:D,Classes_finales!C$1,TRUE))</f>
        <v>50</v>
      </c>
      <c r="I5533">
        <f t="shared" si="86"/>
        <v>20</v>
      </c>
      <c r="J5533" s="31">
        <f>Classes_finales!$W$30*C5533^3+Classes_finales!$W$31*C5533^2+Classes_finales!$W$32*C5533+Classes_finales!$W$33</f>
        <v>4.0416264998705085</v>
      </c>
      <c r="K5533">
        <f>IF(OR(C5533&lt;10,C5533&gt;450),0,IF(H5533&gt;=MAX(Classes_finales!D:D),$M$1,Donnees_SIG!J5533))</f>
        <v>4.0416264998705085</v>
      </c>
      <c r="P5533" t="s">
        <v>39</v>
      </c>
    </row>
    <row r="5534" spans="1:16">
      <c r="A5534" t="s">
        <v>11101</v>
      </c>
      <c r="B5534" t="s">
        <v>11102</v>
      </c>
      <c r="C5534">
        <v>27.353500365999999</v>
      </c>
      <c r="D5534" t="s">
        <v>37</v>
      </c>
      <c r="E5534">
        <v>791791.45223307598</v>
      </c>
      <c r="F5534">
        <v>9639456.2654527705</v>
      </c>
      <c r="G5534">
        <f>IF(C5534="","",VLOOKUP(C5534,Classes_detaillees!B:D,Classes_detaillees!C$1,TRUE))</f>
        <v>30</v>
      </c>
      <c r="H5534">
        <f>IF(C5534="","",VLOOKUP(C5534,Classes_finales!B:D,Classes_finales!C$1,TRUE))</f>
        <v>30</v>
      </c>
      <c r="I5534">
        <f t="shared" si="86"/>
        <v>20</v>
      </c>
      <c r="J5534" s="31">
        <f>Classes_finales!$W$30*C5534^3+Classes_finales!$W$31*C5534^2+Classes_finales!$W$32*C5534+Classes_finales!$W$33</f>
        <v>2.3154595030665903</v>
      </c>
      <c r="K5534">
        <f>IF(OR(C5534&lt;10,C5534&gt;450),0,IF(H5534&gt;=MAX(Classes_finales!D:D),$M$1,Donnees_SIG!J5534))</f>
        <v>2.3154595030665903</v>
      </c>
      <c r="P5534" t="s">
        <v>39</v>
      </c>
    </row>
    <row r="5535" spans="1:16">
      <c r="A5535" t="s">
        <v>11103</v>
      </c>
      <c r="B5535" s="31" t="s">
        <v>11104</v>
      </c>
      <c r="C5535">
        <v>86.281303406000006</v>
      </c>
      <c r="D5535" t="s">
        <v>37</v>
      </c>
      <c r="E5535">
        <v>790923.78355502605</v>
      </c>
      <c r="F5535">
        <v>9638224.6191183701</v>
      </c>
      <c r="G5535">
        <f>IF(C5535="","",VLOOKUP(C5535,Classes_detaillees!B:D,Classes_detaillees!C$1,TRUE))</f>
        <v>90</v>
      </c>
      <c r="H5535">
        <f>IF(C5535="","",VLOOKUP(C5535,Classes_finales!B:D,Classes_finales!C$1,TRUE))</f>
        <v>80</v>
      </c>
      <c r="I5535">
        <f t="shared" si="86"/>
        <v>20</v>
      </c>
      <c r="J5535" s="31">
        <f>Classes_finales!$W$30*C5535^3+Classes_finales!$W$31*C5535^2+Classes_finales!$W$32*C5535+Classes_finales!$W$33</f>
        <v>7.9631654984309979</v>
      </c>
      <c r="K5535">
        <f>IF(OR(C5535&lt;10,C5535&gt;450),0,IF(H5535&gt;=MAX(Classes_finales!D:D),$M$1,Donnees_SIG!J5535))</f>
        <v>7.914299999999999</v>
      </c>
      <c r="P5535" t="s">
        <v>39</v>
      </c>
    </row>
    <row r="5536" spans="1:16">
      <c r="A5536" t="s">
        <v>11105</v>
      </c>
      <c r="B5536" t="s">
        <v>11106</v>
      </c>
      <c r="C5536">
        <v>100.12449646</v>
      </c>
      <c r="D5536" t="s">
        <v>37</v>
      </c>
      <c r="E5536">
        <v>790382.40907600895</v>
      </c>
      <c r="F5536">
        <v>9637787.5157317407</v>
      </c>
      <c r="G5536">
        <f>IF(C5536="","",VLOOKUP(C5536,Classes_detaillees!B:D,Classes_detaillees!C$1,TRUE))</f>
        <v>105</v>
      </c>
      <c r="H5536">
        <f>IF(C5536="","",VLOOKUP(C5536,Classes_finales!B:D,Classes_finales!C$1,TRUE))</f>
        <v>80</v>
      </c>
      <c r="I5536">
        <f t="shared" si="86"/>
        <v>20</v>
      </c>
      <c r="J5536" s="31">
        <f>Classes_finales!$W$30*C5536^3+Classes_finales!$W$31*C5536^2+Classes_finales!$W$32*C5536+Classes_finales!$W$33</f>
        <v>7.1994054787811699</v>
      </c>
      <c r="K5536">
        <f>IF(OR(C5536&lt;10,C5536&gt;450),0,IF(H5536&gt;=MAX(Classes_finales!D:D),$M$1,Donnees_SIG!J5536))</f>
        <v>7.914299999999999</v>
      </c>
      <c r="P5536" t="s">
        <v>39</v>
      </c>
    </row>
    <row r="5537" spans="1:16">
      <c r="A5537" t="s">
        <v>11107</v>
      </c>
      <c r="B5537" t="s">
        <v>11108</v>
      </c>
      <c r="C5537">
        <v>16.050300598</v>
      </c>
      <c r="D5537" t="s">
        <v>37</v>
      </c>
      <c r="E5537">
        <v>790964.99948263203</v>
      </c>
      <c r="F5537">
        <v>9638225.0039428808</v>
      </c>
      <c r="G5537">
        <f>IF(C5537="","",VLOOKUP(C5537,Classes_detaillees!B:D,Classes_detaillees!C$1,TRUE))</f>
        <v>20</v>
      </c>
      <c r="H5537">
        <f>IF(C5537="","",VLOOKUP(C5537,Classes_finales!B:D,Classes_finales!C$1,TRUE))</f>
        <v>30</v>
      </c>
      <c r="I5537">
        <f t="shared" si="86"/>
        <v>20</v>
      </c>
      <c r="J5537" s="31">
        <f>Classes_finales!$W$30*C5537^3+Classes_finales!$W$31*C5537^2+Classes_finales!$W$32*C5537+Classes_finales!$W$33</f>
        <v>0.91961378378095593</v>
      </c>
      <c r="K5537">
        <f>IF(OR(C5537&lt;10,C5537&gt;450),0,IF(H5537&gt;=MAX(Classes_finales!D:D),$M$1,Donnees_SIG!J5537))</f>
        <v>0.91961378378095593</v>
      </c>
      <c r="P5537" t="s">
        <v>39</v>
      </c>
    </row>
    <row r="5538" spans="1:16">
      <c r="A5538" t="s">
        <v>11109</v>
      </c>
      <c r="B5538" t="s">
        <v>11110</v>
      </c>
      <c r="C5538">
        <v>134.14329529</v>
      </c>
      <c r="D5538" t="s">
        <v>37</v>
      </c>
      <c r="E5538">
        <v>791628.41068058799</v>
      </c>
      <c r="F5538">
        <v>9638359.1246361993</v>
      </c>
      <c r="G5538">
        <f>IF(C5538="","",VLOOKUP(C5538,Classes_detaillees!B:D,Classes_detaillees!C$1,TRUE))</f>
        <v>135</v>
      </c>
      <c r="H5538">
        <f>IF(C5538="","",VLOOKUP(C5538,Classes_finales!B:D,Classes_finales!C$1,TRUE))</f>
        <v>80</v>
      </c>
      <c r="I5538">
        <f t="shared" si="86"/>
        <v>20</v>
      </c>
      <c r="J5538" s="31">
        <f>Classes_finales!$W$30*C5538^3+Classes_finales!$W$31*C5538^2+Classes_finales!$W$32*C5538+Classes_finales!$W$33</f>
        <v>-1.5338401833709869</v>
      </c>
      <c r="K5538">
        <f>IF(OR(C5538&lt;10,C5538&gt;450),0,IF(H5538&gt;=MAX(Classes_finales!D:D),$M$1,Donnees_SIG!J5538))</f>
        <v>7.914299999999999</v>
      </c>
      <c r="P5538" t="s">
        <v>39</v>
      </c>
    </row>
    <row r="5539" spans="1:16">
      <c r="A5539" t="s">
        <v>11111</v>
      </c>
      <c r="B5539" t="s">
        <v>11112</v>
      </c>
      <c r="C5539">
        <v>107.87509918000001</v>
      </c>
      <c r="D5539" t="s">
        <v>37</v>
      </c>
      <c r="E5539">
        <v>789932.73144839494</v>
      </c>
      <c r="F5539">
        <v>9637381.51484273</v>
      </c>
      <c r="G5539">
        <f>IF(C5539="","",VLOOKUP(C5539,Classes_detaillees!B:D,Classes_detaillees!C$1,TRUE))</f>
        <v>110</v>
      </c>
      <c r="H5539">
        <f>IF(C5539="","",VLOOKUP(C5539,Classes_finales!B:D,Classes_finales!C$1,TRUE))</f>
        <v>80</v>
      </c>
      <c r="I5539">
        <f t="shared" si="86"/>
        <v>20</v>
      </c>
      <c r="J5539" s="31">
        <f>Classes_finales!$W$30*C5539^3+Classes_finales!$W$31*C5539^2+Classes_finales!$W$32*C5539+Classes_finales!$W$33</f>
        <v>6.154944133596894</v>
      </c>
      <c r="K5539">
        <f>IF(OR(C5539&lt;10,C5539&gt;450),0,IF(H5539&gt;=MAX(Classes_finales!D:D),$M$1,Donnees_SIG!J5539))</f>
        <v>7.914299999999999</v>
      </c>
      <c r="P5539" t="s">
        <v>39</v>
      </c>
    </row>
    <row r="5540" spans="1:16">
      <c r="A5540" t="s">
        <v>11113</v>
      </c>
      <c r="B5540" t="s">
        <v>11114</v>
      </c>
      <c r="C5540">
        <v>81.223197936999995</v>
      </c>
      <c r="D5540" t="s">
        <v>37</v>
      </c>
      <c r="E5540">
        <v>793072.42848771403</v>
      </c>
      <c r="F5540">
        <v>9639372.9653075896</v>
      </c>
      <c r="G5540">
        <f>IF(C5540="","",VLOOKUP(C5540,Classes_detaillees!B:D,Classes_detaillees!C$1,TRUE))</f>
        <v>85</v>
      </c>
      <c r="H5540">
        <f>IF(C5540="","",VLOOKUP(C5540,Classes_finales!B:D,Classes_finales!C$1,TRUE))</f>
        <v>80</v>
      </c>
      <c r="I5540">
        <f t="shared" si="86"/>
        <v>20</v>
      </c>
      <c r="J5540" s="31">
        <f>Classes_finales!$W$30*C5540^3+Classes_finales!$W$31*C5540^2+Classes_finales!$W$32*C5540+Classes_finales!$W$33</f>
        <v>7.9408308710314657</v>
      </c>
      <c r="K5540">
        <f>IF(OR(C5540&lt;10,C5540&gt;450),0,IF(H5540&gt;=MAX(Classes_finales!D:D),$M$1,Donnees_SIG!J5540))</f>
        <v>7.914299999999999</v>
      </c>
      <c r="P5540" t="s">
        <v>39</v>
      </c>
    </row>
    <row r="5541" spans="1:16">
      <c r="A5541" t="s">
        <v>11115</v>
      </c>
      <c r="B5541" t="s">
        <v>11116</v>
      </c>
      <c r="C5541">
        <v>131.40379333000001</v>
      </c>
      <c r="D5541" t="s">
        <v>37</v>
      </c>
      <c r="E5541">
        <v>790596.673970339</v>
      </c>
      <c r="F5541">
        <v>9638213.8964712396</v>
      </c>
      <c r="G5541">
        <f>IF(C5541="","",VLOOKUP(C5541,Classes_detaillees!B:D,Classes_detaillees!C$1,TRUE))</f>
        <v>135</v>
      </c>
      <c r="H5541">
        <f>IF(C5541="","",VLOOKUP(C5541,Classes_finales!B:D,Classes_finales!C$1,TRUE))</f>
        <v>80</v>
      </c>
      <c r="I5541">
        <f t="shared" si="86"/>
        <v>20</v>
      </c>
      <c r="J5541" s="31">
        <f>Classes_finales!$W$30*C5541^3+Classes_finales!$W$31*C5541^2+Classes_finales!$W$32*C5541+Classes_finales!$W$33</f>
        <v>-0.39239169868318458</v>
      </c>
      <c r="K5541">
        <f>IF(OR(C5541&lt;10,C5541&gt;450),0,IF(H5541&gt;=MAX(Classes_finales!D:D),$M$1,Donnees_SIG!J5541))</f>
        <v>7.914299999999999</v>
      </c>
      <c r="P5541" t="s">
        <v>39</v>
      </c>
    </row>
    <row r="5542" spans="1:16">
      <c r="A5542" t="s">
        <v>11117</v>
      </c>
      <c r="B5542" t="s">
        <v>11118</v>
      </c>
      <c r="C5542">
        <v>110.60359955</v>
      </c>
      <c r="D5542" t="s">
        <v>37</v>
      </c>
      <c r="E5542">
        <v>790565.32227430597</v>
      </c>
      <c r="F5542">
        <v>9638483.6429092996</v>
      </c>
      <c r="G5542">
        <f>IF(C5542="","",VLOOKUP(C5542,Classes_detaillees!B:D,Classes_detaillees!C$1,TRUE))</f>
        <v>115</v>
      </c>
      <c r="H5542">
        <f>IF(C5542="","",VLOOKUP(C5542,Classes_finales!B:D,Classes_finales!C$1,TRUE))</f>
        <v>80</v>
      </c>
      <c r="I5542">
        <f t="shared" si="86"/>
        <v>20</v>
      </c>
      <c r="J5542" s="31">
        <f>Classes_finales!$W$30*C5542^3+Classes_finales!$W$31*C5542^2+Classes_finales!$W$32*C5542+Classes_finales!$W$33</f>
        <v>5.6679662624435956</v>
      </c>
      <c r="K5542">
        <f>IF(OR(C5542&lt;10,C5542&gt;450),0,IF(H5542&gt;=MAX(Classes_finales!D:D),$M$1,Donnees_SIG!J5542))</f>
        <v>7.914299999999999</v>
      </c>
      <c r="P5542" t="s">
        <v>39</v>
      </c>
    </row>
    <row r="5543" spans="1:16">
      <c r="A5543" t="s">
        <v>11119</v>
      </c>
      <c r="B5543" t="s">
        <v>11120</v>
      </c>
      <c r="C5543">
        <v>171.49980163999999</v>
      </c>
      <c r="D5543" t="s">
        <v>37</v>
      </c>
      <c r="E5543">
        <v>790791.76208297396</v>
      </c>
      <c r="F5543">
        <v>9638163.9535215795</v>
      </c>
      <c r="G5543">
        <f>IF(C5543="","",VLOOKUP(C5543,Classes_detaillees!B:D,Classes_detaillees!C$1,TRUE))</f>
        <v>175</v>
      </c>
      <c r="H5543">
        <f>IF(C5543="","",VLOOKUP(C5543,Classes_finales!B:D,Classes_finales!C$1,TRUE))</f>
        <v>80</v>
      </c>
      <c r="I5543">
        <f t="shared" si="86"/>
        <v>20</v>
      </c>
      <c r="J5543" s="31">
        <f>Classes_finales!$W$30*C5543^3+Classes_finales!$W$31*C5543^2+Classes_finales!$W$32*C5543+Classes_finales!$W$33</f>
        <v>-26.896228416623707</v>
      </c>
      <c r="K5543">
        <f>IF(OR(C5543&lt;10,C5543&gt;450),0,IF(H5543&gt;=MAX(Classes_finales!D:D),$M$1,Donnees_SIG!J5543))</f>
        <v>7.914299999999999</v>
      </c>
      <c r="P5543" t="s">
        <v>39</v>
      </c>
    </row>
    <row r="5544" spans="1:16">
      <c r="A5544" t="s">
        <v>11121</v>
      </c>
      <c r="B5544" t="s">
        <v>11122</v>
      </c>
      <c r="C5544">
        <v>56.486900329999997</v>
      </c>
      <c r="D5544" t="s">
        <v>37</v>
      </c>
      <c r="E5544">
        <v>783289.96281153604</v>
      </c>
      <c r="F5544">
        <v>9636917.0606172904</v>
      </c>
      <c r="G5544">
        <f>IF(C5544="","",VLOOKUP(C5544,Classes_detaillees!B:D,Classes_detaillees!C$1,TRUE))</f>
        <v>60</v>
      </c>
      <c r="H5544">
        <f>IF(C5544="","",VLOOKUP(C5544,Classes_finales!B:D,Classes_finales!C$1,TRUE))</f>
        <v>60</v>
      </c>
      <c r="I5544">
        <f t="shared" si="86"/>
        <v>20</v>
      </c>
      <c r="J5544" s="31">
        <f>Classes_finales!$W$30*C5544^3+Classes_finales!$W$31*C5544^2+Classes_finales!$W$32*C5544+Classes_finales!$W$33</f>
        <v>6.1513643919477961</v>
      </c>
      <c r="K5544">
        <f>IF(OR(C5544&lt;10,C5544&gt;450),0,IF(H5544&gt;=MAX(Classes_finales!D:D),$M$1,Donnees_SIG!J5544))</f>
        <v>6.1513643919477961</v>
      </c>
      <c r="P5544" t="s">
        <v>39</v>
      </c>
    </row>
    <row r="5545" spans="1:16">
      <c r="A5545" t="s">
        <v>11123</v>
      </c>
      <c r="B5545" t="s">
        <v>11124</v>
      </c>
      <c r="C5545">
        <v>68.809501647999994</v>
      </c>
      <c r="D5545" t="s">
        <v>37</v>
      </c>
      <c r="E5545">
        <v>790923.17107967101</v>
      </c>
      <c r="F5545">
        <v>9639301.1752874199</v>
      </c>
      <c r="G5545">
        <f>IF(C5545="","",VLOOKUP(C5545,Classes_detaillees!B:D,Classes_detaillees!C$1,TRUE))</f>
        <v>70</v>
      </c>
      <c r="H5545">
        <f>IF(C5545="","",VLOOKUP(C5545,Classes_finales!B:D,Classes_finales!C$1,TRUE))</f>
        <v>70</v>
      </c>
      <c r="I5545">
        <f t="shared" si="86"/>
        <v>20</v>
      </c>
      <c r="J5545" s="31">
        <f>Classes_finales!$W$30*C5545^3+Classes_finales!$W$31*C5545^2+Classes_finales!$W$32*C5545+Classes_finales!$W$33</f>
        <v>7.3380928397316811</v>
      </c>
      <c r="K5545">
        <f>IF(OR(C5545&lt;10,C5545&gt;450),0,IF(H5545&gt;=MAX(Classes_finales!D:D),$M$1,Donnees_SIG!J5545))</f>
        <v>7.3380928397316811</v>
      </c>
      <c r="P5545" t="s">
        <v>39</v>
      </c>
    </row>
    <row r="5546" spans="1:16">
      <c r="A5546" t="s">
        <v>11125</v>
      </c>
      <c r="B5546" t="s">
        <v>11126</v>
      </c>
      <c r="C5546">
        <v>18.381200790000001</v>
      </c>
      <c r="D5546" t="s">
        <v>37</v>
      </c>
      <c r="E5546">
        <v>783064.75136257894</v>
      </c>
      <c r="F5546">
        <v>9635791.1617540997</v>
      </c>
      <c r="G5546">
        <f>IF(C5546="","",VLOOKUP(C5546,Classes_detaillees!B:D,Classes_detaillees!C$1,TRUE))</f>
        <v>20</v>
      </c>
      <c r="H5546">
        <f>IF(C5546="","",VLOOKUP(C5546,Classes_finales!B:D,Classes_finales!C$1,TRUE))</f>
        <v>30</v>
      </c>
      <c r="I5546">
        <f t="shared" si="86"/>
        <v>20</v>
      </c>
      <c r="J5546" s="31">
        <f>Classes_finales!$W$30*C5546^3+Classes_finales!$W$31*C5546^2+Classes_finales!$W$32*C5546+Classes_finales!$W$33</f>
        <v>1.1872925280122182</v>
      </c>
      <c r="K5546">
        <f>IF(OR(C5546&lt;10,C5546&gt;450),0,IF(H5546&gt;=MAX(Classes_finales!D:D),$M$1,Donnees_SIG!J5546))</f>
        <v>1.1872925280122182</v>
      </c>
      <c r="P5546" t="s">
        <v>39</v>
      </c>
    </row>
    <row r="5547" spans="1:16">
      <c r="A5547" t="s">
        <v>11127</v>
      </c>
      <c r="B5547" t="s">
        <v>11128</v>
      </c>
      <c r="C5547">
        <v>107.99279785</v>
      </c>
      <c r="D5547" t="s">
        <v>37</v>
      </c>
      <c r="E5547">
        <v>792892.03196499904</v>
      </c>
      <c r="F5547">
        <v>9638989.0052938294</v>
      </c>
      <c r="G5547">
        <f>IF(C5547="","",VLOOKUP(C5547,Classes_detaillees!B:D,Classes_detaillees!C$1,TRUE))</f>
        <v>110</v>
      </c>
      <c r="H5547">
        <f>IF(C5547="","",VLOOKUP(C5547,Classes_finales!B:D,Classes_finales!C$1,TRUE))</f>
        <v>80</v>
      </c>
      <c r="I5547">
        <f t="shared" si="86"/>
        <v>20</v>
      </c>
      <c r="J5547" s="31">
        <f>Classes_finales!$W$30*C5547^3+Classes_finales!$W$31*C5547^2+Classes_finales!$W$32*C5547+Classes_finales!$W$33</f>
        <v>6.1352678666407421</v>
      </c>
      <c r="K5547">
        <f>IF(OR(C5547&lt;10,C5547&gt;450),0,IF(H5547&gt;=MAX(Classes_finales!D:D),$M$1,Donnees_SIG!J5547))</f>
        <v>7.914299999999999</v>
      </c>
      <c r="P5547" t="s">
        <v>39</v>
      </c>
    </row>
    <row r="5548" spans="1:16">
      <c r="A5548" t="s">
        <v>11129</v>
      </c>
      <c r="B5548" t="s">
        <v>11130</v>
      </c>
      <c r="C5548">
        <v>669.80700683999999</v>
      </c>
      <c r="D5548" t="s">
        <v>37</v>
      </c>
      <c r="E5548">
        <v>790715.28335891</v>
      </c>
      <c r="F5548">
        <v>9638531.7403769903</v>
      </c>
      <c r="G5548">
        <f>IF(C5548="","",VLOOKUP(C5548,Classes_detaillees!B:D,Classes_detaillees!C$1,TRUE))</f>
        <v>670</v>
      </c>
      <c r="H5548">
        <f>IF(C5548="","",VLOOKUP(C5548,Classes_finales!B:D,Classes_finales!C$1,TRUE))</f>
        <v>80</v>
      </c>
      <c r="I5548">
        <f t="shared" si="86"/>
        <v>20</v>
      </c>
      <c r="J5548" s="31">
        <f>Classes_finales!$W$30*C5548^3+Classes_finales!$W$31*C5548^2+Classes_finales!$W$32*C5548+Classes_finales!$W$33</f>
        <v>-4985.4179625929519</v>
      </c>
      <c r="K5548">
        <f>IF(OR(C5548&lt;10,C5548&gt;450),0,IF(H5548&gt;=MAX(Classes_finales!D:D),$M$1,Donnees_SIG!J5548))</f>
        <v>0</v>
      </c>
      <c r="P5548" t="s">
        <v>39</v>
      </c>
    </row>
    <row r="5549" spans="1:16">
      <c r="A5549" t="s">
        <v>11131</v>
      </c>
      <c r="B5549" s="31" t="s">
        <v>11132</v>
      </c>
      <c r="C5549">
        <v>5.8670001029999996</v>
      </c>
      <c r="D5549" t="s">
        <v>37</v>
      </c>
      <c r="E5549">
        <v>790210.70171925798</v>
      </c>
      <c r="F5549">
        <v>9638681.2998205293</v>
      </c>
      <c r="G5549">
        <f>IF(C5549="","",VLOOKUP(C5549,Classes_detaillees!B:D,Classes_detaillees!C$1,TRUE))</f>
        <v>10</v>
      </c>
      <c r="H5549">
        <f>IF(C5549="","",VLOOKUP(C5549,Classes_finales!B:D,Classes_finales!C$1,TRUE))</f>
        <v>10</v>
      </c>
      <c r="I5549">
        <f t="shared" si="86"/>
        <v>20</v>
      </c>
      <c r="J5549" s="31">
        <f>Classes_finales!$W$30*C5549^3+Classes_finales!$W$31*C5549^2+Classes_finales!$W$32*C5549+Classes_finales!$W$33</f>
        <v>-7.2179016880361657E-2</v>
      </c>
      <c r="K5549">
        <f>IF(OR(C5549&lt;10,C5549&gt;450),0,IF(H5549&gt;=MAX(Classes_finales!D:D),$M$1,Donnees_SIG!J5549))</f>
        <v>0</v>
      </c>
      <c r="P5549" t="s">
        <v>39</v>
      </c>
    </row>
    <row r="5550" spans="1:16">
      <c r="A5550" t="s">
        <v>11133</v>
      </c>
      <c r="B5550" t="s">
        <v>11134</v>
      </c>
      <c r="C5550">
        <v>48.206401825</v>
      </c>
      <c r="D5550" t="s">
        <v>37</v>
      </c>
      <c r="E5550">
        <v>789996.66572723805</v>
      </c>
      <c r="F5550">
        <v>9638791.9950784501</v>
      </c>
      <c r="G5550">
        <f>IF(C5550="","",VLOOKUP(C5550,Classes_detaillees!B:D,Classes_detaillees!C$1,TRUE))</f>
        <v>50</v>
      </c>
      <c r="H5550">
        <f>IF(C5550="","",VLOOKUP(C5550,Classes_finales!B:D,Classes_finales!C$1,TRUE))</f>
        <v>50</v>
      </c>
      <c r="I5550">
        <f t="shared" si="86"/>
        <v>20</v>
      </c>
      <c r="J5550" s="31">
        <f>Classes_finales!$W$30*C5550^3+Classes_finales!$W$31*C5550^2+Classes_finales!$W$32*C5550+Classes_finales!$W$33</f>
        <v>5.1372341959679844</v>
      </c>
      <c r="K5550">
        <f>IF(OR(C5550&lt;10,C5550&gt;450),0,IF(H5550&gt;=MAX(Classes_finales!D:D),$M$1,Donnees_SIG!J5550))</f>
        <v>5.1372341959679844</v>
      </c>
      <c r="P5550" t="s">
        <v>39</v>
      </c>
    </row>
    <row r="5551" spans="1:16">
      <c r="A5551" t="s">
        <v>11135</v>
      </c>
      <c r="B5551" t="s">
        <v>11136</v>
      </c>
      <c r="C5551">
        <v>43.664699554000002</v>
      </c>
      <c r="D5551" t="s">
        <v>37</v>
      </c>
      <c r="E5551">
        <v>793172.13902239897</v>
      </c>
      <c r="F5551">
        <v>9638827.2013311498</v>
      </c>
      <c r="G5551">
        <f>IF(C5551="","",VLOOKUP(C5551,Classes_detaillees!B:D,Classes_detaillees!C$1,TRUE))</f>
        <v>45</v>
      </c>
      <c r="H5551">
        <f>IF(C5551="","",VLOOKUP(C5551,Classes_finales!B:D,Classes_finales!C$1,TRUE))</f>
        <v>50</v>
      </c>
      <c r="I5551">
        <f t="shared" si="86"/>
        <v>20</v>
      </c>
      <c r="J5551" s="31">
        <f>Classes_finales!$W$30*C5551^3+Classes_finales!$W$31*C5551^2+Classes_finales!$W$32*C5551+Classes_finales!$W$33</f>
        <v>4.53632702440553</v>
      </c>
      <c r="K5551">
        <f>IF(OR(C5551&lt;10,C5551&gt;450),0,IF(H5551&gt;=MAX(Classes_finales!D:D),$M$1,Donnees_SIG!J5551))</f>
        <v>4.53632702440553</v>
      </c>
      <c r="P5551" t="s">
        <v>39</v>
      </c>
    </row>
    <row r="5552" spans="1:16">
      <c r="A5552" t="s">
        <v>11137</v>
      </c>
      <c r="B5552" s="31" t="s">
        <v>11138</v>
      </c>
      <c r="C5552">
        <v>112.32949829</v>
      </c>
      <c r="D5552" t="s">
        <v>37</v>
      </c>
      <c r="E5552">
        <v>791747.29219549405</v>
      </c>
      <c r="F5552">
        <v>9638409.2548415307</v>
      </c>
      <c r="G5552">
        <f>IF(C5552="","",VLOOKUP(C5552,Classes_detaillees!B:D,Classes_detaillees!C$1,TRUE))</f>
        <v>115</v>
      </c>
      <c r="H5552">
        <f>IF(C5552="","",VLOOKUP(C5552,Classes_finales!B:D,Classes_finales!C$1,TRUE))</f>
        <v>80</v>
      </c>
      <c r="I5552">
        <f t="shared" si="86"/>
        <v>20</v>
      </c>
      <c r="J5552" s="31">
        <f>Classes_finales!$W$30*C5552^3+Classes_finales!$W$31*C5552^2+Classes_finales!$W$32*C5552+Classes_finales!$W$33</f>
        <v>5.3259801691241222</v>
      </c>
      <c r="K5552">
        <f>IF(OR(C5552&lt;10,C5552&gt;450),0,IF(H5552&gt;=MAX(Classes_finales!D:D),$M$1,Donnees_SIG!J5552))</f>
        <v>7.914299999999999</v>
      </c>
      <c r="P5552" t="s">
        <v>39</v>
      </c>
    </row>
    <row r="5553" spans="1:16">
      <c r="A5553" t="s">
        <v>11139</v>
      </c>
      <c r="B5553" t="s">
        <v>11140</v>
      </c>
      <c r="C5553">
        <v>161.38549805</v>
      </c>
      <c r="D5553" t="s">
        <v>37</v>
      </c>
      <c r="E5553">
        <v>790743.21559205803</v>
      </c>
      <c r="F5553">
        <v>9638290.2651372496</v>
      </c>
      <c r="G5553">
        <f>IF(C5553="","",VLOOKUP(C5553,Classes_detaillees!B:D,Classes_detaillees!C$1,TRUE))</f>
        <v>165</v>
      </c>
      <c r="H5553">
        <f>IF(C5553="","",VLOOKUP(C5553,Classes_finales!B:D,Classes_finales!C$1,TRUE))</f>
        <v>80</v>
      </c>
      <c r="I5553">
        <f t="shared" si="86"/>
        <v>20</v>
      </c>
      <c r="J5553" s="31">
        <f>Classes_finales!$W$30*C5553^3+Classes_finales!$W$31*C5553^2+Classes_finales!$W$32*C5553+Classes_finales!$W$33</f>
        <v>-18.061857806594929</v>
      </c>
      <c r="K5553">
        <f>IF(OR(C5553&lt;10,C5553&gt;450),0,IF(H5553&gt;=MAX(Classes_finales!D:D),$M$1,Donnees_SIG!J5553))</f>
        <v>7.914299999999999</v>
      </c>
      <c r="P5553" t="s">
        <v>39</v>
      </c>
    </row>
    <row r="5554" spans="1:16">
      <c r="A5554" t="s">
        <v>11141</v>
      </c>
      <c r="B5554" t="s">
        <v>11142</v>
      </c>
      <c r="C5554">
        <v>118.22160339</v>
      </c>
      <c r="D5554" t="s">
        <v>37</v>
      </c>
      <c r="E5554">
        <v>790646.10486576601</v>
      </c>
      <c r="F5554">
        <v>9637581.0747783706</v>
      </c>
      <c r="G5554">
        <f>IF(C5554="","",VLOOKUP(C5554,Classes_detaillees!B:D,Classes_detaillees!C$1,TRUE))</f>
        <v>120</v>
      </c>
      <c r="H5554">
        <f>IF(C5554="","",VLOOKUP(C5554,Classes_finales!B:D,Classes_finales!C$1,TRUE))</f>
        <v>80</v>
      </c>
      <c r="I5554">
        <f t="shared" si="86"/>
        <v>20</v>
      </c>
      <c r="J5554" s="31">
        <f>Classes_finales!$W$30*C5554^3+Classes_finales!$W$31*C5554^2+Classes_finales!$W$32*C5554+Classes_finales!$W$33</f>
        <v>3.9509495118423339</v>
      </c>
      <c r="K5554">
        <f>IF(OR(C5554&lt;10,C5554&gt;450),0,IF(H5554&gt;=MAX(Classes_finales!D:D),$M$1,Donnees_SIG!J5554))</f>
        <v>7.914299999999999</v>
      </c>
      <c r="P5554" t="s">
        <v>39</v>
      </c>
    </row>
    <row r="5555" spans="1:16">
      <c r="A5555" t="s">
        <v>11143</v>
      </c>
      <c r="B5555" t="s">
        <v>11144</v>
      </c>
      <c r="C5555">
        <v>61.393100738999998</v>
      </c>
      <c r="D5555" t="s">
        <v>37</v>
      </c>
      <c r="E5555">
        <v>790005.93369557499</v>
      </c>
      <c r="F5555">
        <v>9637443.1376128495</v>
      </c>
      <c r="G5555">
        <f>IF(C5555="","",VLOOKUP(C5555,Classes_detaillees!B:D,Classes_detaillees!C$1,TRUE))</f>
        <v>65</v>
      </c>
      <c r="H5555">
        <f>IF(C5555="","",VLOOKUP(C5555,Classes_finales!B:D,Classes_finales!C$1,TRUE))</f>
        <v>70</v>
      </c>
      <c r="I5555">
        <f t="shared" si="86"/>
        <v>20</v>
      </c>
      <c r="J5555" s="31">
        <f>Classes_finales!$W$30*C5555^3+Classes_finales!$W$31*C5555^2+Classes_finales!$W$32*C5555+Classes_finales!$W$33</f>
        <v>6.679665173345775</v>
      </c>
      <c r="K5555">
        <f>IF(OR(C5555&lt;10,C5555&gt;450),0,IF(H5555&gt;=MAX(Classes_finales!D:D),$M$1,Donnees_SIG!J5555))</f>
        <v>6.679665173345775</v>
      </c>
      <c r="P5555" t="s">
        <v>39</v>
      </c>
    </row>
    <row r="5556" spans="1:16">
      <c r="A5556" t="s">
        <v>11145</v>
      </c>
      <c r="B5556" t="s">
        <v>11146</v>
      </c>
      <c r="C5556">
        <v>78.472503661999994</v>
      </c>
      <c r="D5556" t="s">
        <v>37</v>
      </c>
      <c r="E5556">
        <v>790364.42083997501</v>
      </c>
      <c r="F5556">
        <v>9638337.8550167792</v>
      </c>
      <c r="G5556">
        <f>IF(C5556="","",VLOOKUP(C5556,Classes_detaillees!B:D,Classes_detaillees!C$1,TRUE))</f>
        <v>80</v>
      </c>
      <c r="H5556">
        <f>IF(C5556="","",VLOOKUP(C5556,Classes_finales!B:D,Classes_finales!C$1,TRUE))</f>
        <v>80</v>
      </c>
      <c r="I5556">
        <f t="shared" si="86"/>
        <v>20</v>
      </c>
      <c r="J5556" s="31">
        <f>Classes_finales!$W$30*C5556^3+Classes_finales!$W$31*C5556^2+Classes_finales!$W$32*C5556+Classes_finales!$W$33</f>
        <v>7.8702701844868077</v>
      </c>
      <c r="K5556">
        <f>IF(OR(C5556&lt;10,C5556&gt;450),0,IF(H5556&gt;=MAX(Classes_finales!D:D),$M$1,Donnees_SIG!J5556))</f>
        <v>7.914299999999999</v>
      </c>
      <c r="P5556" t="s">
        <v>39</v>
      </c>
    </row>
    <row r="5557" spans="1:16">
      <c r="A5557" t="s">
        <v>11147</v>
      </c>
      <c r="B5557" s="31" t="s">
        <v>11148</v>
      </c>
      <c r="C5557">
        <v>43.999900818</v>
      </c>
      <c r="D5557" t="s">
        <v>37</v>
      </c>
      <c r="E5557">
        <v>790582.343323985</v>
      </c>
      <c r="F5557">
        <v>9637900.1748067997</v>
      </c>
      <c r="G5557">
        <f>IF(C5557="","",VLOOKUP(C5557,Classes_detaillees!B:D,Classes_detaillees!C$1,TRUE))</f>
        <v>45</v>
      </c>
      <c r="H5557">
        <f>IF(C5557="","",VLOOKUP(C5557,Classes_finales!B:D,Classes_finales!C$1,TRUE))</f>
        <v>50</v>
      </c>
      <c r="I5557">
        <f t="shared" si="86"/>
        <v>20</v>
      </c>
      <c r="J5557" s="31">
        <f>Classes_finales!$W$30*C5557^3+Classes_finales!$W$31*C5557^2+Classes_finales!$W$32*C5557+Classes_finales!$W$33</f>
        <v>4.5814066758857912</v>
      </c>
      <c r="K5557">
        <f>IF(OR(C5557&lt;10,C5557&gt;450),0,IF(H5557&gt;=MAX(Classes_finales!D:D),$M$1,Donnees_SIG!J5557))</f>
        <v>4.5814066758857912</v>
      </c>
      <c r="P5557" t="s">
        <v>39</v>
      </c>
    </row>
    <row r="5558" spans="1:16">
      <c r="A5558" t="s">
        <v>11149</v>
      </c>
      <c r="B5558" t="s">
        <v>11150</v>
      </c>
      <c r="C5558">
        <v>39.188499450999998</v>
      </c>
      <c r="D5558" t="s">
        <v>37</v>
      </c>
      <c r="E5558">
        <v>790780.45177422697</v>
      </c>
      <c r="F5558">
        <v>9638220.6407488305</v>
      </c>
      <c r="G5558">
        <f>IF(C5558="","",VLOOKUP(C5558,Classes_detaillees!B:D,Classes_detaillees!C$1,TRUE))</f>
        <v>40</v>
      </c>
      <c r="H5558">
        <f>IF(C5558="","",VLOOKUP(C5558,Classes_finales!B:D,Classes_finales!C$1,TRUE))</f>
        <v>40</v>
      </c>
      <c r="I5558">
        <f t="shared" si="86"/>
        <v>20</v>
      </c>
      <c r="J5558" s="31">
        <f>Classes_finales!$W$30*C5558^3+Classes_finales!$W$31*C5558^2+Classes_finales!$W$32*C5558+Classes_finales!$W$33</f>
        <v>3.9270845562138033</v>
      </c>
      <c r="K5558">
        <f>IF(OR(C5558&lt;10,C5558&gt;450),0,IF(H5558&gt;=MAX(Classes_finales!D:D),$M$1,Donnees_SIG!J5558))</f>
        <v>3.9270845562138033</v>
      </c>
      <c r="P5558" t="s">
        <v>39</v>
      </c>
    </row>
    <row r="5559" spans="1:16">
      <c r="A5559" t="s">
        <v>11151</v>
      </c>
      <c r="B5559" s="31" t="s">
        <v>11152</v>
      </c>
      <c r="C5559">
        <v>40.389099121000001</v>
      </c>
      <c r="D5559" t="s">
        <v>37</v>
      </c>
      <c r="E5559">
        <v>792505.84430348896</v>
      </c>
      <c r="F5559">
        <v>9638415.6527686492</v>
      </c>
      <c r="G5559">
        <f>IF(C5559="","",VLOOKUP(C5559,Classes_detaillees!B:D,Classes_detaillees!C$1,TRUE))</f>
        <v>45</v>
      </c>
      <c r="H5559">
        <f>IF(C5559="","",VLOOKUP(C5559,Classes_finales!B:D,Classes_finales!C$1,TRUE))</f>
        <v>50</v>
      </c>
      <c r="I5559">
        <f t="shared" si="86"/>
        <v>20</v>
      </c>
      <c r="J5559" s="31">
        <f>Classes_finales!$W$30*C5559^3+Classes_finales!$W$31*C5559^2+Classes_finales!$W$32*C5559+Classes_finales!$W$33</f>
        <v>4.0915362118621523</v>
      </c>
      <c r="K5559">
        <f>IF(OR(C5559&lt;10,C5559&gt;450),0,IF(H5559&gt;=MAX(Classes_finales!D:D),$M$1,Donnees_SIG!J5559))</f>
        <v>4.0915362118621523</v>
      </c>
      <c r="P5559" t="s">
        <v>39</v>
      </c>
    </row>
    <row r="5560" spans="1:16">
      <c r="A5560" t="s">
        <v>11153</v>
      </c>
      <c r="B5560" t="s">
        <v>11154</v>
      </c>
      <c r="C5560">
        <v>57.600299835000001</v>
      </c>
      <c r="D5560" t="s">
        <v>37</v>
      </c>
      <c r="E5560">
        <v>792495.92881033896</v>
      </c>
      <c r="F5560">
        <v>9639674.5364059303</v>
      </c>
      <c r="G5560">
        <f>IF(C5560="","",VLOOKUP(C5560,Classes_detaillees!B:D,Classes_detaillees!C$1,TRUE))</f>
        <v>60</v>
      </c>
      <c r="H5560">
        <f>IF(C5560="","",VLOOKUP(C5560,Classes_finales!B:D,Classes_finales!C$1,TRUE))</f>
        <v>60</v>
      </c>
      <c r="I5560">
        <f t="shared" si="86"/>
        <v>20</v>
      </c>
      <c r="J5560" s="31">
        <f>Classes_finales!$W$30*C5560^3+Classes_finales!$W$31*C5560^2+Classes_finales!$W$32*C5560+Classes_finales!$W$33</f>
        <v>6.2767858438468078</v>
      </c>
      <c r="K5560">
        <f>IF(OR(C5560&lt;10,C5560&gt;450),0,IF(H5560&gt;=MAX(Classes_finales!D:D),$M$1,Donnees_SIG!J5560))</f>
        <v>6.2767858438468078</v>
      </c>
      <c r="P5560" t="s">
        <v>39</v>
      </c>
    </row>
    <row r="5561" spans="1:16">
      <c r="A5561" t="s">
        <v>11155</v>
      </c>
      <c r="B5561" t="s">
        <v>11156</v>
      </c>
      <c r="C5561">
        <v>26.260599136</v>
      </c>
      <c r="D5561" t="s">
        <v>37</v>
      </c>
      <c r="E5561">
        <v>790565.13220735197</v>
      </c>
      <c r="F5561">
        <v>9638165.3630464505</v>
      </c>
      <c r="G5561">
        <f>IF(C5561="","",VLOOKUP(C5561,Classes_detaillees!B:D,Classes_detaillees!C$1,TRUE))</f>
        <v>30</v>
      </c>
      <c r="H5561">
        <f>IF(C5561="","",VLOOKUP(C5561,Classes_finales!B:D,Classes_finales!C$1,TRUE))</f>
        <v>30</v>
      </c>
      <c r="I5561">
        <f t="shared" si="86"/>
        <v>20</v>
      </c>
      <c r="J5561" s="31">
        <f>Classes_finales!$W$30*C5561^3+Classes_finales!$W$31*C5561^2+Classes_finales!$W$32*C5561+Classes_finales!$W$33</f>
        <v>2.171493840707138</v>
      </c>
      <c r="K5561">
        <f>IF(OR(C5561&lt;10,C5561&gt;450),0,IF(H5561&gt;=MAX(Classes_finales!D:D),$M$1,Donnees_SIG!J5561))</f>
        <v>2.171493840707138</v>
      </c>
      <c r="P5561" t="s">
        <v>39</v>
      </c>
    </row>
    <row r="5562" spans="1:16">
      <c r="A5562" t="s">
        <v>11157</v>
      </c>
      <c r="B5562" t="s">
        <v>11158</v>
      </c>
      <c r="C5562">
        <v>81.186798096000004</v>
      </c>
      <c r="D5562" t="s">
        <v>37</v>
      </c>
      <c r="E5562">
        <v>792063.03687390895</v>
      </c>
      <c r="F5562">
        <v>9639632.3671824504</v>
      </c>
      <c r="G5562">
        <f>IF(C5562="","",VLOOKUP(C5562,Classes_detaillees!B:D,Classes_detaillees!C$1,TRUE))</f>
        <v>85</v>
      </c>
      <c r="H5562">
        <f>IF(C5562="","",VLOOKUP(C5562,Classes_finales!B:D,Classes_finales!C$1,TRUE))</f>
        <v>80</v>
      </c>
      <c r="I5562">
        <f t="shared" si="86"/>
        <v>20</v>
      </c>
      <c r="J5562" s="31">
        <f>Classes_finales!$W$30*C5562^3+Classes_finales!$W$31*C5562^2+Classes_finales!$W$32*C5562+Classes_finales!$W$33</f>
        <v>7.9401557674582843</v>
      </c>
      <c r="K5562">
        <f>IF(OR(C5562&lt;10,C5562&gt;450),0,IF(H5562&gt;=MAX(Classes_finales!D:D),$M$1,Donnees_SIG!J5562))</f>
        <v>7.914299999999999</v>
      </c>
      <c r="P5562" t="s">
        <v>39</v>
      </c>
    </row>
    <row r="5563" spans="1:16">
      <c r="A5563" t="s">
        <v>11159</v>
      </c>
      <c r="B5563" t="s">
        <v>11160</v>
      </c>
      <c r="C5563">
        <v>83.826599121000001</v>
      </c>
      <c r="D5563" t="s">
        <v>37</v>
      </c>
      <c r="E5563">
        <v>783651.30866130395</v>
      </c>
      <c r="F5563">
        <v>9637278.6463068295</v>
      </c>
      <c r="G5563">
        <f>IF(C5563="","",VLOOKUP(C5563,Classes_detaillees!B:D,Classes_detaillees!C$1,TRUE))</f>
        <v>85</v>
      </c>
      <c r="H5563">
        <f>IF(C5563="","",VLOOKUP(C5563,Classes_finales!B:D,Classes_finales!C$1,TRUE))</f>
        <v>80</v>
      </c>
      <c r="I5563">
        <f t="shared" si="86"/>
        <v>20</v>
      </c>
      <c r="J5563" s="31">
        <f>Classes_finales!$W$30*C5563^3+Classes_finales!$W$31*C5563^2+Classes_finales!$W$32*C5563+Classes_finales!$W$33</f>
        <v>7.9703902327796836</v>
      </c>
      <c r="K5563">
        <f>IF(OR(C5563&lt;10,C5563&gt;450),0,IF(H5563&gt;=MAX(Classes_finales!D:D),$M$1,Donnees_SIG!J5563))</f>
        <v>7.914299999999999</v>
      </c>
      <c r="P5563" t="s">
        <v>39</v>
      </c>
    </row>
    <row r="5564" spans="1:16">
      <c r="A5564" t="s">
        <v>11161</v>
      </c>
      <c r="B5564" s="31" t="s">
        <v>11162</v>
      </c>
      <c r="C5564">
        <v>56.294898987000003</v>
      </c>
      <c r="D5564" t="s">
        <v>37</v>
      </c>
      <c r="E5564">
        <v>786520.99268682895</v>
      </c>
      <c r="F5564">
        <v>9636264.1272649001</v>
      </c>
      <c r="G5564">
        <f>IF(C5564="","",VLOOKUP(C5564,Classes_detaillees!B:D,Classes_detaillees!C$1,TRUE))</f>
        <v>60</v>
      </c>
      <c r="H5564">
        <f>IF(C5564="","",VLOOKUP(C5564,Classes_finales!B:D,Classes_finales!C$1,TRUE))</f>
        <v>60</v>
      </c>
      <c r="I5564">
        <f t="shared" si="86"/>
        <v>20</v>
      </c>
      <c r="J5564" s="31">
        <f>Classes_finales!$W$30*C5564^3+Classes_finales!$W$31*C5564^2+Classes_finales!$W$32*C5564+Classes_finales!$W$33</f>
        <v>6.1294332765644004</v>
      </c>
      <c r="K5564">
        <f>IF(OR(C5564&lt;10,C5564&gt;450),0,IF(H5564&gt;=MAX(Classes_finales!D:D),$M$1,Donnees_SIG!J5564))</f>
        <v>6.1294332765644004</v>
      </c>
      <c r="P5564" t="s">
        <v>39</v>
      </c>
    </row>
    <row r="5565" spans="1:16">
      <c r="A5565" t="s">
        <v>11163</v>
      </c>
      <c r="B5565" t="s">
        <v>11164</v>
      </c>
      <c r="C5565">
        <v>136.74809264999999</v>
      </c>
      <c r="D5565" t="s">
        <v>37</v>
      </c>
      <c r="E5565">
        <v>790505.74920644099</v>
      </c>
      <c r="F5565">
        <v>9637391.5258976091</v>
      </c>
      <c r="G5565">
        <f>IF(C5565="","",VLOOKUP(C5565,Classes_detaillees!B:D,Classes_detaillees!C$1,TRUE))</f>
        <v>140</v>
      </c>
      <c r="H5565">
        <f>IF(C5565="","",VLOOKUP(C5565,Classes_finales!B:D,Classes_finales!C$1,TRUE))</f>
        <v>80</v>
      </c>
      <c r="I5565">
        <f t="shared" si="86"/>
        <v>20</v>
      </c>
      <c r="J5565" s="31">
        <f>Classes_finales!$W$30*C5565^3+Classes_finales!$W$31*C5565^2+Classes_finales!$W$32*C5565+Classes_finales!$W$33</f>
        <v>-2.700542028982897</v>
      </c>
      <c r="K5565">
        <f>IF(OR(C5565&lt;10,C5565&gt;450),0,IF(H5565&gt;=MAX(Classes_finales!D:D),$M$1,Donnees_SIG!J5565))</f>
        <v>7.914299999999999</v>
      </c>
      <c r="P5565" t="s">
        <v>39</v>
      </c>
    </row>
    <row r="5566" spans="1:16">
      <c r="A5566" t="s">
        <v>11165</v>
      </c>
      <c r="B5566" s="31" t="s">
        <v>11166</v>
      </c>
      <c r="C5566">
        <v>49.226501464999998</v>
      </c>
      <c r="D5566" t="s">
        <v>37</v>
      </c>
      <c r="E5566">
        <v>791217.98372955702</v>
      </c>
      <c r="F5566">
        <v>9637315.9865167309</v>
      </c>
      <c r="G5566">
        <f>IF(C5566="","",VLOOKUP(C5566,Classes_detaillees!B:D,Classes_detaillees!C$1,TRUE))</f>
        <v>50</v>
      </c>
      <c r="H5566">
        <f>IF(C5566="","",VLOOKUP(C5566,Classes_finales!B:D,Classes_finales!C$1,TRUE))</f>
        <v>50</v>
      </c>
      <c r="I5566">
        <f t="shared" si="86"/>
        <v>20</v>
      </c>
      <c r="J5566" s="31">
        <f>Classes_finales!$W$30*C5566^3+Classes_finales!$W$31*C5566^2+Classes_finales!$W$32*C5566+Classes_finales!$W$33</f>
        <v>5.2686736516047983</v>
      </c>
      <c r="K5566">
        <f>IF(OR(C5566&lt;10,C5566&gt;450),0,IF(H5566&gt;=MAX(Classes_finales!D:D),$M$1,Donnees_SIG!J5566))</f>
        <v>5.2686736516047983</v>
      </c>
      <c r="P5566" t="s">
        <v>39</v>
      </c>
    </row>
    <row r="5567" spans="1:16">
      <c r="A5567" t="s">
        <v>11167</v>
      </c>
      <c r="B5567" s="31" t="s">
        <v>11168</v>
      </c>
      <c r="C5567">
        <v>94.275001525999997</v>
      </c>
      <c r="D5567" t="s">
        <v>37</v>
      </c>
      <c r="E5567">
        <v>791222.41826441395</v>
      </c>
      <c r="F5567">
        <v>9637413.8961892799</v>
      </c>
      <c r="G5567">
        <f>IF(C5567="","",VLOOKUP(C5567,Classes_detaillees!B:D,Classes_detaillees!C$1,TRUE))</f>
        <v>95</v>
      </c>
      <c r="H5567">
        <f>IF(C5567="","",VLOOKUP(C5567,Classes_finales!B:D,Classes_finales!C$1,TRUE))</f>
        <v>80</v>
      </c>
      <c r="I5567">
        <f t="shared" si="86"/>
        <v>20</v>
      </c>
      <c r="J5567" s="31">
        <f>Classes_finales!$W$30*C5567^3+Classes_finales!$W$31*C5567^2+Classes_finales!$W$32*C5567+Classes_finales!$W$33</f>
        <v>7.6817528401272153</v>
      </c>
      <c r="K5567">
        <f>IF(OR(C5567&lt;10,C5567&gt;450),0,IF(H5567&gt;=MAX(Classes_finales!D:D),$M$1,Donnees_SIG!J5567))</f>
        <v>7.914299999999999</v>
      </c>
      <c r="P5567" t="s">
        <v>39</v>
      </c>
    </row>
    <row r="5568" spans="1:16">
      <c r="A5568" t="s">
        <v>11169</v>
      </c>
      <c r="B5568" t="s">
        <v>11170</v>
      </c>
      <c r="C5568">
        <v>89.843101501000007</v>
      </c>
      <c r="D5568" t="s">
        <v>37</v>
      </c>
      <c r="E5568">
        <v>790603.09804041195</v>
      </c>
      <c r="F5568">
        <v>9638103.98739939</v>
      </c>
      <c r="G5568">
        <f>IF(C5568="","",VLOOKUP(C5568,Classes_detaillees!B:D,Classes_detaillees!C$1,TRUE))</f>
        <v>90</v>
      </c>
      <c r="H5568">
        <f>IF(C5568="","",VLOOKUP(C5568,Classes_finales!B:D,Classes_finales!C$1,TRUE))</f>
        <v>80</v>
      </c>
      <c r="I5568">
        <f t="shared" si="86"/>
        <v>20</v>
      </c>
      <c r="J5568" s="31">
        <f>Classes_finales!$W$30*C5568^3+Classes_finales!$W$31*C5568^2+Classes_finales!$W$32*C5568+Classes_finales!$W$33</f>
        <v>7.8884146427199777</v>
      </c>
      <c r="K5568">
        <f>IF(OR(C5568&lt;10,C5568&gt;450),0,IF(H5568&gt;=MAX(Classes_finales!D:D),$M$1,Donnees_SIG!J5568))</f>
        <v>7.914299999999999</v>
      </c>
      <c r="P5568" t="s">
        <v>39</v>
      </c>
    </row>
    <row r="5569" spans="1:16">
      <c r="A5569" t="s">
        <v>11171</v>
      </c>
      <c r="B5569" s="31" t="s">
        <v>11172</v>
      </c>
      <c r="C5569">
        <v>80.984703064000001</v>
      </c>
      <c r="D5569" t="s">
        <v>37</v>
      </c>
      <c r="E5569">
        <v>790391.16436429298</v>
      </c>
      <c r="F5569">
        <v>9637829.4549002107</v>
      </c>
      <c r="G5569">
        <f>IF(C5569="","",VLOOKUP(C5569,Classes_detaillees!B:D,Classes_detaillees!C$1,TRUE))</f>
        <v>85</v>
      </c>
      <c r="H5569">
        <f>IF(C5569="","",VLOOKUP(C5569,Classes_finales!B:D,Classes_finales!C$1,TRUE))</f>
        <v>80</v>
      </c>
      <c r="I5569">
        <f t="shared" si="86"/>
        <v>20</v>
      </c>
      <c r="J5569" s="31">
        <f>Classes_finales!$W$30*C5569^3+Classes_finales!$W$31*C5569^2+Classes_finales!$W$32*C5569+Classes_finales!$W$33</f>
        <v>7.9362789458185237</v>
      </c>
      <c r="K5569">
        <f>IF(OR(C5569&lt;10,C5569&gt;450),0,IF(H5569&gt;=MAX(Classes_finales!D:D),$M$1,Donnees_SIG!J5569))</f>
        <v>7.914299999999999</v>
      </c>
      <c r="P5569" t="s">
        <v>39</v>
      </c>
    </row>
    <row r="5570" spans="1:16">
      <c r="A5570" t="s">
        <v>11173</v>
      </c>
      <c r="B5570" s="31" t="s">
        <v>11174</v>
      </c>
      <c r="C5570">
        <v>44.312599182</v>
      </c>
      <c r="D5570" t="s">
        <v>37</v>
      </c>
      <c r="E5570">
        <v>782312.17905642197</v>
      </c>
      <c r="F5570">
        <v>9636281.3378775995</v>
      </c>
      <c r="G5570">
        <f>IF(C5570="","",VLOOKUP(C5570,Classes_detaillees!B:D,Classes_detaillees!C$1,TRUE))</f>
        <v>45</v>
      </c>
      <c r="H5570">
        <f>IF(C5570="","",VLOOKUP(C5570,Classes_finales!B:D,Classes_finales!C$1,TRUE))</f>
        <v>50</v>
      </c>
      <c r="I5570">
        <f t="shared" si="86"/>
        <v>20</v>
      </c>
      <c r="J5570" s="31">
        <f>Classes_finales!$W$30*C5570^3+Classes_finales!$W$31*C5570^2+Classes_finales!$W$32*C5570+Classes_finales!$W$33</f>
        <v>4.6233709671476095</v>
      </c>
      <c r="K5570">
        <f>IF(OR(C5570&lt;10,C5570&gt;450),0,IF(H5570&gt;=MAX(Classes_finales!D:D),$M$1,Donnees_SIG!J5570))</f>
        <v>4.6233709671476095</v>
      </c>
      <c r="P5570" t="s">
        <v>39</v>
      </c>
    </row>
    <row r="5571" spans="1:16">
      <c r="A5571" t="s">
        <v>11175</v>
      </c>
      <c r="B5571" t="s">
        <v>11176</v>
      </c>
      <c r="C5571">
        <v>86.277000427000004</v>
      </c>
      <c r="D5571" t="s">
        <v>37</v>
      </c>
      <c r="E5571">
        <v>782979.46535839001</v>
      </c>
      <c r="F5571">
        <v>9636310.7370037902</v>
      </c>
      <c r="G5571">
        <f>IF(C5571="","",VLOOKUP(C5571,Classes_detaillees!B:D,Classes_detaillees!C$1,TRUE))</f>
        <v>90</v>
      </c>
      <c r="H5571">
        <f>IF(C5571="","",VLOOKUP(C5571,Classes_finales!B:D,Classes_finales!C$1,TRUE))</f>
        <v>80</v>
      </c>
      <c r="I5571">
        <f t="shared" ref="I5571:I5634" si="87">IF(E5571="","",20)</f>
        <v>20</v>
      </c>
      <c r="J5571" s="31">
        <f>Classes_finales!$W$30*C5571^3+Classes_finales!$W$31*C5571^2+Classes_finales!$W$32*C5571+Classes_finales!$W$33</f>
        <v>7.9632090327667395</v>
      </c>
      <c r="K5571">
        <f>IF(OR(C5571&lt;10,C5571&gt;450),0,IF(H5571&gt;=MAX(Classes_finales!D:D),$M$1,Donnees_SIG!J5571))</f>
        <v>7.914299999999999</v>
      </c>
      <c r="P5571" t="s">
        <v>39</v>
      </c>
    </row>
    <row r="5572" spans="1:16">
      <c r="A5572" t="s">
        <v>11177</v>
      </c>
      <c r="B5572" s="31" t="s">
        <v>11178</v>
      </c>
      <c r="C5572">
        <v>64.461196899000001</v>
      </c>
      <c r="D5572" t="s">
        <v>37</v>
      </c>
      <c r="E5572">
        <v>783464.98352125997</v>
      </c>
      <c r="F5572">
        <v>9636896.3416564297</v>
      </c>
      <c r="G5572">
        <f>IF(C5572="","",VLOOKUP(C5572,Classes_detaillees!B:D,Classes_detaillees!C$1,TRUE))</f>
        <v>65</v>
      </c>
      <c r="H5572">
        <f>IF(C5572="","",VLOOKUP(C5572,Classes_finales!B:D,Classes_finales!C$1,TRUE))</f>
        <v>70</v>
      </c>
      <c r="I5572">
        <f t="shared" si="87"/>
        <v>20</v>
      </c>
      <c r="J5572" s="31">
        <f>Classes_finales!$W$30*C5572^3+Classes_finales!$W$31*C5572^2+Classes_finales!$W$32*C5572+Classes_finales!$W$33</f>
        <v>6.9746406062272364</v>
      </c>
      <c r="K5572">
        <f>IF(OR(C5572&lt;10,C5572&gt;450),0,IF(H5572&gt;=MAX(Classes_finales!D:D),$M$1,Donnees_SIG!J5572))</f>
        <v>6.9746406062272364</v>
      </c>
      <c r="P5572" t="s">
        <v>39</v>
      </c>
    </row>
    <row r="5573" spans="1:16">
      <c r="A5573" t="s">
        <v>11179</v>
      </c>
      <c r="B5573" t="s">
        <v>11180</v>
      </c>
      <c r="C5573">
        <v>102.56739807</v>
      </c>
      <c r="D5573" t="s">
        <v>37</v>
      </c>
      <c r="E5573">
        <v>792179.29228373303</v>
      </c>
      <c r="F5573">
        <v>9638497.0263932105</v>
      </c>
      <c r="G5573">
        <f>IF(C5573="","",VLOOKUP(C5573,Classes_detaillees!B:D,Classes_detaillees!C$1,TRUE))</f>
        <v>105</v>
      </c>
      <c r="H5573">
        <f>IF(C5573="","",VLOOKUP(C5573,Classes_finales!B:D,Classes_finales!C$1,TRUE))</f>
        <v>80</v>
      </c>
      <c r="I5573">
        <f t="shared" si="87"/>
        <v>20</v>
      </c>
      <c r="J5573" s="31">
        <f>Classes_finales!$W$30*C5573^3+Classes_finales!$W$31*C5573^2+Classes_finales!$W$32*C5573+Classes_finales!$W$33</f>
        <v>6.9222149723792672</v>
      </c>
      <c r="K5573">
        <f>IF(OR(C5573&lt;10,C5573&gt;450),0,IF(H5573&gt;=MAX(Classes_finales!D:D),$M$1,Donnees_SIG!J5573))</f>
        <v>7.914299999999999</v>
      </c>
      <c r="P5573" t="s">
        <v>39</v>
      </c>
    </row>
    <row r="5574" spans="1:16">
      <c r="A5574" t="s">
        <v>11181</v>
      </c>
      <c r="B5574" s="31" t="s">
        <v>11182</v>
      </c>
      <c r="C5574">
        <v>408.07049561000002</v>
      </c>
      <c r="D5574" t="s">
        <v>37</v>
      </c>
      <c r="E5574">
        <v>790830.112236746</v>
      </c>
      <c r="F5574">
        <v>9638485.5493539404</v>
      </c>
      <c r="G5574">
        <f>IF(C5574="","",VLOOKUP(C5574,Classes_detaillees!B:D,Classes_detaillees!C$1,TRUE))</f>
        <v>410</v>
      </c>
      <c r="H5574">
        <f>IF(C5574="","",VLOOKUP(C5574,Classes_finales!B:D,Classes_finales!C$1,TRUE))</f>
        <v>80</v>
      </c>
      <c r="I5574">
        <f t="shared" si="87"/>
        <v>20</v>
      </c>
      <c r="J5574" s="31">
        <f>Classes_finales!$W$30*C5574^3+Classes_finales!$W$31*C5574^2+Classes_finales!$W$32*C5574+Classes_finales!$W$33</f>
        <v>-969.96158468448789</v>
      </c>
      <c r="K5574">
        <f>IF(OR(C5574&lt;10,C5574&gt;450),0,IF(H5574&gt;=MAX(Classes_finales!D:D),$M$1,Donnees_SIG!J5574))</f>
        <v>7.914299999999999</v>
      </c>
      <c r="P5574" t="s">
        <v>39</v>
      </c>
    </row>
    <row r="5575" spans="1:16">
      <c r="A5575" t="s">
        <v>11183</v>
      </c>
      <c r="B5575" s="31" t="s">
        <v>11184</v>
      </c>
      <c r="C5575">
        <v>20.210199356</v>
      </c>
      <c r="D5575" t="s">
        <v>37</v>
      </c>
      <c r="E5575">
        <v>783021.70410486497</v>
      </c>
      <c r="F5575">
        <v>9635869.3493569903</v>
      </c>
      <c r="G5575">
        <f>IF(C5575="","",VLOOKUP(C5575,Classes_detaillees!B:D,Classes_detaillees!C$1,TRUE))</f>
        <v>25</v>
      </c>
      <c r="H5575">
        <f>IF(C5575="","",VLOOKUP(C5575,Classes_finales!B:D,Classes_finales!C$1,TRUE))</f>
        <v>30</v>
      </c>
      <c r="I5575">
        <f t="shared" si="87"/>
        <v>20</v>
      </c>
      <c r="J5575" s="31">
        <f>Classes_finales!$W$30*C5575^3+Classes_finales!$W$31*C5575^2+Classes_finales!$W$32*C5575+Classes_finales!$W$33</f>
        <v>1.405757100161666</v>
      </c>
      <c r="K5575">
        <f>IF(OR(C5575&lt;10,C5575&gt;450),0,IF(H5575&gt;=MAX(Classes_finales!D:D),$M$1,Donnees_SIG!J5575))</f>
        <v>1.405757100161666</v>
      </c>
      <c r="P5575" t="s">
        <v>39</v>
      </c>
    </row>
    <row r="5576" spans="1:16">
      <c r="A5576" t="s">
        <v>11185</v>
      </c>
      <c r="B5576" t="s">
        <v>11186</v>
      </c>
      <c r="C5576">
        <v>18.127599715999999</v>
      </c>
      <c r="D5576" t="s">
        <v>37</v>
      </c>
      <c r="E5576">
        <v>790453.71674872399</v>
      </c>
      <c r="F5576">
        <v>9637376.6167415902</v>
      </c>
      <c r="G5576">
        <f>IF(C5576="","",VLOOKUP(C5576,Classes_detaillees!B:D,Classes_detaillees!C$1,TRUE))</f>
        <v>20</v>
      </c>
      <c r="H5576">
        <f>IF(C5576="","",VLOOKUP(C5576,Classes_finales!B:D,Classes_finales!C$1,TRUE))</f>
        <v>30</v>
      </c>
      <c r="I5576">
        <f t="shared" si="87"/>
        <v>20</v>
      </c>
      <c r="J5576" s="31">
        <f>Classes_finales!$W$30*C5576^3+Classes_finales!$W$31*C5576^2+Classes_finales!$W$32*C5576+Classes_finales!$W$33</f>
        <v>1.1575639768078119</v>
      </c>
      <c r="K5576">
        <f>IF(OR(C5576&lt;10,C5576&gt;450),0,IF(H5576&gt;=MAX(Classes_finales!D:D),$M$1,Donnees_SIG!J5576))</f>
        <v>1.1575639768078119</v>
      </c>
      <c r="P5576" t="s">
        <v>39</v>
      </c>
    </row>
    <row r="5577" spans="1:16">
      <c r="A5577" t="s">
        <v>11187</v>
      </c>
      <c r="B5577" t="s">
        <v>11188</v>
      </c>
      <c r="C5577">
        <v>84.760299683</v>
      </c>
      <c r="D5577" t="s">
        <v>37</v>
      </c>
      <c r="E5577">
        <v>790862.88084332005</v>
      </c>
      <c r="F5577">
        <v>9638509.2492520101</v>
      </c>
      <c r="G5577">
        <f>IF(C5577="","",VLOOKUP(C5577,Classes_detaillees!B:D,Classes_detaillees!C$1,TRUE))</f>
        <v>85</v>
      </c>
      <c r="H5577">
        <f>IF(C5577="","",VLOOKUP(C5577,Classes_finales!B:D,Classes_finales!C$1,TRUE))</f>
        <v>80</v>
      </c>
      <c r="I5577">
        <f t="shared" si="87"/>
        <v>20</v>
      </c>
      <c r="J5577" s="31">
        <f>Classes_finales!$W$30*C5577^3+Classes_finales!$W$31*C5577^2+Classes_finales!$W$32*C5577+Classes_finales!$W$33</f>
        <v>7.9717568731680739</v>
      </c>
      <c r="K5577">
        <f>IF(OR(C5577&lt;10,C5577&gt;450),0,IF(H5577&gt;=MAX(Classes_finales!D:D),$M$1,Donnees_SIG!J5577))</f>
        <v>7.914299999999999</v>
      </c>
      <c r="P5577" t="s">
        <v>39</v>
      </c>
    </row>
    <row r="5578" spans="1:16">
      <c r="A5578" t="s">
        <v>11189</v>
      </c>
      <c r="B5578" t="s">
        <v>11190</v>
      </c>
      <c r="C5578">
        <v>51.658500670999999</v>
      </c>
      <c r="D5578" t="s">
        <v>37</v>
      </c>
      <c r="E5578">
        <v>790445.46589948202</v>
      </c>
      <c r="F5578">
        <v>9637624.8381442502</v>
      </c>
      <c r="G5578">
        <f>IF(C5578="","",VLOOKUP(C5578,Classes_detaillees!B:D,Classes_detaillees!C$1,TRUE))</f>
        <v>55</v>
      </c>
      <c r="H5578">
        <f>IF(C5578="","",VLOOKUP(C5578,Classes_finales!B:D,Classes_finales!C$1,TRUE))</f>
        <v>60</v>
      </c>
      <c r="I5578">
        <f t="shared" si="87"/>
        <v>20</v>
      </c>
      <c r="J5578" s="31">
        <f>Classes_finales!$W$30*C5578^3+Classes_finales!$W$31*C5578^2+Classes_finales!$W$32*C5578+Classes_finales!$W$33</f>
        <v>5.5754719973185622</v>
      </c>
      <c r="K5578">
        <f>IF(OR(C5578&lt;10,C5578&gt;450),0,IF(H5578&gt;=MAX(Classes_finales!D:D),$M$1,Donnees_SIG!J5578))</f>
        <v>5.5754719973185622</v>
      </c>
      <c r="P5578" t="s">
        <v>39</v>
      </c>
    </row>
    <row r="5579" spans="1:16">
      <c r="A5579" t="s">
        <v>11191</v>
      </c>
      <c r="B5579" t="s">
        <v>11192</v>
      </c>
      <c r="C5579">
        <v>181.60229491999999</v>
      </c>
      <c r="D5579" t="s">
        <v>37</v>
      </c>
      <c r="E5579">
        <v>791454.06896614796</v>
      </c>
      <c r="F5579">
        <v>9638441.5433885194</v>
      </c>
      <c r="G5579">
        <f>IF(C5579="","",VLOOKUP(C5579,Classes_detaillees!B:D,Classes_detaillees!C$1,TRUE))</f>
        <v>185</v>
      </c>
      <c r="H5579">
        <f>IF(C5579="","",VLOOKUP(C5579,Classes_finales!B:D,Classes_finales!C$1,TRUE))</f>
        <v>80</v>
      </c>
      <c r="I5579">
        <f t="shared" si="87"/>
        <v>20</v>
      </c>
      <c r="J5579" s="31">
        <f>Classes_finales!$W$30*C5579^3+Classes_finales!$W$31*C5579^2+Classes_finales!$W$32*C5579+Classes_finales!$W$33</f>
        <v>-37.372534641389187</v>
      </c>
      <c r="K5579">
        <f>IF(OR(C5579&lt;10,C5579&gt;450),0,IF(H5579&gt;=MAX(Classes_finales!D:D),$M$1,Donnees_SIG!J5579))</f>
        <v>7.914299999999999</v>
      </c>
      <c r="P5579" t="s">
        <v>39</v>
      </c>
    </row>
    <row r="5580" spans="1:16">
      <c r="A5580" t="s">
        <v>11193</v>
      </c>
      <c r="B5580" t="s">
        <v>11194</v>
      </c>
      <c r="C5580">
        <v>111.59799957</v>
      </c>
      <c r="D5580" t="s">
        <v>37</v>
      </c>
      <c r="E5580">
        <v>790030.46275509801</v>
      </c>
      <c r="F5580">
        <v>9637784.7956575397</v>
      </c>
      <c r="G5580">
        <f>IF(C5580="","",VLOOKUP(C5580,Classes_detaillees!B:D,Classes_detaillees!C$1,TRUE))</f>
        <v>115</v>
      </c>
      <c r="H5580">
        <f>IF(C5580="","",VLOOKUP(C5580,Classes_finales!B:D,Classes_finales!C$1,TRUE))</f>
        <v>80</v>
      </c>
      <c r="I5580">
        <f t="shared" si="87"/>
        <v>20</v>
      </c>
      <c r="J5580" s="31">
        <f>Classes_finales!$W$30*C5580^3+Classes_finales!$W$31*C5580^2+Classes_finales!$W$32*C5580+Classes_finales!$W$33</f>
        <v>5.4741928149218726</v>
      </c>
      <c r="K5580">
        <f>IF(OR(C5580&lt;10,C5580&gt;450),0,IF(H5580&gt;=MAX(Classes_finales!D:D),$M$1,Donnees_SIG!J5580))</f>
        <v>7.914299999999999</v>
      </c>
      <c r="P5580" t="s">
        <v>39</v>
      </c>
    </row>
    <row r="5581" spans="1:16">
      <c r="A5581" t="s">
        <v>11195</v>
      </c>
      <c r="B5581" s="31" t="s">
        <v>11196</v>
      </c>
      <c r="C5581">
        <v>104.78859711</v>
      </c>
      <c r="D5581" t="s">
        <v>37</v>
      </c>
      <c r="E5581">
        <v>782983.69838804705</v>
      </c>
      <c r="F5581">
        <v>9636371.0293991491</v>
      </c>
      <c r="G5581">
        <f>IF(C5581="","",VLOOKUP(C5581,Classes_detaillees!B:D,Classes_detaillees!C$1,TRUE))</f>
        <v>105</v>
      </c>
      <c r="H5581">
        <f>IF(C5581="","",VLOOKUP(C5581,Classes_finales!B:D,Classes_finales!C$1,TRUE))</f>
        <v>80</v>
      </c>
      <c r="I5581">
        <f t="shared" si="87"/>
        <v>20</v>
      </c>
      <c r="J5581" s="31">
        <f>Classes_finales!$W$30*C5581^3+Classes_finales!$W$31*C5581^2+Classes_finales!$W$32*C5581+Classes_finales!$W$33</f>
        <v>6.6292630072251093</v>
      </c>
      <c r="K5581">
        <f>IF(OR(C5581&lt;10,C5581&gt;450),0,IF(H5581&gt;=MAX(Classes_finales!D:D),$M$1,Donnees_SIG!J5581))</f>
        <v>7.914299999999999</v>
      </c>
      <c r="P5581" t="s">
        <v>39</v>
      </c>
    </row>
    <row r="5582" spans="1:16">
      <c r="A5582" t="s">
        <v>11197</v>
      </c>
      <c r="B5582" s="31" t="s">
        <v>11198</v>
      </c>
      <c r="C5582">
        <v>178.62409973000001</v>
      </c>
      <c r="D5582" t="s">
        <v>37</v>
      </c>
      <c r="E5582">
        <v>790907.02794004302</v>
      </c>
      <c r="F5582">
        <v>9638537.6235316005</v>
      </c>
      <c r="G5582">
        <f>IF(C5582="","",VLOOKUP(C5582,Classes_detaillees!B:D,Classes_detaillees!C$1,TRUE))</f>
        <v>180</v>
      </c>
      <c r="H5582">
        <f>IF(C5582="","",VLOOKUP(C5582,Classes_finales!B:D,Classes_finales!C$1,TRUE))</f>
        <v>80</v>
      </c>
      <c r="I5582">
        <f t="shared" si="87"/>
        <v>20</v>
      </c>
      <c r="J5582" s="31">
        <f>Classes_finales!$W$30*C5582^3+Classes_finales!$W$31*C5582^2+Classes_finales!$W$32*C5582+Classes_finales!$W$33</f>
        <v>-34.105180193299937</v>
      </c>
      <c r="K5582">
        <f>IF(OR(C5582&lt;10,C5582&gt;450),0,IF(H5582&gt;=MAX(Classes_finales!D:D),$M$1,Donnees_SIG!J5582))</f>
        <v>7.914299999999999</v>
      </c>
      <c r="P5582" t="s">
        <v>39</v>
      </c>
    </row>
    <row r="5583" spans="1:16">
      <c r="A5583" t="s">
        <v>11199</v>
      </c>
      <c r="B5583" t="s">
        <v>11200</v>
      </c>
      <c r="C5583">
        <v>78.784797667999996</v>
      </c>
      <c r="D5583" t="s">
        <v>37</v>
      </c>
      <c r="E5583">
        <v>783050.43582614197</v>
      </c>
      <c r="F5583">
        <v>9635744.0745406207</v>
      </c>
      <c r="G5583">
        <f>IF(C5583="","",VLOOKUP(C5583,Classes_detaillees!B:D,Classes_detaillees!C$1,TRUE))</f>
        <v>80</v>
      </c>
      <c r="H5583">
        <f>IF(C5583="","",VLOOKUP(C5583,Classes_finales!B:D,Classes_finales!C$1,TRUE))</f>
        <v>80</v>
      </c>
      <c r="I5583">
        <f t="shared" si="87"/>
        <v>20</v>
      </c>
      <c r="J5583" s="31">
        <f>Classes_finales!$W$30*C5583^3+Classes_finales!$W$31*C5583^2+Classes_finales!$W$32*C5583+Classes_finales!$W$33</f>
        <v>7.8802378886849223</v>
      </c>
      <c r="K5583">
        <f>IF(OR(C5583&lt;10,C5583&gt;450),0,IF(H5583&gt;=MAX(Classes_finales!D:D),$M$1,Donnees_SIG!J5583))</f>
        <v>7.914299999999999</v>
      </c>
      <c r="P5583" t="s">
        <v>39</v>
      </c>
    </row>
    <row r="5584" spans="1:16">
      <c r="A5584" t="s">
        <v>11201</v>
      </c>
      <c r="B5584" t="s">
        <v>11202</v>
      </c>
      <c r="C5584">
        <v>74.133399963000002</v>
      </c>
      <c r="D5584" t="s">
        <v>37</v>
      </c>
      <c r="E5584">
        <v>793166.81110935099</v>
      </c>
      <c r="F5584">
        <v>9638818.0542770103</v>
      </c>
      <c r="G5584">
        <f>IF(C5584="","",VLOOKUP(C5584,Classes_detaillees!B:D,Classes_detaillees!C$1,TRUE))</f>
        <v>75</v>
      </c>
      <c r="H5584">
        <f>IF(C5584="","",VLOOKUP(C5584,Classes_finales!B:D,Classes_finales!C$1,TRUE))</f>
        <v>80</v>
      </c>
      <c r="I5584">
        <f t="shared" si="87"/>
        <v>20</v>
      </c>
      <c r="J5584" s="31">
        <f>Classes_finales!$W$30*C5584^3+Classes_finales!$W$31*C5584^2+Classes_finales!$W$32*C5584+Classes_finales!$W$33</f>
        <v>7.6827756844934161</v>
      </c>
      <c r="K5584">
        <f>IF(OR(C5584&lt;10,C5584&gt;450),0,IF(H5584&gt;=MAX(Classes_finales!D:D),$M$1,Donnees_SIG!J5584))</f>
        <v>7.914299999999999</v>
      </c>
      <c r="P5584" t="s">
        <v>39</v>
      </c>
    </row>
    <row r="5585" spans="1:16">
      <c r="A5585" t="s">
        <v>11203</v>
      </c>
      <c r="B5585" t="s">
        <v>11204</v>
      </c>
      <c r="C5585">
        <v>94.898498535000002</v>
      </c>
      <c r="D5585" t="s">
        <v>37</v>
      </c>
      <c r="E5585">
        <v>790499.46526142303</v>
      </c>
      <c r="F5585">
        <v>9637707.4291787501</v>
      </c>
      <c r="G5585">
        <f>IF(C5585="","",VLOOKUP(C5585,Classes_detaillees!B:D,Classes_detaillees!C$1,TRUE))</f>
        <v>95</v>
      </c>
      <c r="H5585">
        <f>IF(C5585="","",VLOOKUP(C5585,Classes_finales!B:D,Classes_finales!C$1,TRUE))</f>
        <v>80</v>
      </c>
      <c r="I5585">
        <f t="shared" si="87"/>
        <v>20</v>
      </c>
      <c r="J5585" s="31">
        <f>Classes_finales!$W$30*C5585^3+Classes_finales!$W$31*C5585^2+Classes_finales!$W$32*C5585+Classes_finales!$W$33</f>
        <v>7.6420239595675792</v>
      </c>
      <c r="K5585">
        <f>IF(OR(C5585&lt;10,C5585&gt;450),0,IF(H5585&gt;=MAX(Classes_finales!D:D),$M$1,Donnees_SIG!J5585))</f>
        <v>7.914299999999999</v>
      </c>
      <c r="P5585" t="s">
        <v>39</v>
      </c>
    </row>
    <row r="5586" spans="1:16">
      <c r="A5586" t="s">
        <v>11205</v>
      </c>
      <c r="B5586" t="s">
        <v>11206</v>
      </c>
      <c r="C5586">
        <v>62.902900696000003</v>
      </c>
      <c r="D5586" t="s">
        <v>37</v>
      </c>
      <c r="E5586">
        <v>791464.49281036295</v>
      </c>
      <c r="F5586">
        <v>9638342.3738179207</v>
      </c>
      <c r="G5586">
        <f>IF(C5586="","",VLOOKUP(C5586,Classes_detaillees!B:D,Classes_detaillees!C$1,TRUE))</f>
        <v>65</v>
      </c>
      <c r="H5586">
        <f>IF(C5586="","",VLOOKUP(C5586,Classes_finales!B:D,Classes_finales!C$1,TRUE))</f>
        <v>70</v>
      </c>
      <c r="I5586">
        <f t="shared" si="87"/>
        <v>20</v>
      </c>
      <c r="J5586" s="31">
        <f>Classes_finales!$W$30*C5586^3+Classes_finales!$W$31*C5586^2+Classes_finales!$W$32*C5586+Classes_finales!$W$33</f>
        <v>6.8285274724234952</v>
      </c>
      <c r="K5586">
        <f>IF(OR(C5586&lt;10,C5586&gt;450),0,IF(H5586&gt;=MAX(Classes_finales!D:D),$M$1,Donnees_SIG!J5586))</f>
        <v>6.8285274724234952</v>
      </c>
      <c r="P5586" t="s">
        <v>39</v>
      </c>
    </row>
    <row r="5587" spans="1:16">
      <c r="A5587" t="s">
        <v>11207</v>
      </c>
      <c r="B5587" t="s">
        <v>11208</v>
      </c>
      <c r="C5587">
        <v>63.671501159999998</v>
      </c>
      <c r="D5587" t="s">
        <v>37</v>
      </c>
      <c r="E5587">
        <v>790321.271495861</v>
      </c>
      <c r="F5587">
        <v>9638712.9400904309</v>
      </c>
      <c r="G5587">
        <f>IF(C5587="","",VLOOKUP(C5587,Classes_detaillees!B:D,Classes_detaillees!C$1,TRUE))</f>
        <v>65</v>
      </c>
      <c r="H5587">
        <f>IF(C5587="","",VLOOKUP(C5587,Classes_finales!B:D,Classes_finales!C$1,TRUE))</f>
        <v>70</v>
      </c>
      <c r="I5587">
        <f t="shared" si="87"/>
        <v>20</v>
      </c>
      <c r="J5587" s="31">
        <f>Classes_finales!$W$30*C5587^3+Classes_finales!$W$31*C5587^2+Classes_finales!$W$32*C5587+Classes_finales!$W$33</f>
        <v>6.9015787517142453</v>
      </c>
      <c r="K5587">
        <f>IF(OR(C5587&lt;10,C5587&gt;450),0,IF(H5587&gt;=MAX(Classes_finales!D:D),$M$1,Donnees_SIG!J5587))</f>
        <v>6.9015787517142453</v>
      </c>
      <c r="P5587" t="s">
        <v>39</v>
      </c>
    </row>
    <row r="5588" spans="1:16">
      <c r="A5588" t="s">
        <v>11209</v>
      </c>
      <c r="B5588" s="31" t="s">
        <v>11210</v>
      </c>
      <c r="C5588">
        <v>34.187000275000003</v>
      </c>
      <c r="D5588" t="s">
        <v>37</v>
      </c>
      <c r="E5588">
        <v>793085.521862783</v>
      </c>
      <c r="F5588">
        <v>9638829.27193675</v>
      </c>
      <c r="G5588">
        <f>IF(C5588="","",VLOOKUP(C5588,Classes_detaillees!B:D,Classes_detaillees!C$1,TRUE))</f>
        <v>35</v>
      </c>
      <c r="H5588">
        <f>IF(C5588="","",VLOOKUP(C5588,Classes_finales!B:D,Classes_finales!C$1,TRUE))</f>
        <v>35</v>
      </c>
      <c r="I5588">
        <f t="shared" si="87"/>
        <v>20</v>
      </c>
      <c r="J5588" s="31">
        <f>Classes_finales!$W$30*C5588^3+Classes_finales!$W$31*C5588^2+Classes_finales!$W$32*C5588+Classes_finales!$W$33</f>
        <v>3.2396706819853196</v>
      </c>
      <c r="K5588">
        <f>IF(OR(C5588&lt;10,C5588&gt;450),0,IF(H5588&gt;=MAX(Classes_finales!D:D),$M$1,Donnees_SIG!J5588))</f>
        <v>3.2396706819853196</v>
      </c>
      <c r="P5588" t="s">
        <v>39</v>
      </c>
    </row>
    <row r="5589" spans="1:16">
      <c r="A5589" t="s">
        <v>11211</v>
      </c>
      <c r="B5589" t="s">
        <v>11212</v>
      </c>
      <c r="C5589">
        <v>19.983699799</v>
      </c>
      <c r="D5589" t="s">
        <v>37</v>
      </c>
      <c r="E5589">
        <v>785507.82319496002</v>
      </c>
      <c r="F5589">
        <v>9636142.3498689309</v>
      </c>
      <c r="G5589">
        <f>IF(C5589="","",VLOOKUP(C5589,Classes_detaillees!B:D,Classes_detaillees!C$1,TRUE))</f>
        <v>20</v>
      </c>
      <c r="H5589">
        <f>IF(C5589="","",VLOOKUP(C5589,Classes_finales!B:D,Classes_finales!C$1,TRUE))</f>
        <v>30</v>
      </c>
      <c r="I5589">
        <f t="shared" si="87"/>
        <v>20</v>
      </c>
      <c r="J5589" s="31">
        <f>Classes_finales!$W$30*C5589^3+Classes_finales!$W$31*C5589^2+Classes_finales!$W$32*C5589+Classes_finales!$W$33</f>
        <v>1.3783295714822708</v>
      </c>
      <c r="K5589">
        <f>IF(OR(C5589&lt;10,C5589&gt;450),0,IF(H5589&gt;=MAX(Classes_finales!D:D),$M$1,Donnees_SIG!J5589))</f>
        <v>1.3783295714822708</v>
      </c>
      <c r="P5589" t="s">
        <v>39</v>
      </c>
    </row>
    <row r="5590" spans="1:16">
      <c r="A5590" t="s">
        <v>11213</v>
      </c>
      <c r="B5590" s="31" t="s">
        <v>11214</v>
      </c>
      <c r="C5590">
        <v>68.966796875</v>
      </c>
      <c r="D5590" t="s">
        <v>37</v>
      </c>
      <c r="E5590">
        <v>790485.52501005097</v>
      </c>
      <c r="F5590">
        <v>9639577.9992008898</v>
      </c>
      <c r="G5590">
        <f>IF(C5590="","",VLOOKUP(C5590,Classes_detaillees!B:D,Classes_detaillees!C$1,TRUE))</f>
        <v>70</v>
      </c>
      <c r="H5590">
        <f>IF(C5590="","",VLOOKUP(C5590,Classes_finales!B:D,Classes_finales!C$1,TRUE))</f>
        <v>70</v>
      </c>
      <c r="I5590">
        <f t="shared" si="87"/>
        <v>20</v>
      </c>
      <c r="J5590" s="31">
        <f>Classes_finales!$W$30*C5590^3+Classes_finales!$W$31*C5590^2+Classes_finales!$W$32*C5590+Classes_finales!$W$33</f>
        <v>7.3499329401089231</v>
      </c>
      <c r="K5590">
        <f>IF(OR(C5590&lt;10,C5590&gt;450),0,IF(H5590&gt;=MAX(Classes_finales!D:D),$M$1,Donnees_SIG!J5590))</f>
        <v>7.3499329401089231</v>
      </c>
      <c r="P5590" t="s">
        <v>39</v>
      </c>
    </row>
    <row r="5591" spans="1:16">
      <c r="A5591" t="s">
        <v>11215</v>
      </c>
      <c r="B5591" t="s">
        <v>11216</v>
      </c>
      <c r="C5591">
        <v>37.603500365999999</v>
      </c>
      <c r="D5591" t="s">
        <v>37</v>
      </c>
      <c r="E5591">
        <v>790947.564772752</v>
      </c>
      <c r="F5591">
        <v>9637205.0880403798</v>
      </c>
      <c r="G5591">
        <f>IF(C5591="","",VLOOKUP(C5591,Classes_detaillees!B:D,Classes_detaillees!C$1,TRUE))</f>
        <v>40</v>
      </c>
      <c r="H5591">
        <f>IF(C5591="","",VLOOKUP(C5591,Classes_finales!B:D,Classes_finales!C$1,TRUE))</f>
        <v>40</v>
      </c>
      <c r="I5591">
        <f t="shared" si="87"/>
        <v>20</v>
      </c>
      <c r="J5591" s="31">
        <f>Classes_finales!$W$30*C5591^3+Classes_finales!$W$31*C5591^2+Classes_finales!$W$32*C5591+Classes_finales!$W$33</f>
        <v>3.7093458300432691</v>
      </c>
      <c r="K5591">
        <f>IF(OR(C5591&lt;10,C5591&gt;450),0,IF(H5591&gt;=MAX(Classes_finales!D:D),$M$1,Donnees_SIG!J5591))</f>
        <v>3.7093458300432691</v>
      </c>
      <c r="P5591" t="s">
        <v>39</v>
      </c>
    </row>
    <row r="5592" spans="1:16">
      <c r="A5592" t="s">
        <v>11217</v>
      </c>
      <c r="B5592" t="s">
        <v>11218</v>
      </c>
      <c r="C5592">
        <v>95.729499817000004</v>
      </c>
      <c r="D5592" t="s">
        <v>37</v>
      </c>
      <c r="E5592">
        <v>790774.81596721197</v>
      </c>
      <c r="F5592">
        <v>9637264.6919617299</v>
      </c>
      <c r="G5592">
        <f>IF(C5592="","",VLOOKUP(C5592,Classes_detaillees!B:D,Classes_detaillees!C$1,TRUE))</f>
        <v>100</v>
      </c>
      <c r="H5592">
        <f>IF(C5592="","",VLOOKUP(C5592,Classes_finales!B:D,Classes_finales!C$1,TRUE))</f>
        <v>80</v>
      </c>
      <c r="I5592">
        <f t="shared" si="87"/>
        <v>20</v>
      </c>
      <c r="J5592" s="31">
        <f>Classes_finales!$W$30*C5592^3+Classes_finales!$W$31*C5592^2+Classes_finales!$W$32*C5592+Classes_finales!$W$33</f>
        <v>7.584844952889183</v>
      </c>
      <c r="K5592">
        <f>IF(OR(C5592&lt;10,C5592&gt;450),0,IF(H5592&gt;=MAX(Classes_finales!D:D),$M$1,Donnees_SIG!J5592))</f>
        <v>7.914299999999999</v>
      </c>
      <c r="P5592" t="s">
        <v>39</v>
      </c>
    </row>
    <row r="5593" spans="1:16">
      <c r="A5593" t="s">
        <v>11219</v>
      </c>
      <c r="B5593" s="31" t="s">
        <v>11220</v>
      </c>
      <c r="C5593">
        <v>55.646800995</v>
      </c>
      <c r="D5593" t="s">
        <v>37</v>
      </c>
      <c r="E5593">
        <v>783235.73662021395</v>
      </c>
      <c r="F5593">
        <v>9635669.3375735804</v>
      </c>
      <c r="G5593">
        <f>IF(C5593="","",VLOOKUP(C5593,Classes_detaillees!B:D,Classes_detaillees!C$1,TRUE))</f>
        <v>60</v>
      </c>
      <c r="H5593">
        <f>IF(C5593="","",VLOOKUP(C5593,Classes_finales!B:D,Classes_finales!C$1,TRUE))</f>
        <v>60</v>
      </c>
      <c r="I5593">
        <f t="shared" si="87"/>
        <v>20</v>
      </c>
      <c r="J5593" s="31">
        <f>Classes_finales!$W$30*C5593^3+Classes_finales!$W$31*C5593^2+Classes_finales!$W$32*C5593+Classes_finales!$W$33</f>
        <v>6.0547688383294727</v>
      </c>
      <c r="K5593">
        <f>IF(OR(C5593&lt;10,C5593&gt;450),0,IF(H5593&gt;=MAX(Classes_finales!D:D),$M$1,Donnees_SIG!J5593))</f>
        <v>6.0547688383294727</v>
      </c>
      <c r="P5593" t="s">
        <v>39</v>
      </c>
    </row>
    <row r="5594" spans="1:16">
      <c r="A5594" t="s">
        <v>11221</v>
      </c>
      <c r="B5594" t="s">
        <v>11222</v>
      </c>
      <c r="C5594">
        <v>161.95959472999999</v>
      </c>
      <c r="D5594" t="s">
        <v>37</v>
      </c>
      <c r="E5594">
        <v>790994.43006203696</v>
      </c>
      <c r="F5594">
        <v>9638162.8634023797</v>
      </c>
      <c r="G5594">
        <f>IF(C5594="","",VLOOKUP(C5594,Classes_detaillees!B:D,Classes_detaillees!C$1,TRUE))</f>
        <v>165</v>
      </c>
      <c r="H5594">
        <f>IF(C5594="","",VLOOKUP(C5594,Classes_finales!B:D,Classes_finales!C$1,TRUE))</f>
        <v>80</v>
      </c>
      <c r="I5594">
        <f t="shared" si="87"/>
        <v>20</v>
      </c>
      <c r="J5594" s="31">
        <f>Classes_finales!$W$30*C5594^3+Classes_finales!$W$31*C5594^2+Classes_finales!$W$32*C5594+Classes_finales!$W$33</f>
        <v>-18.521148457692455</v>
      </c>
      <c r="K5594">
        <f>IF(OR(C5594&lt;10,C5594&gt;450),0,IF(H5594&gt;=MAX(Classes_finales!D:D),$M$1,Donnees_SIG!J5594))</f>
        <v>7.914299999999999</v>
      </c>
      <c r="P5594" t="s">
        <v>39</v>
      </c>
    </row>
    <row r="5595" spans="1:16">
      <c r="A5595" t="s">
        <v>11223</v>
      </c>
      <c r="B5595" s="31" t="s">
        <v>11224</v>
      </c>
      <c r="C5595">
        <v>59.482498169000003</v>
      </c>
      <c r="D5595" t="s">
        <v>37</v>
      </c>
      <c r="E5595">
        <v>783078.95362337097</v>
      </c>
      <c r="F5595">
        <v>9636467.1080414709</v>
      </c>
      <c r="G5595">
        <f>IF(C5595="","",VLOOKUP(C5595,Classes_detaillees!B:D,Classes_detaillees!C$1,TRUE))</f>
        <v>60</v>
      </c>
      <c r="H5595">
        <f>IF(C5595="","",VLOOKUP(C5595,Classes_finales!B:D,Classes_finales!C$1,TRUE))</f>
        <v>60</v>
      </c>
      <c r="I5595">
        <f t="shared" si="87"/>
        <v>20</v>
      </c>
      <c r="J5595" s="31">
        <f>Classes_finales!$W$30*C5595^3+Classes_finales!$W$31*C5595^2+Classes_finales!$W$32*C5595+Classes_finales!$W$33</f>
        <v>6.4816418983490856</v>
      </c>
      <c r="K5595">
        <f>IF(OR(C5595&lt;10,C5595&gt;450),0,IF(H5595&gt;=MAX(Classes_finales!D:D),$M$1,Donnees_SIG!J5595))</f>
        <v>6.4816418983490856</v>
      </c>
      <c r="P5595" t="s">
        <v>39</v>
      </c>
    </row>
    <row r="5596" spans="1:16">
      <c r="A5596" t="s">
        <v>11225</v>
      </c>
      <c r="B5596" t="s">
        <v>11226</v>
      </c>
      <c r="C5596">
        <v>110.58850098000001</v>
      </c>
      <c r="D5596" t="s">
        <v>37</v>
      </c>
      <c r="E5596">
        <v>783016.90006405604</v>
      </c>
      <c r="F5596">
        <v>9635774.1290668007</v>
      </c>
      <c r="G5596">
        <f>IF(C5596="","",VLOOKUP(C5596,Classes_detaillees!B:D,Classes_detaillees!C$1,TRUE))</f>
        <v>115</v>
      </c>
      <c r="H5596">
        <f>IF(C5596="","",VLOOKUP(C5596,Classes_finales!B:D,Classes_finales!C$1,TRUE))</f>
        <v>80</v>
      </c>
      <c r="I5596">
        <f t="shared" si="87"/>
        <v>20</v>
      </c>
      <c r="J5596" s="31">
        <f>Classes_finales!$W$30*C5596^3+Classes_finales!$W$31*C5596^2+Classes_finales!$W$32*C5596+Classes_finales!$W$33</f>
        <v>5.6708405252758229</v>
      </c>
      <c r="K5596">
        <f>IF(OR(C5596&lt;10,C5596&gt;450),0,IF(H5596&gt;=MAX(Classes_finales!D:D),$M$1,Donnees_SIG!J5596))</f>
        <v>7.914299999999999</v>
      </c>
      <c r="P5596" t="s">
        <v>39</v>
      </c>
    </row>
    <row r="5597" spans="1:16">
      <c r="A5597" t="s">
        <v>11227</v>
      </c>
      <c r="B5597" t="s">
        <v>11228</v>
      </c>
      <c r="C5597">
        <v>125.66269684</v>
      </c>
      <c r="D5597" t="s">
        <v>37</v>
      </c>
      <c r="E5597">
        <v>791805.36672868603</v>
      </c>
      <c r="F5597">
        <v>9638356.9859145302</v>
      </c>
      <c r="G5597">
        <f>IF(C5597="","",VLOOKUP(C5597,Classes_detaillees!B:D,Classes_detaillees!C$1,TRUE))</f>
        <v>130</v>
      </c>
      <c r="H5597">
        <f>IF(C5597="","",VLOOKUP(C5597,Classes_finales!B:D,Classes_finales!C$1,TRUE))</f>
        <v>80</v>
      </c>
      <c r="I5597">
        <f t="shared" si="87"/>
        <v>20</v>
      </c>
      <c r="J5597" s="31">
        <f>Classes_finales!$W$30*C5597^3+Classes_finales!$W$31*C5597^2+Classes_finales!$W$32*C5597+Classes_finales!$W$33</f>
        <v>1.7258790183637402</v>
      </c>
      <c r="K5597">
        <f>IF(OR(C5597&lt;10,C5597&gt;450),0,IF(H5597&gt;=MAX(Classes_finales!D:D),$M$1,Donnees_SIG!J5597))</f>
        <v>7.914299999999999</v>
      </c>
      <c r="P5597" t="s">
        <v>39</v>
      </c>
    </row>
    <row r="5598" spans="1:16">
      <c r="A5598" t="s">
        <v>11229</v>
      </c>
      <c r="B5598" s="31" t="s">
        <v>11230</v>
      </c>
      <c r="C5598">
        <v>21.310100554999998</v>
      </c>
      <c r="D5598" t="s">
        <v>37</v>
      </c>
      <c r="E5598">
        <v>783068.83297340199</v>
      </c>
      <c r="F5598">
        <v>9635714.9822782595</v>
      </c>
      <c r="G5598">
        <f>IF(C5598="","",VLOOKUP(C5598,Classes_detaillees!B:D,Classes_detaillees!C$1,TRUE))</f>
        <v>25</v>
      </c>
      <c r="H5598">
        <f>IF(C5598="","",VLOOKUP(C5598,Classes_finales!B:D,Classes_finales!C$1,TRUE))</f>
        <v>30</v>
      </c>
      <c r="I5598">
        <f t="shared" si="87"/>
        <v>20</v>
      </c>
      <c r="J5598" s="31">
        <f>Classes_finales!$W$30*C5598^3+Classes_finales!$W$31*C5598^2+Classes_finales!$W$32*C5598+Classes_finales!$W$33</f>
        <v>1.5403625483891701</v>
      </c>
      <c r="K5598">
        <f>IF(OR(C5598&lt;10,C5598&gt;450),0,IF(H5598&gt;=MAX(Classes_finales!D:D),$M$1,Donnees_SIG!J5598))</f>
        <v>1.5403625483891701</v>
      </c>
      <c r="P5598" t="s">
        <v>39</v>
      </c>
    </row>
    <row r="5599" spans="1:16">
      <c r="A5599" t="s">
        <v>11231</v>
      </c>
      <c r="B5599" t="s">
        <v>11232</v>
      </c>
      <c r="C5599">
        <v>31.367200851</v>
      </c>
      <c r="D5599" t="s">
        <v>37</v>
      </c>
      <c r="E5599">
        <v>790834.457223317</v>
      </c>
      <c r="F5599">
        <v>9637287.1391120404</v>
      </c>
      <c r="G5599">
        <f>IF(C5599="","",VLOOKUP(C5599,Classes_detaillees!B:D,Classes_detaillees!C$1,TRUE))</f>
        <v>35</v>
      </c>
      <c r="H5599">
        <f>IF(C5599="","",VLOOKUP(C5599,Classes_finales!B:D,Classes_finales!C$1,TRUE))</f>
        <v>35</v>
      </c>
      <c r="I5599">
        <f t="shared" si="87"/>
        <v>20</v>
      </c>
      <c r="J5599" s="31">
        <f>Classes_finales!$W$30*C5599^3+Classes_finales!$W$31*C5599^2+Classes_finales!$W$32*C5599+Classes_finales!$W$33</f>
        <v>2.854431977586438</v>
      </c>
      <c r="K5599">
        <f>IF(OR(C5599&lt;10,C5599&gt;450),0,IF(H5599&gt;=MAX(Classes_finales!D:D),$M$1,Donnees_SIG!J5599))</f>
        <v>2.854431977586438</v>
      </c>
      <c r="P5599" t="s">
        <v>39</v>
      </c>
    </row>
    <row r="5600" spans="1:16">
      <c r="A5600" t="s">
        <v>11233</v>
      </c>
      <c r="B5600" s="31" t="s">
        <v>11234</v>
      </c>
      <c r="C5600">
        <v>124.50240325999999</v>
      </c>
      <c r="D5600" t="s">
        <v>37</v>
      </c>
      <c r="E5600">
        <v>790641.76614786498</v>
      </c>
      <c r="F5600">
        <v>9638819.2138730306</v>
      </c>
      <c r="G5600">
        <f>IF(C5600="","",VLOOKUP(C5600,Classes_detaillees!B:D,Classes_detaillees!C$1,TRUE))</f>
        <v>125</v>
      </c>
      <c r="H5600">
        <f>IF(C5600="","",VLOOKUP(C5600,Classes_finales!B:D,Classes_finales!C$1,TRUE))</f>
        <v>80</v>
      </c>
      <c r="I5600">
        <f t="shared" si="87"/>
        <v>20</v>
      </c>
      <c r="J5600" s="31">
        <f>Classes_finales!$W$30*C5600^3+Classes_finales!$W$31*C5600^2+Classes_finales!$W$32*C5600+Classes_finales!$W$33</f>
        <v>2.1104956530351058</v>
      </c>
      <c r="K5600">
        <f>IF(OR(C5600&lt;10,C5600&gt;450),0,IF(H5600&gt;=MAX(Classes_finales!D:D),$M$1,Donnees_SIG!J5600))</f>
        <v>7.914299999999999</v>
      </c>
      <c r="P5600" t="s">
        <v>39</v>
      </c>
    </row>
    <row r="5601" spans="1:16">
      <c r="A5601" t="s">
        <v>11235</v>
      </c>
      <c r="B5601" t="s">
        <v>11236</v>
      </c>
      <c r="C5601">
        <v>35.262500762999998</v>
      </c>
      <c r="D5601" t="s">
        <v>37</v>
      </c>
      <c r="E5601">
        <v>786469.05651700601</v>
      </c>
      <c r="F5601">
        <v>9636122.9966142401</v>
      </c>
      <c r="G5601">
        <f>IF(C5601="","",VLOOKUP(C5601,Classes_detaillees!B:D,Classes_detaillees!C$1,TRUE))</f>
        <v>40</v>
      </c>
      <c r="H5601">
        <f>IF(C5601="","",VLOOKUP(C5601,Classes_finales!B:D,Classes_finales!C$1,TRUE))</f>
        <v>40</v>
      </c>
      <c r="I5601">
        <f t="shared" si="87"/>
        <v>20</v>
      </c>
      <c r="J5601" s="31">
        <f>Classes_finales!$W$30*C5601^3+Classes_finales!$W$31*C5601^2+Classes_finales!$W$32*C5601+Classes_finales!$W$33</f>
        <v>3.3873741337402903</v>
      </c>
      <c r="K5601">
        <f>IF(OR(C5601&lt;10,C5601&gt;450),0,IF(H5601&gt;=MAX(Classes_finales!D:D),$M$1,Donnees_SIG!J5601))</f>
        <v>3.3873741337402903</v>
      </c>
      <c r="P5601" t="s">
        <v>39</v>
      </c>
    </row>
    <row r="5602" spans="1:16">
      <c r="A5602" t="s">
        <v>11237</v>
      </c>
      <c r="B5602" t="s">
        <v>11238</v>
      </c>
      <c r="C5602">
        <v>28.484500884999999</v>
      </c>
      <c r="D5602" t="s">
        <v>37</v>
      </c>
      <c r="E5602">
        <v>783183.48188977898</v>
      </c>
      <c r="F5602">
        <v>9635185.7136616204</v>
      </c>
      <c r="G5602">
        <f>IF(C5602="","",VLOOKUP(C5602,Classes_detaillees!B:D,Classes_detaillees!C$1,TRUE))</f>
        <v>30</v>
      </c>
      <c r="H5602">
        <f>IF(C5602="","",VLOOKUP(C5602,Classes_finales!B:D,Classes_finales!C$1,TRUE))</f>
        <v>30</v>
      </c>
      <c r="I5602">
        <f t="shared" si="87"/>
        <v>20</v>
      </c>
      <c r="J5602" s="31">
        <f>Classes_finales!$W$30*C5602^3+Classes_finales!$W$31*C5602^2+Classes_finales!$W$32*C5602+Classes_finales!$W$33</f>
        <v>2.4658474784885471</v>
      </c>
      <c r="K5602">
        <f>IF(OR(C5602&lt;10,C5602&gt;450),0,IF(H5602&gt;=MAX(Classes_finales!D:D),$M$1,Donnees_SIG!J5602))</f>
        <v>2.4658474784885471</v>
      </c>
      <c r="P5602" t="s">
        <v>39</v>
      </c>
    </row>
    <row r="5603" spans="1:16">
      <c r="A5603" t="s">
        <v>11239</v>
      </c>
      <c r="B5603" s="31" t="s">
        <v>11240</v>
      </c>
      <c r="C5603">
        <v>231.78179932</v>
      </c>
      <c r="D5603" t="s">
        <v>37</v>
      </c>
      <c r="E5603">
        <v>792734.19374370296</v>
      </c>
      <c r="F5603">
        <v>9638936.52053806</v>
      </c>
      <c r="G5603">
        <f>IF(C5603="","",VLOOKUP(C5603,Classes_detaillees!B:D,Classes_detaillees!C$1,TRUE))</f>
        <v>235</v>
      </c>
      <c r="H5603">
        <f>IF(C5603="","",VLOOKUP(C5603,Classes_finales!B:D,Classes_finales!C$1,TRUE))</f>
        <v>80</v>
      </c>
      <c r="I5603">
        <f t="shared" si="87"/>
        <v>20</v>
      </c>
      <c r="J5603" s="31">
        <f>Classes_finales!$W$30*C5603^3+Classes_finales!$W$31*C5603^2+Classes_finales!$W$32*C5603+Classes_finales!$W$33</f>
        <v>-118.13850666825016</v>
      </c>
      <c r="K5603">
        <f>IF(OR(C5603&lt;10,C5603&gt;450),0,IF(H5603&gt;=MAX(Classes_finales!D:D),$M$1,Donnees_SIG!J5603))</f>
        <v>7.914299999999999</v>
      </c>
      <c r="P5603" t="s">
        <v>39</v>
      </c>
    </row>
    <row r="5604" spans="1:16">
      <c r="A5604" t="s">
        <v>11241</v>
      </c>
      <c r="B5604" t="s">
        <v>11242</v>
      </c>
      <c r="C5604">
        <v>100.35350037000001</v>
      </c>
      <c r="D5604" t="s">
        <v>37</v>
      </c>
      <c r="E5604">
        <v>783069.55845311203</v>
      </c>
      <c r="F5604">
        <v>9636286.0380346999</v>
      </c>
      <c r="G5604">
        <f>IF(C5604="","",VLOOKUP(C5604,Classes_detaillees!B:D,Classes_detaillees!C$1,TRUE))</f>
        <v>105</v>
      </c>
      <c r="H5604">
        <f>IF(C5604="","",VLOOKUP(C5604,Classes_finales!B:D,Classes_finales!C$1,TRUE))</f>
        <v>80</v>
      </c>
      <c r="I5604">
        <f t="shared" si="87"/>
        <v>20</v>
      </c>
      <c r="J5604" s="31">
        <f>Classes_finales!$W$30*C5604^3+Classes_finales!$W$31*C5604^2+Classes_finales!$W$32*C5604+Classes_finales!$W$33</f>
        <v>7.1753783708230774</v>
      </c>
      <c r="K5604">
        <f>IF(OR(C5604&lt;10,C5604&gt;450),0,IF(H5604&gt;=MAX(Classes_finales!D:D),$M$1,Donnees_SIG!J5604))</f>
        <v>7.914299999999999</v>
      </c>
      <c r="P5604" t="s">
        <v>39</v>
      </c>
    </row>
    <row r="5605" spans="1:16">
      <c r="A5605" t="s">
        <v>11243</v>
      </c>
      <c r="B5605" s="31" t="s">
        <v>11244</v>
      </c>
      <c r="C5605">
        <v>81.881401061999995</v>
      </c>
      <c r="D5605" t="s">
        <v>37</v>
      </c>
      <c r="E5605">
        <v>792709.02715648699</v>
      </c>
      <c r="F5605">
        <v>9639444.4250264801</v>
      </c>
      <c r="G5605">
        <f>IF(C5605="","",VLOOKUP(C5605,Classes_detaillees!B:D,Classes_detaillees!C$1,TRUE))</f>
        <v>85</v>
      </c>
      <c r="H5605">
        <f>IF(C5605="","",VLOOKUP(C5605,Classes_finales!B:D,Classes_finales!C$1,TRUE))</f>
        <v>80</v>
      </c>
      <c r="I5605">
        <f t="shared" si="87"/>
        <v>20</v>
      </c>
      <c r="J5605" s="31">
        <f>Classes_finales!$W$30*C5605^3+Classes_finales!$W$31*C5605^2+Classes_finales!$W$32*C5605+Classes_finales!$W$33</f>
        <v>7.9518105537816641</v>
      </c>
      <c r="K5605">
        <f>IF(OR(C5605&lt;10,C5605&gt;450),0,IF(H5605&gt;=MAX(Classes_finales!D:D),$M$1,Donnees_SIG!J5605))</f>
        <v>7.914299999999999</v>
      </c>
      <c r="P5605" t="s">
        <v>39</v>
      </c>
    </row>
    <row r="5606" spans="1:16">
      <c r="A5606" t="s">
        <v>11245</v>
      </c>
      <c r="B5606" t="s">
        <v>11246</v>
      </c>
      <c r="C5606">
        <v>226.40609741</v>
      </c>
      <c r="D5606" t="s">
        <v>37</v>
      </c>
      <c r="E5606">
        <v>791751.04570981301</v>
      </c>
      <c r="F5606">
        <v>9638510.7778195795</v>
      </c>
      <c r="G5606">
        <f>IF(C5606="","",VLOOKUP(C5606,Classes_detaillees!B:D,Classes_detaillees!C$1,TRUE))</f>
        <v>230</v>
      </c>
      <c r="H5606">
        <f>IF(C5606="","",VLOOKUP(C5606,Classes_finales!B:D,Classes_finales!C$1,TRUE))</f>
        <v>80</v>
      </c>
      <c r="I5606">
        <f t="shared" si="87"/>
        <v>20</v>
      </c>
      <c r="J5606" s="31">
        <f>Classes_finales!$W$30*C5606^3+Classes_finales!$W$31*C5606^2+Classes_finales!$W$32*C5606+Classes_finales!$W$33</f>
        <v>-106.93407444669737</v>
      </c>
      <c r="K5606">
        <f>IF(OR(C5606&lt;10,C5606&gt;450),0,IF(H5606&gt;=MAX(Classes_finales!D:D),$M$1,Donnees_SIG!J5606))</f>
        <v>7.914299999999999</v>
      </c>
      <c r="P5606" t="s">
        <v>39</v>
      </c>
    </row>
    <row r="5607" spans="1:16">
      <c r="A5607" t="s">
        <v>11247</v>
      </c>
      <c r="B5607" t="s">
        <v>11248</v>
      </c>
      <c r="C5607">
        <v>192.91430664000001</v>
      </c>
      <c r="D5607" t="s">
        <v>37</v>
      </c>
      <c r="E5607">
        <v>790464.64504625101</v>
      </c>
      <c r="F5607">
        <v>9637748.8662270494</v>
      </c>
      <c r="G5607">
        <f>IF(C5607="","",VLOOKUP(C5607,Classes_detaillees!B:D,Classes_detaillees!C$1,TRUE))</f>
        <v>195</v>
      </c>
      <c r="H5607">
        <f>IF(C5607="","",VLOOKUP(C5607,Classes_finales!B:D,Classes_finales!C$1,TRUE))</f>
        <v>80</v>
      </c>
      <c r="I5607">
        <f t="shared" si="87"/>
        <v>20</v>
      </c>
      <c r="J5607" s="31">
        <f>Classes_finales!$W$30*C5607^3+Classes_finales!$W$31*C5607^2+Classes_finales!$W$32*C5607+Classes_finales!$W$33</f>
        <v>-51.215536103553355</v>
      </c>
      <c r="K5607">
        <f>IF(OR(C5607&lt;10,C5607&gt;450),0,IF(H5607&gt;=MAX(Classes_finales!D:D),$M$1,Donnees_SIG!J5607))</f>
        <v>7.914299999999999</v>
      </c>
      <c r="P5607" t="s">
        <v>39</v>
      </c>
    </row>
    <row r="5608" spans="1:16">
      <c r="A5608" t="s">
        <v>11249</v>
      </c>
      <c r="B5608" t="s">
        <v>11250</v>
      </c>
      <c r="C5608">
        <v>71.609100342000005</v>
      </c>
      <c r="D5608" t="s">
        <v>37</v>
      </c>
      <c r="E5608">
        <v>784883.94593520998</v>
      </c>
      <c r="F5608">
        <v>9635409.9283609409</v>
      </c>
      <c r="G5608">
        <f>IF(C5608="","",VLOOKUP(C5608,Classes_detaillees!B:D,Classes_detaillees!C$1,TRUE))</f>
        <v>75</v>
      </c>
      <c r="H5608">
        <f>IF(C5608="","",VLOOKUP(C5608,Classes_finales!B:D,Classes_finales!C$1,TRUE))</f>
        <v>80</v>
      </c>
      <c r="I5608">
        <f t="shared" si="87"/>
        <v>20</v>
      </c>
      <c r="J5608" s="31">
        <f>Classes_finales!$W$30*C5608^3+Classes_finales!$W$31*C5608^2+Classes_finales!$W$32*C5608+Classes_finales!$W$33</f>
        <v>7.5341234806485868</v>
      </c>
      <c r="K5608">
        <f>IF(OR(C5608&lt;10,C5608&gt;450),0,IF(H5608&gt;=MAX(Classes_finales!D:D),$M$1,Donnees_SIG!J5608))</f>
        <v>7.914299999999999</v>
      </c>
      <c r="P5608" t="s">
        <v>39</v>
      </c>
    </row>
    <row r="5609" spans="1:16">
      <c r="A5609" t="s">
        <v>11251</v>
      </c>
      <c r="B5609" s="31" t="s">
        <v>11252</v>
      </c>
      <c r="C5609">
        <v>6.8928999901000001</v>
      </c>
      <c r="D5609" t="s">
        <v>37</v>
      </c>
      <c r="E5609">
        <v>782993.59754933103</v>
      </c>
      <c r="F5609">
        <v>9635783.2601855509</v>
      </c>
      <c r="G5609">
        <f>IF(C5609="","",VLOOKUP(C5609,Classes_detaillees!B:D,Classes_detaillees!C$1,TRUE))</f>
        <v>10</v>
      </c>
      <c r="H5609">
        <f>IF(C5609="","",VLOOKUP(C5609,Classes_finales!B:D,Classes_finales!C$1,TRUE))</f>
        <v>10</v>
      </c>
      <c r="I5609">
        <f t="shared" si="87"/>
        <v>20</v>
      </c>
      <c r="J5609" s="31">
        <f>Classes_finales!$W$30*C5609^3+Classes_finales!$W$31*C5609^2+Classes_finales!$W$32*C5609+Classes_finales!$W$33</f>
        <v>1.2482645064075648E-2</v>
      </c>
      <c r="K5609">
        <f>IF(OR(C5609&lt;10,C5609&gt;450),0,IF(H5609&gt;=MAX(Classes_finales!D:D),$M$1,Donnees_SIG!J5609))</f>
        <v>0</v>
      </c>
      <c r="P5609" t="s">
        <v>39</v>
      </c>
    </row>
    <row r="5610" spans="1:16">
      <c r="A5610" t="s">
        <v>11253</v>
      </c>
      <c r="B5610" t="s">
        <v>11254</v>
      </c>
      <c r="C5610">
        <v>99.788803100999999</v>
      </c>
      <c r="D5610" t="s">
        <v>37</v>
      </c>
      <c r="E5610">
        <v>791112.72459587106</v>
      </c>
      <c r="F5610">
        <v>9637224.8559283409</v>
      </c>
      <c r="G5610">
        <f>IF(C5610="","",VLOOKUP(C5610,Classes_detaillees!B:D,Classes_detaillees!C$1,TRUE))</f>
        <v>100</v>
      </c>
      <c r="H5610">
        <f>IF(C5610="","",VLOOKUP(C5610,Classes_finales!B:D,Classes_finales!C$1,TRUE))</f>
        <v>80</v>
      </c>
      <c r="I5610">
        <f t="shared" si="87"/>
        <v>20</v>
      </c>
      <c r="J5610" s="31">
        <f>Classes_finales!$W$30*C5610^3+Classes_finales!$W$31*C5610^2+Classes_finales!$W$32*C5610+Classes_finales!$W$33</f>
        <v>7.2339050929974213</v>
      </c>
      <c r="K5610">
        <f>IF(OR(C5610&lt;10,C5610&gt;450),0,IF(H5610&gt;=MAX(Classes_finales!D:D),$M$1,Donnees_SIG!J5610))</f>
        <v>7.914299999999999</v>
      </c>
      <c r="P5610" t="s">
        <v>39</v>
      </c>
    </row>
    <row r="5611" spans="1:16">
      <c r="A5611" t="s">
        <v>11255</v>
      </c>
      <c r="B5611" s="31" t="s">
        <v>11256</v>
      </c>
      <c r="C5611">
        <v>76.381301879999995</v>
      </c>
      <c r="D5611" t="s">
        <v>37</v>
      </c>
      <c r="E5611">
        <v>790585.204959522</v>
      </c>
      <c r="F5611">
        <v>9638053.5601012409</v>
      </c>
      <c r="G5611">
        <f>IF(C5611="","",VLOOKUP(C5611,Classes_detaillees!B:D,Classes_detaillees!C$1,TRUE))</f>
        <v>80</v>
      </c>
      <c r="H5611">
        <f>IF(C5611="","",VLOOKUP(C5611,Classes_finales!B:D,Classes_finales!C$1,TRUE))</f>
        <v>80</v>
      </c>
      <c r="I5611">
        <f t="shared" si="87"/>
        <v>20</v>
      </c>
      <c r="J5611" s="31">
        <f>Classes_finales!$W$30*C5611^3+Classes_finales!$W$31*C5611^2+Classes_finales!$W$32*C5611+Classes_finales!$W$33</f>
        <v>7.7910952143011105</v>
      </c>
      <c r="K5611">
        <f>IF(OR(C5611&lt;10,C5611&gt;450),0,IF(H5611&gt;=MAX(Classes_finales!D:D),$M$1,Donnees_SIG!J5611))</f>
        <v>7.914299999999999</v>
      </c>
      <c r="P5611" t="s">
        <v>39</v>
      </c>
    </row>
    <row r="5612" spans="1:16">
      <c r="A5612" t="s">
        <v>11257</v>
      </c>
      <c r="B5612" t="s">
        <v>11258</v>
      </c>
      <c r="C5612">
        <v>111.8184967</v>
      </c>
      <c r="D5612" t="s">
        <v>37</v>
      </c>
      <c r="E5612">
        <v>790151.31678963499</v>
      </c>
      <c r="F5612">
        <v>9637426.6592410095</v>
      </c>
      <c r="G5612">
        <f>IF(C5612="","",VLOOKUP(C5612,Classes_detaillees!B:D,Classes_detaillees!C$1,TRUE))</f>
        <v>115</v>
      </c>
      <c r="H5612">
        <f>IF(C5612="","",VLOOKUP(C5612,Classes_finales!B:D,Classes_finales!C$1,TRUE))</f>
        <v>80</v>
      </c>
      <c r="I5612">
        <f t="shared" si="87"/>
        <v>20</v>
      </c>
      <c r="J5612" s="31">
        <f>Classes_finales!$W$30*C5612^3+Classes_finales!$W$31*C5612^2+Classes_finales!$W$32*C5612+Classes_finales!$W$33</f>
        <v>5.4300254949043349</v>
      </c>
      <c r="K5612">
        <f>IF(OR(C5612&lt;10,C5612&gt;450),0,IF(H5612&gt;=MAX(Classes_finales!D:D),$M$1,Donnees_SIG!J5612))</f>
        <v>7.914299999999999</v>
      </c>
      <c r="P5612" t="s">
        <v>39</v>
      </c>
    </row>
    <row r="5613" spans="1:16">
      <c r="A5613" t="s">
        <v>11259</v>
      </c>
      <c r="B5613" t="s">
        <v>11260</v>
      </c>
      <c r="C5613">
        <v>12.968999863000001</v>
      </c>
      <c r="D5613" t="s">
        <v>37</v>
      </c>
      <c r="E5613">
        <v>789710.79803088796</v>
      </c>
      <c r="F5613">
        <v>9638824.7317282092</v>
      </c>
      <c r="G5613">
        <f>IF(C5613="","",VLOOKUP(C5613,Classes_detaillees!B:D,Classes_detaillees!C$1,TRUE))</f>
        <v>15</v>
      </c>
      <c r="H5613">
        <f>IF(C5613="","",VLOOKUP(C5613,Classes_finales!B:D,Classes_finales!C$1,TRUE))</f>
        <v>15</v>
      </c>
      <c r="I5613">
        <f t="shared" si="87"/>
        <v>20</v>
      </c>
      <c r="J5613" s="31">
        <f>Classes_finales!$W$30*C5613^3+Classes_finales!$W$31*C5613^2+Classes_finales!$W$32*C5613+Classes_finales!$W$33</f>
        <v>0.58663859098536952</v>
      </c>
      <c r="K5613">
        <f>IF(OR(C5613&lt;10,C5613&gt;450),0,IF(H5613&gt;=MAX(Classes_finales!D:D),$M$1,Donnees_SIG!J5613))</f>
        <v>0.58663859098536952</v>
      </c>
      <c r="P5613" t="s">
        <v>39</v>
      </c>
    </row>
    <row r="5614" spans="1:16">
      <c r="A5614" t="s">
        <v>11261</v>
      </c>
      <c r="B5614" s="31" t="s">
        <v>11262</v>
      </c>
      <c r="C5614">
        <v>111.72859955</v>
      </c>
      <c r="D5614" t="s">
        <v>37</v>
      </c>
      <c r="E5614">
        <v>790890.23094618705</v>
      </c>
      <c r="F5614">
        <v>9638239.8257354908</v>
      </c>
      <c r="G5614">
        <f>IF(C5614="","",VLOOKUP(C5614,Classes_detaillees!B:D,Classes_detaillees!C$1,TRUE))</f>
        <v>115</v>
      </c>
      <c r="H5614">
        <f>IF(C5614="","",VLOOKUP(C5614,Classes_finales!B:D,Classes_finales!C$1,TRUE))</f>
        <v>80</v>
      </c>
      <c r="I5614">
        <f t="shared" si="87"/>
        <v>20</v>
      </c>
      <c r="J5614" s="31">
        <f>Classes_finales!$W$30*C5614^3+Classes_finales!$W$31*C5614^2+Classes_finales!$W$32*C5614+Classes_finales!$W$33</f>
        <v>5.4480854720571372</v>
      </c>
      <c r="K5614">
        <f>IF(OR(C5614&lt;10,C5614&gt;450),0,IF(H5614&gt;=MAX(Classes_finales!D:D),$M$1,Donnees_SIG!J5614))</f>
        <v>7.914299999999999</v>
      </c>
      <c r="P5614" t="s">
        <v>39</v>
      </c>
    </row>
    <row r="5615" spans="1:16">
      <c r="A5615" t="s">
        <v>11263</v>
      </c>
      <c r="B5615" t="s">
        <v>11264</v>
      </c>
      <c r="C5615">
        <v>102.71549988</v>
      </c>
      <c r="D5615" t="s">
        <v>37</v>
      </c>
      <c r="E5615">
        <v>790587.99203581805</v>
      </c>
      <c r="F5615">
        <v>9638152.3247833997</v>
      </c>
      <c r="G5615">
        <f>IF(C5615="","",VLOOKUP(C5615,Classes_detaillees!B:D,Classes_detaillees!C$1,TRUE))</f>
        <v>105</v>
      </c>
      <c r="H5615">
        <f>IF(C5615="","",VLOOKUP(C5615,Classes_finales!B:D,Classes_finales!C$1,TRUE))</f>
        <v>80</v>
      </c>
      <c r="I5615">
        <f t="shared" si="87"/>
        <v>20</v>
      </c>
      <c r="J5615" s="31">
        <f>Classes_finales!$W$30*C5615^3+Classes_finales!$W$31*C5615^2+Classes_finales!$W$32*C5615+Classes_finales!$W$33</f>
        <v>6.9039105132566512</v>
      </c>
      <c r="K5615">
        <f>IF(OR(C5615&lt;10,C5615&gt;450),0,IF(H5615&gt;=MAX(Classes_finales!D:D),$M$1,Donnees_SIG!J5615))</f>
        <v>7.914299999999999</v>
      </c>
      <c r="P5615" t="s">
        <v>39</v>
      </c>
    </row>
    <row r="5616" spans="1:16">
      <c r="A5616" t="s">
        <v>11265</v>
      </c>
      <c r="B5616" s="31" t="s">
        <v>11266</v>
      </c>
      <c r="C5616">
        <v>8.4350004195999997</v>
      </c>
      <c r="D5616" t="s">
        <v>37</v>
      </c>
      <c r="E5616">
        <v>783322.89082393597</v>
      </c>
      <c r="F5616">
        <v>9636929.5158629809</v>
      </c>
      <c r="G5616">
        <f>IF(C5616="","",VLOOKUP(C5616,Classes_detaillees!B:D,Classes_detaillees!C$1,TRUE))</f>
        <v>10</v>
      </c>
      <c r="H5616">
        <f>IF(C5616="","",VLOOKUP(C5616,Classes_finales!B:D,Classes_finales!C$1,TRUE))</f>
        <v>10</v>
      </c>
      <c r="I5616">
        <f t="shared" si="87"/>
        <v>20</v>
      </c>
      <c r="J5616" s="31">
        <f>Classes_finales!$W$30*C5616^3+Classes_finales!$W$31*C5616^2+Classes_finales!$W$32*C5616+Classes_finales!$W$33</f>
        <v>0.14677695839952176</v>
      </c>
      <c r="K5616">
        <f>IF(OR(C5616&lt;10,C5616&gt;450),0,IF(H5616&gt;=MAX(Classes_finales!D:D),$M$1,Donnees_SIG!J5616))</f>
        <v>0</v>
      </c>
      <c r="P5616" t="s">
        <v>39</v>
      </c>
    </row>
    <row r="5617" spans="1:16">
      <c r="A5617" t="s">
        <v>11267</v>
      </c>
      <c r="B5617" t="s">
        <v>11268</v>
      </c>
      <c r="C5617">
        <v>97.895599364999995</v>
      </c>
      <c r="D5617" t="s">
        <v>37</v>
      </c>
      <c r="E5617">
        <v>791090.65422145301</v>
      </c>
      <c r="F5617">
        <v>9638717.9744424596</v>
      </c>
      <c r="G5617">
        <f>IF(C5617="","",VLOOKUP(C5617,Classes_detaillees!B:D,Classes_detaillees!C$1,TRUE))</f>
        <v>100</v>
      </c>
      <c r="H5617">
        <f>IF(C5617="","",VLOOKUP(C5617,Classes_finales!B:D,Classes_finales!C$1,TRUE))</f>
        <v>80</v>
      </c>
      <c r="I5617">
        <f t="shared" si="87"/>
        <v>20</v>
      </c>
      <c r="J5617" s="31">
        <f>Classes_finales!$W$30*C5617^3+Classes_finales!$W$31*C5617^2+Classes_finales!$W$32*C5617+Classes_finales!$W$33</f>
        <v>7.4126217845944513</v>
      </c>
      <c r="K5617">
        <f>IF(OR(C5617&lt;10,C5617&gt;450),0,IF(H5617&gt;=MAX(Classes_finales!D:D),$M$1,Donnees_SIG!J5617))</f>
        <v>7.914299999999999</v>
      </c>
      <c r="P5617" t="s">
        <v>39</v>
      </c>
    </row>
    <row r="5618" spans="1:16">
      <c r="A5618" t="s">
        <v>11269</v>
      </c>
      <c r="B5618" s="31" t="s">
        <v>11270</v>
      </c>
      <c r="C5618">
        <v>98.958297728999995</v>
      </c>
      <c r="D5618" t="s">
        <v>37</v>
      </c>
      <c r="E5618">
        <v>790667.78356659703</v>
      </c>
      <c r="F5618">
        <v>9638131.8076006491</v>
      </c>
      <c r="G5618">
        <f>IF(C5618="","",VLOOKUP(C5618,Classes_detaillees!B:D,Classes_detaillees!C$1,TRUE))</f>
        <v>100</v>
      </c>
      <c r="H5618">
        <f>IF(C5618="","",VLOOKUP(C5618,Classes_finales!B:D,Classes_finales!C$1,TRUE))</f>
        <v>80</v>
      </c>
      <c r="I5618">
        <f t="shared" si="87"/>
        <v>20</v>
      </c>
      <c r="J5618" s="31">
        <f>Classes_finales!$W$30*C5618^3+Classes_finales!$W$31*C5618^2+Classes_finales!$W$32*C5618+Classes_finales!$W$33</f>
        <v>7.3155985663102534</v>
      </c>
      <c r="K5618">
        <f>IF(OR(C5618&lt;10,C5618&gt;450),0,IF(H5618&gt;=MAX(Classes_finales!D:D),$M$1,Donnees_SIG!J5618))</f>
        <v>7.914299999999999</v>
      </c>
      <c r="P5618" t="s">
        <v>39</v>
      </c>
    </row>
    <row r="5619" spans="1:16">
      <c r="A5619" t="s">
        <v>11271</v>
      </c>
      <c r="B5619" t="s">
        <v>11272</v>
      </c>
      <c r="C5619">
        <v>36.900699615000001</v>
      </c>
      <c r="D5619" t="s">
        <v>37</v>
      </c>
      <c r="E5619">
        <v>791439.13035448699</v>
      </c>
      <c r="F5619">
        <v>9638413.4551625308</v>
      </c>
      <c r="G5619">
        <f>IF(C5619="","",VLOOKUP(C5619,Classes_detaillees!B:D,Classes_detaillees!C$1,TRUE))</f>
        <v>40</v>
      </c>
      <c r="H5619">
        <f>IF(C5619="","",VLOOKUP(C5619,Classes_finales!B:D,Classes_finales!C$1,TRUE))</f>
        <v>40</v>
      </c>
      <c r="I5619">
        <f t="shared" si="87"/>
        <v>20</v>
      </c>
      <c r="J5619" s="31">
        <f>Classes_finales!$W$30*C5619^3+Classes_finales!$W$31*C5619^2+Classes_finales!$W$32*C5619+Classes_finales!$W$33</f>
        <v>3.6126800614112313</v>
      </c>
      <c r="K5619">
        <f>IF(OR(C5619&lt;10,C5619&gt;450),0,IF(H5619&gt;=MAX(Classes_finales!D:D),$M$1,Donnees_SIG!J5619))</f>
        <v>3.6126800614112313</v>
      </c>
      <c r="P5619" t="s">
        <v>39</v>
      </c>
    </row>
    <row r="5620" spans="1:16">
      <c r="A5620" t="s">
        <v>11273</v>
      </c>
      <c r="B5620" t="s">
        <v>11274</v>
      </c>
      <c r="C5620">
        <v>52.501499176000003</v>
      </c>
      <c r="D5620" t="s">
        <v>37</v>
      </c>
      <c r="E5620">
        <v>785501.01262255502</v>
      </c>
      <c r="F5620">
        <v>9635788.4714842495</v>
      </c>
      <c r="G5620">
        <f>IF(C5620="","",VLOOKUP(C5620,Classes_detaillees!B:D,Classes_detaillees!C$1,TRUE))</f>
        <v>55</v>
      </c>
      <c r="H5620">
        <f>IF(C5620="","",VLOOKUP(C5620,Classes_finales!B:D,Classes_finales!C$1,TRUE))</f>
        <v>60</v>
      </c>
      <c r="I5620">
        <f t="shared" si="87"/>
        <v>20</v>
      </c>
      <c r="J5620" s="31">
        <f>Classes_finales!$W$30*C5620^3+Classes_finales!$W$31*C5620^2+Classes_finales!$W$32*C5620+Classes_finales!$W$33</f>
        <v>5.6794211844041804</v>
      </c>
      <c r="K5620">
        <f>IF(OR(C5620&lt;10,C5620&gt;450),0,IF(H5620&gt;=MAX(Classes_finales!D:D),$M$1,Donnees_SIG!J5620))</f>
        <v>5.6794211844041804</v>
      </c>
      <c r="P5620" t="s">
        <v>39</v>
      </c>
    </row>
    <row r="5621" spans="1:16">
      <c r="A5621" t="s">
        <v>11275</v>
      </c>
      <c r="B5621" t="s">
        <v>11276</v>
      </c>
      <c r="C5621">
        <v>113.71829987</v>
      </c>
      <c r="D5621" t="s">
        <v>37</v>
      </c>
      <c r="E5621">
        <v>790708.00307331095</v>
      </c>
      <c r="F5621">
        <v>9637969.3269735109</v>
      </c>
      <c r="G5621">
        <f>IF(C5621="","",VLOOKUP(C5621,Classes_detaillees!B:D,Classes_detaillees!C$1,TRUE))</f>
        <v>115</v>
      </c>
      <c r="H5621">
        <f>IF(C5621="","",VLOOKUP(C5621,Classes_finales!B:D,Classes_finales!C$1,TRUE))</f>
        <v>80</v>
      </c>
      <c r="I5621">
        <f t="shared" si="87"/>
        <v>20</v>
      </c>
      <c r="J5621" s="31">
        <f>Classes_finales!$W$30*C5621^3+Classes_finales!$W$31*C5621^2+Classes_finales!$W$32*C5621+Classes_finales!$W$33</f>
        <v>5.0311812108204279</v>
      </c>
      <c r="K5621">
        <f>IF(OR(C5621&lt;10,C5621&gt;450),0,IF(H5621&gt;=MAX(Classes_finales!D:D),$M$1,Donnees_SIG!J5621))</f>
        <v>7.914299999999999</v>
      </c>
      <c r="P5621" t="s">
        <v>39</v>
      </c>
    </row>
    <row r="5622" spans="1:16">
      <c r="A5622" t="s">
        <v>11277</v>
      </c>
      <c r="B5622" s="31" t="s">
        <v>11278</v>
      </c>
      <c r="C5622">
        <v>208.08039855999999</v>
      </c>
      <c r="D5622" t="s">
        <v>37</v>
      </c>
      <c r="E5622">
        <v>783423.34895220795</v>
      </c>
      <c r="F5622">
        <v>9637109.8263085503</v>
      </c>
      <c r="G5622">
        <f>IF(C5622="","",VLOOKUP(C5622,Classes_detaillees!B:D,Classes_detaillees!C$1,TRUE))</f>
        <v>210</v>
      </c>
      <c r="H5622">
        <f>IF(C5622="","",VLOOKUP(C5622,Classes_finales!B:D,Classes_finales!C$1,TRUE))</f>
        <v>80</v>
      </c>
      <c r="I5622">
        <f t="shared" si="87"/>
        <v>20</v>
      </c>
      <c r="J5622" s="31">
        <f>Classes_finales!$W$30*C5622^3+Classes_finales!$W$31*C5622^2+Classes_finales!$W$32*C5622+Classes_finales!$W$33</f>
        <v>-73.570552817392652</v>
      </c>
      <c r="K5622">
        <f>IF(OR(C5622&lt;10,C5622&gt;450),0,IF(H5622&gt;=MAX(Classes_finales!D:D),$M$1,Donnees_SIG!J5622))</f>
        <v>7.914299999999999</v>
      </c>
      <c r="P5622" t="s">
        <v>39</v>
      </c>
    </row>
    <row r="5623" spans="1:16">
      <c r="A5623" t="s">
        <v>11279</v>
      </c>
      <c r="B5623" s="31" t="s">
        <v>11280</v>
      </c>
      <c r="C5623">
        <v>23.452699661</v>
      </c>
      <c r="D5623" t="s">
        <v>37</v>
      </c>
      <c r="E5623">
        <v>791812.09819997998</v>
      </c>
      <c r="F5623">
        <v>9639462.1366186999</v>
      </c>
      <c r="G5623">
        <f>IF(C5623="","",VLOOKUP(C5623,Classes_detaillees!B:D,Classes_detaillees!C$1,TRUE))</f>
        <v>25</v>
      </c>
      <c r="H5623">
        <f>IF(C5623="","",VLOOKUP(C5623,Classes_finales!B:D,Classes_finales!C$1,TRUE))</f>
        <v>30</v>
      </c>
      <c r="I5623">
        <f t="shared" si="87"/>
        <v>20</v>
      </c>
      <c r="J5623" s="31">
        <f>Classes_finales!$W$30*C5623^3+Classes_finales!$W$31*C5623^2+Classes_finales!$W$32*C5623+Classes_finales!$W$33</f>
        <v>1.8088293219920222</v>
      </c>
      <c r="K5623">
        <f>IF(OR(C5623&lt;10,C5623&gt;450),0,IF(H5623&gt;=MAX(Classes_finales!D:D),$M$1,Donnees_SIG!J5623))</f>
        <v>1.8088293219920222</v>
      </c>
      <c r="P5623" t="s">
        <v>39</v>
      </c>
    </row>
    <row r="5624" spans="1:16">
      <c r="A5624" t="s">
        <v>11281</v>
      </c>
      <c r="B5624" s="31" t="s">
        <v>11282</v>
      </c>
      <c r="C5624">
        <v>24.29929924</v>
      </c>
      <c r="D5624" t="s">
        <v>37</v>
      </c>
      <c r="E5624">
        <v>791703.85451524798</v>
      </c>
      <c r="F5624">
        <v>9637679.5626841802</v>
      </c>
      <c r="G5624">
        <f>IF(C5624="","",VLOOKUP(C5624,Classes_detaillees!B:D,Classes_detaillees!C$1,TRUE))</f>
        <v>25</v>
      </c>
      <c r="H5624">
        <f>IF(C5624="","",VLOOKUP(C5624,Classes_finales!B:D,Classes_finales!C$1,TRUE))</f>
        <v>30</v>
      </c>
      <c r="I5624">
        <f t="shared" si="87"/>
        <v>20</v>
      </c>
      <c r="J5624" s="31">
        <f>Classes_finales!$W$30*C5624^3+Classes_finales!$W$31*C5624^2+Classes_finales!$W$32*C5624+Classes_finales!$W$33</f>
        <v>1.916979889367521</v>
      </c>
      <c r="K5624">
        <f>IF(OR(C5624&lt;10,C5624&gt;450),0,IF(H5624&gt;=MAX(Classes_finales!D:D),$M$1,Donnees_SIG!J5624))</f>
        <v>1.916979889367521</v>
      </c>
      <c r="P5624" t="s">
        <v>39</v>
      </c>
    </row>
    <row r="5625" spans="1:16">
      <c r="A5625" t="s">
        <v>11283</v>
      </c>
      <c r="B5625" s="31" t="s">
        <v>11284</v>
      </c>
      <c r="C5625">
        <v>39.339099883999999</v>
      </c>
      <c r="D5625" t="s">
        <v>37</v>
      </c>
      <c r="E5625">
        <v>792679.89305858104</v>
      </c>
      <c r="F5625">
        <v>9639412.1996901594</v>
      </c>
      <c r="G5625">
        <f>IF(C5625="","",VLOOKUP(C5625,Classes_detaillees!B:D,Classes_detaillees!C$1,TRUE))</f>
        <v>40</v>
      </c>
      <c r="H5625">
        <f>IF(C5625="","",VLOOKUP(C5625,Classes_finales!B:D,Classes_finales!C$1,TRUE))</f>
        <v>40</v>
      </c>
      <c r="I5625">
        <f t="shared" si="87"/>
        <v>20</v>
      </c>
      <c r="J5625" s="31">
        <f>Classes_finales!$W$30*C5625^3+Classes_finales!$W$31*C5625^2+Classes_finales!$W$32*C5625+Classes_finales!$W$33</f>
        <v>3.9477411898044648</v>
      </c>
      <c r="K5625">
        <f>IF(OR(C5625&lt;10,C5625&gt;450),0,IF(H5625&gt;=MAX(Classes_finales!D:D),$M$1,Donnees_SIG!J5625))</f>
        <v>3.9477411898044648</v>
      </c>
      <c r="P5625" t="s">
        <v>39</v>
      </c>
    </row>
    <row r="5626" spans="1:16">
      <c r="A5626" t="s">
        <v>11285</v>
      </c>
      <c r="B5626" t="s">
        <v>11286</v>
      </c>
      <c r="C5626">
        <v>28.167900084999999</v>
      </c>
      <c r="D5626" t="s">
        <v>37</v>
      </c>
      <c r="E5626">
        <v>790774.58929832699</v>
      </c>
      <c r="F5626">
        <v>9638172.7367256302</v>
      </c>
      <c r="G5626">
        <f>IF(C5626="","",VLOOKUP(C5626,Classes_detaillees!B:D,Classes_detaillees!C$1,TRUE))</f>
        <v>30</v>
      </c>
      <c r="H5626">
        <f>IF(C5626="","",VLOOKUP(C5626,Classes_finales!B:D,Classes_finales!C$1,TRUE))</f>
        <v>30</v>
      </c>
      <c r="I5626">
        <f t="shared" si="87"/>
        <v>20</v>
      </c>
      <c r="J5626" s="31">
        <f>Classes_finales!$W$30*C5626^3+Classes_finales!$W$31*C5626^2+Classes_finales!$W$32*C5626+Classes_finales!$W$33</f>
        <v>2.4236153496746016</v>
      </c>
      <c r="K5626">
        <f>IF(OR(C5626&lt;10,C5626&gt;450),0,IF(H5626&gt;=MAX(Classes_finales!D:D),$M$1,Donnees_SIG!J5626))</f>
        <v>2.4236153496746016</v>
      </c>
      <c r="P5626" t="s">
        <v>39</v>
      </c>
    </row>
    <row r="5627" spans="1:16">
      <c r="A5627" t="s">
        <v>11287</v>
      </c>
      <c r="B5627" s="31" t="s">
        <v>11288</v>
      </c>
      <c r="C5627">
        <v>54.130500793000003</v>
      </c>
      <c r="D5627" t="s">
        <v>37</v>
      </c>
      <c r="E5627">
        <v>791513.63113386196</v>
      </c>
      <c r="F5627">
        <v>9638374.2231111899</v>
      </c>
      <c r="G5627">
        <f>IF(C5627="","",VLOOKUP(C5627,Classes_detaillees!B:D,Classes_detaillees!C$1,TRUE))</f>
        <v>55</v>
      </c>
      <c r="H5627">
        <f>IF(C5627="","",VLOOKUP(C5627,Classes_finales!B:D,Classes_finales!C$1,TRUE))</f>
        <v>60</v>
      </c>
      <c r="I5627">
        <f t="shared" si="87"/>
        <v>20</v>
      </c>
      <c r="J5627" s="31">
        <f>Classes_finales!$W$30*C5627^3+Classes_finales!$W$31*C5627^2+Classes_finales!$W$32*C5627+Classes_finales!$W$33</f>
        <v>5.8764023086702046</v>
      </c>
      <c r="K5627">
        <f>IF(OR(C5627&lt;10,C5627&gt;450),0,IF(H5627&gt;=MAX(Classes_finales!D:D),$M$1,Donnees_SIG!J5627))</f>
        <v>5.8764023086702046</v>
      </c>
      <c r="P5627" t="s">
        <v>39</v>
      </c>
    </row>
    <row r="5628" spans="1:16">
      <c r="A5628" t="s">
        <v>11289</v>
      </c>
      <c r="B5628" s="31" t="s">
        <v>11290</v>
      </c>
      <c r="C5628">
        <v>24.987600326999999</v>
      </c>
      <c r="D5628" t="s">
        <v>37</v>
      </c>
      <c r="E5628">
        <v>790838.14212045597</v>
      </c>
      <c r="F5628">
        <v>9638617.2613704894</v>
      </c>
      <c r="G5628">
        <f>IF(C5628="","",VLOOKUP(C5628,Classes_detaillees!B:D,Classes_detaillees!C$1,TRUE))</f>
        <v>25</v>
      </c>
      <c r="H5628">
        <f>IF(C5628="","",VLOOKUP(C5628,Classes_finales!B:D,Classes_finales!C$1,TRUE))</f>
        <v>30</v>
      </c>
      <c r="I5628">
        <f t="shared" si="87"/>
        <v>20</v>
      </c>
      <c r="J5628" s="31">
        <f>Classes_finales!$W$30*C5628^3+Classes_finales!$W$31*C5628^2+Classes_finales!$W$32*C5628+Classes_finales!$W$33</f>
        <v>2.0056955899782527</v>
      </c>
      <c r="K5628">
        <f>IF(OR(C5628&lt;10,C5628&gt;450),0,IF(H5628&gt;=MAX(Classes_finales!D:D),$M$1,Donnees_SIG!J5628))</f>
        <v>2.0056955899782527</v>
      </c>
      <c r="P5628" t="s">
        <v>39</v>
      </c>
    </row>
    <row r="5629" spans="1:16">
      <c r="A5629" t="s">
        <v>11291</v>
      </c>
      <c r="B5629" t="s">
        <v>11292</v>
      </c>
      <c r="C5629">
        <v>103.12380219000001</v>
      </c>
      <c r="D5629" t="s">
        <v>37</v>
      </c>
      <c r="E5629">
        <v>783289.20793164498</v>
      </c>
      <c r="F5629">
        <v>9635740.0038143396</v>
      </c>
      <c r="G5629">
        <f>IF(C5629="","",VLOOKUP(C5629,Classes_detaillees!B:D,Classes_detaillees!C$1,TRUE))</f>
        <v>105</v>
      </c>
      <c r="H5629">
        <f>IF(C5629="","",VLOOKUP(C5629,Classes_finales!B:D,Classes_finales!C$1,TRUE))</f>
        <v>80</v>
      </c>
      <c r="I5629">
        <f t="shared" si="87"/>
        <v>20</v>
      </c>
      <c r="J5629" s="31">
        <f>Classes_finales!$W$30*C5629^3+Classes_finales!$W$31*C5629^2+Classes_finales!$W$32*C5629+Classes_finales!$W$33</f>
        <v>6.8525454117567701</v>
      </c>
      <c r="K5629">
        <f>IF(OR(C5629&lt;10,C5629&gt;450),0,IF(H5629&gt;=MAX(Classes_finales!D:D),$M$1,Donnees_SIG!J5629))</f>
        <v>7.914299999999999</v>
      </c>
      <c r="P5629" t="s">
        <v>39</v>
      </c>
    </row>
    <row r="5630" spans="1:16">
      <c r="A5630" t="s">
        <v>11293</v>
      </c>
      <c r="B5630" t="s">
        <v>11294</v>
      </c>
      <c r="C5630">
        <v>124.17690277</v>
      </c>
      <c r="D5630" t="s">
        <v>37</v>
      </c>
      <c r="E5630">
        <v>792178.42036170303</v>
      </c>
      <c r="F5630">
        <v>9638435.5868287496</v>
      </c>
      <c r="G5630">
        <f>IF(C5630="","",VLOOKUP(C5630,Classes_detaillees!B:D,Classes_detaillees!C$1,TRUE))</f>
        <v>125</v>
      </c>
      <c r="H5630">
        <f>IF(C5630="","",VLOOKUP(C5630,Classes_finales!B:D,Classes_finales!C$1,TRUE))</f>
        <v>80</v>
      </c>
      <c r="I5630">
        <f t="shared" si="87"/>
        <v>20</v>
      </c>
      <c r="J5630" s="31">
        <f>Classes_finales!$W$30*C5630^3+Classes_finales!$W$31*C5630^2+Classes_finales!$W$32*C5630+Classes_finales!$W$33</f>
        <v>2.2158364050600317</v>
      </c>
      <c r="K5630">
        <f>IF(OR(C5630&lt;10,C5630&gt;450),0,IF(H5630&gt;=MAX(Classes_finales!D:D),$M$1,Donnees_SIG!J5630))</f>
        <v>7.914299999999999</v>
      </c>
      <c r="P5630" t="s">
        <v>39</v>
      </c>
    </row>
    <row r="5631" spans="1:16">
      <c r="A5631" t="s">
        <v>11295</v>
      </c>
      <c r="B5631" s="31" t="s">
        <v>11296</v>
      </c>
      <c r="C5631">
        <v>83.422798157000003</v>
      </c>
      <c r="D5631" t="s">
        <v>37</v>
      </c>
      <c r="E5631">
        <v>791858.81356929499</v>
      </c>
      <c r="F5631">
        <v>9639500.6926875897</v>
      </c>
      <c r="G5631">
        <f>IF(C5631="","",VLOOKUP(C5631,Classes_detaillees!B:D,Classes_detaillees!C$1,TRUE))</f>
        <v>85</v>
      </c>
      <c r="H5631">
        <f>IF(C5631="","",VLOOKUP(C5631,Classes_finales!B:D,Classes_finales!C$1,TRUE))</f>
        <v>80</v>
      </c>
      <c r="I5631">
        <f t="shared" si="87"/>
        <v>20</v>
      </c>
      <c r="J5631" s="31">
        <f>Classes_finales!$W$30*C5631^3+Classes_finales!$W$31*C5631^2+Classes_finales!$W$32*C5631+Classes_finales!$W$33</f>
        <v>7.9682652522591368</v>
      </c>
      <c r="K5631">
        <f>IF(OR(C5631&lt;10,C5631&gt;450),0,IF(H5631&gt;=MAX(Classes_finales!D:D),$M$1,Donnees_SIG!J5631))</f>
        <v>7.914299999999999</v>
      </c>
      <c r="P5631" t="s">
        <v>39</v>
      </c>
    </row>
    <row r="5632" spans="1:16">
      <c r="A5632" t="s">
        <v>11297</v>
      </c>
      <c r="B5632" t="s">
        <v>11298</v>
      </c>
      <c r="C5632">
        <v>138.55070495999999</v>
      </c>
      <c r="D5632" t="s">
        <v>37</v>
      </c>
      <c r="E5632">
        <v>792135.215843649</v>
      </c>
      <c r="F5632">
        <v>9638347.1321084797</v>
      </c>
      <c r="G5632">
        <f>IF(C5632="","",VLOOKUP(C5632,Classes_detaillees!B:D,Classes_detaillees!C$1,TRUE))</f>
        <v>140</v>
      </c>
      <c r="H5632">
        <f>IF(C5632="","",VLOOKUP(C5632,Classes_finales!B:D,Classes_finales!C$1,TRUE))</f>
        <v>80</v>
      </c>
      <c r="I5632">
        <f t="shared" si="87"/>
        <v>20</v>
      </c>
      <c r="J5632" s="31">
        <f>Classes_finales!$W$30*C5632^3+Classes_finales!$W$31*C5632^2+Classes_finales!$W$32*C5632+Classes_finales!$W$33</f>
        <v>-3.5555216096638822</v>
      </c>
      <c r="K5632">
        <f>IF(OR(C5632&lt;10,C5632&gt;450),0,IF(H5632&gt;=MAX(Classes_finales!D:D),$M$1,Donnees_SIG!J5632))</f>
        <v>7.914299999999999</v>
      </c>
      <c r="P5632" t="s">
        <v>39</v>
      </c>
    </row>
    <row r="5633" spans="1:16">
      <c r="A5633" t="s">
        <v>11299</v>
      </c>
      <c r="B5633" t="s">
        <v>11300</v>
      </c>
      <c r="C5633">
        <v>66.468002318999993</v>
      </c>
      <c r="D5633" t="s">
        <v>37</v>
      </c>
      <c r="E5633">
        <v>790063.63626487995</v>
      </c>
      <c r="F5633">
        <v>9637723.6022240892</v>
      </c>
      <c r="G5633">
        <f>IF(C5633="","",VLOOKUP(C5633,Classes_detaillees!B:D,Classes_detaillees!C$1,TRUE))</f>
        <v>70</v>
      </c>
      <c r="H5633">
        <f>IF(C5633="","",VLOOKUP(C5633,Classes_finales!B:D,Classes_finales!C$1,TRUE))</f>
        <v>70</v>
      </c>
      <c r="I5633">
        <f t="shared" si="87"/>
        <v>20</v>
      </c>
      <c r="J5633" s="31">
        <f>Classes_finales!$W$30*C5633^3+Classes_finales!$W$31*C5633^2+Classes_finales!$W$32*C5633+Classes_finales!$W$33</f>
        <v>7.1508125831395066</v>
      </c>
      <c r="K5633">
        <f>IF(OR(C5633&lt;10,C5633&gt;450),0,IF(H5633&gt;=MAX(Classes_finales!D:D),$M$1,Donnees_SIG!J5633))</f>
        <v>7.1508125831395066</v>
      </c>
      <c r="P5633" t="s">
        <v>39</v>
      </c>
    </row>
    <row r="5634" spans="1:16">
      <c r="A5634" t="s">
        <v>11301</v>
      </c>
      <c r="B5634" t="s">
        <v>11302</v>
      </c>
      <c r="C5634">
        <v>136.53570557</v>
      </c>
      <c r="D5634" t="s">
        <v>37</v>
      </c>
      <c r="E5634">
        <v>790858.51658622199</v>
      </c>
      <c r="F5634">
        <v>9638279.7459900007</v>
      </c>
      <c r="G5634">
        <f>IF(C5634="","",VLOOKUP(C5634,Classes_detaillees!B:D,Classes_detaillees!C$1,TRUE))</f>
        <v>140</v>
      </c>
      <c r="H5634">
        <f>IF(C5634="","",VLOOKUP(C5634,Classes_finales!B:D,Classes_finales!C$1,TRUE))</f>
        <v>80</v>
      </c>
      <c r="I5634">
        <f t="shared" si="87"/>
        <v>20</v>
      </c>
      <c r="J5634" s="31">
        <f>Classes_finales!$W$30*C5634^3+Classes_finales!$W$31*C5634^2+Classes_finales!$W$32*C5634+Classes_finales!$W$33</f>
        <v>-2.6023902316108596</v>
      </c>
      <c r="K5634">
        <f>IF(OR(C5634&lt;10,C5634&gt;450),0,IF(H5634&gt;=MAX(Classes_finales!D:D),$M$1,Donnees_SIG!J5634))</f>
        <v>7.914299999999999</v>
      </c>
      <c r="P5634" t="s">
        <v>39</v>
      </c>
    </row>
    <row r="5635" spans="1:16">
      <c r="A5635" t="s">
        <v>11303</v>
      </c>
      <c r="B5635" s="31" t="s">
        <v>11304</v>
      </c>
      <c r="C5635">
        <v>230.75079346000001</v>
      </c>
      <c r="D5635" t="s">
        <v>37</v>
      </c>
      <c r="E5635">
        <v>783250.15731767297</v>
      </c>
      <c r="F5635">
        <v>9636500.7834274303</v>
      </c>
      <c r="G5635">
        <f>IF(C5635="","",VLOOKUP(C5635,Classes_detaillees!B:D,Classes_detaillees!C$1,TRUE))</f>
        <v>235</v>
      </c>
      <c r="H5635">
        <f>IF(C5635="","",VLOOKUP(C5635,Classes_finales!B:D,Classes_finales!C$1,TRUE))</f>
        <v>80</v>
      </c>
      <c r="I5635">
        <f t="shared" ref="I5635:I5697" si="88">IF(E5635="","",20)</f>
        <v>20</v>
      </c>
      <c r="J5635" s="31">
        <f>Classes_finales!$W$30*C5635^3+Classes_finales!$W$31*C5635^2+Classes_finales!$W$32*C5635+Classes_finales!$W$33</f>
        <v>-115.93774259046077</v>
      </c>
      <c r="K5635">
        <f>IF(OR(C5635&lt;10,C5635&gt;450),0,IF(H5635&gt;=MAX(Classes_finales!D:D),$M$1,Donnees_SIG!J5635))</f>
        <v>7.914299999999999</v>
      </c>
      <c r="P5635" t="s">
        <v>39</v>
      </c>
    </row>
    <row r="5636" spans="1:16">
      <c r="A5636" t="s">
        <v>11305</v>
      </c>
      <c r="B5636" t="s">
        <v>11306</v>
      </c>
      <c r="C5636">
        <v>98.733100891000007</v>
      </c>
      <c r="D5636" t="s">
        <v>37</v>
      </c>
      <c r="E5636">
        <v>791872.312789349</v>
      </c>
      <c r="F5636">
        <v>9640038.7125242595</v>
      </c>
      <c r="G5636">
        <f>IF(C5636="","",VLOOKUP(C5636,Classes_detaillees!B:D,Classes_detaillees!C$1,TRUE))</f>
        <v>100</v>
      </c>
      <c r="H5636">
        <f>IF(C5636="","",VLOOKUP(C5636,Classes_finales!B:D,Classes_finales!C$1,TRUE))</f>
        <v>80</v>
      </c>
      <c r="I5636">
        <f t="shared" si="88"/>
        <v>20</v>
      </c>
      <c r="J5636" s="31">
        <f>Classes_finales!$W$30*C5636^3+Classes_finales!$W$31*C5636^2+Classes_finales!$W$32*C5636+Classes_finales!$W$33</f>
        <v>7.3368588397053163</v>
      </c>
      <c r="K5636">
        <f>IF(OR(C5636&lt;10,C5636&gt;450),0,IF(H5636&gt;=MAX(Classes_finales!D:D),$M$1,Donnees_SIG!J5636))</f>
        <v>7.914299999999999</v>
      </c>
      <c r="P5636" t="s">
        <v>39</v>
      </c>
    </row>
    <row r="5637" spans="1:16">
      <c r="A5637" t="s">
        <v>11307</v>
      </c>
      <c r="B5637" t="s">
        <v>11308</v>
      </c>
      <c r="C5637">
        <v>48.746700287000003</v>
      </c>
      <c r="D5637" t="s">
        <v>37</v>
      </c>
      <c r="E5637">
        <v>791793.60048221902</v>
      </c>
      <c r="F5637">
        <v>9639929.1619111504</v>
      </c>
      <c r="G5637">
        <f>IF(C5637="","",VLOOKUP(C5637,Classes_detaillees!B:D,Classes_detaillees!C$1,TRUE))</f>
        <v>50</v>
      </c>
      <c r="H5637">
        <f>IF(C5637="","",VLOOKUP(C5637,Classes_finales!B:D,Classes_finales!C$1,TRUE))</f>
        <v>50</v>
      </c>
      <c r="I5637">
        <f t="shared" si="88"/>
        <v>20</v>
      </c>
      <c r="J5637" s="31">
        <f>Classes_finales!$W$30*C5637^3+Classes_finales!$W$31*C5637^2+Classes_finales!$W$32*C5637+Classes_finales!$W$33</f>
        <v>5.207039030949236</v>
      </c>
      <c r="K5637">
        <f>IF(OR(C5637&lt;10,C5637&gt;450),0,IF(H5637&gt;=MAX(Classes_finales!D:D),$M$1,Donnees_SIG!J5637))</f>
        <v>5.207039030949236</v>
      </c>
      <c r="P5637" t="s">
        <v>39</v>
      </c>
    </row>
    <row r="5638" spans="1:16">
      <c r="A5638" t="s">
        <v>11309</v>
      </c>
      <c r="B5638" t="s">
        <v>11310</v>
      </c>
      <c r="C5638">
        <v>28.387699127000001</v>
      </c>
      <c r="D5638" t="s">
        <v>37</v>
      </c>
      <c r="E5638">
        <v>791929.86441252101</v>
      </c>
      <c r="F5638">
        <v>9639913.6716649793</v>
      </c>
      <c r="G5638">
        <f>IF(C5638="","",VLOOKUP(C5638,Classes_detaillees!B:D,Classes_detaillees!C$1,TRUE))</f>
        <v>30</v>
      </c>
      <c r="H5638">
        <f>IF(C5638="","",VLOOKUP(C5638,Classes_finales!B:D,Classes_finales!C$1,TRUE))</f>
        <v>30</v>
      </c>
      <c r="I5638">
        <f t="shared" si="88"/>
        <v>20</v>
      </c>
      <c r="J5638" s="31">
        <f>Classes_finales!$W$30*C5638^3+Classes_finales!$W$31*C5638^2+Classes_finales!$W$32*C5638+Classes_finales!$W$33</f>
        <v>2.4529242418515507</v>
      </c>
      <c r="K5638">
        <f>IF(OR(C5638&lt;10,C5638&gt;450),0,IF(H5638&gt;=MAX(Classes_finales!D:D),$M$1,Donnees_SIG!J5638))</f>
        <v>2.4529242418515507</v>
      </c>
      <c r="P5638" t="s">
        <v>39</v>
      </c>
    </row>
    <row r="5639" spans="1:16">
      <c r="A5639" t="s">
        <v>11311</v>
      </c>
      <c r="B5639" t="s">
        <v>11312</v>
      </c>
      <c r="C5639">
        <v>50.773998259999999</v>
      </c>
      <c r="D5639" t="s">
        <v>37</v>
      </c>
      <c r="E5639">
        <v>792373.25525041798</v>
      </c>
      <c r="F5639">
        <v>9640038.74088086</v>
      </c>
      <c r="G5639">
        <f>IF(C5639="","",VLOOKUP(C5639,Classes_detaillees!B:D,Classes_detaillees!C$1,TRUE))</f>
        <v>55</v>
      </c>
      <c r="H5639">
        <f>IF(C5639="","",VLOOKUP(C5639,Classes_finales!B:D,Classes_finales!C$1,TRUE))</f>
        <v>60</v>
      </c>
      <c r="I5639">
        <f t="shared" si="88"/>
        <v>20</v>
      </c>
      <c r="J5639" s="31">
        <f>Classes_finales!$W$30*C5639^3+Classes_finales!$W$31*C5639^2+Classes_finales!$W$32*C5639+Classes_finales!$W$33</f>
        <v>5.4650318469148775</v>
      </c>
      <c r="K5639">
        <f>IF(OR(C5639&lt;10,C5639&gt;450),0,IF(H5639&gt;=MAX(Classes_finales!D:D),$M$1,Donnees_SIG!J5639))</f>
        <v>5.4650318469148775</v>
      </c>
      <c r="P5639" t="s">
        <v>39</v>
      </c>
    </row>
    <row r="5640" spans="1:16">
      <c r="A5640" t="s">
        <v>11313</v>
      </c>
      <c r="B5640" t="s">
        <v>11314</v>
      </c>
      <c r="C5640">
        <v>96.683799743999998</v>
      </c>
      <c r="D5640" t="s">
        <v>37</v>
      </c>
      <c r="E5640">
        <v>792578.82639824098</v>
      </c>
      <c r="F5640">
        <v>9639902.4598851595</v>
      </c>
      <c r="G5640">
        <f>IF(C5640="","",VLOOKUP(C5640,Classes_detaillees!B:D,Classes_detaillees!C$1,TRUE))</f>
        <v>100</v>
      </c>
      <c r="H5640">
        <f>IF(C5640="","",VLOOKUP(C5640,Classes_finales!B:D,Classes_finales!C$1,TRUE))</f>
        <v>80</v>
      </c>
      <c r="I5640">
        <f t="shared" si="88"/>
        <v>20</v>
      </c>
      <c r="J5640" s="31">
        <f>Classes_finales!$W$30*C5640^3+Classes_finales!$W$31*C5640^2+Classes_finales!$W$32*C5640+Classes_finales!$W$33</f>
        <v>7.5131403239666703</v>
      </c>
      <c r="K5640">
        <f>IF(OR(C5640&lt;10,C5640&gt;450),0,IF(H5640&gt;=MAX(Classes_finales!D:D),$M$1,Donnees_SIG!J5640))</f>
        <v>7.914299999999999</v>
      </c>
      <c r="P5640" t="s">
        <v>39</v>
      </c>
    </row>
    <row r="5641" spans="1:16">
      <c r="A5641" t="s">
        <v>11315</v>
      </c>
      <c r="B5641" t="s">
        <v>11316</v>
      </c>
      <c r="C5641">
        <v>60.584201813</v>
      </c>
      <c r="D5641" t="s">
        <v>37</v>
      </c>
      <c r="E5641">
        <v>792045.45433664694</v>
      </c>
      <c r="F5641">
        <v>9639884.5649711695</v>
      </c>
      <c r="G5641">
        <f>IF(C5641="","",VLOOKUP(C5641,Classes_detaillees!B:D,Classes_detaillees!C$1,TRUE))</f>
        <v>65</v>
      </c>
      <c r="H5641">
        <f>IF(C5641="","",VLOOKUP(C5641,Classes_finales!B:D,Classes_finales!C$1,TRUE))</f>
        <v>70</v>
      </c>
      <c r="I5641">
        <f t="shared" si="88"/>
        <v>20</v>
      </c>
      <c r="J5641" s="31">
        <f>Classes_finales!$W$30*C5641^3+Classes_finales!$W$31*C5641^2+Classes_finales!$W$32*C5641+Classes_finales!$W$33</f>
        <v>6.597100974056783</v>
      </c>
      <c r="K5641">
        <f>IF(OR(C5641&lt;10,C5641&gt;450),0,IF(H5641&gt;=MAX(Classes_finales!D:D),$M$1,Donnees_SIG!J5641))</f>
        <v>6.597100974056783</v>
      </c>
      <c r="P5641" t="s">
        <v>39</v>
      </c>
    </row>
    <row r="5642" spans="1:16">
      <c r="A5642" t="s">
        <v>11317</v>
      </c>
      <c r="B5642" t="s">
        <v>11318</v>
      </c>
      <c r="C5642">
        <v>108.41320038000001</v>
      </c>
      <c r="D5642" t="s">
        <v>37</v>
      </c>
      <c r="E5642">
        <v>791878.85406415898</v>
      </c>
      <c r="F5642">
        <v>9639893.7598949894</v>
      </c>
      <c r="G5642">
        <f>IF(C5642="","",VLOOKUP(C5642,Classes_detaillees!B:D,Classes_detaillees!C$1,TRUE))</f>
        <v>110</v>
      </c>
      <c r="H5642">
        <f>IF(C5642="","",VLOOKUP(C5642,Classes_finales!B:D,Classes_finales!C$1,TRUE))</f>
        <v>80</v>
      </c>
      <c r="I5642">
        <f t="shared" si="88"/>
        <v>20</v>
      </c>
      <c r="J5642" s="31">
        <f>Classes_finales!$W$30*C5642^3+Classes_finales!$W$31*C5642^2+Classes_finales!$W$32*C5642+Classes_finales!$W$33</f>
        <v>6.0640176134158867</v>
      </c>
      <c r="K5642">
        <f>IF(OR(C5642&lt;10,C5642&gt;450),0,IF(H5642&gt;=MAX(Classes_finales!D:D),$M$1,Donnees_SIG!J5642))</f>
        <v>7.914299999999999</v>
      </c>
      <c r="P5642" t="s">
        <v>39</v>
      </c>
    </row>
    <row r="5643" spans="1:16">
      <c r="A5643" t="s">
        <v>11319</v>
      </c>
      <c r="B5643" t="s">
        <v>11320</v>
      </c>
      <c r="C5643">
        <v>106.11699677</v>
      </c>
      <c r="D5643" t="s">
        <v>37</v>
      </c>
      <c r="E5643">
        <v>792391.36841843603</v>
      </c>
      <c r="F5643">
        <v>9639882.83076928</v>
      </c>
      <c r="G5643">
        <f>IF(C5643="","",VLOOKUP(C5643,Classes_detaillees!B:D,Classes_detaillees!C$1,TRUE))</f>
        <v>110</v>
      </c>
      <c r="H5643">
        <f>IF(C5643="","",VLOOKUP(C5643,Classes_finales!B:D,Classes_finales!C$1,TRUE))</f>
        <v>80</v>
      </c>
      <c r="I5643">
        <f t="shared" si="88"/>
        <v>20</v>
      </c>
      <c r="J5643" s="31">
        <f>Classes_finales!$W$30*C5643^3+Classes_finales!$W$31*C5643^2+Classes_finales!$W$32*C5643+Classes_finales!$W$33</f>
        <v>6.4348728921523577</v>
      </c>
      <c r="K5643">
        <f>IF(OR(C5643&lt;10,C5643&gt;450),0,IF(H5643&gt;=MAX(Classes_finales!D:D),$M$1,Donnees_SIG!J5643))</f>
        <v>7.914299999999999</v>
      </c>
      <c r="P5643" t="s">
        <v>39</v>
      </c>
    </row>
    <row r="5644" spans="1:16">
      <c r="A5644" t="s">
        <v>11321</v>
      </c>
      <c r="B5644" t="s">
        <v>11322</v>
      </c>
      <c r="C5644">
        <v>102.43849944999999</v>
      </c>
      <c r="D5644" t="s">
        <v>37</v>
      </c>
      <c r="E5644">
        <v>791999.42736953695</v>
      </c>
      <c r="F5644">
        <v>9639851.9307923894</v>
      </c>
      <c r="G5644">
        <f>IF(C5644="","",VLOOKUP(C5644,Classes_detaillees!B:D,Classes_detaillees!C$1,TRUE))</f>
        <v>105</v>
      </c>
      <c r="H5644">
        <f>IF(C5644="","",VLOOKUP(C5644,Classes_finales!B:D,Classes_finales!C$1,TRUE))</f>
        <v>80</v>
      </c>
      <c r="I5644">
        <f t="shared" si="88"/>
        <v>20</v>
      </c>
      <c r="J5644" s="31">
        <f>Classes_finales!$W$30*C5644^3+Classes_finales!$W$31*C5644^2+Classes_finales!$W$32*C5644+Classes_finales!$W$33</f>
        <v>6.9380048443588223</v>
      </c>
      <c r="K5644">
        <f>IF(OR(C5644&lt;10,C5644&gt;450),0,IF(H5644&gt;=MAX(Classes_finales!D:D),$M$1,Donnees_SIG!J5644))</f>
        <v>7.914299999999999</v>
      </c>
      <c r="P5644" t="s">
        <v>39</v>
      </c>
    </row>
    <row r="5645" spans="1:16">
      <c r="A5645" t="s">
        <v>11323</v>
      </c>
      <c r="B5645" t="s">
        <v>11324</v>
      </c>
      <c r="C5645">
        <v>59.345901488999999</v>
      </c>
      <c r="D5645" t="s">
        <v>37</v>
      </c>
      <c r="E5645">
        <v>792069.65127633896</v>
      </c>
      <c r="F5645">
        <v>9639862.7916664109</v>
      </c>
      <c r="G5645">
        <f>IF(C5645="","",VLOOKUP(C5645,Classes_detaillees!B:D,Classes_detaillees!C$1,TRUE))</f>
        <v>60</v>
      </c>
      <c r="H5645">
        <f>IF(C5645="","",VLOOKUP(C5645,Classes_finales!B:D,Classes_finales!C$1,TRUE))</f>
        <v>60</v>
      </c>
      <c r="I5645">
        <f t="shared" si="88"/>
        <v>20</v>
      </c>
      <c r="J5645" s="31">
        <f>Classes_finales!$W$30*C5645^3+Classes_finales!$W$31*C5645^2+Classes_finales!$W$32*C5645+Classes_finales!$W$33</f>
        <v>6.4670916804429162</v>
      </c>
      <c r="K5645">
        <f>IF(OR(C5645&lt;10,C5645&gt;450),0,IF(H5645&gt;=MAX(Classes_finales!D:D),$M$1,Donnees_SIG!J5645))</f>
        <v>6.4670916804429162</v>
      </c>
      <c r="P5645" t="s">
        <v>39</v>
      </c>
    </row>
    <row r="5646" spans="1:16">
      <c r="A5646" t="s">
        <v>11325</v>
      </c>
      <c r="B5646" t="s">
        <v>11326</v>
      </c>
      <c r="C5646">
        <v>100.86119843</v>
      </c>
      <c r="D5646" t="s">
        <v>37</v>
      </c>
      <c r="E5646">
        <v>792293.10531962104</v>
      </c>
      <c r="F5646">
        <v>9640029.7747665793</v>
      </c>
      <c r="G5646">
        <f>IF(C5646="","",VLOOKUP(C5646,Classes_detaillees!B:D,Classes_detaillees!C$1,TRUE))</f>
        <v>105</v>
      </c>
      <c r="H5646">
        <f>IF(C5646="","",VLOOKUP(C5646,Classes_finales!B:D,Classes_finales!C$1,TRUE))</f>
        <v>80</v>
      </c>
      <c r="I5646">
        <f t="shared" si="88"/>
        <v>20</v>
      </c>
      <c r="J5646" s="31">
        <f>Classes_finales!$W$30*C5646^3+Classes_finales!$W$31*C5646^2+Classes_finales!$W$32*C5646+Classes_finales!$W$33</f>
        <v>7.1206793490951519</v>
      </c>
      <c r="K5646">
        <f>IF(OR(C5646&lt;10,C5646&gt;450),0,IF(H5646&gt;=MAX(Classes_finales!D:D),$M$1,Donnees_SIG!J5646))</f>
        <v>7.914299999999999</v>
      </c>
      <c r="P5646" t="s">
        <v>39</v>
      </c>
    </row>
    <row r="5647" spans="1:16">
      <c r="A5647" t="s">
        <v>11327</v>
      </c>
      <c r="B5647" t="s">
        <v>11328</v>
      </c>
      <c r="C5647">
        <v>18.145599364999999</v>
      </c>
      <c r="D5647" t="s">
        <v>37</v>
      </c>
      <c r="E5647">
        <v>791925.48299971502</v>
      </c>
      <c r="F5647">
        <v>9639911.9999241699</v>
      </c>
      <c r="G5647">
        <f>IF(C5647="","",VLOOKUP(C5647,Classes_detaillees!B:D,Classes_detaillees!C$1,TRUE))</f>
        <v>20</v>
      </c>
      <c r="H5647">
        <f>IF(C5647="","",VLOOKUP(C5647,Classes_finales!B:D,Classes_finales!C$1,TRUE))</f>
        <v>30</v>
      </c>
      <c r="I5647">
        <f t="shared" si="88"/>
        <v>20</v>
      </c>
      <c r="J5647" s="31">
        <f>Classes_finales!$W$30*C5647^3+Classes_finales!$W$31*C5647^2+Classes_finales!$W$32*C5647+Classes_finales!$W$33</f>
        <v>1.1596693032652703</v>
      </c>
      <c r="K5647">
        <f>IF(OR(C5647&lt;10,C5647&gt;450),0,IF(H5647&gt;=MAX(Classes_finales!D:D),$M$1,Donnees_SIG!J5647))</f>
        <v>1.1596693032652703</v>
      </c>
      <c r="P5647" t="s">
        <v>39</v>
      </c>
    </row>
    <row r="5648" spans="1:16">
      <c r="A5648" t="s">
        <v>11329</v>
      </c>
      <c r="B5648" t="s">
        <v>11330</v>
      </c>
      <c r="C5648">
        <v>87.412300110000004</v>
      </c>
      <c r="D5648" t="s">
        <v>37</v>
      </c>
      <c r="E5648">
        <v>792207.58684604696</v>
      </c>
      <c r="F5648">
        <v>9640051.1081489008</v>
      </c>
      <c r="G5648">
        <f>IF(C5648="","",VLOOKUP(C5648,Classes_detaillees!B:D,Classes_detaillees!C$1,TRUE))</f>
        <v>90</v>
      </c>
      <c r="H5648">
        <f>IF(C5648="","",VLOOKUP(C5648,Classes_finales!B:D,Classes_finales!C$1,TRUE))</f>
        <v>80</v>
      </c>
      <c r="I5648">
        <f t="shared" si="88"/>
        <v>20</v>
      </c>
      <c r="J5648" s="31">
        <f>Classes_finales!$W$30*C5648^3+Classes_finales!$W$31*C5648^2+Classes_finales!$W$32*C5648+Classes_finales!$W$33</f>
        <v>7.9478716106925678</v>
      </c>
      <c r="K5648">
        <f>IF(OR(C5648&lt;10,C5648&gt;450),0,IF(H5648&gt;=MAX(Classes_finales!D:D),$M$1,Donnees_SIG!J5648))</f>
        <v>7.914299999999999</v>
      </c>
      <c r="P5648" t="s">
        <v>39</v>
      </c>
    </row>
    <row r="5649" spans="1:16">
      <c r="A5649" t="s">
        <v>11331</v>
      </c>
      <c r="B5649" t="s">
        <v>11332</v>
      </c>
      <c r="C5649">
        <v>63.660800934000001</v>
      </c>
      <c r="D5649" t="s">
        <v>37</v>
      </c>
      <c r="E5649">
        <v>792139.85468307196</v>
      </c>
      <c r="F5649">
        <v>9639856.45667376</v>
      </c>
      <c r="G5649">
        <f>IF(C5649="","",VLOOKUP(C5649,Classes_detaillees!B:D,Classes_detaillees!C$1,TRUE))</f>
        <v>65</v>
      </c>
      <c r="H5649">
        <f>IF(C5649="","",VLOOKUP(C5649,Classes_finales!B:D,Classes_finales!C$1,TRUE))</f>
        <v>70</v>
      </c>
      <c r="I5649">
        <f t="shared" si="88"/>
        <v>20</v>
      </c>
      <c r="J5649" s="31">
        <f>Classes_finales!$W$30*C5649^3+Classes_finales!$W$31*C5649^2+Classes_finales!$W$32*C5649+Classes_finales!$W$33</f>
        <v>6.9005747673065034</v>
      </c>
      <c r="K5649">
        <f>IF(OR(C5649&lt;10,C5649&gt;450),0,IF(H5649&gt;=MAX(Classes_finales!D:D),$M$1,Donnees_SIG!J5649))</f>
        <v>6.9005747673065034</v>
      </c>
      <c r="P5649" t="s">
        <v>39</v>
      </c>
    </row>
    <row r="5650" spans="1:16">
      <c r="A5650" t="s">
        <v>11333</v>
      </c>
      <c r="B5650" t="s">
        <v>11334</v>
      </c>
      <c r="C5650">
        <v>112.80840302</v>
      </c>
      <c r="D5650" t="s">
        <v>37</v>
      </c>
      <c r="E5650">
        <v>792191.58740218903</v>
      </c>
      <c r="F5650">
        <v>9640043.6673792396</v>
      </c>
      <c r="G5650">
        <f>IF(C5650="","",VLOOKUP(C5650,Classes_detaillees!B:D,Classes_detaillees!C$1,TRUE))</f>
        <v>115</v>
      </c>
      <c r="H5650">
        <f>IF(C5650="","",VLOOKUP(C5650,Classes_finales!B:D,Classes_finales!C$1,TRUE))</f>
        <v>80</v>
      </c>
      <c r="I5650">
        <f t="shared" si="88"/>
        <v>20</v>
      </c>
      <c r="J5650" s="31">
        <f>Classes_finales!$W$30*C5650^3+Classes_finales!$W$31*C5650^2+Classes_finales!$W$32*C5650+Classes_finales!$W$33</f>
        <v>5.2263182352428394</v>
      </c>
      <c r="K5650">
        <f>IF(OR(C5650&lt;10,C5650&gt;450),0,IF(H5650&gt;=MAX(Classes_finales!D:D),$M$1,Donnees_SIG!J5650))</f>
        <v>7.914299999999999</v>
      </c>
      <c r="P5650" t="s">
        <v>39</v>
      </c>
    </row>
    <row r="5651" spans="1:16">
      <c r="A5651" t="s">
        <v>11335</v>
      </c>
      <c r="B5651" t="s">
        <v>11336</v>
      </c>
      <c r="C5651">
        <v>89.526199340999995</v>
      </c>
      <c r="D5651" t="s">
        <v>37</v>
      </c>
      <c r="E5651">
        <v>791910.14187107899</v>
      </c>
      <c r="F5651">
        <v>9639909.7478518598</v>
      </c>
      <c r="G5651">
        <f>IF(C5651="","",VLOOKUP(C5651,Classes_detaillees!B:D,Classes_detaillees!C$1,TRUE))</f>
        <v>90</v>
      </c>
      <c r="H5651">
        <f>IF(C5651="","",VLOOKUP(C5651,Classes_finales!B:D,Classes_finales!C$1,TRUE))</f>
        <v>80</v>
      </c>
      <c r="I5651">
        <f t="shared" si="88"/>
        <v>20</v>
      </c>
      <c r="J5651" s="31">
        <f>Classes_finales!$W$30*C5651^3+Classes_finales!$W$31*C5651^2+Classes_finales!$W$32*C5651+Classes_finales!$W$33</f>
        <v>7.8982665704489801</v>
      </c>
      <c r="K5651">
        <f>IF(OR(C5651&lt;10,C5651&gt;450),0,IF(H5651&gt;=MAX(Classes_finales!D:D),$M$1,Donnees_SIG!J5651))</f>
        <v>7.914299999999999</v>
      </c>
      <c r="P5651" t="s">
        <v>39</v>
      </c>
    </row>
    <row r="5652" spans="1:16">
      <c r="A5652" t="s">
        <v>11337</v>
      </c>
      <c r="B5652" t="s">
        <v>11338</v>
      </c>
      <c r="C5652">
        <v>59.151500702</v>
      </c>
      <c r="D5652" t="s">
        <v>37</v>
      </c>
      <c r="E5652">
        <v>791955.48697946698</v>
      </c>
      <c r="F5652">
        <v>9639905.7551492099</v>
      </c>
      <c r="G5652">
        <f>IF(C5652="","",VLOOKUP(C5652,Classes_detaillees!B:D,Classes_detaillees!C$1,TRUE))</f>
        <v>60</v>
      </c>
      <c r="H5652">
        <f>IF(C5652="","",VLOOKUP(C5652,Classes_finales!B:D,Classes_finales!C$1,TRUE))</f>
        <v>60</v>
      </c>
      <c r="I5652">
        <f t="shared" si="88"/>
        <v>20</v>
      </c>
      <c r="J5652" s="31">
        <f>Classes_finales!$W$30*C5652^3+Classes_finales!$W$31*C5652^2+Classes_finales!$W$32*C5652+Classes_finales!$W$33</f>
        <v>6.4462967097169699</v>
      </c>
      <c r="K5652">
        <f>IF(OR(C5652&lt;10,C5652&gt;450),0,IF(H5652&gt;=MAX(Classes_finales!D:D),$M$1,Donnees_SIG!J5652))</f>
        <v>6.4462967097169699</v>
      </c>
      <c r="P5652" t="s">
        <v>39</v>
      </c>
    </row>
    <row r="5653" spans="1:16">
      <c r="A5653" t="s">
        <v>11339</v>
      </c>
      <c r="B5653" t="s">
        <v>11340</v>
      </c>
      <c r="C5653">
        <v>72.584999084000003</v>
      </c>
      <c r="D5653" t="s">
        <v>37</v>
      </c>
      <c r="E5653">
        <v>792109.75444361696</v>
      </c>
      <c r="F5653">
        <v>9639836.0879752599</v>
      </c>
      <c r="G5653">
        <f>IF(C5653="","",VLOOKUP(C5653,Classes_detaillees!B:D,Classes_detaillees!C$1,TRUE))</f>
        <v>75</v>
      </c>
      <c r="H5653">
        <f>IF(C5653="","",VLOOKUP(C5653,Classes_finales!B:D,Classes_finales!C$1,TRUE))</f>
        <v>80</v>
      </c>
      <c r="I5653">
        <f t="shared" si="88"/>
        <v>20</v>
      </c>
      <c r="J5653" s="31">
        <f>Classes_finales!$W$30*C5653^3+Classes_finales!$W$31*C5653^2+Classes_finales!$W$32*C5653+Classes_finales!$W$33</f>
        <v>7.5948665238617927</v>
      </c>
      <c r="K5653">
        <f>IF(OR(C5653&lt;10,C5653&gt;450),0,IF(H5653&gt;=MAX(Classes_finales!D:D),$M$1,Donnees_SIG!J5653))</f>
        <v>7.914299999999999</v>
      </c>
      <c r="P5653" t="s">
        <v>39</v>
      </c>
    </row>
    <row r="5654" spans="1:16">
      <c r="A5654" t="s">
        <v>11341</v>
      </c>
      <c r="B5654" t="s">
        <v>11342</v>
      </c>
      <c r="C5654">
        <v>109.81009674000001</v>
      </c>
      <c r="D5654" t="s">
        <v>37</v>
      </c>
      <c r="E5654">
        <v>792367.67553124705</v>
      </c>
      <c r="F5654">
        <v>9639861.9929290507</v>
      </c>
      <c r="G5654">
        <f>IF(C5654="","",VLOOKUP(C5654,Classes_detaillees!B:D,Classes_detaillees!C$1,TRUE))</f>
        <v>110</v>
      </c>
      <c r="H5654">
        <f>IF(C5654="","",VLOOKUP(C5654,Classes_finales!B:D,Classes_finales!C$1,TRUE))</f>
        <v>80</v>
      </c>
      <c r="I5654">
        <f t="shared" si="88"/>
        <v>20</v>
      </c>
      <c r="J5654" s="31">
        <f>Classes_finales!$W$30*C5654^3+Classes_finales!$W$31*C5654^2+Classes_finales!$W$32*C5654+Classes_finales!$W$33</f>
        <v>5.8162925521046667</v>
      </c>
      <c r="K5654">
        <f>IF(OR(C5654&lt;10,C5654&gt;450),0,IF(H5654&gt;=MAX(Classes_finales!D:D),$M$1,Donnees_SIG!J5654))</f>
        <v>7.914299999999999</v>
      </c>
      <c r="P5654" t="s">
        <v>39</v>
      </c>
    </row>
    <row r="5655" spans="1:16">
      <c r="A5655" t="s">
        <v>11343</v>
      </c>
      <c r="B5655" t="s">
        <v>11344</v>
      </c>
      <c r="C5655">
        <v>111.58300018</v>
      </c>
      <c r="D5655" t="s">
        <v>37</v>
      </c>
      <c r="E5655">
        <v>791891.76686406403</v>
      </c>
      <c r="F5655">
        <v>9639907.9748035707</v>
      </c>
      <c r="G5655">
        <f>IF(C5655="","",VLOOKUP(C5655,Classes_detaillees!B:D,Classes_detaillees!C$1,TRUE))</f>
        <v>115</v>
      </c>
      <c r="H5655">
        <f>IF(C5655="","",VLOOKUP(C5655,Classes_finales!B:D,Classes_finales!C$1,TRUE))</f>
        <v>80</v>
      </c>
      <c r="I5655">
        <f t="shared" si="88"/>
        <v>20</v>
      </c>
      <c r="J5655" s="31">
        <f>Classes_finales!$W$30*C5655^3+Classes_finales!$W$31*C5655^2+Classes_finales!$W$32*C5655+Classes_finales!$W$33</f>
        <v>5.4771814161017218</v>
      </c>
      <c r="K5655">
        <f>IF(OR(C5655&lt;10,C5655&gt;450),0,IF(H5655&gt;=MAX(Classes_finales!D:D),$M$1,Donnees_SIG!J5655))</f>
        <v>7.914299999999999</v>
      </c>
      <c r="P5655" t="s">
        <v>39</v>
      </c>
    </row>
    <row r="5656" spans="1:16">
      <c r="A5656" t="s">
        <v>11345</v>
      </c>
      <c r="B5656" t="s">
        <v>11346</v>
      </c>
      <c r="C5656">
        <v>67.393600464000002</v>
      </c>
      <c r="D5656" t="s">
        <v>37</v>
      </c>
      <c r="E5656">
        <v>791947.35933542904</v>
      </c>
      <c r="F5656">
        <v>9639910.8450291697</v>
      </c>
      <c r="G5656">
        <f>IF(C5656="","",VLOOKUP(C5656,Classes_detaillees!B:D,Classes_detaillees!C$1,TRUE))</f>
        <v>70</v>
      </c>
      <c r="H5656">
        <f>IF(C5656="","",VLOOKUP(C5656,Classes_finales!B:D,Classes_finales!C$1,TRUE))</f>
        <v>70</v>
      </c>
      <c r="I5656">
        <f t="shared" si="88"/>
        <v>20</v>
      </c>
      <c r="J5656" s="31">
        <f>Classes_finales!$W$30*C5656^3+Classes_finales!$W$31*C5656^2+Classes_finales!$W$32*C5656+Classes_finales!$W$33</f>
        <v>7.2272737578609547</v>
      </c>
      <c r="K5656">
        <f>IF(OR(C5656&lt;10,C5656&gt;450),0,IF(H5656&gt;=MAX(Classes_finales!D:D),$M$1,Donnees_SIG!J5656))</f>
        <v>7.2272737578609547</v>
      </c>
      <c r="P5656" t="s">
        <v>39</v>
      </c>
    </row>
    <row r="5657" spans="1:16">
      <c r="A5657" t="s">
        <v>11347</v>
      </c>
      <c r="B5657" t="s">
        <v>11348</v>
      </c>
      <c r="C5657">
        <v>46.744300842000001</v>
      </c>
      <c r="D5657" t="s">
        <v>37</v>
      </c>
      <c r="E5657">
        <v>792276.82935477898</v>
      </c>
      <c r="F5657">
        <v>9640036.6306918897</v>
      </c>
      <c r="G5657">
        <f>IF(C5657="","",VLOOKUP(C5657,Classes_detaillees!B:D,Classes_detaillees!C$1,TRUE))</f>
        <v>50</v>
      </c>
      <c r="H5657">
        <f>IF(C5657="","",VLOOKUP(C5657,Classes_finales!B:D,Classes_finales!C$1,TRUE))</f>
        <v>50</v>
      </c>
      <c r="I5657">
        <f t="shared" si="88"/>
        <v>20</v>
      </c>
      <c r="J5657" s="31">
        <f>Classes_finales!$W$30*C5657^3+Classes_finales!$W$31*C5657^2+Classes_finales!$W$32*C5657+Classes_finales!$W$33</f>
        <v>4.9463622959226416</v>
      </c>
      <c r="K5657">
        <f>IF(OR(C5657&lt;10,C5657&gt;450),0,IF(H5657&gt;=MAX(Classes_finales!D:D),$M$1,Donnees_SIG!J5657))</f>
        <v>4.9463622959226416</v>
      </c>
      <c r="P5657" t="s">
        <v>39</v>
      </c>
    </row>
    <row r="5658" spans="1:16">
      <c r="A5658" t="s">
        <v>11349</v>
      </c>
      <c r="B5658" t="s">
        <v>11350</v>
      </c>
      <c r="C5658">
        <v>105.90779877</v>
      </c>
      <c r="D5658" t="s">
        <v>37</v>
      </c>
      <c r="E5658">
        <v>792657.092542139</v>
      </c>
      <c r="F5658">
        <v>9639894.9347923901</v>
      </c>
      <c r="G5658">
        <f>IF(C5658="","",VLOOKUP(C5658,Classes_detaillees!B:D,Classes_detaillees!C$1,TRUE))</f>
        <v>110</v>
      </c>
      <c r="H5658">
        <f>IF(C5658="","",VLOOKUP(C5658,Classes_finales!B:D,Classes_finales!C$1,TRUE))</f>
        <v>80</v>
      </c>
      <c r="I5658">
        <f t="shared" si="88"/>
        <v>20</v>
      </c>
      <c r="J5658" s="31">
        <f>Classes_finales!$W$30*C5658^3+Classes_finales!$W$31*C5658^2+Classes_finales!$W$32*C5658+Classes_finales!$W$33</f>
        <v>6.4664541287960304</v>
      </c>
      <c r="K5658">
        <f>IF(OR(C5658&lt;10,C5658&gt;450),0,IF(H5658&gt;=MAX(Classes_finales!D:D),$M$1,Donnees_SIG!J5658))</f>
        <v>7.914299999999999</v>
      </c>
      <c r="P5658" t="s">
        <v>39</v>
      </c>
    </row>
    <row r="5659" spans="1:16">
      <c r="A5659" t="s">
        <v>11351</v>
      </c>
      <c r="B5659" t="s">
        <v>11352</v>
      </c>
      <c r="C5659">
        <v>92.898803710999999</v>
      </c>
      <c r="D5659" t="s">
        <v>37</v>
      </c>
      <c r="E5659">
        <v>791930.94943716098</v>
      </c>
      <c r="F5659">
        <v>9639906.1742061693</v>
      </c>
      <c r="G5659">
        <f>IF(C5659="","",VLOOKUP(C5659,Classes_detaillees!B:D,Classes_detaillees!C$1,TRUE))</f>
        <v>95</v>
      </c>
      <c r="H5659">
        <f>IF(C5659="","",VLOOKUP(C5659,Classes_finales!B:D,Classes_finales!C$1,TRUE))</f>
        <v>80</v>
      </c>
      <c r="I5659">
        <f t="shared" si="88"/>
        <v>20</v>
      </c>
      <c r="J5659" s="31">
        <f>Classes_finales!$W$30*C5659^3+Classes_finales!$W$31*C5659^2+Classes_finales!$W$32*C5659+Classes_finales!$W$33</f>
        <v>7.7599726191086464</v>
      </c>
      <c r="K5659">
        <f>IF(OR(C5659&lt;10,C5659&gt;450),0,IF(H5659&gt;=MAX(Classes_finales!D:D),$M$1,Donnees_SIG!J5659))</f>
        <v>7.914299999999999</v>
      </c>
      <c r="P5659" t="s">
        <v>39</v>
      </c>
    </row>
    <row r="5660" spans="1:16">
      <c r="A5660" t="s">
        <v>11353</v>
      </c>
      <c r="B5660" t="s">
        <v>11354</v>
      </c>
      <c r="C5660">
        <v>102.48840332</v>
      </c>
      <c r="D5660" t="s">
        <v>37</v>
      </c>
      <c r="E5660">
        <v>792057.14306051598</v>
      </c>
      <c r="F5660">
        <v>9639882.6060392503</v>
      </c>
      <c r="G5660">
        <f>IF(C5660="","",VLOOKUP(C5660,Classes_detaillees!B:D,Classes_detaillees!C$1,TRUE))</f>
        <v>105</v>
      </c>
      <c r="H5660">
        <f>IF(C5660="","",VLOOKUP(C5660,Classes_finales!B:D,Classes_finales!C$1,TRUE))</f>
        <v>80</v>
      </c>
      <c r="I5660">
        <f t="shared" si="88"/>
        <v>20</v>
      </c>
      <c r="J5660" s="31">
        <f>Classes_finales!$W$30*C5660^3+Classes_finales!$W$31*C5660^2+Classes_finales!$W$32*C5660+Classes_finales!$W$33</f>
        <v>6.9319072722063915</v>
      </c>
      <c r="K5660">
        <f>IF(OR(C5660&lt;10,C5660&gt;450),0,IF(H5660&gt;=MAX(Classes_finales!D:D),$M$1,Donnees_SIG!J5660))</f>
        <v>7.914299999999999</v>
      </c>
      <c r="P5660" t="s">
        <v>39</v>
      </c>
    </row>
    <row r="5661" spans="1:16">
      <c r="A5661" t="s">
        <v>11355</v>
      </c>
      <c r="B5661" t="s">
        <v>11356</v>
      </c>
      <c r="C5661">
        <v>100.78540039000001</v>
      </c>
      <c r="D5661" t="s">
        <v>37</v>
      </c>
      <c r="E5661">
        <v>792638.98045830196</v>
      </c>
      <c r="F5661">
        <v>9639904.0762171093</v>
      </c>
      <c r="G5661">
        <f>IF(C5661="","",VLOOKUP(C5661,Classes_detaillees!B:D,Classes_detaillees!C$1,TRUE))</f>
        <v>105</v>
      </c>
      <c r="H5661">
        <f>IF(C5661="","",VLOOKUP(C5661,Classes_finales!B:D,Classes_finales!C$1,TRUE))</f>
        <v>80</v>
      </c>
      <c r="I5661">
        <f t="shared" si="88"/>
        <v>20</v>
      </c>
      <c r="J5661" s="31">
        <f>Classes_finales!$W$30*C5661^3+Classes_finales!$W$31*C5661^2+Classes_finales!$W$32*C5661+Classes_finales!$W$33</f>
        <v>7.128971485911201</v>
      </c>
      <c r="K5661">
        <f>IF(OR(C5661&lt;10,C5661&gt;450),0,IF(H5661&gt;=MAX(Classes_finales!D:D),$M$1,Donnees_SIG!J5661))</f>
        <v>7.914299999999999</v>
      </c>
      <c r="P5661" t="s">
        <v>39</v>
      </c>
    </row>
    <row r="5662" spans="1:16">
      <c r="A5662" t="s">
        <v>11357</v>
      </c>
      <c r="B5662" t="s">
        <v>11358</v>
      </c>
      <c r="C5662">
        <v>125.45770263999999</v>
      </c>
      <c r="D5662" t="s">
        <v>37</v>
      </c>
      <c r="E5662">
        <v>792313.79250850901</v>
      </c>
      <c r="F5662">
        <v>9640048.7308861706</v>
      </c>
      <c r="G5662">
        <f>IF(C5662="","",VLOOKUP(C5662,Classes_detaillees!B:D,Classes_detaillees!C$1,TRUE))</f>
        <v>130</v>
      </c>
      <c r="H5662">
        <f>IF(C5662="","",VLOOKUP(C5662,Classes_finales!B:D,Classes_finales!C$1,TRUE))</f>
        <v>80</v>
      </c>
      <c r="I5662">
        <f t="shared" si="88"/>
        <v>20</v>
      </c>
      <c r="J5662" s="31">
        <f>Classes_finales!$W$30*C5662^3+Classes_finales!$W$31*C5662^2+Classes_finales!$W$32*C5662+Classes_finales!$W$33</f>
        <v>1.7948712834725451</v>
      </c>
      <c r="K5662">
        <f>IF(OR(C5662&lt;10,C5662&gt;450),0,IF(H5662&gt;=MAX(Classes_finales!D:D),$M$1,Donnees_SIG!J5662))</f>
        <v>7.914299999999999</v>
      </c>
      <c r="P5662" t="s">
        <v>39</v>
      </c>
    </row>
    <row r="5663" spans="1:16">
      <c r="A5663" t="s">
        <v>11359</v>
      </c>
      <c r="B5663" t="s">
        <v>11360</v>
      </c>
      <c r="C5663">
        <v>125.14769745</v>
      </c>
      <c r="D5663" t="s">
        <v>37</v>
      </c>
      <c r="E5663">
        <v>791838.84259660495</v>
      </c>
      <c r="F5663">
        <v>9640027.4657668192</v>
      </c>
      <c r="G5663">
        <f>IF(C5663="","",VLOOKUP(C5663,Classes_detaillees!B:D,Classes_detaillees!C$1,TRUE))</f>
        <v>130</v>
      </c>
      <c r="H5663">
        <f>IF(C5663="","",VLOOKUP(C5663,Classes_finales!B:D,Classes_finales!C$1,TRUE))</f>
        <v>80</v>
      </c>
      <c r="I5663">
        <f t="shared" si="88"/>
        <v>20</v>
      </c>
      <c r="J5663" s="31">
        <f>Classes_finales!$W$30*C5663^3+Classes_finales!$W$31*C5663^2+Classes_finales!$W$32*C5663+Classes_finales!$W$33</f>
        <v>1.8983555415462656</v>
      </c>
      <c r="K5663">
        <f>IF(OR(C5663&lt;10,C5663&gt;450),0,IF(H5663&gt;=MAX(Classes_finales!D:D),$M$1,Donnees_SIG!J5663))</f>
        <v>7.914299999999999</v>
      </c>
      <c r="P5663" t="s">
        <v>39</v>
      </c>
    </row>
    <row r="5664" spans="1:16">
      <c r="A5664" t="s">
        <v>11361</v>
      </c>
      <c r="B5664" t="s">
        <v>11362</v>
      </c>
      <c r="C5664">
        <v>113.5789032</v>
      </c>
      <c r="D5664" t="s">
        <v>37</v>
      </c>
      <c r="E5664">
        <v>792598.07827540103</v>
      </c>
      <c r="F5664">
        <v>9639895.6524302997</v>
      </c>
      <c r="G5664">
        <f>IF(C5664="","",VLOOKUP(C5664,Classes_detaillees!B:D,Classes_detaillees!C$1,TRUE))</f>
        <v>115</v>
      </c>
      <c r="H5664">
        <f>IF(C5664="","",VLOOKUP(C5664,Classes_finales!B:D,Classes_finales!C$1,TRUE))</f>
        <v>80</v>
      </c>
      <c r="I5664">
        <f t="shared" si="88"/>
        <v>20</v>
      </c>
      <c r="J5664" s="31">
        <f>Classes_finales!$W$30*C5664^3+Classes_finales!$W$31*C5664^2+Classes_finales!$W$32*C5664+Classes_finales!$W$33</f>
        <v>5.061570594897411</v>
      </c>
      <c r="K5664">
        <f>IF(OR(C5664&lt;10,C5664&gt;450),0,IF(H5664&gt;=MAX(Classes_finales!D:D),$M$1,Donnees_SIG!J5664))</f>
        <v>7.914299999999999</v>
      </c>
      <c r="P5664" t="s">
        <v>39</v>
      </c>
    </row>
    <row r="5665" spans="1:16">
      <c r="A5665" t="s">
        <v>11363</v>
      </c>
      <c r="B5665" t="s">
        <v>11364</v>
      </c>
      <c r="C5665">
        <v>100.6128006</v>
      </c>
      <c r="D5665" t="s">
        <v>37</v>
      </c>
      <c r="E5665">
        <v>792087.54011378402</v>
      </c>
      <c r="F5665">
        <v>9639909.2756759599</v>
      </c>
      <c r="G5665">
        <f>IF(C5665="","",VLOOKUP(C5665,Classes_detaillees!B:D,Classes_detaillees!C$1,TRUE))</f>
        <v>105</v>
      </c>
      <c r="H5665">
        <f>IF(C5665="","",VLOOKUP(C5665,Classes_finales!B:D,Classes_finales!C$1,TRUE))</f>
        <v>80</v>
      </c>
      <c r="I5665">
        <f t="shared" si="88"/>
        <v>20</v>
      </c>
      <c r="J5665" s="31">
        <f>Classes_finales!$W$30*C5665^3+Classes_finales!$W$31*C5665^2+Classes_finales!$W$32*C5665+Classes_finales!$W$33</f>
        <v>7.1476886623199274</v>
      </c>
      <c r="K5665">
        <f>IF(OR(C5665&lt;10,C5665&gt;450),0,IF(H5665&gt;=MAX(Classes_finales!D:D),$M$1,Donnees_SIG!J5665))</f>
        <v>7.914299999999999</v>
      </c>
      <c r="P5665" t="s">
        <v>39</v>
      </c>
    </row>
    <row r="5666" spans="1:16">
      <c r="A5666" t="s">
        <v>11365</v>
      </c>
      <c r="B5666" t="s">
        <v>11366</v>
      </c>
      <c r="C5666">
        <v>67.449699401999993</v>
      </c>
      <c r="D5666" t="s">
        <v>37</v>
      </c>
      <c r="E5666">
        <v>791825.68243791303</v>
      </c>
      <c r="F5666">
        <v>9640000.9536898509</v>
      </c>
      <c r="G5666">
        <f>IF(C5666="","",VLOOKUP(C5666,Classes_detaillees!B:D,Classes_detaillees!C$1,TRUE))</f>
        <v>70</v>
      </c>
      <c r="H5666">
        <f>IF(C5666="","",VLOOKUP(C5666,Classes_finales!B:D,Classes_finales!C$1,TRUE))</f>
        <v>70</v>
      </c>
      <c r="I5666">
        <f t="shared" si="88"/>
        <v>20</v>
      </c>
      <c r="J5666" s="31">
        <f>Classes_finales!$W$30*C5666^3+Classes_finales!$W$31*C5666^2+Classes_finales!$W$32*C5666+Classes_finales!$W$33</f>
        <v>7.2318073661136175</v>
      </c>
      <c r="K5666">
        <f>IF(OR(C5666&lt;10,C5666&gt;450),0,IF(H5666&gt;=MAX(Classes_finales!D:D),$M$1,Donnees_SIG!J5666))</f>
        <v>7.2318073661136175</v>
      </c>
      <c r="P5666" t="s">
        <v>39</v>
      </c>
    </row>
    <row r="5667" spans="1:16">
      <c r="A5667" t="s">
        <v>11367</v>
      </c>
      <c r="B5667" t="s">
        <v>11368</v>
      </c>
      <c r="C5667">
        <v>78.481597899999997</v>
      </c>
      <c r="D5667" t="s">
        <v>37</v>
      </c>
      <c r="E5667">
        <v>791841.49803780101</v>
      </c>
      <c r="F5667">
        <v>9640050.0763959996</v>
      </c>
      <c r="G5667">
        <f>IF(C5667="","",VLOOKUP(C5667,Classes_detaillees!B:D,Classes_detaillees!C$1,TRUE))</f>
        <v>80</v>
      </c>
      <c r="H5667">
        <f>IF(C5667="","",VLOOKUP(C5667,Classes_finales!B:D,Classes_finales!C$1,TRUE))</f>
        <v>80</v>
      </c>
      <c r="I5667">
        <f t="shared" si="88"/>
        <v>20</v>
      </c>
      <c r="J5667" s="31">
        <f>Classes_finales!$W$30*C5667^3+Classes_finales!$W$31*C5667^2+Classes_finales!$W$32*C5667+Classes_finales!$W$33</f>
        <v>7.8705673857585481</v>
      </c>
      <c r="K5667">
        <f>IF(OR(C5667&lt;10,C5667&gt;450),0,IF(H5667&gt;=MAX(Classes_finales!D:D),$M$1,Donnees_SIG!J5667))</f>
        <v>7.914299999999999</v>
      </c>
      <c r="P5667" t="s">
        <v>39</v>
      </c>
    </row>
    <row r="5668" spans="1:16">
      <c r="A5668" t="s">
        <v>11369</v>
      </c>
      <c r="B5668" t="s">
        <v>11370</v>
      </c>
      <c r="C5668">
        <v>51.735198975000003</v>
      </c>
      <c r="D5668" t="s">
        <v>37</v>
      </c>
      <c r="E5668">
        <v>791817.404148423</v>
      </c>
      <c r="F5668">
        <v>9640000.9200435206</v>
      </c>
      <c r="G5668">
        <f>IF(C5668="","",VLOOKUP(C5668,Classes_detaillees!B:D,Classes_detaillees!C$1,TRUE))</f>
        <v>55</v>
      </c>
      <c r="H5668">
        <f>IF(C5668="","",VLOOKUP(C5668,Classes_finales!B:D,Classes_finales!C$1,TRUE))</f>
        <v>60</v>
      </c>
      <c r="I5668">
        <f t="shared" si="88"/>
        <v>20</v>
      </c>
      <c r="J5668" s="31">
        <f>Classes_finales!$W$30*C5668^3+Classes_finales!$W$31*C5668^2+Classes_finales!$W$32*C5668+Classes_finales!$W$33</f>
        <v>5.5849835267920351</v>
      </c>
      <c r="K5668">
        <f>IF(OR(C5668&lt;10,C5668&gt;450),0,IF(H5668&gt;=MAX(Classes_finales!D:D),$M$1,Donnees_SIG!J5668))</f>
        <v>5.5849835267920351</v>
      </c>
      <c r="P5668" t="s">
        <v>39</v>
      </c>
    </row>
    <row r="5669" spans="1:16">
      <c r="A5669" t="s">
        <v>11371</v>
      </c>
      <c r="B5669" t="s">
        <v>11372</v>
      </c>
      <c r="C5669">
        <v>18.292900084999999</v>
      </c>
      <c r="D5669" t="s">
        <v>37</v>
      </c>
      <c r="E5669">
        <v>792324.099753135</v>
      </c>
      <c r="F5669">
        <v>9639891.9732443802</v>
      </c>
      <c r="G5669">
        <f>IF(C5669="","",VLOOKUP(C5669,Classes_detaillees!B:D,Classes_detaillees!C$1,TRUE))</f>
        <v>20</v>
      </c>
      <c r="H5669">
        <f>IF(C5669="","",VLOOKUP(C5669,Classes_finales!B:D,Classes_finales!C$1,TRUE))</f>
        <v>30</v>
      </c>
      <c r="I5669">
        <f t="shared" si="88"/>
        <v>20</v>
      </c>
      <c r="J5669" s="31">
        <f>Classes_finales!$W$30*C5669^3+Classes_finales!$W$31*C5669^2+Classes_finales!$W$32*C5669+Classes_finales!$W$33</f>
        <v>1.1769253066704088</v>
      </c>
      <c r="K5669">
        <f>IF(OR(C5669&lt;10,C5669&gt;450),0,IF(H5669&gt;=MAX(Classes_finales!D:D),$M$1,Donnees_SIG!J5669))</f>
        <v>1.1769253066704088</v>
      </c>
      <c r="P5669" t="s">
        <v>39</v>
      </c>
    </row>
    <row r="5670" spans="1:16">
      <c r="A5670" t="s">
        <v>11373</v>
      </c>
      <c r="B5670" t="s">
        <v>11374</v>
      </c>
      <c r="C5670">
        <v>107.45279694</v>
      </c>
      <c r="D5670" t="s">
        <v>37</v>
      </c>
      <c r="E5670">
        <v>791806.38015339605</v>
      </c>
      <c r="F5670">
        <v>9640036.7353795003</v>
      </c>
      <c r="G5670">
        <f>IF(C5670="","",VLOOKUP(C5670,Classes_detaillees!B:D,Classes_detaillees!C$1,TRUE))</f>
        <v>110</v>
      </c>
      <c r="H5670">
        <f>IF(C5670="","",VLOOKUP(C5670,Classes_finales!B:D,Classes_finales!C$1,TRUE))</f>
        <v>80</v>
      </c>
      <c r="I5670">
        <f t="shared" si="88"/>
        <v>20</v>
      </c>
      <c r="J5670" s="31">
        <f>Classes_finales!$W$30*C5670^3+Classes_finales!$W$31*C5670^2+Classes_finales!$W$32*C5670+Classes_finales!$W$33</f>
        <v>6.2245695527892781</v>
      </c>
      <c r="K5670">
        <f>IF(OR(C5670&lt;10,C5670&gt;450),0,IF(H5670&gt;=MAX(Classes_finales!D:D),$M$1,Donnees_SIG!J5670))</f>
        <v>7.914299999999999</v>
      </c>
      <c r="P5670" t="s">
        <v>39</v>
      </c>
    </row>
    <row r="5671" spans="1:16">
      <c r="A5671" t="s">
        <v>11375</v>
      </c>
      <c r="B5671" t="s">
        <v>11376</v>
      </c>
      <c r="C5671">
        <v>19.478099823000001</v>
      </c>
      <c r="D5671" t="s">
        <v>37</v>
      </c>
      <c r="E5671">
        <v>791925.93747366196</v>
      </c>
      <c r="F5671">
        <v>9639916.4616310094</v>
      </c>
      <c r="G5671">
        <f>IF(C5671="","",VLOOKUP(C5671,Classes_detaillees!B:D,Classes_detaillees!C$1,TRUE))</f>
        <v>20</v>
      </c>
      <c r="H5671">
        <f>IF(C5671="","",VLOOKUP(C5671,Classes_finales!B:D,Classes_finales!C$1,TRUE))</f>
        <v>30</v>
      </c>
      <c r="I5671">
        <f t="shared" si="88"/>
        <v>20</v>
      </c>
      <c r="J5671" s="31">
        <f>Classes_finales!$W$30*C5671^3+Classes_finales!$W$31*C5671^2+Classes_finales!$W$32*C5671+Classes_finales!$W$33</f>
        <v>1.3174774914967144</v>
      </c>
      <c r="K5671">
        <f>IF(OR(C5671&lt;10,C5671&gt;450),0,IF(H5671&gt;=MAX(Classes_finales!D:D),$M$1,Donnees_SIG!J5671))</f>
        <v>1.3174774914967144</v>
      </c>
      <c r="P5671" t="s">
        <v>39</v>
      </c>
    </row>
    <row r="5672" spans="1:16">
      <c r="A5672" t="s">
        <v>11377</v>
      </c>
      <c r="B5672" t="s">
        <v>11378</v>
      </c>
      <c r="C5672">
        <v>14.881500244</v>
      </c>
      <c r="D5672" t="s">
        <v>37</v>
      </c>
      <c r="E5672">
        <v>791901.27134990098</v>
      </c>
      <c r="F5672">
        <v>9639922.87559608</v>
      </c>
      <c r="G5672">
        <f>IF(C5672="","",VLOOKUP(C5672,Classes_detaillees!B:D,Classes_detaillees!C$1,TRUE))</f>
        <v>15</v>
      </c>
      <c r="H5672">
        <f>IF(C5672="","",VLOOKUP(C5672,Classes_finales!B:D,Classes_finales!C$1,TRUE))</f>
        <v>15</v>
      </c>
      <c r="I5672">
        <f t="shared" si="88"/>
        <v>20</v>
      </c>
      <c r="J5672" s="31">
        <f>Classes_finales!$W$30*C5672^3+Classes_finales!$W$31*C5672^2+Classes_finales!$W$32*C5672+Classes_finales!$W$33</f>
        <v>0.79035441482335056</v>
      </c>
      <c r="K5672">
        <f>IF(OR(C5672&lt;10,C5672&gt;450),0,IF(H5672&gt;=MAX(Classes_finales!D:D),$M$1,Donnees_SIG!J5672))</f>
        <v>0.79035441482335056</v>
      </c>
      <c r="P5672" t="s">
        <v>39</v>
      </c>
    </row>
    <row r="5673" spans="1:16">
      <c r="A5673" t="s">
        <v>11379</v>
      </c>
      <c r="B5673" t="s">
        <v>11380</v>
      </c>
      <c r="C5673">
        <v>68.165000915999997</v>
      </c>
      <c r="D5673" t="s">
        <v>37</v>
      </c>
      <c r="E5673">
        <v>792359.69342359796</v>
      </c>
      <c r="F5673">
        <v>9639895.8248473592</v>
      </c>
      <c r="G5673">
        <f>IF(C5673="","",VLOOKUP(C5673,Classes_detaillees!B:D,Classes_detaillees!C$1,TRUE))</f>
        <v>70</v>
      </c>
      <c r="H5673">
        <f>IF(C5673="","",VLOOKUP(C5673,Classes_finales!B:D,Classes_finales!C$1,TRUE))</f>
        <v>70</v>
      </c>
      <c r="I5673">
        <f t="shared" si="88"/>
        <v>20</v>
      </c>
      <c r="J5673" s="31">
        <f>Classes_finales!$W$30*C5673^3+Classes_finales!$W$31*C5673^2+Classes_finales!$W$32*C5673+Classes_finales!$W$33</f>
        <v>7.288587698640276</v>
      </c>
      <c r="K5673">
        <f>IF(OR(C5673&lt;10,C5673&gt;450),0,IF(H5673&gt;=MAX(Classes_finales!D:D),$M$1,Donnees_SIG!J5673))</f>
        <v>7.288587698640276</v>
      </c>
      <c r="P5673" t="s">
        <v>39</v>
      </c>
    </row>
    <row r="5674" spans="1:16">
      <c r="A5674" t="s">
        <v>11381</v>
      </c>
      <c r="B5674" t="s">
        <v>11382</v>
      </c>
      <c r="C5674">
        <v>75.870796204000001</v>
      </c>
      <c r="D5674" t="s">
        <v>37</v>
      </c>
      <c r="E5674">
        <v>792174.83750510903</v>
      </c>
      <c r="F5674">
        <v>9640048.5568610895</v>
      </c>
      <c r="G5674">
        <f>IF(C5674="","",VLOOKUP(C5674,Classes_detaillees!B:D,Classes_detaillees!C$1,TRUE))</f>
        <v>80</v>
      </c>
      <c r="H5674">
        <f>IF(C5674="","",VLOOKUP(C5674,Classes_finales!B:D,Classes_finales!C$1,TRUE))</f>
        <v>80</v>
      </c>
      <c r="I5674">
        <f t="shared" si="88"/>
        <v>20</v>
      </c>
      <c r="J5674" s="31">
        <f>Classes_finales!$W$30*C5674^3+Classes_finales!$W$31*C5674^2+Classes_finales!$W$32*C5674+Classes_finales!$W$33</f>
        <v>7.768560068359216</v>
      </c>
      <c r="K5674">
        <f>IF(OR(C5674&lt;10,C5674&gt;450),0,IF(H5674&gt;=MAX(Classes_finales!D:D),$M$1,Donnees_SIG!J5674))</f>
        <v>7.914299999999999</v>
      </c>
      <c r="P5674" t="s">
        <v>39</v>
      </c>
    </row>
    <row r="5675" spans="1:16">
      <c r="A5675" t="s">
        <v>11383</v>
      </c>
      <c r="B5675" t="s">
        <v>11384</v>
      </c>
      <c r="C5675">
        <v>46.583000183000003</v>
      </c>
      <c r="D5675" t="s">
        <v>37</v>
      </c>
      <c r="E5675">
        <v>792050.64860808</v>
      </c>
      <c r="F5675">
        <v>9639863.5007942896</v>
      </c>
      <c r="G5675">
        <f>IF(C5675="","",VLOOKUP(C5675,Classes_detaillees!B:D,Classes_detaillees!C$1,TRUE))</f>
        <v>50</v>
      </c>
      <c r="H5675">
        <f>IF(C5675="","",VLOOKUP(C5675,Classes_finales!B:D,Classes_finales!C$1,TRUE))</f>
        <v>50</v>
      </c>
      <c r="I5675">
        <f t="shared" si="88"/>
        <v>20</v>
      </c>
      <c r="J5675" s="31">
        <f>Classes_finales!$W$30*C5675^3+Classes_finales!$W$31*C5675^2+Classes_finales!$W$32*C5675+Classes_finales!$W$33</f>
        <v>4.9251399431492562</v>
      </c>
      <c r="K5675">
        <f>IF(OR(C5675&lt;10,C5675&gt;450),0,IF(H5675&gt;=MAX(Classes_finales!D:D),$M$1,Donnees_SIG!J5675))</f>
        <v>4.9251399431492562</v>
      </c>
      <c r="P5675" t="s">
        <v>39</v>
      </c>
    </row>
    <row r="5676" spans="1:16">
      <c r="A5676" t="s">
        <v>11385</v>
      </c>
      <c r="B5676" t="s">
        <v>11386</v>
      </c>
      <c r="C5676">
        <v>63.402099608999997</v>
      </c>
      <c r="D5676" t="s">
        <v>37</v>
      </c>
      <c r="E5676">
        <v>792366.84498213895</v>
      </c>
      <c r="F5676">
        <v>9640044.6800213102</v>
      </c>
      <c r="G5676">
        <f>IF(C5676="","",VLOOKUP(C5676,Classes_detaillees!B:D,Classes_detaillees!C$1,TRUE))</f>
        <v>65</v>
      </c>
      <c r="H5676">
        <f>IF(C5676="","",VLOOKUP(C5676,Classes_finales!B:D,Classes_finales!C$1,TRUE))</f>
        <v>70</v>
      </c>
      <c r="I5676">
        <f t="shared" si="88"/>
        <v>20</v>
      </c>
      <c r="J5676" s="31">
        <f>Classes_finales!$W$30*C5676^3+Classes_finales!$W$31*C5676^2+Classes_finales!$W$32*C5676+Classes_finales!$W$33</f>
        <v>6.8761887173464267</v>
      </c>
      <c r="K5676">
        <f>IF(OR(C5676&lt;10,C5676&gt;450),0,IF(H5676&gt;=MAX(Classes_finales!D:D),$M$1,Donnees_SIG!J5676))</f>
        <v>6.8761887173464267</v>
      </c>
      <c r="P5676" t="s">
        <v>39</v>
      </c>
    </row>
    <row r="5677" spans="1:16">
      <c r="A5677" t="s">
        <v>11387</v>
      </c>
      <c r="B5677" t="s">
        <v>11388</v>
      </c>
      <c r="C5677">
        <v>138.91650390999999</v>
      </c>
      <c r="D5677" t="s">
        <v>37</v>
      </c>
      <c r="E5677">
        <v>791911.13454321097</v>
      </c>
      <c r="F5677">
        <v>9639888.6795413196</v>
      </c>
      <c r="G5677">
        <f>IF(C5677="","",VLOOKUP(C5677,Classes_detaillees!B:D,Classes_detaillees!C$1,TRUE))</f>
        <v>140</v>
      </c>
      <c r="H5677">
        <f>IF(C5677="","",VLOOKUP(C5677,Classes_finales!B:D,Classes_finales!C$1,TRUE))</f>
        <v>80</v>
      </c>
      <c r="I5677">
        <f t="shared" si="88"/>
        <v>20</v>
      </c>
      <c r="J5677" s="31">
        <f>Classes_finales!$W$30*C5677^3+Classes_finales!$W$31*C5677^2+Classes_finales!$W$32*C5677+Classes_finales!$W$33</f>
        <v>-3.7338462528354364</v>
      </c>
      <c r="K5677">
        <f>IF(OR(C5677&lt;10,C5677&gt;450),0,IF(H5677&gt;=MAX(Classes_finales!D:D),$M$1,Donnees_SIG!J5677))</f>
        <v>7.914299999999999</v>
      </c>
      <c r="P5677" t="s">
        <v>39</v>
      </c>
    </row>
    <row r="5678" spans="1:16">
      <c r="A5678" t="s">
        <v>11389</v>
      </c>
      <c r="B5678" t="s">
        <v>11390</v>
      </c>
      <c r="C5678">
        <v>78.378700256000002</v>
      </c>
      <c r="D5678" t="s">
        <v>37</v>
      </c>
      <c r="E5678">
        <v>792384.48889216897</v>
      </c>
      <c r="F5678">
        <v>9639846.4866217095</v>
      </c>
      <c r="G5678">
        <f>IF(C5678="","",VLOOKUP(C5678,Classes_detaillees!B:D,Classes_detaillees!C$1,TRUE))</f>
        <v>80</v>
      </c>
      <c r="H5678">
        <f>IF(C5678="","",VLOOKUP(C5678,Classes_finales!B:D,Classes_finales!C$1,TRUE))</f>
        <v>80</v>
      </c>
      <c r="I5678">
        <f t="shared" si="88"/>
        <v>20</v>
      </c>
      <c r="J5678" s="31">
        <f>Classes_finales!$W$30*C5678^3+Classes_finales!$W$31*C5678^2+Classes_finales!$W$32*C5678+Classes_finales!$W$33</f>
        <v>7.8671804783258086</v>
      </c>
      <c r="K5678">
        <f>IF(OR(C5678&lt;10,C5678&gt;450),0,IF(H5678&gt;=MAX(Classes_finales!D:D),$M$1,Donnees_SIG!J5678))</f>
        <v>7.914299999999999</v>
      </c>
      <c r="P5678" t="s">
        <v>39</v>
      </c>
    </row>
    <row r="5679" spans="1:16">
      <c r="A5679" t="s">
        <v>11391</v>
      </c>
      <c r="B5679" t="s">
        <v>11392</v>
      </c>
      <c r="C5679">
        <v>44.980499268000003</v>
      </c>
      <c r="D5679" t="s">
        <v>37</v>
      </c>
      <c r="E5679">
        <v>792357.93412288395</v>
      </c>
      <c r="F5679">
        <v>9639858.5859515406</v>
      </c>
      <c r="G5679">
        <f>IF(C5679="","",VLOOKUP(C5679,Classes_detaillees!B:D,Classes_detaillees!C$1,TRUE))</f>
        <v>45</v>
      </c>
      <c r="H5679">
        <f>IF(C5679="","",VLOOKUP(C5679,Classes_finales!B:D,Classes_finales!C$1,TRUE))</f>
        <v>50</v>
      </c>
      <c r="I5679">
        <f t="shared" si="88"/>
        <v>20</v>
      </c>
      <c r="J5679" s="31">
        <f>Classes_finales!$W$30*C5679^3+Classes_finales!$W$31*C5679^2+Classes_finales!$W$32*C5679+Classes_finales!$W$33</f>
        <v>4.7126984123602416</v>
      </c>
      <c r="K5679">
        <f>IF(OR(C5679&lt;10,C5679&gt;450),0,IF(H5679&gt;=MAX(Classes_finales!D:D),$M$1,Donnees_SIG!J5679))</f>
        <v>4.7126984123602416</v>
      </c>
      <c r="P5679" t="s">
        <v>39</v>
      </c>
    </row>
    <row r="5680" spans="1:16">
      <c r="A5680" t="s">
        <v>11393</v>
      </c>
      <c r="B5680" t="s">
        <v>11394</v>
      </c>
      <c r="C5680">
        <v>69.097396850999999</v>
      </c>
      <c r="D5680" t="s">
        <v>37</v>
      </c>
      <c r="E5680">
        <v>792259.568750815</v>
      </c>
      <c r="F5680">
        <v>9640003.5503922794</v>
      </c>
      <c r="G5680">
        <f>IF(C5680="","",VLOOKUP(C5680,Classes_detaillees!B:D,Classes_detaillees!C$1,TRUE))</f>
        <v>70</v>
      </c>
      <c r="H5680">
        <f>IF(C5680="","",VLOOKUP(C5680,Classes_finales!B:D,Classes_finales!C$1,TRUE))</f>
        <v>70</v>
      </c>
      <c r="I5680">
        <f t="shared" si="88"/>
        <v>20</v>
      </c>
      <c r="J5680" s="31">
        <f>Classes_finales!$W$30*C5680^3+Classes_finales!$W$31*C5680^2+Classes_finales!$W$32*C5680+Classes_finales!$W$33</f>
        <v>7.3596907587260478</v>
      </c>
      <c r="K5680">
        <f>IF(OR(C5680&lt;10,C5680&gt;450),0,IF(H5680&gt;=MAX(Classes_finales!D:D),$M$1,Donnees_SIG!J5680))</f>
        <v>7.3596907587260478</v>
      </c>
      <c r="P5680" t="s">
        <v>39</v>
      </c>
    </row>
    <row r="5681" spans="1:16">
      <c r="A5681" t="s">
        <v>11395</v>
      </c>
      <c r="B5681" t="s">
        <v>11396</v>
      </c>
      <c r="C5681">
        <v>64.450401306000003</v>
      </c>
      <c r="D5681" t="s">
        <v>37</v>
      </c>
      <c r="E5681">
        <v>791841.12438360194</v>
      </c>
      <c r="F5681">
        <v>9639998.4383490104</v>
      </c>
      <c r="G5681">
        <f>IF(C5681="","",VLOOKUP(C5681,Classes_detaillees!B:D,Classes_detaillees!C$1,TRUE))</f>
        <v>65</v>
      </c>
      <c r="H5681">
        <f>IF(C5681="","",VLOOKUP(C5681,Classes_finales!B:D,Classes_finales!C$1,TRUE))</f>
        <v>70</v>
      </c>
      <c r="I5681">
        <f t="shared" si="88"/>
        <v>20</v>
      </c>
      <c r="J5681" s="31">
        <f>Classes_finales!$W$30*C5681^3+Classes_finales!$W$31*C5681^2+Classes_finales!$W$32*C5681+Classes_finales!$W$33</f>
        <v>6.9736556971464498</v>
      </c>
      <c r="K5681">
        <f>IF(OR(C5681&lt;10,C5681&gt;450),0,IF(H5681&gt;=MAX(Classes_finales!D:D),$M$1,Donnees_SIG!J5681))</f>
        <v>6.9736556971464498</v>
      </c>
      <c r="P5681" t="s">
        <v>39</v>
      </c>
    </row>
    <row r="5682" spans="1:16">
      <c r="A5682" t="s">
        <v>11397</v>
      </c>
      <c r="B5682" t="s">
        <v>11398</v>
      </c>
      <c r="C5682">
        <v>79.574501037999994</v>
      </c>
      <c r="D5682" t="s">
        <v>37</v>
      </c>
      <c r="E5682">
        <v>792204.90697932499</v>
      </c>
      <c r="F5682">
        <v>9639832.0453403909</v>
      </c>
      <c r="G5682">
        <f>IF(C5682="","",VLOOKUP(C5682,Classes_detaillees!B:D,Classes_detaillees!C$1,TRUE))</f>
        <v>80</v>
      </c>
      <c r="H5682">
        <f>IF(C5682="","",VLOOKUP(C5682,Classes_finales!B:D,Classes_finales!C$1,TRUE))</f>
        <v>80</v>
      </c>
      <c r="I5682">
        <f t="shared" si="88"/>
        <v>20</v>
      </c>
      <c r="J5682" s="31">
        <f>Classes_finales!$W$30*C5682^3+Classes_finales!$W$31*C5682^2+Classes_finales!$W$32*C5682+Classes_finales!$W$33</f>
        <v>7.9032358882192266</v>
      </c>
      <c r="K5682">
        <f>IF(OR(C5682&lt;10,C5682&gt;450),0,IF(H5682&gt;=MAX(Classes_finales!D:D),$M$1,Donnees_SIG!J5682))</f>
        <v>7.914299999999999</v>
      </c>
      <c r="P5682" t="s">
        <v>39</v>
      </c>
    </row>
    <row r="5683" spans="1:16">
      <c r="A5683" t="s">
        <v>11399</v>
      </c>
      <c r="B5683" t="s">
        <v>11400</v>
      </c>
      <c r="C5683">
        <v>4.8228998183999998</v>
      </c>
      <c r="D5683" t="s">
        <v>37</v>
      </c>
      <c r="E5683">
        <v>792604.00632944703</v>
      </c>
      <c r="F5683">
        <v>9639902.8024486601</v>
      </c>
      <c r="G5683">
        <f>IF(C5683="","",VLOOKUP(C5683,Classes_detaillees!B:D,Classes_detaillees!C$1,TRUE))</f>
        <v>5</v>
      </c>
      <c r="H5683">
        <f>IF(C5683="","",VLOOKUP(C5683,Classes_finales!B:D,Classes_finales!C$1,TRUE))</f>
        <v>5</v>
      </c>
      <c r="I5683">
        <f t="shared" si="88"/>
        <v>20</v>
      </c>
      <c r="J5683" s="31">
        <f>Classes_finales!$W$30*C5683^3+Classes_finales!$W$31*C5683^2+Classes_finales!$W$32*C5683+Classes_finales!$W$33</f>
        <v>-0.15434785046154481</v>
      </c>
      <c r="K5683">
        <f>IF(OR(C5683&lt;10,C5683&gt;450),0,IF(H5683&gt;=MAX(Classes_finales!D:D),$M$1,Donnees_SIG!J5683))</f>
        <v>0</v>
      </c>
      <c r="P5683" t="s">
        <v>39</v>
      </c>
    </row>
    <row r="5684" spans="1:16">
      <c r="A5684" t="s">
        <v>11401</v>
      </c>
      <c r="B5684" t="s">
        <v>11402</v>
      </c>
      <c r="C5684">
        <v>44.681598663000003</v>
      </c>
      <c r="D5684" t="s">
        <v>37</v>
      </c>
      <c r="E5684">
        <v>791814.452972061</v>
      </c>
      <c r="F5684">
        <v>9640034.8089149203</v>
      </c>
      <c r="G5684">
        <f>IF(C5684="","",VLOOKUP(C5684,Classes_detaillees!B:D,Classes_detaillees!C$1,TRUE))</f>
        <v>45</v>
      </c>
      <c r="H5684">
        <f>IF(C5684="","",VLOOKUP(C5684,Classes_finales!B:D,Classes_finales!C$1,TRUE))</f>
        <v>50</v>
      </c>
      <c r="I5684">
        <f t="shared" si="88"/>
        <v>20</v>
      </c>
      <c r="J5684" s="31">
        <f>Classes_finales!$W$30*C5684^3+Classes_finales!$W$31*C5684^2+Classes_finales!$W$32*C5684+Classes_finales!$W$33</f>
        <v>4.6727752175253006</v>
      </c>
      <c r="K5684">
        <f>IF(OR(C5684&lt;10,C5684&gt;450),0,IF(H5684&gt;=MAX(Classes_finales!D:D),$M$1,Donnees_SIG!J5684))</f>
        <v>4.6727752175253006</v>
      </c>
      <c r="P5684" t="s">
        <v>39</v>
      </c>
    </row>
    <row r="5685" spans="1:16">
      <c r="A5685" t="s">
        <v>11403</v>
      </c>
      <c r="B5685" t="s">
        <v>11404</v>
      </c>
      <c r="C5685">
        <v>82.386100768999995</v>
      </c>
      <c r="D5685" t="s">
        <v>37</v>
      </c>
      <c r="E5685">
        <v>791989.78260009701</v>
      </c>
      <c r="F5685">
        <v>9639873.1531515401</v>
      </c>
      <c r="G5685">
        <f>IF(C5685="","",VLOOKUP(C5685,Classes_detaillees!B:D,Classes_detaillees!C$1,TRUE))</f>
        <v>85</v>
      </c>
      <c r="H5685">
        <f>IF(C5685="","",VLOOKUP(C5685,Classes_finales!B:D,Classes_finales!C$1,TRUE))</f>
        <v>80</v>
      </c>
      <c r="I5685">
        <f t="shared" si="88"/>
        <v>20</v>
      </c>
      <c r="J5685" s="31">
        <f>Classes_finales!$W$30*C5685^3+Classes_finales!$W$31*C5685^2+Classes_finales!$W$32*C5685+Classes_finales!$W$33</f>
        <v>7.9586391650693376</v>
      </c>
      <c r="K5685">
        <f>IF(OR(C5685&lt;10,C5685&gt;450),0,IF(H5685&gt;=MAX(Classes_finales!D:D),$M$1,Donnees_SIG!J5685))</f>
        <v>7.914299999999999</v>
      </c>
      <c r="P5685" t="s">
        <v>39</v>
      </c>
    </row>
    <row r="5686" spans="1:16">
      <c r="A5686" t="s">
        <v>11405</v>
      </c>
      <c r="B5686" t="s">
        <v>11406</v>
      </c>
      <c r="C5686">
        <v>77.042602539000001</v>
      </c>
      <c r="D5686" t="s">
        <v>37</v>
      </c>
      <c r="E5686">
        <v>791957.35598819295</v>
      </c>
      <c r="F5686">
        <v>9639833.0107082408</v>
      </c>
      <c r="G5686">
        <f>IF(C5686="","",VLOOKUP(C5686,Classes_detaillees!B:D,Classes_detaillees!C$1,TRUE))</f>
        <v>80</v>
      </c>
      <c r="H5686">
        <f>IF(C5686="","",VLOOKUP(C5686,Classes_finales!B:D,Classes_finales!C$1,TRUE))</f>
        <v>80</v>
      </c>
      <c r="I5686">
        <f t="shared" si="88"/>
        <v>20</v>
      </c>
      <c r="J5686" s="31">
        <f>Classes_finales!$W$30*C5686^3+Classes_finales!$W$31*C5686^2+Classes_finales!$W$32*C5686+Classes_finales!$W$33</f>
        <v>7.8184380036692698</v>
      </c>
      <c r="K5686">
        <f>IF(OR(C5686&lt;10,C5686&gt;450),0,IF(H5686&gt;=MAX(Classes_finales!D:D),$M$1,Donnees_SIG!J5686))</f>
        <v>7.914299999999999</v>
      </c>
      <c r="P5686" t="s">
        <v>39</v>
      </c>
    </row>
    <row r="5687" spans="1:16">
      <c r="A5687" t="s">
        <v>11407</v>
      </c>
      <c r="B5687" t="s">
        <v>11408</v>
      </c>
      <c r="C5687">
        <v>95.778099060000002</v>
      </c>
      <c r="D5687" t="s">
        <v>37</v>
      </c>
      <c r="E5687">
        <v>792564.123654483</v>
      </c>
      <c r="F5687">
        <v>9639907.8406308908</v>
      </c>
      <c r="G5687">
        <f>IF(C5687="","",VLOOKUP(C5687,Classes_detaillees!B:D,Classes_detaillees!C$1,TRUE))</f>
        <v>100</v>
      </c>
      <c r="H5687">
        <f>IF(C5687="","",VLOOKUP(C5687,Classes_finales!B:D,Classes_finales!C$1,TRUE))</f>
        <v>80</v>
      </c>
      <c r="I5687">
        <f t="shared" si="88"/>
        <v>20</v>
      </c>
      <c r="J5687" s="31">
        <f>Classes_finales!$W$30*C5687^3+Classes_finales!$W$31*C5687^2+Classes_finales!$W$32*C5687+Classes_finales!$W$33</f>
        <v>7.5813501472718272</v>
      </c>
      <c r="K5687">
        <f>IF(OR(C5687&lt;10,C5687&gt;450),0,IF(H5687&gt;=MAX(Classes_finales!D:D),$M$1,Donnees_SIG!J5687))</f>
        <v>7.914299999999999</v>
      </c>
      <c r="P5687" t="s">
        <v>39</v>
      </c>
    </row>
    <row r="5688" spans="1:16">
      <c r="A5688" t="s">
        <v>11409</v>
      </c>
      <c r="B5688" t="s">
        <v>11410</v>
      </c>
      <c r="C5688">
        <v>47.416999816999997</v>
      </c>
      <c r="D5688" t="s">
        <v>37</v>
      </c>
      <c r="E5688">
        <v>791822.50187550799</v>
      </c>
      <c r="F5688">
        <v>9640038.2476444095</v>
      </c>
      <c r="G5688">
        <f>IF(C5688="","",VLOOKUP(C5688,Classes_detaillees!B:D,Classes_detaillees!C$1,TRUE))</f>
        <v>50</v>
      </c>
      <c r="H5688">
        <f>IF(C5688="","",VLOOKUP(C5688,Classes_finales!B:D,Classes_finales!C$1,TRUE))</f>
        <v>50</v>
      </c>
      <c r="I5688">
        <f t="shared" si="88"/>
        <v>20</v>
      </c>
      <c r="J5688" s="31">
        <f>Classes_finales!$W$30*C5688^3+Classes_finales!$W$31*C5688^2+Classes_finales!$W$32*C5688+Classes_finales!$W$33</f>
        <v>5.0345244346799944</v>
      </c>
      <c r="K5688">
        <f>IF(OR(C5688&lt;10,C5688&gt;450),0,IF(H5688&gt;=MAX(Classes_finales!D:D),$M$1,Donnees_SIG!J5688))</f>
        <v>5.0345244346799944</v>
      </c>
      <c r="P5688" t="s">
        <v>39</v>
      </c>
    </row>
    <row r="5689" spans="1:16">
      <c r="A5689" t="s">
        <v>11411</v>
      </c>
      <c r="B5689" t="s">
        <v>11412</v>
      </c>
      <c r="C5689">
        <v>115.23380280000001</v>
      </c>
      <c r="D5689" t="s">
        <v>37</v>
      </c>
      <c r="E5689">
        <v>791862.67705579405</v>
      </c>
      <c r="F5689">
        <v>9640034.9947265591</v>
      </c>
      <c r="G5689">
        <f>IF(C5689="","",VLOOKUP(C5689,Classes_detaillees!B:D,Classes_detaillees!C$1,TRUE))</f>
        <v>120</v>
      </c>
      <c r="H5689">
        <f>IF(C5689="","",VLOOKUP(C5689,Classes_finales!B:D,Classes_finales!C$1,TRUE))</f>
        <v>80</v>
      </c>
      <c r="I5689">
        <f t="shared" si="88"/>
        <v>20</v>
      </c>
      <c r="J5689" s="31">
        <f>Classes_finales!$W$30*C5689^3+Classes_finales!$W$31*C5689^2+Classes_finales!$W$32*C5689+Classes_finales!$W$33</f>
        <v>4.6891278990875929</v>
      </c>
      <c r="K5689">
        <f>IF(OR(C5689&lt;10,C5689&gt;450),0,IF(H5689&gt;=MAX(Classes_finales!D:D),$M$1,Donnees_SIG!J5689))</f>
        <v>7.914299999999999</v>
      </c>
      <c r="P5689" t="s">
        <v>39</v>
      </c>
    </row>
    <row r="5690" spans="1:16">
      <c r="A5690" t="s">
        <v>11413</v>
      </c>
      <c r="B5690" t="s">
        <v>11414</v>
      </c>
      <c r="C5690">
        <v>49.360198975000003</v>
      </c>
      <c r="D5690" t="s">
        <v>37</v>
      </c>
      <c r="E5690">
        <v>791934.86460190697</v>
      </c>
      <c r="F5690">
        <v>9639900.0068201404</v>
      </c>
      <c r="G5690">
        <f>IF(C5690="","",VLOOKUP(C5690,Classes_detaillees!B:D,Classes_detaillees!C$1,TRUE))</f>
        <v>50</v>
      </c>
      <c r="H5690">
        <f>IF(C5690="","",VLOOKUP(C5690,Classes_finales!B:D,Classes_finales!C$1,TRUE))</f>
        <v>50</v>
      </c>
      <c r="I5690">
        <f t="shared" si="88"/>
        <v>20</v>
      </c>
      <c r="J5690" s="31">
        <f>Classes_finales!$W$30*C5690^3+Classes_finales!$W$31*C5690^2+Classes_finales!$W$32*C5690+Classes_finales!$W$33</f>
        <v>5.2857870116377388</v>
      </c>
      <c r="K5690">
        <f>IF(OR(C5690&lt;10,C5690&gt;450),0,IF(H5690&gt;=MAX(Classes_finales!D:D),$M$1,Donnees_SIG!J5690))</f>
        <v>5.2857870116377388</v>
      </c>
      <c r="P5690" t="s">
        <v>39</v>
      </c>
    </row>
    <row r="5691" spans="1:16">
      <c r="A5691" t="s">
        <v>11415</v>
      </c>
      <c r="B5691" t="s">
        <v>11416</v>
      </c>
      <c r="C5691">
        <v>42.439899445000002</v>
      </c>
      <c r="D5691" t="s">
        <v>37</v>
      </c>
      <c r="E5691">
        <v>792041.56654527294</v>
      </c>
      <c r="F5691">
        <v>9639841.1909655407</v>
      </c>
      <c r="G5691">
        <f>IF(C5691="","",VLOOKUP(C5691,Classes_detaillees!B:D,Classes_detaillees!C$1,TRUE))</f>
        <v>45</v>
      </c>
      <c r="H5691">
        <f>IF(C5691="","",VLOOKUP(C5691,Classes_finales!B:D,Classes_finales!C$1,TRUE))</f>
        <v>50</v>
      </c>
      <c r="I5691">
        <f t="shared" si="88"/>
        <v>20</v>
      </c>
      <c r="J5691" s="31">
        <f>Classes_finales!$W$30*C5691^3+Classes_finales!$W$31*C5691^2+Classes_finales!$W$32*C5691+Classes_finales!$W$33</f>
        <v>4.3708411123985336</v>
      </c>
      <c r="K5691">
        <f>IF(OR(C5691&lt;10,C5691&gt;450),0,IF(H5691&gt;=MAX(Classes_finales!D:D),$M$1,Donnees_SIG!J5691))</f>
        <v>4.3708411123985336</v>
      </c>
      <c r="P5691" t="s">
        <v>39</v>
      </c>
    </row>
    <row r="5692" spans="1:16">
      <c r="A5692" t="s">
        <v>11417</v>
      </c>
      <c r="B5692" t="s">
        <v>11418</v>
      </c>
      <c r="C5692">
        <v>71.276901245000005</v>
      </c>
      <c r="D5692" t="s">
        <v>37</v>
      </c>
      <c r="E5692">
        <v>792676.98610834498</v>
      </c>
      <c r="F5692">
        <v>9639888.2950509004</v>
      </c>
      <c r="G5692">
        <f>IF(C5692="","",VLOOKUP(C5692,Classes_detaillees!B:D,Classes_detaillees!C$1,TRUE))</f>
        <v>75</v>
      </c>
      <c r="H5692">
        <f>IF(C5692="","",VLOOKUP(C5692,Classes_finales!B:D,Classes_finales!C$1,TRUE))</f>
        <v>80</v>
      </c>
      <c r="I5692">
        <f t="shared" si="88"/>
        <v>20</v>
      </c>
      <c r="J5692" s="31">
        <f>Classes_finales!$W$30*C5692^3+Classes_finales!$W$31*C5692^2+Classes_finales!$W$32*C5692+Classes_finales!$W$33</f>
        <v>7.5125297055346856</v>
      </c>
      <c r="K5692">
        <f>IF(OR(C5692&lt;10,C5692&gt;450),0,IF(H5692&gt;=MAX(Classes_finales!D:D),$M$1,Donnees_SIG!J5692))</f>
        <v>7.914299999999999</v>
      </c>
      <c r="P5692" t="s">
        <v>39</v>
      </c>
    </row>
    <row r="5693" spans="1:16">
      <c r="A5693" t="s">
        <v>11419</v>
      </c>
      <c r="B5693" t="s">
        <v>11420</v>
      </c>
      <c r="C5693">
        <v>21.664800644</v>
      </c>
      <c r="D5693" t="s">
        <v>37</v>
      </c>
      <c r="E5693">
        <v>792167.91240236</v>
      </c>
      <c r="F5693">
        <v>9640071.6956748404</v>
      </c>
      <c r="G5693">
        <f>IF(C5693="","",VLOOKUP(C5693,Classes_detaillees!B:D,Classes_detaillees!C$1,TRUE))</f>
        <v>25</v>
      </c>
      <c r="H5693">
        <f>IF(C5693="","",VLOOKUP(C5693,Classes_finales!B:D,Classes_finales!C$1,TRUE))</f>
        <v>30</v>
      </c>
      <c r="I5693">
        <f t="shared" si="88"/>
        <v>20</v>
      </c>
      <c r="J5693" s="31">
        <f>Classes_finales!$W$30*C5693^3+Classes_finales!$W$31*C5693^2+Classes_finales!$W$32*C5693+Classes_finales!$W$33</f>
        <v>1.584253677106974</v>
      </c>
      <c r="K5693">
        <f>IF(OR(C5693&lt;10,C5693&gt;450),0,IF(H5693&gt;=MAX(Classes_finales!D:D),$M$1,Donnees_SIG!J5693))</f>
        <v>1.584253677106974</v>
      </c>
      <c r="P5693" t="s">
        <v>39</v>
      </c>
    </row>
    <row r="5694" spans="1:16">
      <c r="A5694" t="s">
        <v>11421</v>
      </c>
      <c r="B5694" t="s">
        <v>11422</v>
      </c>
      <c r="C5694">
        <v>94.714897156000006</v>
      </c>
      <c r="D5694" t="s">
        <v>37</v>
      </c>
      <c r="E5694">
        <v>791972.78849729197</v>
      </c>
      <c r="F5694">
        <v>9639833.2528658602</v>
      </c>
      <c r="G5694">
        <f>IF(C5694="","",VLOOKUP(C5694,Classes_detaillees!B:D,Classes_detaillees!C$1,TRUE))</f>
        <v>95</v>
      </c>
      <c r="H5694">
        <f>IF(C5694="","",VLOOKUP(C5694,Classes_finales!B:D,Classes_finales!C$1,TRUE))</f>
        <v>80</v>
      </c>
      <c r="I5694">
        <f t="shared" si="88"/>
        <v>20</v>
      </c>
      <c r="J5694" s="31">
        <f>Classes_finales!$W$30*C5694^3+Classes_finales!$W$31*C5694^2+Classes_finales!$W$32*C5694+Classes_finales!$W$33</f>
        <v>7.6540038201834921</v>
      </c>
      <c r="K5694">
        <f>IF(OR(C5694&lt;10,C5694&gt;450),0,IF(H5694&gt;=MAX(Classes_finales!D:D),$M$1,Donnees_SIG!J5694))</f>
        <v>7.914299999999999</v>
      </c>
      <c r="P5694" t="s">
        <v>39</v>
      </c>
    </row>
    <row r="5695" spans="1:16">
      <c r="A5695" t="s">
        <v>11423</v>
      </c>
      <c r="B5695" t="s">
        <v>11424</v>
      </c>
      <c r="C5695">
        <v>66.529899596999996</v>
      </c>
      <c r="D5695" t="s">
        <v>37</v>
      </c>
      <c r="E5695">
        <v>791877.31048648502</v>
      </c>
      <c r="F5695">
        <v>9639929.0485074092</v>
      </c>
      <c r="G5695">
        <f>IF(C5695="","",VLOOKUP(C5695,Classes_detaillees!B:D,Classes_detaillees!C$1,TRUE))</f>
        <v>70</v>
      </c>
      <c r="H5695">
        <f>IF(C5695="","",VLOOKUP(C5695,Classes_finales!B:D,Classes_finales!C$1,TRUE))</f>
        <v>70</v>
      </c>
      <c r="I5695">
        <f t="shared" si="88"/>
        <v>20</v>
      </c>
      <c r="J5695" s="31">
        <f>Classes_finales!$W$30*C5695^3+Classes_finales!$W$31*C5695^2+Classes_finales!$W$32*C5695+Classes_finales!$W$33</f>
        <v>7.1560223988121461</v>
      </c>
      <c r="K5695">
        <f>IF(OR(C5695&lt;10,C5695&gt;450),0,IF(H5695&gt;=MAX(Classes_finales!D:D),$M$1,Donnees_SIG!J5695))</f>
        <v>7.1560223988121461</v>
      </c>
      <c r="P5695" t="s">
        <v>39</v>
      </c>
    </row>
    <row r="5696" spans="1:16">
      <c r="A5696" t="s">
        <v>11425</v>
      </c>
      <c r="B5696" t="s">
        <v>11426</v>
      </c>
      <c r="C5696">
        <v>69.217498778999996</v>
      </c>
      <c r="D5696" t="s">
        <v>37</v>
      </c>
      <c r="E5696">
        <v>792177.81555331405</v>
      </c>
      <c r="F5696">
        <v>9639839.9474310707</v>
      </c>
      <c r="G5696">
        <f>IF(C5696="","",VLOOKUP(C5696,Classes_detaillees!B:D,Classes_detaillees!C$1,TRUE))</f>
        <v>70</v>
      </c>
      <c r="H5696">
        <f>IF(C5696="","",VLOOKUP(C5696,Classes_finales!B:D,Classes_finales!C$1,TRUE))</f>
        <v>70</v>
      </c>
      <c r="I5696">
        <f t="shared" si="88"/>
        <v>20</v>
      </c>
      <c r="J5696" s="31">
        <f>Classes_finales!$W$30*C5696^3+Classes_finales!$W$31*C5696^2+Classes_finales!$W$32*C5696+Classes_finales!$W$33</f>
        <v>7.3686056297470373</v>
      </c>
      <c r="K5696">
        <f>IF(OR(C5696&lt;10,C5696&gt;450),0,IF(H5696&gt;=MAX(Classes_finales!D:D),$M$1,Donnees_SIG!J5696))</f>
        <v>7.3686056297470373</v>
      </c>
      <c r="P5696" t="s">
        <v>39</v>
      </c>
    </row>
    <row r="5697" spans="1:16">
      <c r="A5697" t="s">
        <v>11427</v>
      </c>
      <c r="B5697" t="s">
        <v>11428</v>
      </c>
      <c r="C5697">
        <v>52.421699523999997</v>
      </c>
      <c r="D5697" t="s">
        <v>37</v>
      </c>
      <c r="E5697">
        <v>792301.16597941006</v>
      </c>
      <c r="F5697">
        <v>9640024.9807149805</v>
      </c>
      <c r="G5697">
        <f>IF(C5697="","",VLOOKUP(C5697,Classes_detaillees!B:D,Classes_detaillees!C$1,TRUE))</f>
        <v>55</v>
      </c>
      <c r="H5697">
        <f>IF(C5697="","",VLOOKUP(C5697,Classes_finales!B:D,Classes_finales!C$1,TRUE))</f>
        <v>60</v>
      </c>
      <c r="I5697">
        <f t="shared" si="88"/>
        <v>20</v>
      </c>
      <c r="J5697" s="31">
        <f>Classes_finales!$W$30*C5697^3+Classes_finales!$W$31*C5697^2+Classes_finales!$W$32*C5697+Classes_finales!$W$33</f>
        <v>5.669637919362934</v>
      </c>
      <c r="K5697">
        <f>IF(OR(C5697&lt;10,C5697&gt;450),0,IF(H5697&gt;=MAX(Classes_finales!D:D),$M$1,Donnees_SIG!J5697))</f>
        <v>5.669637919362934</v>
      </c>
      <c r="P5697" t="s">
        <v>39</v>
      </c>
    </row>
  </sheetData>
  <autoFilter ref="A1:K569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B1:S675"/>
  <sheetViews>
    <sheetView showGridLines="0" workbookViewId="0">
      <selection activeCell="J37" sqref="J37"/>
    </sheetView>
  </sheetViews>
  <sheetFormatPr defaultColWidth="11.42578125" defaultRowHeight="12.75"/>
  <cols>
    <col min="1" max="1" width="2.7109375" customWidth="1"/>
    <col min="10" max="10" width="23.28515625" customWidth="1"/>
    <col min="16" max="16" width="11.5703125" customWidth="1"/>
    <col min="19" max="19" width="14.5703125" bestFit="1" customWidth="1"/>
  </cols>
  <sheetData>
    <row r="1" spans="2:11" s="7" customFormat="1" ht="11.25"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</row>
    <row r="2" spans="2:11" s="11" customFormat="1" ht="38.25">
      <c r="B2" s="5" t="s">
        <v>5</v>
      </c>
      <c r="C2" s="22" t="s">
        <v>6</v>
      </c>
      <c r="D2" s="5" t="s">
        <v>7</v>
      </c>
      <c r="E2" s="5" t="s">
        <v>12</v>
      </c>
      <c r="F2" s="5" t="s">
        <v>22</v>
      </c>
      <c r="G2" s="5" t="s">
        <v>21</v>
      </c>
      <c r="J2" s="11" t="s">
        <v>26</v>
      </c>
    </row>
    <row r="3" spans="2:11">
      <c r="B3" s="1">
        <v>0</v>
      </c>
      <c r="C3" s="23">
        <v>5</v>
      </c>
      <c r="D3" s="1">
        <f>C3</f>
        <v>5</v>
      </c>
      <c r="E3" s="1">
        <f>COUNTIF(Donnees_SIG!G:G,Classes_detaillees!D3)</f>
        <v>2</v>
      </c>
      <c r="F3" s="12">
        <f>IF(C3/$K$27&gt;=$K$29,$K$29,ROUNDDOWN(C3/$K$27,0))</f>
        <v>0</v>
      </c>
      <c r="G3" s="12">
        <f>IF(B3/$K$27&gt;=$K$29,$K$29,ROUNDDOWN(B3/$K$27,0))</f>
        <v>0</v>
      </c>
      <c r="H3" s="10"/>
      <c r="I3" s="10"/>
      <c r="J3" t="s">
        <v>27</v>
      </c>
    </row>
    <row r="4" spans="2:11">
      <c r="B4" s="1">
        <f>C3</f>
        <v>5</v>
      </c>
      <c r="C4" s="23">
        <v>10</v>
      </c>
      <c r="D4" s="1">
        <f t="shared" ref="D4:D67" si="0">C4</f>
        <v>10</v>
      </c>
      <c r="E4" s="1">
        <f>COUNTIF(Donnees_SIG!G:G,Classes_detaillees!D4)</f>
        <v>83</v>
      </c>
      <c r="F4" s="12">
        <f t="shared" ref="F4:F67" si="1">IF(C4/$K$27&gt;=$K$29,$K$29,ROUNDDOWN(C4/$K$27,0))</f>
        <v>1</v>
      </c>
      <c r="G4" s="12">
        <f t="shared" ref="G4:G67" si="2">IF(B4/$K$27&gt;=$K$29,$K$29,ROUNDDOWN(B4/$K$27,0))</f>
        <v>0</v>
      </c>
      <c r="H4" s="10"/>
      <c r="I4" s="10"/>
    </row>
    <row r="5" spans="2:11">
      <c r="B5" s="1">
        <f t="shared" ref="B5:B66" si="3">C4</f>
        <v>10</v>
      </c>
      <c r="C5" s="23">
        <v>15</v>
      </c>
      <c r="D5" s="1">
        <f t="shared" si="0"/>
        <v>15</v>
      </c>
      <c r="E5" s="1">
        <f>COUNTIF(Donnees_SIG!G:G,Classes_detaillees!D5)</f>
        <v>207</v>
      </c>
      <c r="F5" s="12">
        <f t="shared" si="1"/>
        <v>2</v>
      </c>
      <c r="G5" s="12">
        <f t="shared" si="2"/>
        <v>1</v>
      </c>
      <c r="H5" s="10"/>
      <c r="I5" s="10"/>
    </row>
    <row r="6" spans="2:11">
      <c r="B6" s="1">
        <f t="shared" si="3"/>
        <v>15</v>
      </c>
      <c r="C6" s="23">
        <v>20</v>
      </c>
      <c r="D6" s="1">
        <f t="shared" si="0"/>
        <v>20</v>
      </c>
      <c r="E6" s="1">
        <f>COUNTIF(Donnees_SIG!G:G,Classes_detaillees!D6)</f>
        <v>216</v>
      </c>
      <c r="F6" s="12">
        <f t="shared" si="1"/>
        <v>3</v>
      </c>
      <c r="G6" s="12">
        <f t="shared" si="2"/>
        <v>2</v>
      </c>
      <c r="H6" s="10"/>
      <c r="I6" s="10"/>
    </row>
    <row r="7" spans="2:11">
      <c r="B7" s="1">
        <f t="shared" si="3"/>
        <v>20</v>
      </c>
      <c r="C7" s="23">
        <v>25</v>
      </c>
      <c r="D7" s="1">
        <f t="shared" si="0"/>
        <v>25</v>
      </c>
      <c r="E7" s="1">
        <f>COUNTIF(Donnees_SIG!G:G,Classes_detaillees!D7)</f>
        <v>230</v>
      </c>
      <c r="F7" s="12">
        <f t="shared" si="1"/>
        <v>3</v>
      </c>
      <c r="G7" s="12">
        <f t="shared" si="2"/>
        <v>3</v>
      </c>
      <c r="H7" s="10"/>
      <c r="I7" s="10"/>
      <c r="K7" s="28"/>
    </row>
    <row r="8" spans="2:11">
      <c r="B8" s="1">
        <f t="shared" si="3"/>
        <v>25</v>
      </c>
      <c r="C8" s="23">
        <v>30</v>
      </c>
      <c r="D8" s="1">
        <f t="shared" si="0"/>
        <v>30</v>
      </c>
      <c r="E8" s="1">
        <f>COUNTIF(Donnees_SIG!G:G,Classes_detaillees!D8)</f>
        <v>225</v>
      </c>
      <c r="F8" s="12">
        <f t="shared" si="1"/>
        <v>4</v>
      </c>
      <c r="G8" s="12">
        <f t="shared" si="2"/>
        <v>3</v>
      </c>
      <c r="H8" s="10"/>
      <c r="I8" s="10"/>
      <c r="K8" s="28"/>
    </row>
    <row r="9" spans="2:11">
      <c r="B9" s="1">
        <f t="shared" si="3"/>
        <v>30</v>
      </c>
      <c r="C9" s="23">
        <v>35</v>
      </c>
      <c r="D9" s="1">
        <f t="shared" si="0"/>
        <v>35</v>
      </c>
      <c r="E9" s="1">
        <f>COUNTIF(Donnees_SIG!G:G,Classes_detaillees!D9)</f>
        <v>219</v>
      </c>
      <c r="F9" s="12">
        <f t="shared" si="1"/>
        <v>5</v>
      </c>
      <c r="G9" s="12">
        <f t="shared" si="2"/>
        <v>4</v>
      </c>
      <c r="H9" s="10"/>
      <c r="I9" s="10"/>
      <c r="K9" s="29"/>
    </row>
    <row r="10" spans="2:11">
      <c r="B10" s="1">
        <f t="shared" si="3"/>
        <v>35</v>
      </c>
      <c r="C10" s="23">
        <v>40</v>
      </c>
      <c r="D10" s="1">
        <f t="shared" si="0"/>
        <v>40</v>
      </c>
      <c r="E10" s="1">
        <f>COUNTIF(Donnees_SIG!G:G,Classes_detaillees!D10)</f>
        <v>242</v>
      </c>
      <c r="F10" s="12">
        <f t="shared" si="1"/>
        <v>6</v>
      </c>
      <c r="G10" s="12">
        <f t="shared" si="2"/>
        <v>5</v>
      </c>
      <c r="H10" s="10"/>
      <c r="I10" s="10"/>
      <c r="K10" s="29"/>
    </row>
    <row r="11" spans="2:11">
      <c r="B11" s="1">
        <f t="shared" si="3"/>
        <v>40</v>
      </c>
      <c r="C11" s="23">
        <v>45</v>
      </c>
      <c r="D11" s="1">
        <f t="shared" si="0"/>
        <v>45</v>
      </c>
      <c r="E11" s="1">
        <f>COUNTIF(Donnees_SIG!G:G,Classes_detaillees!D11)</f>
        <v>236</v>
      </c>
      <c r="F11" s="12">
        <f t="shared" si="1"/>
        <v>6</v>
      </c>
      <c r="G11" s="12">
        <f t="shared" si="2"/>
        <v>6</v>
      </c>
      <c r="H11" s="10"/>
      <c r="I11" s="10"/>
      <c r="K11" s="28"/>
    </row>
    <row r="12" spans="2:11">
      <c r="B12" s="1">
        <f t="shared" si="3"/>
        <v>45</v>
      </c>
      <c r="C12" s="23">
        <v>50</v>
      </c>
      <c r="D12" s="1">
        <f t="shared" si="0"/>
        <v>50</v>
      </c>
      <c r="E12" s="1">
        <f>COUNTIF(Donnees_SIG!G:G,Classes_detaillees!D12)</f>
        <v>235</v>
      </c>
      <c r="F12" s="12">
        <f t="shared" si="1"/>
        <v>7</v>
      </c>
      <c r="G12" s="12">
        <f t="shared" si="2"/>
        <v>6</v>
      </c>
      <c r="H12" s="10"/>
      <c r="I12" s="10"/>
      <c r="K12" s="28"/>
    </row>
    <row r="13" spans="2:11">
      <c r="B13" s="1">
        <f t="shared" si="3"/>
        <v>50</v>
      </c>
      <c r="C13" s="23">
        <v>55</v>
      </c>
      <c r="D13" s="1">
        <f t="shared" si="0"/>
        <v>55</v>
      </c>
      <c r="E13" s="1">
        <f>COUNTIF(Donnees_SIG!G:G,Classes_detaillees!D13)</f>
        <v>247</v>
      </c>
      <c r="F13" s="12">
        <f t="shared" si="1"/>
        <v>8</v>
      </c>
      <c r="G13" s="12">
        <f t="shared" si="2"/>
        <v>7</v>
      </c>
      <c r="H13" s="10"/>
      <c r="I13" s="25"/>
      <c r="K13" s="29"/>
    </row>
    <row r="14" spans="2:11">
      <c r="B14" s="1">
        <f t="shared" si="3"/>
        <v>55</v>
      </c>
      <c r="C14" s="23">
        <v>60</v>
      </c>
      <c r="D14" s="1">
        <f t="shared" si="0"/>
        <v>60</v>
      </c>
      <c r="E14" s="1">
        <f>COUNTIF(Donnees_SIG!G:G,Classes_detaillees!D14)</f>
        <v>287</v>
      </c>
      <c r="F14" s="12">
        <f t="shared" si="1"/>
        <v>9</v>
      </c>
      <c r="G14" s="12">
        <f t="shared" si="2"/>
        <v>8</v>
      </c>
      <c r="H14" s="10"/>
      <c r="I14" s="10"/>
      <c r="K14" s="29"/>
    </row>
    <row r="15" spans="2:11">
      <c r="B15" s="1">
        <f t="shared" si="3"/>
        <v>60</v>
      </c>
      <c r="C15" s="23">
        <v>65</v>
      </c>
      <c r="D15" s="1">
        <f t="shared" si="0"/>
        <v>65</v>
      </c>
      <c r="E15" s="1">
        <f>COUNTIF(Donnees_SIG!G:G,Classes_detaillees!D15)</f>
        <v>242</v>
      </c>
      <c r="F15" s="12">
        <f t="shared" si="1"/>
        <v>10</v>
      </c>
      <c r="G15" s="12">
        <f t="shared" si="2"/>
        <v>9</v>
      </c>
      <c r="H15" s="10"/>
      <c r="I15" s="10"/>
      <c r="K15" s="29"/>
    </row>
    <row r="16" spans="2:11">
      <c r="B16" s="1">
        <f t="shared" si="3"/>
        <v>65</v>
      </c>
      <c r="C16" s="23">
        <v>70</v>
      </c>
      <c r="D16" s="1">
        <f t="shared" si="0"/>
        <v>70</v>
      </c>
      <c r="E16" s="1">
        <f>COUNTIF(Donnees_SIG!G:G,Classes_detaillees!D16)</f>
        <v>223</v>
      </c>
      <c r="F16" s="12">
        <f t="shared" si="1"/>
        <v>10</v>
      </c>
      <c r="G16" s="12">
        <f t="shared" si="2"/>
        <v>10</v>
      </c>
      <c r="H16" s="10"/>
      <c r="I16" s="10"/>
      <c r="K16" s="29"/>
    </row>
    <row r="17" spans="2:19">
      <c r="B17" s="1">
        <f t="shared" si="3"/>
        <v>70</v>
      </c>
      <c r="C17" s="23">
        <v>75</v>
      </c>
      <c r="D17" s="1">
        <f t="shared" si="0"/>
        <v>75</v>
      </c>
      <c r="E17" s="1">
        <f>COUNTIF(Donnees_SIG!G:G,Classes_detaillees!D17)</f>
        <v>232</v>
      </c>
      <c r="F17" s="12">
        <f t="shared" si="1"/>
        <v>10</v>
      </c>
      <c r="G17" s="12">
        <f t="shared" si="2"/>
        <v>10</v>
      </c>
      <c r="H17" s="10"/>
      <c r="I17" s="10"/>
      <c r="J17">
        <f>30/2</f>
        <v>15</v>
      </c>
      <c r="K17" s="28"/>
      <c r="S17" s="10"/>
    </row>
    <row r="18" spans="2:19">
      <c r="B18" s="1">
        <f t="shared" si="3"/>
        <v>75</v>
      </c>
      <c r="C18" s="23">
        <v>80</v>
      </c>
      <c r="D18" s="1">
        <f t="shared" si="0"/>
        <v>80</v>
      </c>
      <c r="E18" s="1">
        <f>COUNTIF(Donnees_SIG!G:G,Classes_detaillees!D18)</f>
        <v>211</v>
      </c>
      <c r="F18" s="12">
        <f t="shared" si="1"/>
        <v>10</v>
      </c>
      <c r="G18" s="12">
        <f t="shared" si="2"/>
        <v>10</v>
      </c>
      <c r="H18" s="10"/>
      <c r="I18" s="10"/>
      <c r="S18" s="10"/>
    </row>
    <row r="19" spans="2:19">
      <c r="B19" s="1">
        <f t="shared" si="3"/>
        <v>80</v>
      </c>
      <c r="C19" s="23">
        <v>85</v>
      </c>
      <c r="D19" s="1">
        <f t="shared" si="0"/>
        <v>85</v>
      </c>
      <c r="E19" s="1">
        <f>COUNTIF(Donnees_SIG!G:G,Classes_detaillees!D19)</f>
        <v>207</v>
      </c>
      <c r="F19" s="12">
        <f t="shared" si="1"/>
        <v>10</v>
      </c>
      <c r="G19" s="12">
        <f t="shared" si="2"/>
        <v>10</v>
      </c>
      <c r="H19" s="10"/>
      <c r="I19" s="10"/>
      <c r="S19" s="10"/>
    </row>
    <row r="20" spans="2:19">
      <c r="B20" s="1">
        <f t="shared" si="3"/>
        <v>85</v>
      </c>
      <c r="C20" s="23">
        <v>90</v>
      </c>
      <c r="D20" s="1">
        <f t="shared" si="0"/>
        <v>90</v>
      </c>
      <c r="E20" s="1">
        <f>COUNTIF(Donnees_SIG!G:G,Classes_detaillees!D20)</f>
        <v>174</v>
      </c>
      <c r="F20" s="12">
        <f t="shared" si="1"/>
        <v>10</v>
      </c>
      <c r="G20" s="12">
        <f t="shared" si="2"/>
        <v>10</v>
      </c>
      <c r="H20" s="10"/>
      <c r="I20" s="10"/>
      <c r="S20" s="10"/>
    </row>
    <row r="21" spans="2:19">
      <c r="B21" s="1">
        <f t="shared" si="3"/>
        <v>90</v>
      </c>
      <c r="C21" s="23">
        <v>95</v>
      </c>
      <c r="D21" s="1">
        <f t="shared" si="0"/>
        <v>95</v>
      </c>
      <c r="E21" s="1">
        <f>COUNTIF(Donnees_SIG!G:G,Classes_detaillees!D21)</f>
        <v>172</v>
      </c>
      <c r="F21" s="12">
        <f t="shared" si="1"/>
        <v>10</v>
      </c>
      <c r="G21" s="12">
        <f t="shared" si="2"/>
        <v>10</v>
      </c>
      <c r="H21" s="10"/>
      <c r="I21" s="10"/>
      <c r="S21" s="10"/>
    </row>
    <row r="22" spans="2:19">
      <c r="B22" s="1">
        <f t="shared" si="3"/>
        <v>95</v>
      </c>
      <c r="C22" s="23">
        <v>100</v>
      </c>
      <c r="D22" s="1">
        <f t="shared" si="0"/>
        <v>100</v>
      </c>
      <c r="E22" s="1">
        <f>COUNTIF(Donnees_SIG!G:G,Classes_detaillees!D22)</f>
        <v>138</v>
      </c>
      <c r="F22" s="12">
        <f t="shared" si="1"/>
        <v>10</v>
      </c>
      <c r="G22" s="12">
        <f t="shared" si="2"/>
        <v>10</v>
      </c>
      <c r="H22" s="10"/>
      <c r="I22" s="10"/>
      <c r="J22" s="15" t="s">
        <v>25</v>
      </c>
      <c r="K22" s="16">
        <v>5</v>
      </c>
      <c r="S22" s="10"/>
    </row>
    <row r="23" spans="2:19">
      <c r="B23" s="1">
        <f t="shared" si="3"/>
        <v>100</v>
      </c>
      <c r="C23" s="23">
        <v>105</v>
      </c>
      <c r="D23" s="1">
        <f t="shared" si="0"/>
        <v>105</v>
      </c>
      <c r="E23" s="1">
        <f>COUNTIF(Donnees_SIG!G:G,Classes_detaillees!D23)</f>
        <v>140</v>
      </c>
      <c r="F23" s="12">
        <f t="shared" si="1"/>
        <v>10</v>
      </c>
      <c r="G23" s="12">
        <f t="shared" si="2"/>
        <v>10</v>
      </c>
      <c r="H23" s="10"/>
      <c r="I23" s="10"/>
      <c r="J23" s="15" t="s">
        <v>17</v>
      </c>
      <c r="K23" s="16">
        <v>15</v>
      </c>
      <c r="S23" s="10"/>
    </row>
    <row r="24" spans="2:19">
      <c r="B24" s="1">
        <f t="shared" si="3"/>
        <v>105</v>
      </c>
      <c r="C24" s="23">
        <v>110</v>
      </c>
      <c r="D24" s="1">
        <f t="shared" si="0"/>
        <v>110</v>
      </c>
      <c r="E24" s="1">
        <f>COUNTIF(Donnees_SIG!G:G,Classes_detaillees!D24)</f>
        <v>101</v>
      </c>
      <c r="F24" s="12">
        <f t="shared" si="1"/>
        <v>10</v>
      </c>
      <c r="G24" s="12">
        <f t="shared" si="2"/>
        <v>10</v>
      </c>
      <c r="H24" s="10"/>
      <c r="I24" s="10"/>
      <c r="J24" s="15" t="s">
        <v>18</v>
      </c>
      <c r="K24" s="16">
        <v>30</v>
      </c>
      <c r="S24" s="10"/>
    </row>
    <row r="25" spans="2:19">
      <c r="B25" s="1">
        <f t="shared" si="3"/>
        <v>110</v>
      </c>
      <c r="C25" s="23">
        <v>115</v>
      </c>
      <c r="D25" s="1">
        <f t="shared" si="0"/>
        <v>115</v>
      </c>
      <c r="E25" s="1">
        <f>COUNTIF(Donnees_SIG!G:G,Classes_detaillees!D25)</f>
        <v>113</v>
      </c>
      <c r="F25" s="12">
        <f t="shared" si="1"/>
        <v>10</v>
      </c>
      <c r="G25" s="12">
        <f t="shared" si="2"/>
        <v>10</v>
      </c>
      <c r="H25" s="10"/>
      <c r="I25" s="10"/>
      <c r="J25" s="1" t="s">
        <v>19</v>
      </c>
      <c r="K25" s="13">
        <f>K23/K22</f>
        <v>3</v>
      </c>
      <c r="S25" s="10"/>
    </row>
    <row r="26" spans="2:19">
      <c r="B26" s="1">
        <f t="shared" si="3"/>
        <v>115</v>
      </c>
      <c r="C26" s="23">
        <v>120</v>
      </c>
      <c r="D26" s="1">
        <f t="shared" si="0"/>
        <v>120</v>
      </c>
      <c r="E26" s="1">
        <f>COUNTIF(Donnees_SIG!G:G,Classes_detaillees!D26)</f>
        <v>105</v>
      </c>
      <c r="F26" s="12">
        <f t="shared" si="1"/>
        <v>10</v>
      </c>
      <c r="G26" s="12">
        <f t="shared" si="2"/>
        <v>10</v>
      </c>
      <c r="H26" s="10"/>
      <c r="I26" s="10"/>
      <c r="J26" s="1" t="s">
        <v>20</v>
      </c>
      <c r="K26" s="13">
        <f>K24/K22</f>
        <v>6</v>
      </c>
      <c r="S26" s="10"/>
    </row>
    <row r="27" spans="2:19">
      <c r="B27" s="1">
        <f t="shared" si="3"/>
        <v>120</v>
      </c>
      <c r="C27" s="23">
        <v>125</v>
      </c>
      <c r="D27" s="1">
        <f t="shared" si="0"/>
        <v>125</v>
      </c>
      <c r="E27" s="1">
        <f>COUNTIF(Donnees_SIG!G:G,Classes_detaillees!D27)</f>
        <v>84</v>
      </c>
      <c r="F27" s="12">
        <f t="shared" si="1"/>
        <v>10</v>
      </c>
      <c r="G27" s="12">
        <f t="shared" si="2"/>
        <v>10</v>
      </c>
      <c r="H27" s="10"/>
      <c r="I27" s="10"/>
      <c r="J27" s="1" t="s">
        <v>23</v>
      </c>
      <c r="K27" s="13">
        <f>MEDIAN(K25:K26)+2</f>
        <v>6.5</v>
      </c>
      <c r="L27" t="s">
        <v>24</v>
      </c>
      <c r="S27" s="10"/>
    </row>
    <row r="28" spans="2:19">
      <c r="B28" s="1">
        <f t="shared" si="3"/>
        <v>125</v>
      </c>
      <c r="C28" s="23">
        <v>130</v>
      </c>
      <c r="D28" s="1">
        <f t="shared" si="0"/>
        <v>130</v>
      </c>
      <c r="E28" s="1">
        <f>COUNTIF(Donnees_SIG!G:G,Classes_detaillees!D28)</f>
        <v>89</v>
      </c>
      <c r="F28" s="12">
        <f t="shared" si="1"/>
        <v>10</v>
      </c>
      <c r="G28" s="12">
        <f t="shared" si="2"/>
        <v>10</v>
      </c>
      <c r="H28" s="10"/>
      <c r="I28" s="10"/>
      <c r="S28" s="10"/>
    </row>
    <row r="29" spans="2:19">
      <c r="B29" s="1">
        <f t="shared" si="3"/>
        <v>130</v>
      </c>
      <c r="C29" s="23">
        <v>135</v>
      </c>
      <c r="D29" s="1">
        <f t="shared" si="0"/>
        <v>135</v>
      </c>
      <c r="E29" s="1">
        <f>COUNTIF(Donnees_SIG!G:G,Classes_detaillees!D29)</f>
        <v>84</v>
      </c>
      <c r="F29" s="12">
        <f t="shared" si="1"/>
        <v>10</v>
      </c>
      <c r="G29" s="12">
        <f t="shared" si="2"/>
        <v>10</v>
      </c>
      <c r="H29" s="10"/>
      <c r="I29" s="10"/>
      <c r="J29" s="15" t="s">
        <v>28</v>
      </c>
      <c r="K29" s="16">
        <f>K22*2</f>
        <v>10</v>
      </c>
      <c r="S29" s="10"/>
    </row>
    <row r="30" spans="2:19">
      <c r="B30" s="1">
        <f t="shared" si="3"/>
        <v>135</v>
      </c>
      <c r="C30" s="23">
        <v>140</v>
      </c>
      <c r="D30" s="1">
        <f t="shared" si="0"/>
        <v>140</v>
      </c>
      <c r="E30" s="1">
        <f>COUNTIF(Donnees_SIG!G:G,Classes_detaillees!D30)</f>
        <v>89</v>
      </c>
      <c r="F30" s="12">
        <f t="shared" si="1"/>
        <v>10</v>
      </c>
      <c r="G30" s="12">
        <f t="shared" si="2"/>
        <v>10</v>
      </c>
      <c r="H30" s="10"/>
      <c r="I30" s="10"/>
      <c r="S30" s="10"/>
    </row>
    <row r="31" spans="2:19">
      <c r="B31" s="1">
        <f t="shared" si="3"/>
        <v>140</v>
      </c>
      <c r="C31" s="23">
        <v>145</v>
      </c>
      <c r="D31" s="1">
        <f t="shared" si="0"/>
        <v>145</v>
      </c>
      <c r="E31" s="1">
        <f>COUNTIF(Donnees_SIG!G:G,Classes_detaillees!D31)</f>
        <v>67</v>
      </c>
      <c r="F31" s="12">
        <f t="shared" si="1"/>
        <v>10</v>
      </c>
      <c r="G31" s="12">
        <f t="shared" si="2"/>
        <v>10</v>
      </c>
      <c r="H31" s="10"/>
      <c r="I31" s="10"/>
      <c r="J31" s="30">
        <f>Classes_finales!J17</f>
        <v>0</v>
      </c>
      <c r="K31" s="30">
        <f>Classes_finales!K17</f>
        <v>0</v>
      </c>
      <c r="L31" s="30">
        <f>Classes_finales!L17</f>
        <v>0</v>
      </c>
      <c r="M31" s="30"/>
      <c r="S31" s="10"/>
    </row>
    <row r="32" spans="2:19">
      <c r="B32" s="1">
        <f t="shared" si="3"/>
        <v>145</v>
      </c>
      <c r="C32" s="23">
        <v>150</v>
      </c>
      <c r="D32" s="1">
        <f t="shared" si="0"/>
        <v>150</v>
      </c>
      <c r="E32" s="1">
        <f>COUNTIF(Donnees_SIG!G:G,Classes_detaillees!D32)</f>
        <v>63</v>
      </c>
      <c r="F32" s="12">
        <f t="shared" si="1"/>
        <v>10</v>
      </c>
      <c r="G32" s="12">
        <f t="shared" si="2"/>
        <v>10</v>
      </c>
      <c r="H32" s="10"/>
      <c r="I32" s="10"/>
      <c r="S32" s="10"/>
    </row>
    <row r="33" spans="2:19">
      <c r="B33" s="1">
        <f t="shared" si="3"/>
        <v>150</v>
      </c>
      <c r="C33" s="23">
        <v>155</v>
      </c>
      <c r="D33" s="1">
        <f t="shared" si="0"/>
        <v>155</v>
      </c>
      <c r="E33" s="1">
        <f>COUNTIF(Donnees_SIG!G:G,Classes_detaillees!D33)</f>
        <v>54</v>
      </c>
      <c r="F33" s="12">
        <f t="shared" si="1"/>
        <v>10</v>
      </c>
      <c r="G33" s="12">
        <f t="shared" si="2"/>
        <v>10</v>
      </c>
      <c r="H33" s="10"/>
      <c r="I33" s="10"/>
      <c r="S33" s="10"/>
    </row>
    <row r="34" spans="2:19">
      <c r="B34" s="1">
        <f t="shared" si="3"/>
        <v>155</v>
      </c>
      <c r="C34" s="23">
        <v>160</v>
      </c>
      <c r="D34" s="1">
        <f t="shared" si="0"/>
        <v>160</v>
      </c>
      <c r="E34" s="1">
        <f>COUNTIF(Donnees_SIG!G:G,Classes_detaillees!D34)</f>
        <v>50</v>
      </c>
      <c r="F34" s="12">
        <f t="shared" si="1"/>
        <v>10</v>
      </c>
      <c r="G34" s="12">
        <f t="shared" si="2"/>
        <v>10</v>
      </c>
      <c r="H34" s="10"/>
      <c r="I34" s="10"/>
      <c r="S34" s="10"/>
    </row>
    <row r="35" spans="2:19">
      <c r="B35" s="1">
        <f t="shared" si="3"/>
        <v>160</v>
      </c>
      <c r="C35" s="23">
        <v>165</v>
      </c>
      <c r="D35" s="1">
        <f t="shared" si="0"/>
        <v>165</v>
      </c>
      <c r="E35" s="1">
        <f>COUNTIF(Donnees_SIG!G:G,Classes_detaillees!D35)</f>
        <v>33</v>
      </c>
      <c r="F35" s="12">
        <f t="shared" si="1"/>
        <v>10</v>
      </c>
      <c r="G35" s="12">
        <f t="shared" si="2"/>
        <v>10</v>
      </c>
      <c r="H35" s="10"/>
      <c r="I35" s="10"/>
    </row>
    <row r="36" spans="2:19">
      <c r="B36" s="1">
        <f t="shared" si="3"/>
        <v>165</v>
      </c>
      <c r="C36" s="23">
        <v>170</v>
      </c>
      <c r="D36" s="1">
        <f t="shared" si="0"/>
        <v>170</v>
      </c>
      <c r="E36" s="1">
        <f>COUNTIF(Donnees_SIG!G:G,Classes_detaillees!D36)</f>
        <v>39</v>
      </c>
      <c r="F36" s="12">
        <f t="shared" si="1"/>
        <v>10</v>
      </c>
      <c r="G36" s="12">
        <f t="shared" si="2"/>
        <v>10</v>
      </c>
      <c r="H36" s="10"/>
      <c r="I36" s="10"/>
    </row>
    <row r="37" spans="2:19">
      <c r="B37" s="1">
        <f t="shared" si="3"/>
        <v>170</v>
      </c>
      <c r="C37" s="23">
        <v>175</v>
      </c>
      <c r="D37" s="1">
        <f t="shared" si="0"/>
        <v>175</v>
      </c>
      <c r="E37" s="1">
        <f>COUNTIF(Donnees_SIG!G:G,Classes_detaillees!D37)</f>
        <v>36</v>
      </c>
      <c r="F37" s="12">
        <f t="shared" si="1"/>
        <v>10</v>
      </c>
      <c r="G37" s="12">
        <f t="shared" si="2"/>
        <v>10</v>
      </c>
      <c r="H37" s="10"/>
      <c r="I37" s="10"/>
    </row>
    <row r="38" spans="2:19">
      <c r="B38" s="1">
        <f t="shared" si="3"/>
        <v>175</v>
      </c>
      <c r="C38" s="23">
        <v>180</v>
      </c>
      <c r="D38" s="1">
        <f t="shared" si="0"/>
        <v>180</v>
      </c>
      <c r="E38" s="1">
        <f>COUNTIF(Donnees_SIG!G:G,Classes_detaillees!D38)</f>
        <v>34</v>
      </c>
      <c r="F38" s="12">
        <f t="shared" si="1"/>
        <v>10</v>
      </c>
      <c r="G38" s="12">
        <f t="shared" si="2"/>
        <v>10</v>
      </c>
      <c r="H38" s="10"/>
    </row>
    <row r="39" spans="2:19">
      <c r="B39" s="1">
        <f t="shared" si="3"/>
        <v>180</v>
      </c>
      <c r="C39" s="23">
        <v>185</v>
      </c>
      <c r="D39" s="1">
        <f t="shared" si="0"/>
        <v>185</v>
      </c>
      <c r="E39" s="1">
        <f>COUNTIF(Donnees_SIG!G:G,Classes_detaillees!D39)</f>
        <v>25</v>
      </c>
      <c r="F39" s="12">
        <f t="shared" si="1"/>
        <v>10</v>
      </c>
      <c r="G39" s="12">
        <f t="shared" si="2"/>
        <v>10</v>
      </c>
      <c r="H39" s="10"/>
    </row>
    <row r="40" spans="2:19">
      <c r="B40" s="1">
        <f t="shared" si="3"/>
        <v>185</v>
      </c>
      <c r="C40" s="23">
        <v>190</v>
      </c>
      <c r="D40" s="1">
        <f t="shared" si="0"/>
        <v>190</v>
      </c>
      <c r="E40" s="1">
        <f>COUNTIF(Donnees_SIG!G:G,Classes_detaillees!D40)</f>
        <v>29</v>
      </c>
      <c r="F40" s="12">
        <f t="shared" si="1"/>
        <v>10</v>
      </c>
      <c r="G40" s="12">
        <f t="shared" si="2"/>
        <v>10</v>
      </c>
      <c r="H40" s="10"/>
    </row>
    <row r="41" spans="2:19">
      <c r="B41" s="1">
        <f t="shared" si="3"/>
        <v>190</v>
      </c>
      <c r="C41" s="23">
        <v>195</v>
      </c>
      <c r="D41" s="1">
        <f t="shared" si="0"/>
        <v>195</v>
      </c>
      <c r="E41" s="1">
        <f>COUNTIF(Donnees_SIG!G:G,Classes_detaillees!D41)</f>
        <v>26</v>
      </c>
      <c r="F41" s="12">
        <f t="shared" si="1"/>
        <v>10</v>
      </c>
      <c r="G41" s="12">
        <f t="shared" si="2"/>
        <v>10</v>
      </c>
      <c r="H41" s="10"/>
    </row>
    <row r="42" spans="2:19">
      <c r="B42" s="1">
        <f t="shared" si="3"/>
        <v>195</v>
      </c>
      <c r="C42" s="23">
        <v>200</v>
      </c>
      <c r="D42" s="1">
        <f t="shared" si="0"/>
        <v>200</v>
      </c>
      <c r="E42" s="1">
        <f>COUNTIF(Donnees_SIG!G:G,Classes_detaillees!D42)</f>
        <v>24</v>
      </c>
      <c r="F42" s="12">
        <f t="shared" si="1"/>
        <v>10</v>
      </c>
      <c r="G42" s="12">
        <f t="shared" si="2"/>
        <v>10</v>
      </c>
      <c r="H42" s="10"/>
    </row>
    <row r="43" spans="2:19">
      <c r="B43" s="1">
        <f t="shared" si="3"/>
        <v>200</v>
      </c>
      <c r="C43" s="23">
        <v>205</v>
      </c>
      <c r="D43" s="1">
        <f t="shared" si="0"/>
        <v>205</v>
      </c>
      <c r="E43" s="1">
        <f>COUNTIF(Donnees_SIG!G:G,Classes_detaillees!D43)</f>
        <v>18</v>
      </c>
      <c r="F43" s="12">
        <f t="shared" si="1"/>
        <v>10</v>
      </c>
      <c r="G43" s="12">
        <f t="shared" si="2"/>
        <v>10</v>
      </c>
      <c r="H43" s="10"/>
    </row>
    <row r="44" spans="2:19">
      <c r="B44" s="1">
        <f t="shared" si="3"/>
        <v>205</v>
      </c>
      <c r="C44" s="23">
        <v>210</v>
      </c>
      <c r="D44" s="1">
        <f t="shared" si="0"/>
        <v>210</v>
      </c>
      <c r="E44" s="1">
        <f>COUNTIF(Donnees_SIG!G:G,Classes_detaillees!D44)</f>
        <v>17</v>
      </c>
      <c r="F44" s="12">
        <f t="shared" si="1"/>
        <v>10</v>
      </c>
      <c r="G44" s="12">
        <f t="shared" si="2"/>
        <v>10</v>
      </c>
      <c r="H44" s="10"/>
    </row>
    <row r="45" spans="2:19">
      <c r="B45" s="1">
        <f t="shared" si="3"/>
        <v>210</v>
      </c>
      <c r="C45" s="23">
        <v>215</v>
      </c>
      <c r="D45" s="1">
        <f t="shared" si="0"/>
        <v>215</v>
      </c>
      <c r="E45" s="1">
        <f>COUNTIF(Donnees_SIG!G:G,Classes_detaillees!D45)</f>
        <v>18</v>
      </c>
      <c r="F45" s="12">
        <f t="shared" si="1"/>
        <v>10</v>
      </c>
      <c r="G45" s="12">
        <f t="shared" si="2"/>
        <v>10</v>
      </c>
      <c r="H45" s="10"/>
    </row>
    <row r="46" spans="2:19">
      <c r="B46" s="1">
        <f t="shared" si="3"/>
        <v>215</v>
      </c>
      <c r="C46" s="23">
        <v>220</v>
      </c>
      <c r="D46" s="1">
        <f t="shared" si="0"/>
        <v>220</v>
      </c>
      <c r="E46" s="1">
        <f>COUNTIF(Donnees_SIG!G:G,Classes_detaillees!D46)</f>
        <v>12</v>
      </c>
      <c r="F46" s="12">
        <f t="shared" si="1"/>
        <v>10</v>
      </c>
      <c r="G46" s="12">
        <f t="shared" si="2"/>
        <v>10</v>
      </c>
      <c r="H46" s="10"/>
    </row>
    <row r="47" spans="2:19">
      <c r="B47" s="1">
        <f t="shared" si="3"/>
        <v>220</v>
      </c>
      <c r="C47" s="23">
        <v>225</v>
      </c>
      <c r="D47" s="1">
        <f t="shared" si="0"/>
        <v>225</v>
      </c>
      <c r="E47" s="1">
        <f>COUNTIF(Donnees_SIG!G:G,Classes_detaillees!D47)</f>
        <v>16</v>
      </c>
      <c r="F47" s="12">
        <f t="shared" si="1"/>
        <v>10</v>
      </c>
      <c r="G47" s="12">
        <f t="shared" si="2"/>
        <v>10</v>
      </c>
      <c r="H47" s="10"/>
    </row>
    <row r="48" spans="2:19">
      <c r="B48" s="1">
        <f t="shared" si="3"/>
        <v>225</v>
      </c>
      <c r="C48" s="23">
        <v>230</v>
      </c>
      <c r="D48" s="1">
        <f t="shared" si="0"/>
        <v>230</v>
      </c>
      <c r="E48" s="1">
        <f>COUNTIF(Donnees_SIG!G:G,Classes_detaillees!D48)</f>
        <v>13</v>
      </c>
      <c r="F48" s="12">
        <f t="shared" si="1"/>
        <v>10</v>
      </c>
      <c r="G48" s="12">
        <f t="shared" si="2"/>
        <v>10</v>
      </c>
      <c r="H48" s="10"/>
    </row>
    <row r="49" spans="2:8">
      <c r="B49" s="1">
        <f t="shared" si="3"/>
        <v>230</v>
      </c>
      <c r="C49" s="23">
        <v>235</v>
      </c>
      <c r="D49" s="1">
        <f t="shared" si="0"/>
        <v>235</v>
      </c>
      <c r="E49" s="1">
        <f>COUNTIF(Donnees_SIG!G:G,Classes_detaillees!D49)</f>
        <v>19</v>
      </c>
      <c r="F49" s="12">
        <f t="shared" si="1"/>
        <v>10</v>
      </c>
      <c r="G49" s="12">
        <f t="shared" si="2"/>
        <v>10</v>
      </c>
      <c r="H49" s="10"/>
    </row>
    <row r="50" spans="2:8">
      <c r="B50" s="1">
        <f t="shared" si="3"/>
        <v>235</v>
      </c>
      <c r="C50" s="23">
        <v>240</v>
      </c>
      <c r="D50" s="1">
        <f t="shared" si="0"/>
        <v>240</v>
      </c>
      <c r="E50" s="1">
        <f>COUNTIF(Donnees_SIG!G:G,Classes_detaillees!D50)</f>
        <v>14</v>
      </c>
      <c r="F50" s="12">
        <f t="shared" si="1"/>
        <v>10</v>
      </c>
      <c r="G50" s="12">
        <f t="shared" si="2"/>
        <v>10</v>
      </c>
      <c r="H50" s="10"/>
    </row>
    <row r="51" spans="2:8">
      <c r="B51" s="1">
        <f t="shared" si="3"/>
        <v>240</v>
      </c>
      <c r="C51" s="23">
        <v>245</v>
      </c>
      <c r="D51" s="1">
        <f t="shared" si="0"/>
        <v>245</v>
      </c>
      <c r="E51" s="1">
        <f>COUNTIF(Donnees_SIG!G:G,Classes_detaillees!D51)</f>
        <v>17</v>
      </c>
      <c r="F51" s="12">
        <f t="shared" si="1"/>
        <v>10</v>
      </c>
      <c r="G51" s="12">
        <f t="shared" si="2"/>
        <v>10</v>
      </c>
      <c r="H51" s="10"/>
    </row>
    <row r="52" spans="2:8">
      <c r="B52" s="1">
        <f t="shared" si="3"/>
        <v>245</v>
      </c>
      <c r="C52" s="23">
        <v>250</v>
      </c>
      <c r="D52" s="1">
        <f t="shared" si="0"/>
        <v>250</v>
      </c>
      <c r="E52" s="1">
        <f>COUNTIF(Donnees_SIG!G:G,Classes_detaillees!D52)</f>
        <v>10</v>
      </c>
      <c r="F52" s="12">
        <f t="shared" si="1"/>
        <v>10</v>
      </c>
      <c r="G52" s="12">
        <f t="shared" si="2"/>
        <v>10</v>
      </c>
      <c r="H52" s="10"/>
    </row>
    <row r="53" spans="2:8">
      <c r="B53" s="1">
        <f t="shared" si="3"/>
        <v>250</v>
      </c>
      <c r="C53" s="23">
        <v>255</v>
      </c>
      <c r="D53" s="1">
        <f t="shared" si="0"/>
        <v>255</v>
      </c>
      <c r="E53" s="1">
        <f>COUNTIF(Donnees_SIG!G:G,Classes_detaillees!D53)</f>
        <v>9</v>
      </c>
      <c r="F53" s="12">
        <f t="shared" si="1"/>
        <v>10</v>
      </c>
      <c r="G53" s="12">
        <f t="shared" si="2"/>
        <v>10</v>
      </c>
      <c r="H53" s="10"/>
    </row>
    <row r="54" spans="2:8">
      <c r="B54" s="1">
        <f t="shared" si="3"/>
        <v>255</v>
      </c>
      <c r="C54" s="23">
        <v>260</v>
      </c>
      <c r="D54" s="1">
        <f t="shared" si="0"/>
        <v>260</v>
      </c>
      <c r="E54" s="1">
        <f>COUNTIF(Donnees_SIG!G:G,Classes_detaillees!D54)</f>
        <v>7</v>
      </c>
      <c r="F54" s="12">
        <f t="shared" si="1"/>
        <v>10</v>
      </c>
      <c r="G54" s="12">
        <f t="shared" si="2"/>
        <v>10</v>
      </c>
      <c r="H54" s="10"/>
    </row>
    <row r="55" spans="2:8">
      <c r="B55" s="1">
        <f t="shared" si="3"/>
        <v>260</v>
      </c>
      <c r="C55" s="23">
        <v>265</v>
      </c>
      <c r="D55" s="1">
        <f t="shared" si="0"/>
        <v>265</v>
      </c>
      <c r="E55" s="1">
        <f>COUNTIF(Donnees_SIG!G:G,Classes_detaillees!D55)</f>
        <v>8</v>
      </c>
      <c r="F55" s="12">
        <f t="shared" si="1"/>
        <v>10</v>
      </c>
      <c r="G55" s="12">
        <f t="shared" si="2"/>
        <v>10</v>
      </c>
      <c r="H55" s="10"/>
    </row>
    <row r="56" spans="2:8">
      <c r="B56" s="1">
        <f t="shared" si="3"/>
        <v>265</v>
      </c>
      <c r="C56" s="23">
        <v>270</v>
      </c>
      <c r="D56" s="1">
        <f t="shared" si="0"/>
        <v>270</v>
      </c>
      <c r="E56" s="1">
        <f>COUNTIF(Donnees_SIG!G:G,Classes_detaillees!D56)</f>
        <v>10</v>
      </c>
      <c r="F56" s="12">
        <f t="shared" si="1"/>
        <v>10</v>
      </c>
      <c r="G56" s="12">
        <f t="shared" si="2"/>
        <v>10</v>
      </c>
    </row>
    <row r="57" spans="2:8">
      <c r="B57" s="1">
        <f t="shared" si="3"/>
        <v>270</v>
      </c>
      <c r="C57" s="23">
        <v>275</v>
      </c>
      <c r="D57" s="1">
        <f t="shared" si="0"/>
        <v>275</v>
      </c>
      <c r="E57" s="1">
        <f>COUNTIF(Donnees_SIG!G:G,Classes_detaillees!D57)</f>
        <v>9</v>
      </c>
      <c r="F57" s="12">
        <f t="shared" si="1"/>
        <v>10</v>
      </c>
      <c r="G57" s="12">
        <f t="shared" si="2"/>
        <v>10</v>
      </c>
    </row>
    <row r="58" spans="2:8">
      <c r="B58" s="1">
        <f t="shared" si="3"/>
        <v>275</v>
      </c>
      <c r="C58" s="23">
        <v>280</v>
      </c>
      <c r="D58" s="1">
        <f t="shared" si="0"/>
        <v>280</v>
      </c>
      <c r="E58" s="1">
        <f>COUNTIF(Donnees_SIG!G:G,Classes_detaillees!D58)</f>
        <v>2</v>
      </c>
      <c r="F58" s="12">
        <f t="shared" si="1"/>
        <v>10</v>
      </c>
      <c r="G58" s="12">
        <f t="shared" si="2"/>
        <v>10</v>
      </c>
    </row>
    <row r="59" spans="2:8">
      <c r="B59" s="1">
        <f t="shared" si="3"/>
        <v>280</v>
      </c>
      <c r="C59" s="23">
        <v>285</v>
      </c>
      <c r="D59" s="1">
        <f t="shared" si="0"/>
        <v>285</v>
      </c>
      <c r="E59" s="1">
        <f>COUNTIF(Donnees_SIG!G:G,Classes_detaillees!D59)</f>
        <v>11</v>
      </c>
      <c r="F59" s="12">
        <f t="shared" si="1"/>
        <v>10</v>
      </c>
      <c r="G59" s="12">
        <f t="shared" si="2"/>
        <v>10</v>
      </c>
    </row>
    <row r="60" spans="2:8">
      <c r="B60" s="1">
        <f t="shared" si="3"/>
        <v>285</v>
      </c>
      <c r="C60" s="23">
        <v>290</v>
      </c>
      <c r="D60" s="1">
        <f t="shared" si="0"/>
        <v>290</v>
      </c>
      <c r="E60" s="1">
        <f>COUNTIF(Donnees_SIG!G:G,Classes_detaillees!D60)</f>
        <v>11</v>
      </c>
      <c r="F60" s="12">
        <f t="shared" si="1"/>
        <v>10</v>
      </c>
      <c r="G60" s="12">
        <f t="shared" si="2"/>
        <v>10</v>
      </c>
    </row>
    <row r="61" spans="2:8">
      <c r="B61" s="1">
        <f t="shared" si="3"/>
        <v>290</v>
      </c>
      <c r="C61" s="23">
        <v>295</v>
      </c>
      <c r="D61" s="1">
        <f t="shared" si="0"/>
        <v>295</v>
      </c>
      <c r="E61" s="1">
        <f>COUNTIF(Donnees_SIG!G:G,Classes_detaillees!D61)</f>
        <v>6</v>
      </c>
      <c r="F61" s="12">
        <f t="shared" si="1"/>
        <v>10</v>
      </c>
      <c r="G61" s="12">
        <f t="shared" si="2"/>
        <v>10</v>
      </c>
    </row>
    <row r="62" spans="2:8">
      <c r="B62" s="1">
        <f t="shared" si="3"/>
        <v>295</v>
      </c>
      <c r="C62" s="23">
        <v>300</v>
      </c>
      <c r="D62" s="1">
        <f t="shared" si="0"/>
        <v>300</v>
      </c>
      <c r="E62" s="1">
        <f>COUNTIF(Donnees_SIG!G:G,Classes_detaillees!D62)</f>
        <v>4</v>
      </c>
      <c r="F62" s="12">
        <f t="shared" si="1"/>
        <v>10</v>
      </c>
      <c r="G62" s="12">
        <f t="shared" si="2"/>
        <v>10</v>
      </c>
    </row>
    <row r="63" spans="2:8">
      <c r="B63" s="1">
        <f t="shared" si="3"/>
        <v>300</v>
      </c>
      <c r="C63" s="23">
        <v>305</v>
      </c>
      <c r="D63" s="1">
        <f t="shared" si="0"/>
        <v>305</v>
      </c>
      <c r="E63" s="1">
        <f>COUNTIF(Donnees_SIG!G:G,Classes_detaillees!D63)</f>
        <v>8</v>
      </c>
      <c r="F63" s="12">
        <f t="shared" si="1"/>
        <v>10</v>
      </c>
      <c r="G63" s="12">
        <f t="shared" si="2"/>
        <v>10</v>
      </c>
    </row>
    <row r="64" spans="2:8">
      <c r="B64" s="1">
        <f t="shared" si="3"/>
        <v>305</v>
      </c>
      <c r="C64" s="23">
        <v>310</v>
      </c>
      <c r="D64" s="1">
        <f t="shared" si="0"/>
        <v>310</v>
      </c>
      <c r="E64" s="1">
        <f>COUNTIF(Donnees_SIG!G:G,Classes_detaillees!D64)</f>
        <v>5</v>
      </c>
      <c r="F64" s="12">
        <f t="shared" si="1"/>
        <v>10</v>
      </c>
      <c r="G64" s="12">
        <f t="shared" si="2"/>
        <v>10</v>
      </c>
    </row>
    <row r="65" spans="2:7">
      <c r="B65" s="1">
        <f t="shared" si="3"/>
        <v>310</v>
      </c>
      <c r="C65" s="23">
        <v>315</v>
      </c>
      <c r="D65" s="1">
        <f t="shared" si="0"/>
        <v>315</v>
      </c>
      <c r="E65" s="1">
        <f>COUNTIF(Donnees_SIG!G:G,Classes_detaillees!D65)</f>
        <v>1</v>
      </c>
      <c r="F65" s="12">
        <f t="shared" si="1"/>
        <v>10</v>
      </c>
      <c r="G65" s="12">
        <f t="shared" si="2"/>
        <v>10</v>
      </c>
    </row>
    <row r="66" spans="2:7">
      <c r="B66" s="1">
        <f t="shared" si="3"/>
        <v>315</v>
      </c>
      <c r="C66" s="23">
        <v>320</v>
      </c>
      <c r="D66" s="1">
        <f t="shared" si="0"/>
        <v>320</v>
      </c>
      <c r="E66" s="1">
        <f>COUNTIF(Donnees_SIG!G:G,Classes_detaillees!D66)</f>
        <v>6</v>
      </c>
      <c r="F66" s="12">
        <f t="shared" si="1"/>
        <v>10</v>
      </c>
      <c r="G66" s="12">
        <f t="shared" si="2"/>
        <v>10</v>
      </c>
    </row>
    <row r="67" spans="2:7">
      <c r="B67" s="1">
        <f t="shared" ref="B67:B130" si="4">C66</f>
        <v>320</v>
      </c>
      <c r="C67" s="23">
        <v>325</v>
      </c>
      <c r="D67" s="1">
        <f t="shared" si="0"/>
        <v>325</v>
      </c>
      <c r="E67" s="1">
        <f>COUNTIF(Donnees_SIG!G:G,Classes_detaillees!D67)</f>
        <v>3</v>
      </c>
      <c r="F67" s="12">
        <f t="shared" si="1"/>
        <v>10</v>
      </c>
      <c r="G67" s="12">
        <f t="shared" si="2"/>
        <v>10</v>
      </c>
    </row>
    <row r="68" spans="2:7">
      <c r="B68" s="1">
        <f t="shared" si="4"/>
        <v>325</v>
      </c>
      <c r="C68" s="23">
        <v>330</v>
      </c>
      <c r="D68" s="1">
        <f t="shared" ref="D68:D131" si="5">C68</f>
        <v>330</v>
      </c>
      <c r="E68" s="1">
        <f>COUNTIF(Donnees_SIG!G:G,Classes_detaillees!D68)</f>
        <v>1</v>
      </c>
      <c r="F68" s="12">
        <f t="shared" ref="F68:F131" si="6">IF(C68/$K$27&gt;=$K$29,$K$29,ROUNDDOWN(C68/$K$27,0))</f>
        <v>10</v>
      </c>
      <c r="G68" s="12">
        <f t="shared" ref="G68:G131" si="7">IF(B68/$K$27&gt;=$K$29,$K$29,ROUNDDOWN(B68/$K$27,0))</f>
        <v>10</v>
      </c>
    </row>
    <row r="69" spans="2:7">
      <c r="B69" s="1">
        <f t="shared" si="4"/>
        <v>330</v>
      </c>
      <c r="C69" s="23">
        <v>335</v>
      </c>
      <c r="D69" s="1">
        <f t="shared" si="5"/>
        <v>335</v>
      </c>
      <c r="E69" s="1">
        <f>COUNTIF(Donnees_SIG!G:G,Classes_detaillees!D69)</f>
        <v>3</v>
      </c>
      <c r="F69" s="12">
        <f t="shared" si="6"/>
        <v>10</v>
      </c>
      <c r="G69" s="12">
        <f t="shared" si="7"/>
        <v>10</v>
      </c>
    </row>
    <row r="70" spans="2:7">
      <c r="B70" s="1">
        <f t="shared" si="4"/>
        <v>335</v>
      </c>
      <c r="C70" s="23">
        <v>340</v>
      </c>
      <c r="D70" s="1">
        <f t="shared" si="5"/>
        <v>340</v>
      </c>
      <c r="E70" s="1">
        <f>COUNTIF(Donnees_SIG!G:G,Classes_detaillees!D70)</f>
        <v>6</v>
      </c>
      <c r="F70" s="12">
        <f t="shared" si="6"/>
        <v>10</v>
      </c>
      <c r="G70" s="12">
        <f t="shared" si="7"/>
        <v>10</v>
      </c>
    </row>
    <row r="71" spans="2:7">
      <c r="B71" s="1">
        <f t="shared" si="4"/>
        <v>340</v>
      </c>
      <c r="C71" s="23">
        <v>345</v>
      </c>
      <c r="D71" s="1">
        <f t="shared" si="5"/>
        <v>345</v>
      </c>
      <c r="E71" s="1">
        <f>COUNTIF(Donnees_SIG!G:G,Classes_detaillees!D71)</f>
        <v>10</v>
      </c>
      <c r="F71" s="12">
        <f t="shared" si="6"/>
        <v>10</v>
      </c>
      <c r="G71" s="12">
        <f t="shared" si="7"/>
        <v>10</v>
      </c>
    </row>
    <row r="72" spans="2:7">
      <c r="B72" s="1">
        <f t="shared" si="4"/>
        <v>345</v>
      </c>
      <c r="C72" s="23">
        <v>350</v>
      </c>
      <c r="D72" s="1">
        <f t="shared" si="5"/>
        <v>350</v>
      </c>
      <c r="E72" s="1">
        <f>COUNTIF(Donnees_SIG!G:G,Classes_detaillees!D72)</f>
        <v>11</v>
      </c>
      <c r="F72" s="12">
        <f t="shared" si="6"/>
        <v>10</v>
      </c>
      <c r="G72" s="12">
        <f t="shared" si="7"/>
        <v>10</v>
      </c>
    </row>
    <row r="73" spans="2:7">
      <c r="B73" s="1">
        <f t="shared" si="4"/>
        <v>350</v>
      </c>
      <c r="C73" s="23">
        <v>355</v>
      </c>
      <c r="D73" s="1">
        <f t="shared" si="5"/>
        <v>355</v>
      </c>
      <c r="E73" s="1">
        <f>COUNTIF(Donnees_SIG!G:G,Classes_detaillees!D73)</f>
        <v>2</v>
      </c>
      <c r="F73" s="12">
        <f t="shared" si="6"/>
        <v>10</v>
      </c>
      <c r="G73" s="12">
        <f t="shared" si="7"/>
        <v>10</v>
      </c>
    </row>
    <row r="74" spans="2:7">
      <c r="B74" s="1">
        <f t="shared" si="4"/>
        <v>355</v>
      </c>
      <c r="C74" s="23">
        <v>360</v>
      </c>
      <c r="D74" s="1">
        <f t="shared" si="5"/>
        <v>360</v>
      </c>
      <c r="E74" s="1">
        <f>COUNTIF(Donnees_SIG!G:G,Classes_detaillees!D74)</f>
        <v>7</v>
      </c>
      <c r="F74" s="12">
        <f t="shared" si="6"/>
        <v>10</v>
      </c>
      <c r="G74" s="12">
        <f t="shared" si="7"/>
        <v>10</v>
      </c>
    </row>
    <row r="75" spans="2:7">
      <c r="B75" s="1">
        <f t="shared" si="4"/>
        <v>360</v>
      </c>
      <c r="C75" s="23">
        <v>365</v>
      </c>
      <c r="D75" s="1">
        <f t="shared" si="5"/>
        <v>365</v>
      </c>
      <c r="E75" s="1">
        <f>COUNTIF(Donnees_SIG!G:G,Classes_detaillees!D75)</f>
        <v>4</v>
      </c>
      <c r="F75" s="12">
        <f t="shared" si="6"/>
        <v>10</v>
      </c>
      <c r="G75" s="12">
        <f t="shared" si="7"/>
        <v>10</v>
      </c>
    </row>
    <row r="76" spans="2:7">
      <c r="B76" s="1">
        <f t="shared" si="4"/>
        <v>365</v>
      </c>
      <c r="C76" s="23">
        <v>370</v>
      </c>
      <c r="D76" s="1">
        <f t="shared" si="5"/>
        <v>370</v>
      </c>
      <c r="E76" s="1">
        <f>COUNTIF(Donnees_SIG!G:G,Classes_detaillees!D76)</f>
        <v>5</v>
      </c>
      <c r="F76" s="12">
        <f t="shared" si="6"/>
        <v>10</v>
      </c>
      <c r="G76" s="12">
        <f t="shared" si="7"/>
        <v>10</v>
      </c>
    </row>
    <row r="77" spans="2:7">
      <c r="B77" s="1">
        <f t="shared" si="4"/>
        <v>370</v>
      </c>
      <c r="C77" s="23">
        <v>375</v>
      </c>
      <c r="D77" s="1">
        <f t="shared" si="5"/>
        <v>375</v>
      </c>
      <c r="E77" s="1">
        <f>COUNTIF(Donnees_SIG!G:G,Classes_detaillees!D77)</f>
        <v>0</v>
      </c>
      <c r="F77" s="12">
        <f t="shared" si="6"/>
        <v>10</v>
      </c>
      <c r="G77" s="12">
        <f t="shared" si="7"/>
        <v>10</v>
      </c>
    </row>
    <row r="78" spans="2:7">
      <c r="B78" s="1">
        <f t="shared" si="4"/>
        <v>375</v>
      </c>
      <c r="C78" s="23">
        <v>380</v>
      </c>
      <c r="D78" s="1">
        <f t="shared" si="5"/>
        <v>380</v>
      </c>
      <c r="E78" s="1">
        <f>COUNTIF(Donnees_SIG!G:G,Classes_detaillees!D78)</f>
        <v>4</v>
      </c>
      <c r="F78" s="12">
        <f t="shared" si="6"/>
        <v>10</v>
      </c>
      <c r="G78" s="12">
        <f t="shared" si="7"/>
        <v>10</v>
      </c>
    </row>
    <row r="79" spans="2:7">
      <c r="B79" s="1">
        <f t="shared" si="4"/>
        <v>380</v>
      </c>
      <c r="C79" s="23">
        <v>385</v>
      </c>
      <c r="D79" s="1">
        <f t="shared" si="5"/>
        <v>385</v>
      </c>
      <c r="E79" s="1">
        <f>COUNTIF(Donnees_SIG!G:G,Classes_detaillees!D79)</f>
        <v>1</v>
      </c>
      <c r="F79" s="12">
        <f t="shared" si="6"/>
        <v>10</v>
      </c>
      <c r="G79" s="12">
        <f t="shared" si="7"/>
        <v>10</v>
      </c>
    </row>
    <row r="80" spans="2:7">
      <c r="B80" s="1">
        <f t="shared" si="4"/>
        <v>385</v>
      </c>
      <c r="C80" s="23">
        <v>390</v>
      </c>
      <c r="D80" s="1">
        <f t="shared" si="5"/>
        <v>390</v>
      </c>
      <c r="E80" s="1">
        <f>COUNTIF(Donnees_SIG!G:G,Classes_detaillees!D80)</f>
        <v>3</v>
      </c>
      <c r="F80" s="12">
        <f t="shared" si="6"/>
        <v>10</v>
      </c>
      <c r="G80" s="12">
        <f t="shared" si="7"/>
        <v>10</v>
      </c>
    </row>
    <row r="81" spans="2:7">
      <c r="B81" s="1">
        <f t="shared" si="4"/>
        <v>390</v>
      </c>
      <c r="C81" s="23">
        <v>395</v>
      </c>
      <c r="D81" s="1">
        <f t="shared" si="5"/>
        <v>395</v>
      </c>
      <c r="E81" s="1">
        <f>COUNTIF(Donnees_SIG!G:G,Classes_detaillees!D81)</f>
        <v>1</v>
      </c>
      <c r="F81" s="12">
        <f t="shared" si="6"/>
        <v>10</v>
      </c>
      <c r="G81" s="12">
        <f t="shared" si="7"/>
        <v>10</v>
      </c>
    </row>
    <row r="82" spans="2:7">
      <c r="B82" s="1">
        <f t="shared" si="4"/>
        <v>395</v>
      </c>
      <c r="C82" s="23">
        <v>400</v>
      </c>
      <c r="D82" s="1">
        <f t="shared" si="5"/>
        <v>400</v>
      </c>
      <c r="E82" s="1">
        <f>COUNTIF(Donnees_SIG!G:G,Classes_detaillees!D82)</f>
        <v>1</v>
      </c>
      <c r="F82" s="12">
        <f t="shared" si="6"/>
        <v>10</v>
      </c>
      <c r="G82" s="12">
        <f t="shared" si="7"/>
        <v>10</v>
      </c>
    </row>
    <row r="83" spans="2:7">
      <c r="B83" s="1">
        <f t="shared" si="4"/>
        <v>400</v>
      </c>
      <c r="C83" s="23">
        <v>405</v>
      </c>
      <c r="D83" s="1">
        <f t="shared" si="5"/>
        <v>405</v>
      </c>
      <c r="E83" s="1">
        <f>COUNTIF(Donnees_SIG!G:G,Classes_detaillees!D83)</f>
        <v>3</v>
      </c>
      <c r="F83" s="12">
        <f t="shared" si="6"/>
        <v>10</v>
      </c>
      <c r="G83" s="12">
        <f t="shared" si="7"/>
        <v>10</v>
      </c>
    </row>
    <row r="84" spans="2:7">
      <c r="B84" s="1">
        <f t="shared" si="4"/>
        <v>405</v>
      </c>
      <c r="C84" s="23">
        <v>410</v>
      </c>
      <c r="D84" s="1">
        <f t="shared" si="5"/>
        <v>410</v>
      </c>
      <c r="E84" s="1">
        <f>COUNTIF(Donnees_SIG!G:G,Classes_detaillees!D84)</f>
        <v>1</v>
      </c>
      <c r="F84" s="12">
        <f t="shared" si="6"/>
        <v>10</v>
      </c>
      <c r="G84" s="12">
        <f t="shared" si="7"/>
        <v>10</v>
      </c>
    </row>
    <row r="85" spans="2:7">
      <c r="B85" s="1">
        <f t="shared" si="4"/>
        <v>410</v>
      </c>
      <c r="C85" s="23">
        <v>415</v>
      </c>
      <c r="D85" s="1">
        <f t="shared" si="5"/>
        <v>415</v>
      </c>
      <c r="E85" s="1">
        <f>COUNTIF(Donnees_SIG!G:G,Classes_detaillees!D85)</f>
        <v>2</v>
      </c>
      <c r="F85" s="12">
        <f t="shared" si="6"/>
        <v>10</v>
      </c>
      <c r="G85" s="12">
        <f t="shared" si="7"/>
        <v>10</v>
      </c>
    </row>
    <row r="86" spans="2:7">
      <c r="B86" s="1">
        <f t="shared" si="4"/>
        <v>415</v>
      </c>
      <c r="C86" s="23">
        <v>420</v>
      </c>
      <c r="D86" s="1">
        <f t="shared" si="5"/>
        <v>420</v>
      </c>
      <c r="E86" s="1">
        <f>COUNTIF(Donnees_SIG!G:G,Classes_detaillees!D86)</f>
        <v>2</v>
      </c>
      <c r="F86" s="12">
        <f t="shared" si="6"/>
        <v>10</v>
      </c>
      <c r="G86" s="12">
        <f t="shared" si="7"/>
        <v>10</v>
      </c>
    </row>
    <row r="87" spans="2:7">
      <c r="B87" s="1">
        <f t="shared" si="4"/>
        <v>420</v>
      </c>
      <c r="C87" s="23">
        <v>425</v>
      </c>
      <c r="D87" s="1">
        <f t="shared" si="5"/>
        <v>425</v>
      </c>
      <c r="E87" s="1">
        <f>COUNTIF(Donnees_SIG!G:G,Classes_detaillees!D87)</f>
        <v>1</v>
      </c>
      <c r="F87" s="12">
        <f t="shared" si="6"/>
        <v>10</v>
      </c>
      <c r="G87" s="12">
        <f t="shared" si="7"/>
        <v>10</v>
      </c>
    </row>
    <row r="88" spans="2:7">
      <c r="B88" s="1">
        <f t="shared" si="4"/>
        <v>425</v>
      </c>
      <c r="C88" s="23">
        <v>430</v>
      </c>
      <c r="D88" s="1">
        <f t="shared" si="5"/>
        <v>430</v>
      </c>
      <c r="E88" s="1">
        <f>COUNTIF(Donnees_SIG!G:G,Classes_detaillees!D88)</f>
        <v>2</v>
      </c>
      <c r="F88" s="12">
        <f t="shared" si="6"/>
        <v>10</v>
      </c>
      <c r="G88" s="12">
        <f t="shared" si="7"/>
        <v>10</v>
      </c>
    </row>
    <row r="89" spans="2:7">
      <c r="B89" s="1">
        <f t="shared" si="4"/>
        <v>430</v>
      </c>
      <c r="C89" s="23">
        <v>435</v>
      </c>
      <c r="D89" s="1">
        <f t="shared" si="5"/>
        <v>435</v>
      </c>
      <c r="E89" s="1">
        <f>COUNTIF(Donnees_SIG!G:G,Classes_detaillees!D89)</f>
        <v>2</v>
      </c>
      <c r="F89" s="12">
        <f t="shared" si="6"/>
        <v>10</v>
      </c>
      <c r="G89" s="12">
        <f t="shared" si="7"/>
        <v>10</v>
      </c>
    </row>
    <row r="90" spans="2:7">
      <c r="B90" s="1">
        <f t="shared" si="4"/>
        <v>435</v>
      </c>
      <c r="C90" s="23">
        <v>440</v>
      </c>
      <c r="D90" s="1">
        <f t="shared" si="5"/>
        <v>440</v>
      </c>
      <c r="E90" s="1">
        <f>COUNTIF(Donnees_SIG!G:G,Classes_detaillees!D90)</f>
        <v>2</v>
      </c>
      <c r="F90" s="12">
        <f t="shared" si="6"/>
        <v>10</v>
      </c>
      <c r="G90" s="12">
        <f t="shared" si="7"/>
        <v>10</v>
      </c>
    </row>
    <row r="91" spans="2:7">
      <c r="B91" s="1">
        <f t="shared" si="4"/>
        <v>440</v>
      </c>
      <c r="C91" s="23">
        <v>445</v>
      </c>
      <c r="D91" s="1">
        <f t="shared" si="5"/>
        <v>445</v>
      </c>
      <c r="E91" s="1">
        <f>COUNTIF(Donnees_SIG!G:G,Classes_detaillees!D91)</f>
        <v>2</v>
      </c>
      <c r="F91" s="12">
        <f t="shared" si="6"/>
        <v>10</v>
      </c>
      <c r="G91" s="12">
        <f t="shared" si="7"/>
        <v>10</v>
      </c>
    </row>
    <row r="92" spans="2:7">
      <c r="B92" s="1">
        <f t="shared" si="4"/>
        <v>445</v>
      </c>
      <c r="C92" s="23">
        <v>450</v>
      </c>
      <c r="D92" s="1">
        <f t="shared" si="5"/>
        <v>450</v>
      </c>
      <c r="E92" s="1">
        <f>COUNTIF(Donnees_SIG!G:G,Classes_detaillees!D92)</f>
        <v>0</v>
      </c>
      <c r="F92" s="12">
        <f t="shared" si="6"/>
        <v>10</v>
      </c>
      <c r="G92" s="12">
        <f t="shared" si="7"/>
        <v>10</v>
      </c>
    </row>
    <row r="93" spans="2:7">
      <c r="B93" s="1">
        <f t="shared" si="4"/>
        <v>450</v>
      </c>
      <c r="C93" s="23">
        <v>455</v>
      </c>
      <c r="D93" s="1">
        <f t="shared" si="5"/>
        <v>455</v>
      </c>
      <c r="E93" s="1">
        <f>COUNTIF(Donnees_SIG!G:G,Classes_detaillees!D93)</f>
        <v>2</v>
      </c>
      <c r="F93" s="12">
        <f t="shared" si="6"/>
        <v>10</v>
      </c>
      <c r="G93" s="12">
        <f t="shared" si="7"/>
        <v>10</v>
      </c>
    </row>
    <row r="94" spans="2:7">
      <c r="B94" s="1">
        <f t="shared" si="4"/>
        <v>455</v>
      </c>
      <c r="C94" s="23">
        <v>460</v>
      </c>
      <c r="D94" s="1">
        <f t="shared" si="5"/>
        <v>460</v>
      </c>
      <c r="E94" s="1">
        <f>COUNTIF(Donnees_SIG!G:G,Classes_detaillees!D94)</f>
        <v>4</v>
      </c>
      <c r="F94" s="12">
        <f t="shared" si="6"/>
        <v>10</v>
      </c>
      <c r="G94" s="12">
        <f t="shared" si="7"/>
        <v>10</v>
      </c>
    </row>
    <row r="95" spans="2:7">
      <c r="B95" s="1">
        <f t="shared" si="4"/>
        <v>460</v>
      </c>
      <c r="C95" s="23">
        <v>465</v>
      </c>
      <c r="D95" s="1">
        <f t="shared" si="5"/>
        <v>465</v>
      </c>
      <c r="E95" s="1">
        <f>COUNTIF(Donnees_SIG!G:G,Classes_detaillees!D95)</f>
        <v>1</v>
      </c>
      <c r="F95" s="12">
        <f t="shared" si="6"/>
        <v>10</v>
      </c>
      <c r="G95" s="12">
        <f t="shared" si="7"/>
        <v>10</v>
      </c>
    </row>
    <row r="96" spans="2:7">
      <c r="B96" s="1">
        <f t="shared" si="4"/>
        <v>465</v>
      </c>
      <c r="C96" s="23">
        <v>470</v>
      </c>
      <c r="D96" s="1">
        <f t="shared" si="5"/>
        <v>470</v>
      </c>
      <c r="E96" s="1">
        <f>COUNTIF(Donnees_SIG!G:G,Classes_detaillees!D96)</f>
        <v>0</v>
      </c>
      <c r="F96" s="12">
        <f t="shared" si="6"/>
        <v>10</v>
      </c>
      <c r="G96" s="12">
        <f t="shared" si="7"/>
        <v>10</v>
      </c>
    </row>
    <row r="97" spans="2:7">
      <c r="B97" s="1">
        <f t="shared" si="4"/>
        <v>470</v>
      </c>
      <c r="C97" s="23">
        <v>475</v>
      </c>
      <c r="D97" s="1">
        <f t="shared" si="5"/>
        <v>475</v>
      </c>
      <c r="E97" s="1">
        <f>COUNTIF(Donnees_SIG!G:G,Classes_detaillees!D97)</f>
        <v>0</v>
      </c>
      <c r="F97" s="12">
        <f t="shared" si="6"/>
        <v>10</v>
      </c>
      <c r="G97" s="12">
        <f t="shared" si="7"/>
        <v>10</v>
      </c>
    </row>
    <row r="98" spans="2:7">
      <c r="B98" s="1">
        <f t="shared" si="4"/>
        <v>475</v>
      </c>
      <c r="C98" s="23">
        <v>480</v>
      </c>
      <c r="D98" s="1">
        <f t="shared" si="5"/>
        <v>480</v>
      </c>
      <c r="E98" s="1">
        <f>COUNTIF(Donnees_SIG!G:G,Classes_detaillees!D98)</f>
        <v>0</v>
      </c>
      <c r="F98" s="12">
        <f t="shared" si="6"/>
        <v>10</v>
      </c>
      <c r="G98" s="12">
        <f t="shared" si="7"/>
        <v>10</v>
      </c>
    </row>
    <row r="99" spans="2:7">
      <c r="B99" s="1">
        <f t="shared" si="4"/>
        <v>480</v>
      </c>
      <c r="C99" s="23">
        <v>485</v>
      </c>
      <c r="D99" s="1">
        <f t="shared" si="5"/>
        <v>485</v>
      </c>
      <c r="E99" s="1">
        <f>COUNTIF(Donnees_SIG!G:G,Classes_detaillees!D99)</f>
        <v>0</v>
      </c>
      <c r="F99" s="12">
        <f t="shared" si="6"/>
        <v>10</v>
      </c>
      <c r="G99" s="12">
        <f t="shared" si="7"/>
        <v>10</v>
      </c>
    </row>
    <row r="100" spans="2:7">
      <c r="B100" s="1">
        <f t="shared" si="4"/>
        <v>485</v>
      </c>
      <c r="C100" s="23">
        <v>490</v>
      </c>
      <c r="D100" s="1">
        <f t="shared" si="5"/>
        <v>490</v>
      </c>
      <c r="E100" s="1">
        <f>COUNTIF(Donnees_SIG!G:G,Classes_detaillees!D100)</f>
        <v>1</v>
      </c>
      <c r="F100" s="12">
        <f t="shared" si="6"/>
        <v>10</v>
      </c>
      <c r="G100" s="12">
        <f t="shared" si="7"/>
        <v>10</v>
      </c>
    </row>
    <row r="101" spans="2:7">
      <c r="B101" s="1">
        <f t="shared" si="4"/>
        <v>490</v>
      </c>
      <c r="C101" s="23">
        <v>495</v>
      </c>
      <c r="D101" s="1">
        <f t="shared" si="5"/>
        <v>495</v>
      </c>
      <c r="E101" s="1">
        <f>COUNTIF(Donnees_SIG!G:G,Classes_detaillees!D101)</f>
        <v>0</v>
      </c>
      <c r="F101" s="12">
        <f t="shared" si="6"/>
        <v>10</v>
      </c>
      <c r="G101" s="12">
        <f t="shared" si="7"/>
        <v>10</v>
      </c>
    </row>
    <row r="102" spans="2:7">
      <c r="B102" s="1">
        <f t="shared" si="4"/>
        <v>495</v>
      </c>
      <c r="C102" s="23">
        <v>500</v>
      </c>
      <c r="D102" s="1">
        <f t="shared" si="5"/>
        <v>500</v>
      </c>
      <c r="E102" s="1">
        <f>COUNTIF(Donnees_SIG!G:G,Classes_detaillees!D102)</f>
        <v>4</v>
      </c>
      <c r="F102" s="12">
        <f t="shared" si="6"/>
        <v>10</v>
      </c>
      <c r="G102" s="12">
        <f t="shared" si="7"/>
        <v>10</v>
      </c>
    </row>
    <row r="103" spans="2:7">
      <c r="B103" s="1">
        <f t="shared" si="4"/>
        <v>500</v>
      </c>
      <c r="C103" s="23">
        <v>505</v>
      </c>
      <c r="D103" s="1">
        <f t="shared" si="5"/>
        <v>505</v>
      </c>
      <c r="E103" s="1">
        <f>COUNTIF(Donnees_SIG!G:G,Classes_detaillees!D103)</f>
        <v>1</v>
      </c>
      <c r="F103" s="12">
        <f t="shared" si="6"/>
        <v>10</v>
      </c>
      <c r="G103" s="12">
        <f t="shared" si="7"/>
        <v>10</v>
      </c>
    </row>
    <row r="104" spans="2:7">
      <c r="B104" s="1">
        <f t="shared" si="4"/>
        <v>505</v>
      </c>
      <c r="C104" s="23">
        <v>510</v>
      </c>
      <c r="D104" s="1">
        <f t="shared" si="5"/>
        <v>510</v>
      </c>
      <c r="E104" s="1">
        <f>COUNTIF(Donnees_SIG!G:G,Classes_detaillees!D104)</f>
        <v>1</v>
      </c>
      <c r="F104" s="12">
        <f t="shared" si="6"/>
        <v>10</v>
      </c>
      <c r="G104" s="12">
        <f t="shared" si="7"/>
        <v>10</v>
      </c>
    </row>
    <row r="105" spans="2:7">
      <c r="B105" s="1">
        <f t="shared" si="4"/>
        <v>510</v>
      </c>
      <c r="C105" s="23">
        <v>515</v>
      </c>
      <c r="D105" s="1">
        <f t="shared" si="5"/>
        <v>515</v>
      </c>
      <c r="E105" s="1">
        <f>COUNTIF(Donnees_SIG!G:G,Classes_detaillees!D105)</f>
        <v>1</v>
      </c>
      <c r="F105" s="12">
        <f t="shared" si="6"/>
        <v>10</v>
      </c>
      <c r="G105" s="12">
        <f t="shared" si="7"/>
        <v>10</v>
      </c>
    </row>
    <row r="106" spans="2:7">
      <c r="B106" s="1">
        <f t="shared" si="4"/>
        <v>515</v>
      </c>
      <c r="C106" s="23">
        <v>520</v>
      </c>
      <c r="D106" s="1">
        <f t="shared" si="5"/>
        <v>520</v>
      </c>
      <c r="E106" s="1">
        <f>COUNTIF(Donnees_SIG!G:G,Classes_detaillees!D106)</f>
        <v>1</v>
      </c>
      <c r="F106" s="12">
        <f t="shared" si="6"/>
        <v>10</v>
      </c>
      <c r="G106" s="12">
        <f t="shared" si="7"/>
        <v>10</v>
      </c>
    </row>
    <row r="107" spans="2:7">
      <c r="B107" s="1">
        <f t="shared" si="4"/>
        <v>520</v>
      </c>
      <c r="C107" s="23">
        <v>525</v>
      </c>
      <c r="D107" s="1">
        <f t="shared" si="5"/>
        <v>525</v>
      </c>
      <c r="E107" s="1">
        <f>COUNTIF(Donnees_SIG!G:G,Classes_detaillees!D107)</f>
        <v>1</v>
      </c>
      <c r="F107" s="12">
        <f t="shared" si="6"/>
        <v>10</v>
      </c>
      <c r="G107" s="12">
        <f t="shared" si="7"/>
        <v>10</v>
      </c>
    </row>
    <row r="108" spans="2:7">
      <c r="B108" s="1">
        <f t="shared" si="4"/>
        <v>525</v>
      </c>
      <c r="C108" s="23">
        <v>530</v>
      </c>
      <c r="D108" s="1">
        <f t="shared" si="5"/>
        <v>530</v>
      </c>
      <c r="E108" s="1">
        <f>COUNTIF(Donnees_SIG!G:G,Classes_detaillees!D108)</f>
        <v>1</v>
      </c>
      <c r="F108" s="12">
        <f t="shared" si="6"/>
        <v>10</v>
      </c>
      <c r="G108" s="12">
        <f t="shared" si="7"/>
        <v>10</v>
      </c>
    </row>
    <row r="109" spans="2:7">
      <c r="B109" s="1">
        <f t="shared" si="4"/>
        <v>530</v>
      </c>
      <c r="C109" s="23">
        <v>535</v>
      </c>
      <c r="D109" s="1">
        <f t="shared" si="5"/>
        <v>535</v>
      </c>
      <c r="E109" s="1">
        <f>COUNTIF(Donnees_SIG!G:G,Classes_detaillees!D109)</f>
        <v>0</v>
      </c>
      <c r="F109" s="12">
        <f t="shared" si="6"/>
        <v>10</v>
      </c>
      <c r="G109" s="12">
        <f t="shared" si="7"/>
        <v>10</v>
      </c>
    </row>
    <row r="110" spans="2:7">
      <c r="B110" s="1">
        <f t="shared" si="4"/>
        <v>535</v>
      </c>
      <c r="C110" s="23">
        <v>540</v>
      </c>
      <c r="D110" s="1">
        <f t="shared" si="5"/>
        <v>540</v>
      </c>
      <c r="E110" s="1">
        <f>COUNTIF(Donnees_SIG!G:G,Classes_detaillees!D110)</f>
        <v>2</v>
      </c>
      <c r="F110" s="12">
        <f t="shared" si="6"/>
        <v>10</v>
      </c>
      <c r="G110" s="12">
        <f t="shared" si="7"/>
        <v>10</v>
      </c>
    </row>
    <row r="111" spans="2:7">
      <c r="B111" s="1">
        <f t="shared" si="4"/>
        <v>540</v>
      </c>
      <c r="C111" s="23">
        <v>545</v>
      </c>
      <c r="D111" s="1">
        <f t="shared" si="5"/>
        <v>545</v>
      </c>
      <c r="E111" s="1">
        <f>COUNTIF(Donnees_SIG!G:G,Classes_detaillees!D111)</f>
        <v>1</v>
      </c>
      <c r="F111" s="12">
        <f t="shared" si="6"/>
        <v>10</v>
      </c>
      <c r="G111" s="12">
        <f t="shared" si="7"/>
        <v>10</v>
      </c>
    </row>
    <row r="112" spans="2:7">
      <c r="B112" s="1">
        <f t="shared" si="4"/>
        <v>545</v>
      </c>
      <c r="C112" s="23">
        <v>550</v>
      </c>
      <c r="D112" s="1">
        <f t="shared" si="5"/>
        <v>550</v>
      </c>
      <c r="E112" s="1">
        <f>COUNTIF(Donnees_SIG!G:G,Classes_detaillees!D112)</f>
        <v>2</v>
      </c>
      <c r="F112" s="12">
        <f t="shared" si="6"/>
        <v>10</v>
      </c>
      <c r="G112" s="12">
        <f t="shared" si="7"/>
        <v>10</v>
      </c>
    </row>
    <row r="113" spans="2:7">
      <c r="B113" s="1">
        <f t="shared" si="4"/>
        <v>550</v>
      </c>
      <c r="C113" s="23">
        <v>555</v>
      </c>
      <c r="D113" s="1">
        <f t="shared" si="5"/>
        <v>555</v>
      </c>
      <c r="E113" s="1">
        <f>COUNTIF(Donnees_SIG!G:G,Classes_detaillees!D113)</f>
        <v>0</v>
      </c>
      <c r="F113" s="12">
        <f t="shared" si="6"/>
        <v>10</v>
      </c>
      <c r="G113" s="12">
        <f t="shared" si="7"/>
        <v>10</v>
      </c>
    </row>
    <row r="114" spans="2:7">
      <c r="B114" s="1">
        <f t="shared" si="4"/>
        <v>555</v>
      </c>
      <c r="C114" s="23">
        <v>560</v>
      </c>
      <c r="D114" s="1">
        <f t="shared" si="5"/>
        <v>560</v>
      </c>
      <c r="E114" s="1">
        <f>COUNTIF(Donnees_SIG!G:G,Classes_detaillees!D114)</f>
        <v>0</v>
      </c>
      <c r="F114" s="12">
        <f t="shared" si="6"/>
        <v>10</v>
      </c>
      <c r="G114" s="12">
        <f t="shared" si="7"/>
        <v>10</v>
      </c>
    </row>
    <row r="115" spans="2:7">
      <c r="B115" s="1">
        <f t="shared" si="4"/>
        <v>560</v>
      </c>
      <c r="C115" s="23">
        <v>565</v>
      </c>
      <c r="D115" s="1">
        <f t="shared" si="5"/>
        <v>565</v>
      </c>
      <c r="E115" s="1">
        <f>COUNTIF(Donnees_SIG!G:G,Classes_detaillees!D115)</f>
        <v>0</v>
      </c>
      <c r="F115" s="12">
        <f t="shared" si="6"/>
        <v>10</v>
      </c>
      <c r="G115" s="12">
        <f t="shared" si="7"/>
        <v>10</v>
      </c>
    </row>
    <row r="116" spans="2:7">
      <c r="B116" s="1">
        <f t="shared" si="4"/>
        <v>565</v>
      </c>
      <c r="C116" s="23">
        <v>570</v>
      </c>
      <c r="D116" s="1">
        <f t="shared" si="5"/>
        <v>570</v>
      </c>
      <c r="E116" s="1">
        <f>COUNTIF(Donnees_SIG!G:G,Classes_detaillees!D116)</f>
        <v>0</v>
      </c>
      <c r="F116" s="12">
        <f t="shared" si="6"/>
        <v>10</v>
      </c>
      <c r="G116" s="12">
        <f t="shared" si="7"/>
        <v>10</v>
      </c>
    </row>
    <row r="117" spans="2:7">
      <c r="B117" s="1">
        <f t="shared" si="4"/>
        <v>570</v>
      </c>
      <c r="C117" s="23">
        <v>575</v>
      </c>
      <c r="D117" s="1">
        <f t="shared" si="5"/>
        <v>575</v>
      </c>
      <c r="E117" s="1">
        <f>COUNTIF(Donnees_SIG!G:G,Classes_detaillees!D117)</f>
        <v>0</v>
      </c>
      <c r="F117" s="12">
        <f t="shared" si="6"/>
        <v>10</v>
      </c>
      <c r="G117" s="12">
        <f t="shared" si="7"/>
        <v>10</v>
      </c>
    </row>
    <row r="118" spans="2:7">
      <c r="B118" s="1">
        <f t="shared" si="4"/>
        <v>575</v>
      </c>
      <c r="C118" s="23">
        <v>580</v>
      </c>
      <c r="D118" s="1">
        <f t="shared" si="5"/>
        <v>580</v>
      </c>
      <c r="E118" s="1">
        <f>COUNTIF(Donnees_SIG!G:G,Classes_detaillees!D118)</f>
        <v>1</v>
      </c>
      <c r="F118" s="12">
        <f t="shared" si="6"/>
        <v>10</v>
      </c>
      <c r="G118" s="12">
        <f t="shared" si="7"/>
        <v>10</v>
      </c>
    </row>
    <row r="119" spans="2:7">
      <c r="B119" s="1">
        <f t="shared" si="4"/>
        <v>580</v>
      </c>
      <c r="C119" s="23">
        <v>585</v>
      </c>
      <c r="D119" s="1">
        <f t="shared" si="5"/>
        <v>585</v>
      </c>
      <c r="E119" s="1">
        <f>COUNTIF(Donnees_SIG!G:G,Classes_detaillees!D119)</f>
        <v>0</v>
      </c>
      <c r="F119" s="12">
        <f t="shared" si="6"/>
        <v>10</v>
      </c>
      <c r="G119" s="12">
        <f t="shared" si="7"/>
        <v>10</v>
      </c>
    </row>
    <row r="120" spans="2:7">
      <c r="B120" s="1">
        <f t="shared" si="4"/>
        <v>585</v>
      </c>
      <c r="C120" s="23">
        <v>590</v>
      </c>
      <c r="D120" s="1">
        <f t="shared" si="5"/>
        <v>590</v>
      </c>
      <c r="E120" s="1">
        <f>COUNTIF(Donnees_SIG!G:G,Classes_detaillees!D120)</f>
        <v>0</v>
      </c>
      <c r="F120" s="12">
        <f t="shared" si="6"/>
        <v>10</v>
      </c>
      <c r="G120" s="12">
        <f t="shared" si="7"/>
        <v>10</v>
      </c>
    </row>
    <row r="121" spans="2:7">
      <c r="B121" s="1">
        <f t="shared" si="4"/>
        <v>590</v>
      </c>
      <c r="C121" s="23">
        <v>595</v>
      </c>
      <c r="D121" s="1">
        <f t="shared" si="5"/>
        <v>595</v>
      </c>
      <c r="E121" s="1">
        <f>COUNTIF(Donnees_SIG!G:G,Classes_detaillees!D121)</f>
        <v>2</v>
      </c>
      <c r="F121" s="12">
        <f t="shared" si="6"/>
        <v>10</v>
      </c>
      <c r="G121" s="12">
        <f t="shared" si="7"/>
        <v>10</v>
      </c>
    </row>
    <row r="122" spans="2:7">
      <c r="B122" s="1">
        <f t="shared" si="4"/>
        <v>595</v>
      </c>
      <c r="C122" s="23">
        <v>600</v>
      </c>
      <c r="D122" s="1">
        <f t="shared" si="5"/>
        <v>600</v>
      </c>
      <c r="E122" s="1">
        <f>COUNTIF(Donnees_SIG!G:G,Classes_detaillees!D122)</f>
        <v>0</v>
      </c>
      <c r="F122" s="12">
        <f t="shared" si="6"/>
        <v>10</v>
      </c>
      <c r="G122" s="12">
        <f t="shared" si="7"/>
        <v>10</v>
      </c>
    </row>
    <row r="123" spans="2:7">
      <c r="B123" s="1">
        <f t="shared" si="4"/>
        <v>600</v>
      </c>
      <c r="C123" s="23">
        <v>605</v>
      </c>
      <c r="D123" s="1">
        <f t="shared" si="5"/>
        <v>605</v>
      </c>
      <c r="E123" s="1">
        <f>COUNTIF(Donnees_SIG!G:G,Classes_detaillees!D123)</f>
        <v>0</v>
      </c>
      <c r="F123" s="12">
        <f t="shared" si="6"/>
        <v>10</v>
      </c>
      <c r="G123" s="12">
        <f t="shared" si="7"/>
        <v>10</v>
      </c>
    </row>
    <row r="124" spans="2:7">
      <c r="B124" s="1">
        <f t="shared" si="4"/>
        <v>605</v>
      </c>
      <c r="C124" s="23">
        <v>610</v>
      </c>
      <c r="D124" s="1">
        <f t="shared" si="5"/>
        <v>610</v>
      </c>
      <c r="E124" s="1">
        <f>COUNTIF(Donnees_SIG!G:G,Classes_detaillees!D124)</f>
        <v>2</v>
      </c>
      <c r="F124" s="12">
        <f t="shared" si="6"/>
        <v>10</v>
      </c>
      <c r="G124" s="12">
        <f t="shared" si="7"/>
        <v>10</v>
      </c>
    </row>
    <row r="125" spans="2:7">
      <c r="B125" s="1">
        <f t="shared" si="4"/>
        <v>610</v>
      </c>
      <c r="C125" s="23">
        <v>615</v>
      </c>
      <c r="D125" s="1">
        <f t="shared" si="5"/>
        <v>615</v>
      </c>
      <c r="E125" s="1">
        <f>COUNTIF(Donnees_SIG!G:G,Classes_detaillees!D125)</f>
        <v>0</v>
      </c>
      <c r="F125" s="12">
        <f t="shared" si="6"/>
        <v>10</v>
      </c>
      <c r="G125" s="12">
        <f t="shared" si="7"/>
        <v>10</v>
      </c>
    </row>
    <row r="126" spans="2:7">
      <c r="B126" s="1">
        <f t="shared" si="4"/>
        <v>615</v>
      </c>
      <c r="C126" s="23">
        <v>620</v>
      </c>
      <c r="D126" s="1">
        <f t="shared" si="5"/>
        <v>620</v>
      </c>
      <c r="E126" s="1">
        <f>COUNTIF(Donnees_SIG!G:G,Classes_detaillees!D126)</f>
        <v>2</v>
      </c>
      <c r="F126" s="12">
        <f t="shared" si="6"/>
        <v>10</v>
      </c>
      <c r="G126" s="12">
        <f t="shared" si="7"/>
        <v>10</v>
      </c>
    </row>
    <row r="127" spans="2:7">
      <c r="B127" s="1">
        <f t="shared" si="4"/>
        <v>620</v>
      </c>
      <c r="C127" s="23">
        <v>625</v>
      </c>
      <c r="D127" s="1">
        <f t="shared" si="5"/>
        <v>625</v>
      </c>
      <c r="E127" s="1">
        <f>COUNTIF(Donnees_SIG!G:G,Classes_detaillees!D127)</f>
        <v>0</v>
      </c>
      <c r="F127" s="12">
        <f t="shared" si="6"/>
        <v>10</v>
      </c>
      <c r="G127" s="12">
        <f t="shared" si="7"/>
        <v>10</v>
      </c>
    </row>
    <row r="128" spans="2:7">
      <c r="B128" s="1">
        <f t="shared" si="4"/>
        <v>625</v>
      </c>
      <c r="C128" s="23">
        <v>630</v>
      </c>
      <c r="D128" s="1">
        <f t="shared" si="5"/>
        <v>630</v>
      </c>
      <c r="E128" s="1">
        <f>COUNTIF(Donnees_SIG!G:G,Classes_detaillees!D128)</f>
        <v>1</v>
      </c>
      <c r="F128" s="12">
        <f t="shared" si="6"/>
        <v>10</v>
      </c>
      <c r="G128" s="12">
        <f t="shared" si="7"/>
        <v>10</v>
      </c>
    </row>
    <row r="129" spans="2:7">
      <c r="B129" s="1">
        <f t="shared" si="4"/>
        <v>630</v>
      </c>
      <c r="C129" s="23">
        <v>635</v>
      </c>
      <c r="D129" s="1">
        <f t="shared" si="5"/>
        <v>635</v>
      </c>
      <c r="E129" s="1">
        <f>COUNTIF(Donnees_SIG!G:G,Classes_detaillees!D129)</f>
        <v>0</v>
      </c>
      <c r="F129" s="12">
        <f t="shared" si="6"/>
        <v>10</v>
      </c>
      <c r="G129" s="12">
        <f t="shared" si="7"/>
        <v>10</v>
      </c>
    </row>
    <row r="130" spans="2:7">
      <c r="B130" s="1">
        <f t="shared" si="4"/>
        <v>635</v>
      </c>
      <c r="C130" s="23">
        <v>640</v>
      </c>
      <c r="D130" s="1">
        <f t="shared" si="5"/>
        <v>640</v>
      </c>
      <c r="E130" s="1">
        <f>COUNTIF(Donnees_SIG!G:G,Classes_detaillees!D130)</f>
        <v>0</v>
      </c>
      <c r="F130" s="12">
        <f t="shared" si="6"/>
        <v>10</v>
      </c>
      <c r="G130" s="12">
        <f t="shared" si="7"/>
        <v>10</v>
      </c>
    </row>
    <row r="131" spans="2:7">
      <c r="B131" s="1">
        <f t="shared" ref="B131:B194" si="8">C130</f>
        <v>640</v>
      </c>
      <c r="C131" s="23">
        <v>645</v>
      </c>
      <c r="D131" s="1">
        <f t="shared" si="5"/>
        <v>645</v>
      </c>
      <c r="E131" s="1">
        <f>COUNTIF(Donnees_SIG!G:G,Classes_detaillees!D131)</f>
        <v>1</v>
      </c>
      <c r="F131" s="12">
        <f t="shared" si="6"/>
        <v>10</v>
      </c>
      <c r="G131" s="12">
        <f t="shared" si="7"/>
        <v>10</v>
      </c>
    </row>
    <row r="132" spans="2:7">
      <c r="B132" s="1">
        <f t="shared" si="8"/>
        <v>645</v>
      </c>
      <c r="C132" s="23">
        <v>650</v>
      </c>
      <c r="D132" s="1">
        <f t="shared" ref="D132:D195" si="9">C132</f>
        <v>650</v>
      </c>
      <c r="E132" s="1">
        <f>COUNTIF(Donnees_SIG!G:G,Classes_detaillees!D132)</f>
        <v>4</v>
      </c>
      <c r="F132" s="12">
        <f t="shared" ref="F132:F195" si="10">IF(C132/$K$27&gt;=$K$29,$K$29,ROUNDDOWN(C132/$K$27,0))</f>
        <v>10</v>
      </c>
      <c r="G132" s="12">
        <f t="shared" ref="G132:G195" si="11">IF(B132/$K$27&gt;=$K$29,$K$29,ROUNDDOWN(B132/$K$27,0))</f>
        <v>10</v>
      </c>
    </row>
    <row r="133" spans="2:7">
      <c r="B133" s="1">
        <f t="shared" si="8"/>
        <v>650</v>
      </c>
      <c r="C133" s="23">
        <v>655</v>
      </c>
      <c r="D133" s="1">
        <f t="shared" si="9"/>
        <v>655</v>
      </c>
      <c r="E133" s="1">
        <f>COUNTIF(Donnees_SIG!G:G,Classes_detaillees!D133)</f>
        <v>1</v>
      </c>
      <c r="F133" s="12">
        <f t="shared" si="10"/>
        <v>10</v>
      </c>
      <c r="G133" s="12">
        <f t="shared" si="11"/>
        <v>10</v>
      </c>
    </row>
    <row r="134" spans="2:7">
      <c r="B134" s="1">
        <f t="shared" si="8"/>
        <v>655</v>
      </c>
      <c r="C134" s="23">
        <v>660</v>
      </c>
      <c r="D134" s="1">
        <f t="shared" si="9"/>
        <v>660</v>
      </c>
      <c r="E134" s="1">
        <f>COUNTIF(Donnees_SIG!G:G,Classes_detaillees!D134)</f>
        <v>1</v>
      </c>
      <c r="F134" s="12">
        <f t="shared" si="10"/>
        <v>10</v>
      </c>
      <c r="G134" s="12">
        <f t="shared" si="11"/>
        <v>10</v>
      </c>
    </row>
    <row r="135" spans="2:7">
      <c r="B135" s="1">
        <f t="shared" si="8"/>
        <v>660</v>
      </c>
      <c r="C135" s="23">
        <v>665</v>
      </c>
      <c r="D135" s="1">
        <f t="shared" si="9"/>
        <v>665</v>
      </c>
      <c r="E135" s="1">
        <f>COUNTIF(Donnees_SIG!G:G,Classes_detaillees!D135)</f>
        <v>0</v>
      </c>
      <c r="F135" s="12">
        <f t="shared" si="10"/>
        <v>10</v>
      </c>
      <c r="G135" s="12">
        <f t="shared" si="11"/>
        <v>10</v>
      </c>
    </row>
    <row r="136" spans="2:7">
      <c r="B136" s="1">
        <f t="shared" si="8"/>
        <v>665</v>
      </c>
      <c r="C136" s="23">
        <v>670</v>
      </c>
      <c r="D136" s="1">
        <f t="shared" si="9"/>
        <v>670</v>
      </c>
      <c r="E136" s="1">
        <f>COUNTIF(Donnees_SIG!G:G,Classes_detaillees!D136)</f>
        <v>1</v>
      </c>
      <c r="F136" s="12">
        <f t="shared" si="10"/>
        <v>10</v>
      </c>
      <c r="G136" s="12">
        <f t="shared" si="11"/>
        <v>10</v>
      </c>
    </row>
    <row r="137" spans="2:7">
      <c r="B137" s="1">
        <f t="shared" si="8"/>
        <v>670</v>
      </c>
      <c r="C137" s="23">
        <v>675</v>
      </c>
      <c r="D137" s="1">
        <f t="shared" si="9"/>
        <v>675</v>
      </c>
      <c r="E137" s="1">
        <f>COUNTIF(Donnees_SIG!G:G,Classes_detaillees!D137)</f>
        <v>0</v>
      </c>
      <c r="F137" s="12">
        <f t="shared" si="10"/>
        <v>10</v>
      </c>
      <c r="G137" s="12">
        <f t="shared" si="11"/>
        <v>10</v>
      </c>
    </row>
    <row r="138" spans="2:7">
      <c r="B138" s="1">
        <f t="shared" si="8"/>
        <v>675</v>
      </c>
      <c r="C138" s="23">
        <v>680</v>
      </c>
      <c r="D138" s="1">
        <f t="shared" si="9"/>
        <v>680</v>
      </c>
      <c r="E138" s="1">
        <f>COUNTIF(Donnees_SIG!G:G,Classes_detaillees!D138)</f>
        <v>0</v>
      </c>
      <c r="F138" s="12">
        <f t="shared" si="10"/>
        <v>10</v>
      </c>
      <c r="G138" s="12">
        <f t="shared" si="11"/>
        <v>10</v>
      </c>
    </row>
    <row r="139" spans="2:7">
      <c r="B139" s="1">
        <f t="shared" si="8"/>
        <v>680</v>
      </c>
      <c r="C139" s="23">
        <v>685</v>
      </c>
      <c r="D139" s="1">
        <f t="shared" si="9"/>
        <v>685</v>
      </c>
      <c r="E139" s="1">
        <f>COUNTIF(Donnees_SIG!G:G,Classes_detaillees!D139)</f>
        <v>1</v>
      </c>
      <c r="F139" s="12">
        <f t="shared" si="10"/>
        <v>10</v>
      </c>
      <c r="G139" s="12">
        <f t="shared" si="11"/>
        <v>10</v>
      </c>
    </row>
    <row r="140" spans="2:7">
      <c r="B140" s="1">
        <f t="shared" si="8"/>
        <v>685</v>
      </c>
      <c r="C140" s="23">
        <v>690</v>
      </c>
      <c r="D140" s="1">
        <f t="shared" si="9"/>
        <v>690</v>
      </c>
      <c r="E140" s="1">
        <f>COUNTIF(Donnees_SIG!G:G,Classes_detaillees!D140)</f>
        <v>0</v>
      </c>
      <c r="F140" s="12">
        <f t="shared" si="10"/>
        <v>10</v>
      </c>
      <c r="G140" s="12">
        <f t="shared" si="11"/>
        <v>10</v>
      </c>
    </row>
    <row r="141" spans="2:7">
      <c r="B141" s="1">
        <f t="shared" si="8"/>
        <v>690</v>
      </c>
      <c r="C141" s="23">
        <v>695</v>
      </c>
      <c r="D141" s="1">
        <f t="shared" si="9"/>
        <v>695</v>
      </c>
      <c r="E141" s="1">
        <f>COUNTIF(Donnees_SIG!G:G,Classes_detaillees!D141)</f>
        <v>0</v>
      </c>
      <c r="F141" s="12">
        <f t="shared" si="10"/>
        <v>10</v>
      </c>
      <c r="G141" s="12">
        <f t="shared" si="11"/>
        <v>10</v>
      </c>
    </row>
    <row r="142" spans="2:7">
      <c r="B142" s="1">
        <f t="shared" si="8"/>
        <v>695</v>
      </c>
      <c r="C142" s="23">
        <v>700</v>
      </c>
      <c r="D142" s="1">
        <f t="shared" si="9"/>
        <v>700</v>
      </c>
      <c r="E142" s="1">
        <f>COUNTIF(Donnees_SIG!G:G,Classes_detaillees!D142)</f>
        <v>1</v>
      </c>
      <c r="F142" s="12">
        <f t="shared" si="10"/>
        <v>10</v>
      </c>
      <c r="G142" s="12">
        <f t="shared" si="11"/>
        <v>10</v>
      </c>
    </row>
    <row r="143" spans="2:7">
      <c r="B143" s="1">
        <f t="shared" si="8"/>
        <v>700</v>
      </c>
      <c r="C143" s="23">
        <v>705</v>
      </c>
      <c r="D143" s="1">
        <f t="shared" si="9"/>
        <v>705</v>
      </c>
      <c r="E143" s="1">
        <f>COUNTIF(Donnees_SIG!G:G,Classes_detaillees!D143)</f>
        <v>0</v>
      </c>
      <c r="F143" s="12">
        <f t="shared" si="10"/>
        <v>10</v>
      </c>
      <c r="G143" s="12">
        <f t="shared" si="11"/>
        <v>10</v>
      </c>
    </row>
    <row r="144" spans="2:7">
      <c r="B144" s="1">
        <f t="shared" si="8"/>
        <v>705</v>
      </c>
      <c r="C144" s="23">
        <v>710</v>
      </c>
      <c r="D144" s="1">
        <f t="shared" si="9"/>
        <v>710</v>
      </c>
      <c r="E144" s="1">
        <f>COUNTIF(Donnees_SIG!G:G,Classes_detaillees!D144)</f>
        <v>0</v>
      </c>
      <c r="F144" s="12">
        <f t="shared" si="10"/>
        <v>10</v>
      </c>
      <c r="G144" s="12">
        <f t="shared" si="11"/>
        <v>10</v>
      </c>
    </row>
    <row r="145" spans="2:7">
      <c r="B145" s="1">
        <f t="shared" si="8"/>
        <v>710</v>
      </c>
      <c r="C145" s="23">
        <v>715</v>
      </c>
      <c r="D145" s="1">
        <f t="shared" si="9"/>
        <v>715</v>
      </c>
      <c r="E145" s="1">
        <f>COUNTIF(Donnees_SIG!G:G,Classes_detaillees!D145)</f>
        <v>0</v>
      </c>
      <c r="F145" s="12">
        <f t="shared" si="10"/>
        <v>10</v>
      </c>
      <c r="G145" s="12">
        <f t="shared" si="11"/>
        <v>10</v>
      </c>
    </row>
    <row r="146" spans="2:7">
      <c r="B146" s="1">
        <f t="shared" si="8"/>
        <v>715</v>
      </c>
      <c r="C146" s="23">
        <v>720</v>
      </c>
      <c r="D146" s="1">
        <f t="shared" si="9"/>
        <v>720</v>
      </c>
      <c r="E146" s="1">
        <f>COUNTIF(Donnees_SIG!G:G,Classes_detaillees!D146)</f>
        <v>1</v>
      </c>
      <c r="F146" s="12">
        <f t="shared" si="10"/>
        <v>10</v>
      </c>
      <c r="G146" s="12">
        <f t="shared" si="11"/>
        <v>10</v>
      </c>
    </row>
    <row r="147" spans="2:7">
      <c r="B147" s="1">
        <f t="shared" si="8"/>
        <v>720</v>
      </c>
      <c r="C147" s="23">
        <v>725</v>
      </c>
      <c r="D147" s="1">
        <f t="shared" si="9"/>
        <v>725</v>
      </c>
      <c r="E147" s="1">
        <f>COUNTIF(Donnees_SIG!G:G,Classes_detaillees!D147)</f>
        <v>1</v>
      </c>
      <c r="F147" s="12">
        <f t="shared" si="10"/>
        <v>10</v>
      </c>
      <c r="G147" s="12">
        <f t="shared" si="11"/>
        <v>10</v>
      </c>
    </row>
    <row r="148" spans="2:7">
      <c r="B148" s="1">
        <f t="shared" si="8"/>
        <v>725</v>
      </c>
      <c r="C148" s="23">
        <v>730</v>
      </c>
      <c r="D148" s="1">
        <f t="shared" si="9"/>
        <v>730</v>
      </c>
      <c r="E148" s="1">
        <f>COUNTIF(Donnees_SIG!G:G,Classes_detaillees!D148)</f>
        <v>0</v>
      </c>
      <c r="F148" s="12">
        <f t="shared" si="10"/>
        <v>10</v>
      </c>
      <c r="G148" s="12">
        <f t="shared" si="11"/>
        <v>10</v>
      </c>
    </row>
    <row r="149" spans="2:7">
      <c r="B149" s="1">
        <f t="shared" si="8"/>
        <v>730</v>
      </c>
      <c r="C149" s="23">
        <v>735</v>
      </c>
      <c r="D149" s="1">
        <f t="shared" si="9"/>
        <v>735</v>
      </c>
      <c r="E149" s="1">
        <f>COUNTIF(Donnees_SIG!G:G,Classes_detaillees!D149)</f>
        <v>0</v>
      </c>
      <c r="F149" s="12">
        <f t="shared" si="10"/>
        <v>10</v>
      </c>
      <c r="G149" s="12">
        <f t="shared" si="11"/>
        <v>10</v>
      </c>
    </row>
    <row r="150" spans="2:7">
      <c r="B150" s="1">
        <f t="shared" si="8"/>
        <v>735</v>
      </c>
      <c r="C150" s="23">
        <v>740</v>
      </c>
      <c r="D150" s="1">
        <f t="shared" si="9"/>
        <v>740</v>
      </c>
      <c r="E150" s="1">
        <f>COUNTIF(Donnees_SIG!G:G,Classes_detaillees!D150)</f>
        <v>0</v>
      </c>
      <c r="F150" s="12">
        <f t="shared" si="10"/>
        <v>10</v>
      </c>
      <c r="G150" s="12">
        <f t="shared" si="11"/>
        <v>10</v>
      </c>
    </row>
    <row r="151" spans="2:7">
      <c r="B151" s="1">
        <f t="shared" si="8"/>
        <v>740</v>
      </c>
      <c r="C151" s="23">
        <v>745</v>
      </c>
      <c r="D151" s="1">
        <f t="shared" si="9"/>
        <v>745</v>
      </c>
      <c r="E151" s="1">
        <f>COUNTIF(Donnees_SIG!G:G,Classes_detaillees!D151)</f>
        <v>0</v>
      </c>
      <c r="F151" s="12">
        <f t="shared" si="10"/>
        <v>10</v>
      </c>
      <c r="G151" s="12">
        <f t="shared" si="11"/>
        <v>10</v>
      </c>
    </row>
    <row r="152" spans="2:7">
      <c r="B152" s="1">
        <f t="shared" si="8"/>
        <v>745</v>
      </c>
      <c r="C152" s="23">
        <v>750</v>
      </c>
      <c r="D152" s="1">
        <f t="shared" si="9"/>
        <v>750</v>
      </c>
      <c r="E152" s="1">
        <f>COUNTIF(Donnees_SIG!G:G,Classes_detaillees!D152)</f>
        <v>0</v>
      </c>
      <c r="F152" s="12">
        <f t="shared" si="10"/>
        <v>10</v>
      </c>
      <c r="G152" s="12">
        <f t="shared" si="11"/>
        <v>10</v>
      </c>
    </row>
    <row r="153" spans="2:7">
      <c r="B153" s="1">
        <f t="shared" si="8"/>
        <v>750</v>
      </c>
      <c r="C153" s="23">
        <v>755</v>
      </c>
      <c r="D153" s="1">
        <f t="shared" si="9"/>
        <v>755</v>
      </c>
      <c r="E153" s="1">
        <f>COUNTIF(Donnees_SIG!G:G,Classes_detaillees!D153)</f>
        <v>0</v>
      </c>
      <c r="F153" s="12">
        <f t="shared" si="10"/>
        <v>10</v>
      </c>
      <c r="G153" s="12">
        <f t="shared" si="11"/>
        <v>10</v>
      </c>
    </row>
    <row r="154" spans="2:7">
      <c r="B154" s="1">
        <f t="shared" si="8"/>
        <v>755</v>
      </c>
      <c r="C154" s="23">
        <v>760</v>
      </c>
      <c r="D154" s="1">
        <f t="shared" si="9"/>
        <v>760</v>
      </c>
      <c r="E154" s="1">
        <f>COUNTIF(Donnees_SIG!G:G,Classes_detaillees!D154)</f>
        <v>0</v>
      </c>
      <c r="F154" s="12">
        <f t="shared" si="10"/>
        <v>10</v>
      </c>
      <c r="G154" s="12">
        <f t="shared" si="11"/>
        <v>10</v>
      </c>
    </row>
    <row r="155" spans="2:7">
      <c r="B155" s="1">
        <f t="shared" si="8"/>
        <v>760</v>
      </c>
      <c r="C155" s="23">
        <v>765</v>
      </c>
      <c r="D155" s="1">
        <f t="shared" si="9"/>
        <v>765</v>
      </c>
      <c r="E155" s="1">
        <f>COUNTIF(Donnees_SIG!G:G,Classes_detaillees!D155)</f>
        <v>0</v>
      </c>
      <c r="F155" s="12">
        <f t="shared" si="10"/>
        <v>10</v>
      </c>
      <c r="G155" s="12">
        <f t="shared" si="11"/>
        <v>10</v>
      </c>
    </row>
    <row r="156" spans="2:7">
      <c r="B156" s="1">
        <f t="shared" si="8"/>
        <v>765</v>
      </c>
      <c r="C156" s="23">
        <v>770</v>
      </c>
      <c r="D156" s="1">
        <f t="shared" si="9"/>
        <v>770</v>
      </c>
      <c r="E156" s="1">
        <f>COUNTIF(Donnees_SIG!G:G,Classes_detaillees!D156)</f>
        <v>1</v>
      </c>
      <c r="F156" s="12">
        <f t="shared" si="10"/>
        <v>10</v>
      </c>
      <c r="G156" s="12">
        <f t="shared" si="11"/>
        <v>10</v>
      </c>
    </row>
    <row r="157" spans="2:7">
      <c r="B157" s="1">
        <f t="shared" si="8"/>
        <v>770</v>
      </c>
      <c r="C157" s="23">
        <v>775</v>
      </c>
      <c r="D157" s="1">
        <f t="shared" si="9"/>
        <v>775</v>
      </c>
      <c r="E157" s="1">
        <f>COUNTIF(Donnees_SIG!G:G,Classes_detaillees!D157)</f>
        <v>0</v>
      </c>
      <c r="F157" s="12">
        <f t="shared" si="10"/>
        <v>10</v>
      </c>
      <c r="G157" s="12">
        <f t="shared" si="11"/>
        <v>10</v>
      </c>
    </row>
    <row r="158" spans="2:7">
      <c r="B158" s="1">
        <f t="shared" si="8"/>
        <v>775</v>
      </c>
      <c r="C158" s="23">
        <v>780</v>
      </c>
      <c r="D158" s="1">
        <f t="shared" si="9"/>
        <v>780</v>
      </c>
      <c r="E158" s="1">
        <f>COUNTIF(Donnees_SIG!G:G,Classes_detaillees!D158)</f>
        <v>0</v>
      </c>
      <c r="F158" s="12">
        <f t="shared" si="10"/>
        <v>10</v>
      </c>
      <c r="G158" s="12">
        <f t="shared" si="11"/>
        <v>10</v>
      </c>
    </row>
    <row r="159" spans="2:7">
      <c r="B159" s="1">
        <f t="shared" si="8"/>
        <v>780</v>
      </c>
      <c r="C159" s="23">
        <v>785</v>
      </c>
      <c r="D159" s="1">
        <f t="shared" si="9"/>
        <v>785</v>
      </c>
      <c r="E159" s="1">
        <f>COUNTIF(Donnees_SIG!G:G,Classes_detaillees!D159)</f>
        <v>0</v>
      </c>
      <c r="F159" s="12">
        <f t="shared" si="10"/>
        <v>10</v>
      </c>
      <c r="G159" s="12">
        <f t="shared" si="11"/>
        <v>10</v>
      </c>
    </row>
    <row r="160" spans="2:7">
      <c r="B160" s="1">
        <f t="shared" si="8"/>
        <v>785</v>
      </c>
      <c r="C160" s="23">
        <v>790</v>
      </c>
      <c r="D160" s="1">
        <f t="shared" si="9"/>
        <v>790</v>
      </c>
      <c r="E160" s="1">
        <f>COUNTIF(Donnees_SIG!G:G,Classes_detaillees!D160)</f>
        <v>1</v>
      </c>
      <c r="F160" s="12">
        <f t="shared" si="10"/>
        <v>10</v>
      </c>
      <c r="G160" s="12">
        <f t="shared" si="11"/>
        <v>10</v>
      </c>
    </row>
    <row r="161" spans="2:7">
      <c r="B161" s="1">
        <f t="shared" si="8"/>
        <v>790</v>
      </c>
      <c r="C161" s="23">
        <v>795</v>
      </c>
      <c r="D161" s="1">
        <f t="shared" si="9"/>
        <v>795</v>
      </c>
      <c r="E161" s="1">
        <f>COUNTIF(Donnees_SIG!G:G,Classes_detaillees!D161)</f>
        <v>0</v>
      </c>
      <c r="F161" s="12">
        <f t="shared" si="10"/>
        <v>10</v>
      </c>
      <c r="G161" s="12">
        <f t="shared" si="11"/>
        <v>10</v>
      </c>
    </row>
    <row r="162" spans="2:7">
      <c r="B162" s="1">
        <f t="shared" si="8"/>
        <v>795</v>
      </c>
      <c r="C162" s="23">
        <v>800</v>
      </c>
      <c r="D162" s="1">
        <f t="shared" si="9"/>
        <v>800</v>
      </c>
      <c r="E162" s="1">
        <f>COUNTIF(Donnees_SIG!G:G,Classes_detaillees!D162)</f>
        <v>0</v>
      </c>
      <c r="F162" s="12">
        <f t="shared" si="10"/>
        <v>10</v>
      </c>
      <c r="G162" s="12">
        <f t="shared" si="11"/>
        <v>10</v>
      </c>
    </row>
    <row r="163" spans="2:7">
      <c r="B163" s="1">
        <f t="shared" si="8"/>
        <v>800</v>
      </c>
      <c r="C163" s="23">
        <v>805</v>
      </c>
      <c r="D163" s="1">
        <f t="shared" si="9"/>
        <v>805</v>
      </c>
      <c r="E163" s="1">
        <f>COUNTIF(Donnees_SIG!G:G,Classes_detaillees!D163)</f>
        <v>0</v>
      </c>
      <c r="F163" s="12">
        <f t="shared" si="10"/>
        <v>10</v>
      </c>
      <c r="G163" s="12">
        <f t="shared" si="11"/>
        <v>10</v>
      </c>
    </row>
    <row r="164" spans="2:7">
      <c r="B164" s="1">
        <f t="shared" si="8"/>
        <v>805</v>
      </c>
      <c r="C164" s="23">
        <v>810</v>
      </c>
      <c r="D164" s="1">
        <f t="shared" si="9"/>
        <v>810</v>
      </c>
      <c r="E164" s="1">
        <f>COUNTIF(Donnees_SIG!G:G,Classes_detaillees!D164)</f>
        <v>0</v>
      </c>
      <c r="F164" s="12">
        <f t="shared" si="10"/>
        <v>10</v>
      </c>
      <c r="G164" s="12">
        <f t="shared" si="11"/>
        <v>10</v>
      </c>
    </row>
    <row r="165" spans="2:7">
      <c r="B165" s="1">
        <f t="shared" si="8"/>
        <v>810</v>
      </c>
      <c r="C165" s="23">
        <v>815</v>
      </c>
      <c r="D165" s="1">
        <f t="shared" si="9"/>
        <v>815</v>
      </c>
      <c r="E165" s="1">
        <f>COUNTIF(Donnees_SIG!G:G,Classes_detaillees!D165)</f>
        <v>0</v>
      </c>
      <c r="F165" s="12">
        <f t="shared" si="10"/>
        <v>10</v>
      </c>
      <c r="G165" s="12">
        <f t="shared" si="11"/>
        <v>10</v>
      </c>
    </row>
    <row r="166" spans="2:7">
      <c r="B166" s="1">
        <f t="shared" si="8"/>
        <v>815</v>
      </c>
      <c r="C166" s="23">
        <v>820</v>
      </c>
      <c r="D166" s="1">
        <f t="shared" si="9"/>
        <v>820</v>
      </c>
      <c r="E166" s="1">
        <f>COUNTIF(Donnees_SIG!G:G,Classes_detaillees!D166)</f>
        <v>0</v>
      </c>
      <c r="F166" s="12">
        <f t="shared" si="10"/>
        <v>10</v>
      </c>
      <c r="G166" s="12">
        <f t="shared" si="11"/>
        <v>10</v>
      </c>
    </row>
    <row r="167" spans="2:7">
      <c r="B167" s="1">
        <f t="shared" si="8"/>
        <v>820</v>
      </c>
      <c r="C167" s="23">
        <v>825</v>
      </c>
      <c r="D167" s="1">
        <f t="shared" si="9"/>
        <v>825</v>
      </c>
      <c r="E167" s="1">
        <f>COUNTIF(Donnees_SIG!G:G,Classes_detaillees!D167)</f>
        <v>0</v>
      </c>
      <c r="F167" s="12">
        <f t="shared" si="10"/>
        <v>10</v>
      </c>
      <c r="G167" s="12">
        <f t="shared" si="11"/>
        <v>10</v>
      </c>
    </row>
    <row r="168" spans="2:7">
      <c r="B168" s="1">
        <f t="shared" si="8"/>
        <v>825</v>
      </c>
      <c r="C168" s="23">
        <v>830</v>
      </c>
      <c r="D168" s="1">
        <f t="shared" si="9"/>
        <v>830</v>
      </c>
      <c r="E168" s="1">
        <f>COUNTIF(Donnees_SIG!G:G,Classes_detaillees!D168)</f>
        <v>0</v>
      </c>
      <c r="F168" s="12">
        <f t="shared" si="10"/>
        <v>10</v>
      </c>
      <c r="G168" s="12">
        <f t="shared" si="11"/>
        <v>10</v>
      </c>
    </row>
    <row r="169" spans="2:7">
      <c r="B169" s="1">
        <f t="shared" si="8"/>
        <v>830</v>
      </c>
      <c r="C169" s="23">
        <v>835</v>
      </c>
      <c r="D169" s="1">
        <f t="shared" si="9"/>
        <v>835</v>
      </c>
      <c r="E169" s="1">
        <f>COUNTIF(Donnees_SIG!G:G,Classes_detaillees!D169)</f>
        <v>0</v>
      </c>
      <c r="F169" s="12">
        <f t="shared" si="10"/>
        <v>10</v>
      </c>
      <c r="G169" s="12">
        <f t="shared" si="11"/>
        <v>10</v>
      </c>
    </row>
    <row r="170" spans="2:7">
      <c r="B170" s="1">
        <f t="shared" si="8"/>
        <v>835</v>
      </c>
      <c r="C170" s="23">
        <v>840</v>
      </c>
      <c r="D170" s="1">
        <f t="shared" si="9"/>
        <v>840</v>
      </c>
      <c r="E170" s="1">
        <f>COUNTIF(Donnees_SIG!G:G,Classes_detaillees!D170)</f>
        <v>1</v>
      </c>
      <c r="F170" s="12">
        <f t="shared" si="10"/>
        <v>10</v>
      </c>
      <c r="G170" s="12">
        <f t="shared" si="11"/>
        <v>10</v>
      </c>
    </row>
    <row r="171" spans="2:7">
      <c r="B171" s="1">
        <f t="shared" si="8"/>
        <v>840</v>
      </c>
      <c r="C171" s="23">
        <v>845</v>
      </c>
      <c r="D171" s="1">
        <f t="shared" si="9"/>
        <v>845</v>
      </c>
      <c r="E171" s="1">
        <f>COUNTIF(Donnees_SIG!G:G,Classes_detaillees!D171)</f>
        <v>0</v>
      </c>
      <c r="F171" s="12">
        <f t="shared" si="10"/>
        <v>10</v>
      </c>
      <c r="G171" s="12">
        <f t="shared" si="11"/>
        <v>10</v>
      </c>
    </row>
    <row r="172" spans="2:7">
      <c r="B172" s="1">
        <f t="shared" si="8"/>
        <v>845</v>
      </c>
      <c r="C172" s="23">
        <v>850</v>
      </c>
      <c r="D172" s="1">
        <f t="shared" si="9"/>
        <v>850</v>
      </c>
      <c r="E172" s="1">
        <f>COUNTIF(Donnees_SIG!G:G,Classes_detaillees!D172)</f>
        <v>0</v>
      </c>
      <c r="F172" s="12">
        <f t="shared" si="10"/>
        <v>10</v>
      </c>
      <c r="G172" s="12">
        <f t="shared" si="11"/>
        <v>10</v>
      </c>
    </row>
    <row r="173" spans="2:7">
      <c r="B173" s="1">
        <f t="shared" si="8"/>
        <v>850</v>
      </c>
      <c r="C173" s="23">
        <v>855</v>
      </c>
      <c r="D173" s="1">
        <f t="shared" si="9"/>
        <v>855</v>
      </c>
      <c r="E173" s="1">
        <f>COUNTIF(Donnees_SIG!G:G,Classes_detaillees!D173)</f>
        <v>1</v>
      </c>
      <c r="F173" s="12">
        <f t="shared" si="10"/>
        <v>10</v>
      </c>
      <c r="G173" s="12">
        <f t="shared" si="11"/>
        <v>10</v>
      </c>
    </row>
    <row r="174" spans="2:7">
      <c r="B174" s="1">
        <f t="shared" si="8"/>
        <v>855</v>
      </c>
      <c r="C174" s="23">
        <v>860</v>
      </c>
      <c r="D174" s="1">
        <f t="shared" si="9"/>
        <v>860</v>
      </c>
      <c r="E174" s="1">
        <f>COUNTIF(Donnees_SIG!G:G,Classes_detaillees!D174)</f>
        <v>0</v>
      </c>
      <c r="F174" s="12">
        <f t="shared" si="10"/>
        <v>10</v>
      </c>
      <c r="G174" s="12">
        <f t="shared" si="11"/>
        <v>10</v>
      </c>
    </row>
    <row r="175" spans="2:7">
      <c r="B175" s="1">
        <f t="shared" si="8"/>
        <v>860</v>
      </c>
      <c r="C175" s="23">
        <v>865</v>
      </c>
      <c r="D175" s="1">
        <f t="shared" si="9"/>
        <v>865</v>
      </c>
      <c r="E175" s="1">
        <f>COUNTIF(Donnees_SIG!G:G,Classes_detaillees!D175)</f>
        <v>0</v>
      </c>
      <c r="F175" s="12">
        <f t="shared" si="10"/>
        <v>10</v>
      </c>
      <c r="G175" s="12">
        <f t="shared" si="11"/>
        <v>10</v>
      </c>
    </row>
    <row r="176" spans="2:7">
      <c r="B176" s="1">
        <f t="shared" si="8"/>
        <v>865</v>
      </c>
      <c r="C176" s="23">
        <v>870</v>
      </c>
      <c r="D176" s="1">
        <f t="shared" si="9"/>
        <v>870</v>
      </c>
      <c r="E176" s="1">
        <f>COUNTIF(Donnees_SIG!G:G,Classes_detaillees!D176)</f>
        <v>0</v>
      </c>
      <c r="F176" s="12">
        <f t="shared" si="10"/>
        <v>10</v>
      </c>
      <c r="G176" s="12">
        <f t="shared" si="11"/>
        <v>10</v>
      </c>
    </row>
    <row r="177" spans="2:7">
      <c r="B177" s="1">
        <f t="shared" si="8"/>
        <v>870</v>
      </c>
      <c r="C177" s="23">
        <v>875</v>
      </c>
      <c r="D177" s="1">
        <f t="shared" si="9"/>
        <v>875</v>
      </c>
      <c r="E177" s="1">
        <f>COUNTIF(Donnees_SIG!G:G,Classes_detaillees!D177)</f>
        <v>0</v>
      </c>
      <c r="F177" s="12">
        <f t="shared" si="10"/>
        <v>10</v>
      </c>
      <c r="G177" s="12">
        <f t="shared" si="11"/>
        <v>10</v>
      </c>
    </row>
    <row r="178" spans="2:7">
      <c r="B178" s="1">
        <f t="shared" si="8"/>
        <v>875</v>
      </c>
      <c r="C178" s="23">
        <v>880</v>
      </c>
      <c r="D178" s="1">
        <f t="shared" si="9"/>
        <v>880</v>
      </c>
      <c r="E178" s="1">
        <f>COUNTIF(Donnees_SIG!G:G,Classes_detaillees!D178)</f>
        <v>0</v>
      </c>
      <c r="F178" s="12">
        <f t="shared" si="10"/>
        <v>10</v>
      </c>
      <c r="G178" s="12">
        <f t="shared" si="11"/>
        <v>10</v>
      </c>
    </row>
    <row r="179" spans="2:7">
      <c r="B179" s="1">
        <f t="shared" si="8"/>
        <v>880</v>
      </c>
      <c r="C179" s="23">
        <v>885</v>
      </c>
      <c r="D179" s="1">
        <f t="shared" si="9"/>
        <v>885</v>
      </c>
      <c r="E179" s="1">
        <f>COUNTIF(Donnees_SIG!G:G,Classes_detaillees!D179)</f>
        <v>0</v>
      </c>
      <c r="F179" s="12">
        <f t="shared" si="10"/>
        <v>10</v>
      </c>
      <c r="G179" s="12">
        <f t="shared" si="11"/>
        <v>10</v>
      </c>
    </row>
    <row r="180" spans="2:7">
      <c r="B180" s="1">
        <f t="shared" si="8"/>
        <v>885</v>
      </c>
      <c r="C180" s="23">
        <v>890</v>
      </c>
      <c r="D180" s="1">
        <f t="shared" si="9"/>
        <v>890</v>
      </c>
      <c r="E180" s="1">
        <f>COUNTIF(Donnees_SIG!G:G,Classes_detaillees!D180)</f>
        <v>1</v>
      </c>
      <c r="F180" s="12">
        <f t="shared" si="10"/>
        <v>10</v>
      </c>
      <c r="G180" s="12">
        <f t="shared" si="11"/>
        <v>10</v>
      </c>
    </row>
    <row r="181" spans="2:7">
      <c r="B181" s="1">
        <f t="shared" si="8"/>
        <v>890</v>
      </c>
      <c r="C181" s="23">
        <v>895</v>
      </c>
      <c r="D181" s="1">
        <f t="shared" si="9"/>
        <v>895</v>
      </c>
      <c r="E181" s="1">
        <f>COUNTIF(Donnees_SIG!G:G,Classes_detaillees!D181)</f>
        <v>0</v>
      </c>
      <c r="F181" s="12">
        <f t="shared" si="10"/>
        <v>10</v>
      </c>
      <c r="G181" s="12">
        <f t="shared" si="11"/>
        <v>10</v>
      </c>
    </row>
    <row r="182" spans="2:7">
      <c r="B182" s="1">
        <f t="shared" si="8"/>
        <v>895</v>
      </c>
      <c r="C182" s="23">
        <v>900</v>
      </c>
      <c r="D182" s="1">
        <f t="shared" si="9"/>
        <v>900</v>
      </c>
      <c r="E182" s="1">
        <f>COUNTIF(Donnees_SIG!G:G,Classes_detaillees!D182)</f>
        <v>0</v>
      </c>
      <c r="F182" s="12">
        <f t="shared" si="10"/>
        <v>10</v>
      </c>
      <c r="G182" s="12">
        <f t="shared" si="11"/>
        <v>10</v>
      </c>
    </row>
    <row r="183" spans="2:7">
      <c r="B183" s="1">
        <f t="shared" si="8"/>
        <v>900</v>
      </c>
      <c r="C183" s="23">
        <v>905</v>
      </c>
      <c r="D183" s="1">
        <f t="shared" si="9"/>
        <v>905</v>
      </c>
      <c r="E183" s="1">
        <f>COUNTIF(Donnees_SIG!G:G,Classes_detaillees!D183)</f>
        <v>0</v>
      </c>
      <c r="F183" s="12">
        <f t="shared" si="10"/>
        <v>10</v>
      </c>
      <c r="G183" s="12">
        <f t="shared" si="11"/>
        <v>10</v>
      </c>
    </row>
    <row r="184" spans="2:7">
      <c r="B184" s="1">
        <f t="shared" si="8"/>
        <v>905</v>
      </c>
      <c r="C184" s="23">
        <v>910</v>
      </c>
      <c r="D184" s="1">
        <f t="shared" si="9"/>
        <v>910</v>
      </c>
      <c r="E184" s="1">
        <f>COUNTIF(Donnees_SIG!G:G,Classes_detaillees!D184)</f>
        <v>0</v>
      </c>
      <c r="F184" s="12">
        <f t="shared" si="10"/>
        <v>10</v>
      </c>
      <c r="G184" s="12">
        <f t="shared" si="11"/>
        <v>10</v>
      </c>
    </row>
    <row r="185" spans="2:7">
      <c r="B185" s="1">
        <f t="shared" si="8"/>
        <v>910</v>
      </c>
      <c r="C185" s="23">
        <v>915</v>
      </c>
      <c r="D185" s="1">
        <f t="shared" si="9"/>
        <v>915</v>
      </c>
      <c r="E185" s="1">
        <f>COUNTIF(Donnees_SIG!G:G,Classes_detaillees!D185)</f>
        <v>0</v>
      </c>
      <c r="F185" s="12">
        <f t="shared" si="10"/>
        <v>10</v>
      </c>
      <c r="G185" s="12">
        <f t="shared" si="11"/>
        <v>10</v>
      </c>
    </row>
    <row r="186" spans="2:7">
      <c r="B186" s="1">
        <f t="shared" si="8"/>
        <v>915</v>
      </c>
      <c r="C186" s="23">
        <v>920</v>
      </c>
      <c r="D186" s="1">
        <f t="shared" si="9"/>
        <v>920</v>
      </c>
      <c r="E186" s="1">
        <f>COUNTIF(Donnees_SIG!G:G,Classes_detaillees!D186)</f>
        <v>0</v>
      </c>
      <c r="F186" s="12">
        <f t="shared" si="10"/>
        <v>10</v>
      </c>
      <c r="G186" s="12">
        <f t="shared" si="11"/>
        <v>10</v>
      </c>
    </row>
    <row r="187" spans="2:7">
      <c r="B187" s="1">
        <f t="shared" si="8"/>
        <v>920</v>
      </c>
      <c r="C187" s="23">
        <v>925</v>
      </c>
      <c r="D187" s="1">
        <f t="shared" si="9"/>
        <v>925</v>
      </c>
      <c r="E187" s="1">
        <f>COUNTIF(Donnees_SIG!G:G,Classes_detaillees!D187)</f>
        <v>0</v>
      </c>
      <c r="F187" s="12">
        <f t="shared" si="10"/>
        <v>10</v>
      </c>
      <c r="G187" s="12">
        <f t="shared" si="11"/>
        <v>10</v>
      </c>
    </row>
    <row r="188" spans="2:7">
      <c r="B188" s="1">
        <f t="shared" si="8"/>
        <v>925</v>
      </c>
      <c r="C188" s="23">
        <v>930</v>
      </c>
      <c r="D188" s="1">
        <f t="shared" si="9"/>
        <v>930</v>
      </c>
      <c r="E188" s="1">
        <f>COUNTIF(Donnees_SIG!G:G,Classes_detaillees!D188)</f>
        <v>0</v>
      </c>
      <c r="F188" s="12">
        <f t="shared" si="10"/>
        <v>10</v>
      </c>
      <c r="G188" s="12">
        <f t="shared" si="11"/>
        <v>10</v>
      </c>
    </row>
    <row r="189" spans="2:7">
      <c r="B189" s="1">
        <f t="shared" si="8"/>
        <v>930</v>
      </c>
      <c r="C189" s="23">
        <v>935</v>
      </c>
      <c r="D189" s="1">
        <f t="shared" si="9"/>
        <v>935</v>
      </c>
      <c r="E189" s="1">
        <f>COUNTIF(Donnees_SIG!G:G,Classes_detaillees!D189)</f>
        <v>0</v>
      </c>
      <c r="F189" s="12">
        <f t="shared" si="10"/>
        <v>10</v>
      </c>
      <c r="G189" s="12">
        <f t="shared" si="11"/>
        <v>10</v>
      </c>
    </row>
    <row r="190" spans="2:7">
      <c r="B190" s="1">
        <f t="shared" si="8"/>
        <v>935</v>
      </c>
      <c r="C190" s="23">
        <v>940</v>
      </c>
      <c r="D190" s="1">
        <f t="shared" si="9"/>
        <v>940</v>
      </c>
      <c r="E190" s="1">
        <f>COUNTIF(Donnees_SIG!G:G,Classes_detaillees!D190)</f>
        <v>0</v>
      </c>
      <c r="F190" s="12">
        <f t="shared" si="10"/>
        <v>10</v>
      </c>
      <c r="G190" s="12">
        <f t="shared" si="11"/>
        <v>10</v>
      </c>
    </row>
    <row r="191" spans="2:7">
      <c r="B191" s="1">
        <f t="shared" si="8"/>
        <v>940</v>
      </c>
      <c r="C191" s="23">
        <v>945</v>
      </c>
      <c r="D191" s="1">
        <f t="shared" si="9"/>
        <v>945</v>
      </c>
      <c r="E191" s="1">
        <f>COUNTIF(Donnees_SIG!G:G,Classes_detaillees!D191)</f>
        <v>0</v>
      </c>
      <c r="F191" s="12">
        <f t="shared" si="10"/>
        <v>10</v>
      </c>
      <c r="G191" s="12">
        <f t="shared" si="11"/>
        <v>10</v>
      </c>
    </row>
    <row r="192" spans="2:7">
      <c r="B192" s="1">
        <f t="shared" si="8"/>
        <v>945</v>
      </c>
      <c r="C192" s="23">
        <v>950</v>
      </c>
      <c r="D192" s="1">
        <f t="shared" si="9"/>
        <v>950</v>
      </c>
      <c r="E192" s="1">
        <f>COUNTIF(Donnees_SIG!G:G,Classes_detaillees!D192)</f>
        <v>0</v>
      </c>
      <c r="F192" s="12">
        <f t="shared" si="10"/>
        <v>10</v>
      </c>
      <c r="G192" s="12">
        <f t="shared" si="11"/>
        <v>10</v>
      </c>
    </row>
    <row r="193" spans="2:7">
      <c r="B193" s="1">
        <f t="shared" si="8"/>
        <v>950</v>
      </c>
      <c r="C193" s="23">
        <v>955</v>
      </c>
      <c r="D193" s="1">
        <f t="shared" si="9"/>
        <v>955</v>
      </c>
      <c r="E193" s="1">
        <f>COUNTIF(Donnees_SIG!G:G,Classes_detaillees!D193)</f>
        <v>0</v>
      </c>
      <c r="F193" s="12">
        <f t="shared" si="10"/>
        <v>10</v>
      </c>
      <c r="G193" s="12">
        <f t="shared" si="11"/>
        <v>10</v>
      </c>
    </row>
    <row r="194" spans="2:7">
      <c r="B194" s="1">
        <f t="shared" si="8"/>
        <v>955</v>
      </c>
      <c r="C194" s="23">
        <v>960</v>
      </c>
      <c r="D194" s="1">
        <f t="shared" si="9"/>
        <v>960</v>
      </c>
      <c r="E194" s="1">
        <f>COUNTIF(Donnees_SIG!G:G,Classes_detaillees!D194)</f>
        <v>1</v>
      </c>
      <c r="F194" s="12">
        <f t="shared" si="10"/>
        <v>10</v>
      </c>
      <c r="G194" s="12">
        <f t="shared" si="11"/>
        <v>10</v>
      </c>
    </row>
    <row r="195" spans="2:7">
      <c r="B195" s="1">
        <f t="shared" ref="B195:B258" si="12">C194</f>
        <v>960</v>
      </c>
      <c r="C195" s="23">
        <v>965</v>
      </c>
      <c r="D195" s="1">
        <f t="shared" si="9"/>
        <v>965</v>
      </c>
      <c r="E195" s="1">
        <f>COUNTIF(Donnees_SIG!G:G,Classes_detaillees!D195)</f>
        <v>0</v>
      </c>
      <c r="F195" s="12">
        <f t="shared" si="10"/>
        <v>10</v>
      </c>
      <c r="G195" s="12">
        <f t="shared" si="11"/>
        <v>10</v>
      </c>
    </row>
    <row r="196" spans="2:7">
      <c r="B196" s="1">
        <f t="shared" si="12"/>
        <v>965</v>
      </c>
      <c r="C196" s="23">
        <v>970</v>
      </c>
      <c r="D196" s="1">
        <f t="shared" ref="D196:D259" si="13">C196</f>
        <v>970</v>
      </c>
      <c r="E196" s="1">
        <f>COUNTIF(Donnees_SIG!G:G,Classes_detaillees!D196)</f>
        <v>0</v>
      </c>
      <c r="F196" s="12">
        <f t="shared" ref="F196:F259" si="14">IF(C196/$K$27&gt;=$K$29,$K$29,ROUNDDOWN(C196/$K$27,0))</f>
        <v>10</v>
      </c>
      <c r="G196" s="12">
        <f t="shared" ref="G196:G259" si="15">IF(B196/$K$27&gt;=$K$29,$K$29,ROUNDDOWN(B196/$K$27,0))</f>
        <v>10</v>
      </c>
    </row>
    <row r="197" spans="2:7">
      <c r="B197" s="1">
        <f t="shared" si="12"/>
        <v>970</v>
      </c>
      <c r="C197" s="23">
        <v>975</v>
      </c>
      <c r="D197" s="1">
        <f t="shared" si="13"/>
        <v>975</v>
      </c>
      <c r="E197" s="1">
        <f>COUNTIF(Donnees_SIG!G:G,Classes_detaillees!D197)</f>
        <v>0</v>
      </c>
      <c r="F197" s="12">
        <f t="shared" si="14"/>
        <v>10</v>
      </c>
      <c r="G197" s="12">
        <f t="shared" si="15"/>
        <v>10</v>
      </c>
    </row>
    <row r="198" spans="2:7">
      <c r="B198" s="1">
        <f t="shared" si="12"/>
        <v>975</v>
      </c>
      <c r="C198" s="23">
        <v>980</v>
      </c>
      <c r="D198" s="1">
        <f t="shared" si="13"/>
        <v>980</v>
      </c>
      <c r="E198" s="1">
        <f>COUNTIF(Donnees_SIG!G:G,Classes_detaillees!D198)</f>
        <v>0</v>
      </c>
      <c r="F198" s="12">
        <f t="shared" si="14"/>
        <v>10</v>
      </c>
      <c r="G198" s="12">
        <f t="shared" si="15"/>
        <v>10</v>
      </c>
    </row>
    <row r="199" spans="2:7">
      <c r="B199" s="1">
        <f t="shared" si="12"/>
        <v>980</v>
      </c>
      <c r="C199" s="23">
        <v>985</v>
      </c>
      <c r="D199" s="1">
        <f t="shared" si="13"/>
        <v>985</v>
      </c>
      <c r="E199" s="1">
        <f>COUNTIF(Donnees_SIG!G:G,Classes_detaillees!D199)</f>
        <v>0</v>
      </c>
      <c r="F199" s="12">
        <f t="shared" si="14"/>
        <v>10</v>
      </c>
      <c r="G199" s="12">
        <f t="shared" si="15"/>
        <v>10</v>
      </c>
    </row>
    <row r="200" spans="2:7">
      <c r="B200" s="1">
        <f t="shared" si="12"/>
        <v>985</v>
      </c>
      <c r="C200" s="23">
        <v>990</v>
      </c>
      <c r="D200" s="1">
        <f t="shared" si="13"/>
        <v>990</v>
      </c>
      <c r="E200" s="1">
        <f>COUNTIF(Donnees_SIG!G:G,Classes_detaillees!D200)</f>
        <v>0</v>
      </c>
      <c r="F200" s="12">
        <f t="shared" si="14"/>
        <v>10</v>
      </c>
      <c r="G200" s="12">
        <f t="shared" si="15"/>
        <v>10</v>
      </c>
    </row>
    <row r="201" spans="2:7">
      <c r="B201" s="1">
        <f t="shared" si="12"/>
        <v>990</v>
      </c>
      <c r="C201" s="23">
        <v>995</v>
      </c>
      <c r="D201" s="1">
        <f t="shared" si="13"/>
        <v>995</v>
      </c>
      <c r="E201" s="1">
        <f>COUNTIF(Donnees_SIG!G:G,Classes_detaillees!D201)</f>
        <v>0</v>
      </c>
      <c r="F201" s="12">
        <f t="shared" si="14"/>
        <v>10</v>
      </c>
      <c r="G201" s="12">
        <f t="shared" si="15"/>
        <v>10</v>
      </c>
    </row>
    <row r="202" spans="2:7">
      <c r="B202" s="1">
        <f t="shared" si="12"/>
        <v>995</v>
      </c>
      <c r="C202" s="23">
        <v>1000</v>
      </c>
      <c r="D202" s="1">
        <f t="shared" si="13"/>
        <v>1000</v>
      </c>
      <c r="E202" s="1">
        <f>COUNTIF(Donnees_SIG!G:G,Classes_detaillees!D202)</f>
        <v>0</v>
      </c>
      <c r="F202" s="12">
        <f t="shared" si="14"/>
        <v>10</v>
      </c>
      <c r="G202" s="12">
        <f t="shared" si="15"/>
        <v>10</v>
      </c>
    </row>
    <row r="203" spans="2:7">
      <c r="B203" s="1">
        <f t="shared" si="12"/>
        <v>1000</v>
      </c>
      <c r="C203" s="23">
        <v>1005</v>
      </c>
      <c r="D203" s="1">
        <f t="shared" si="13"/>
        <v>1005</v>
      </c>
      <c r="E203" s="1">
        <f>COUNTIF(Donnees_SIG!G:G,Classes_detaillees!D203)</f>
        <v>0</v>
      </c>
      <c r="F203" s="12">
        <f t="shared" si="14"/>
        <v>10</v>
      </c>
      <c r="G203" s="12">
        <f t="shared" si="15"/>
        <v>10</v>
      </c>
    </row>
    <row r="204" spans="2:7">
      <c r="B204" s="1">
        <f t="shared" si="12"/>
        <v>1005</v>
      </c>
      <c r="C204" s="23">
        <v>1010</v>
      </c>
      <c r="D204" s="1">
        <f t="shared" si="13"/>
        <v>1010</v>
      </c>
      <c r="E204" s="1">
        <f>COUNTIF(Donnees_SIG!G:G,Classes_detaillees!D204)</f>
        <v>0</v>
      </c>
      <c r="F204" s="12">
        <f t="shared" si="14"/>
        <v>10</v>
      </c>
      <c r="G204" s="12">
        <f t="shared" si="15"/>
        <v>10</v>
      </c>
    </row>
    <row r="205" spans="2:7">
      <c r="B205" s="1">
        <f t="shared" si="12"/>
        <v>1010</v>
      </c>
      <c r="C205" s="23">
        <v>1015</v>
      </c>
      <c r="D205" s="1">
        <f t="shared" si="13"/>
        <v>1015</v>
      </c>
      <c r="E205" s="1">
        <f>COUNTIF(Donnees_SIG!G:G,Classes_detaillees!D205)</f>
        <v>0</v>
      </c>
      <c r="F205" s="12">
        <f t="shared" si="14"/>
        <v>10</v>
      </c>
      <c r="G205" s="12">
        <f t="shared" si="15"/>
        <v>10</v>
      </c>
    </row>
    <row r="206" spans="2:7">
      <c r="B206" s="1">
        <f t="shared" si="12"/>
        <v>1015</v>
      </c>
      <c r="C206" s="23">
        <v>1020</v>
      </c>
      <c r="D206" s="1">
        <f t="shared" si="13"/>
        <v>1020</v>
      </c>
      <c r="E206" s="1">
        <f>COUNTIF(Donnees_SIG!G:G,Classes_detaillees!D206)</f>
        <v>0</v>
      </c>
      <c r="F206" s="12">
        <f t="shared" si="14"/>
        <v>10</v>
      </c>
      <c r="G206" s="12">
        <f t="shared" si="15"/>
        <v>10</v>
      </c>
    </row>
    <row r="207" spans="2:7">
      <c r="B207" s="1">
        <f t="shared" si="12"/>
        <v>1020</v>
      </c>
      <c r="C207" s="23">
        <v>1025</v>
      </c>
      <c r="D207" s="1">
        <f t="shared" si="13"/>
        <v>1025</v>
      </c>
      <c r="E207" s="1">
        <f>COUNTIF(Donnees_SIG!G:G,Classes_detaillees!D207)</f>
        <v>0</v>
      </c>
      <c r="F207" s="12">
        <f t="shared" si="14"/>
        <v>10</v>
      </c>
      <c r="G207" s="12">
        <f t="shared" si="15"/>
        <v>10</v>
      </c>
    </row>
    <row r="208" spans="2:7">
      <c r="B208" s="1">
        <f t="shared" si="12"/>
        <v>1025</v>
      </c>
      <c r="C208" s="23">
        <v>1030</v>
      </c>
      <c r="D208" s="1">
        <f t="shared" si="13"/>
        <v>1030</v>
      </c>
      <c r="E208" s="1">
        <f>COUNTIF(Donnees_SIG!G:G,Classes_detaillees!D208)</f>
        <v>0</v>
      </c>
      <c r="F208" s="12">
        <f t="shared" si="14"/>
        <v>10</v>
      </c>
      <c r="G208" s="12">
        <f t="shared" si="15"/>
        <v>10</v>
      </c>
    </row>
    <row r="209" spans="2:7">
      <c r="B209" s="1">
        <f t="shared" si="12"/>
        <v>1030</v>
      </c>
      <c r="C209" s="23">
        <v>1035</v>
      </c>
      <c r="D209" s="1">
        <f t="shared" si="13"/>
        <v>1035</v>
      </c>
      <c r="E209" s="1">
        <f>COUNTIF(Donnees_SIG!G:G,Classes_detaillees!D209)</f>
        <v>0</v>
      </c>
      <c r="F209" s="12">
        <f t="shared" si="14"/>
        <v>10</v>
      </c>
      <c r="G209" s="12">
        <f t="shared" si="15"/>
        <v>10</v>
      </c>
    </row>
    <row r="210" spans="2:7">
      <c r="B210" s="1">
        <f t="shared" si="12"/>
        <v>1035</v>
      </c>
      <c r="C210" s="23">
        <v>1040</v>
      </c>
      <c r="D210" s="1">
        <f t="shared" si="13"/>
        <v>1040</v>
      </c>
      <c r="E210" s="1">
        <f>COUNTIF(Donnees_SIG!G:G,Classes_detaillees!D210)</f>
        <v>1</v>
      </c>
      <c r="F210" s="12">
        <f t="shared" si="14"/>
        <v>10</v>
      </c>
      <c r="G210" s="12">
        <f t="shared" si="15"/>
        <v>10</v>
      </c>
    </row>
    <row r="211" spans="2:7">
      <c r="B211" s="1">
        <f t="shared" si="12"/>
        <v>1040</v>
      </c>
      <c r="C211" s="23">
        <v>1045</v>
      </c>
      <c r="D211" s="1">
        <f t="shared" si="13"/>
        <v>1045</v>
      </c>
      <c r="E211" s="1">
        <f>COUNTIF(Donnees_SIG!G:G,Classes_detaillees!D211)</f>
        <v>0</v>
      </c>
      <c r="F211" s="12">
        <f t="shared" si="14"/>
        <v>10</v>
      </c>
      <c r="G211" s="12">
        <f t="shared" si="15"/>
        <v>10</v>
      </c>
    </row>
    <row r="212" spans="2:7">
      <c r="B212" s="1">
        <f t="shared" si="12"/>
        <v>1045</v>
      </c>
      <c r="C212" s="23">
        <v>1050</v>
      </c>
      <c r="D212" s="1">
        <f t="shared" si="13"/>
        <v>1050</v>
      </c>
      <c r="E212" s="1">
        <f>COUNTIF(Donnees_SIG!G:G,Classes_detaillees!D212)</f>
        <v>0</v>
      </c>
      <c r="F212" s="12">
        <f t="shared" si="14"/>
        <v>10</v>
      </c>
      <c r="G212" s="12">
        <f t="shared" si="15"/>
        <v>10</v>
      </c>
    </row>
    <row r="213" spans="2:7">
      <c r="B213" s="1">
        <f t="shared" si="12"/>
        <v>1050</v>
      </c>
      <c r="C213" s="23">
        <v>1055</v>
      </c>
      <c r="D213" s="1">
        <f t="shared" si="13"/>
        <v>1055</v>
      </c>
      <c r="E213" s="1">
        <f>COUNTIF(Donnees_SIG!G:G,Classes_detaillees!D213)</f>
        <v>0</v>
      </c>
      <c r="F213" s="12">
        <f t="shared" si="14"/>
        <v>10</v>
      </c>
      <c r="G213" s="12">
        <f t="shared" si="15"/>
        <v>10</v>
      </c>
    </row>
    <row r="214" spans="2:7">
      <c r="B214" s="1">
        <f t="shared" si="12"/>
        <v>1055</v>
      </c>
      <c r="C214" s="23">
        <v>1060</v>
      </c>
      <c r="D214" s="1">
        <f t="shared" si="13"/>
        <v>1060</v>
      </c>
      <c r="E214" s="1">
        <f>COUNTIF(Donnees_SIG!G:G,Classes_detaillees!D214)</f>
        <v>0</v>
      </c>
      <c r="F214" s="12">
        <f t="shared" si="14"/>
        <v>10</v>
      </c>
      <c r="G214" s="12">
        <f t="shared" si="15"/>
        <v>10</v>
      </c>
    </row>
    <row r="215" spans="2:7">
      <c r="B215" s="1">
        <f t="shared" si="12"/>
        <v>1060</v>
      </c>
      <c r="C215" s="23">
        <v>1065</v>
      </c>
      <c r="D215" s="1">
        <f t="shared" si="13"/>
        <v>1065</v>
      </c>
      <c r="E215" s="1">
        <f>COUNTIF(Donnees_SIG!G:G,Classes_detaillees!D215)</f>
        <v>0</v>
      </c>
      <c r="F215" s="12">
        <f t="shared" si="14"/>
        <v>10</v>
      </c>
      <c r="G215" s="12">
        <f t="shared" si="15"/>
        <v>10</v>
      </c>
    </row>
    <row r="216" spans="2:7">
      <c r="B216" s="1">
        <f t="shared" si="12"/>
        <v>1065</v>
      </c>
      <c r="C216" s="23">
        <v>1070</v>
      </c>
      <c r="D216" s="1">
        <f t="shared" si="13"/>
        <v>1070</v>
      </c>
      <c r="E216" s="1">
        <f>COUNTIF(Donnees_SIG!G:G,Classes_detaillees!D216)</f>
        <v>0</v>
      </c>
      <c r="F216" s="12">
        <f t="shared" si="14"/>
        <v>10</v>
      </c>
      <c r="G216" s="12">
        <f t="shared" si="15"/>
        <v>10</v>
      </c>
    </row>
    <row r="217" spans="2:7">
      <c r="B217" s="1">
        <f t="shared" si="12"/>
        <v>1070</v>
      </c>
      <c r="C217" s="23">
        <v>1075</v>
      </c>
      <c r="D217" s="1">
        <f t="shared" si="13"/>
        <v>1075</v>
      </c>
      <c r="E217" s="1">
        <f>COUNTIF(Donnees_SIG!G:G,Classes_detaillees!D217)</f>
        <v>0</v>
      </c>
      <c r="F217" s="12">
        <f t="shared" si="14"/>
        <v>10</v>
      </c>
      <c r="G217" s="12">
        <f t="shared" si="15"/>
        <v>10</v>
      </c>
    </row>
    <row r="218" spans="2:7">
      <c r="B218" s="1">
        <f t="shared" si="12"/>
        <v>1075</v>
      </c>
      <c r="C218" s="23">
        <v>1080</v>
      </c>
      <c r="D218" s="1">
        <f t="shared" si="13"/>
        <v>1080</v>
      </c>
      <c r="E218" s="1">
        <f>COUNTIF(Donnees_SIG!G:G,Classes_detaillees!D218)</f>
        <v>0</v>
      </c>
      <c r="F218" s="12">
        <f t="shared" si="14"/>
        <v>10</v>
      </c>
      <c r="G218" s="12">
        <f t="shared" si="15"/>
        <v>10</v>
      </c>
    </row>
    <row r="219" spans="2:7">
      <c r="B219" s="1">
        <f t="shared" si="12"/>
        <v>1080</v>
      </c>
      <c r="C219" s="23">
        <v>1085</v>
      </c>
      <c r="D219" s="1">
        <f t="shared" si="13"/>
        <v>1085</v>
      </c>
      <c r="E219" s="1">
        <f>COUNTIF(Donnees_SIG!G:G,Classes_detaillees!D219)</f>
        <v>0</v>
      </c>
      <c r="F219" s="12">
        <f t="shared" si="14"/>
        <v>10</v>
      </c>
      <c r="G219" s="12">
        <f t="shared" si="15"/>
        <v>10</v>
      </c>
    </row>
    <row r="220" spans="2:7">
      <c r="B220" s="1">
        <f t="shared" si="12"/>
        <v>1085</v>
      </c>
      <c r="C220" s="23">
        <v>1090</v>
      </c>
      <c r="D220" s="1">
        <f t="shared" si="13"/>
        <v>1090</v>
      </c>
      <c r="E220" s="1">
        <f>COUNTIF(Donnees_SIG!G:G,Classes_detaillees!D220)</f>
        <v>0</v>
      </c>
      <c r="F220" s="12">
        <f t="shared" si="14"/>
        <v>10</v>
      </c>
      <c r="G220" s="12">
        <f t="shared" si="15"/>
        <v>10</v>
      </c>
    </row>
    <row r="221" spans="2:7">
      <c r="B221" s="1">
        <f t="shared" si="12"/>
        <v>1090</v>
      </c>
      <c r="C221" s="23">
        <v>1095</v>
      </c>
      <c r="D221" s="1">
        <f t="shared" si="13"/>
        <v>1095</v>
      </c>
      <c r="E221" s="1">
        <f>COUNTIF(Donnees_SIG!G:G,Classes_detaillees!D221)</f>
        <v>0</v>
      </c>
      <c r="F221" s="12">
        <f t="shared" si="14"/>
        <v>10</v>
      </c>
      <c r="G221" s="12">
        <f t="shared" si="15"/>
        <v>10</v>
      </c>
    </row>
    <row r="222" spans="2:7">
      <c r="B222" s="1">
        <f t="shared" si="12"/>
        <v>1095</v>
      </c>
      <c r="C222" s="23">
        <v>1100</v>
      </c>
      <c r="D222" s="1">
        <f t="shared" si="13"/>
        <v>1100</v>
      </c>
      <c r="E222" s="1">
        <f>COUNTIF(Donnees_SIG!G:G,Classes_detaillees!D222)</f>
        <v>0</v>
      </c>
      <c r="F222" s="12">
        <f t="shared" si="14"/>
        <v>10</v>
      </c>
      <c r="G222" s="12">
        <f t="shared" si="15"/>
        <v>10</v>
      </c>
    </row>
    <row r="223" spans="2:7">
      <c r="B223" s="1">
        <f t="shared" si="12"/>
        <v>1100</v>
      </c>
      <c r="C223" s="23">
        <v>1105</v>
      </c>
      <c r="D223" s="1">
        <f t="shared" si="13"/>
        <v>1105</v>
      </c>
      <c r="E223" s="1">
        <f>COUNTIF(Donnees_SIG!G:G,Classes_detaillees!D223)</f>
        <v>0</v>
      </c>
      <c r="F223" s="12">
        <f t="shared" si="14"/>
        <v>10</v>
      </c>
      <c r="G223" s="12">
        <f t="shared" si="15"/>
        <v>10</v>
      </c>
    </row>
    <row r="224" spans="2:7">
      <c r="B224" s="1">
        <f t="shared" si="12"/>
        <v>1105</v>
      </c>
      <c r="C224" s="23">
        <v>1110</v>
      </c>
      <c r="D224" s="1">
        <f t="shared" si="13"/>
        <v>1110</v>
      </c>
      <c r="E224" s="1">
        <f>COUNTIF(Donnees_SIG!G:G,Classes_detaillees!D224)</f>
        <v>0</v>
      </c>
      <c r="F224" s="12">
        <f t="shared" si="14"/>
        <v>10</v>
      </c>
      <c r="G224" s="12">
        <f t="shared" si="15"/>
        <v>10</v>
      </c>
    </row>
    <row r="225" spans="2:7">
      <c r="B225" s="1">
        <f t="shared" si="12"/>
        <v>1110</v>
      </c>
      <c r="C225" s="23">
        <v>1115</v>
      </c>
      <c r="D225" s="1">
        <f t="shared" si="13"/>
        <v>1115</v>
      </c>
      <c r="E225" s="1">
        <f>COUNTIF(Donnees_SIG!G:G,Classes_detaillees!D225)</f>
        <v>0</v>
      </c>
      <c r="F225" s="12">
        <f t="shared" si="14"/>
        <v>10</v>
      </c>
      <c r="G225" s="12">
        <f t="shared" si="15"/>
        <v>10</v>
      </c>
    </row>
    <row r="226" spans="2:7">
      <c r="B226" s="1">
        <f t="shared" si="12"/>
        <v>1115</v>
      </c>
      <c r="C226" s="23">
        <v>1120</v>
      </c>
      <c r="D226" s="1">
        <f t="shared" si="13"/>
        <v>1120</v>
      </c>
      <c r="E226" s="1">
        <f>COUNTIF(Donnees_SIG!G:G,Classes_detaillees!D226)</f>
        <v>0</v>
      </c>
      <c r="F226" s="12">
        <f t="shared" si="14"/>
        <v>10</v>
      </c>
      <c r="G226" s="12">
        <f t="shared" si="15"/>
        <v>10</v>
      </c>
    </row>
    <row r="227" spans="2:7">
      <c r="B227" s="1">
        <f t="shared" si="12"/>
        <v>1120</v>
      </c>
      <c r="C227" s="23">
        <v>1125</v>
      </c>
      <c r="D227" s="1">
        <f t="shared" si="13"/>
        <v>1125</v>
      </c>
      <c r="E227" s="1">
        <f>COUNTIF(Donnees_SIG!G:G,Classes_detaillees!D227)</f>
        <v>0</v>
      </c>
      <c r="F227" s="12">
        <f t="shared" si="14"/>
        <v>10</v>
      </c>
      <c r="G227" s="12">
        <f t="shared" si="15"/>
        <v>10</v>
      </c>
    </row>
    <row r="228" spans="2:7">
      <c r="B228" s="1">
        <f t="shared" si="12"/>
        <v>1125</v>
      </c>
      <c r="C228" s="23">
        <v>1130</v>
      </c>
      <c r="D228" s="1">
        <f t="shared" si="13"/>
        <v>1130</v>
      </c>
      <c r="E228" s="1">
        <f>COUNTIF(Donnees_SIG!G:G,Classes_detaillees!D228)</f>
        <v>0</v>
      </c>
      <c r="F228" s="12">
        <f t="shared" si="14"/>
        <v>10</v>
      </c>
      <c r="G228" s="12">
        <f t="shared" si="15"/>
        <v>10</v>
      </c>
    </row>
    <row r="229" spans="2:7">
      <c r="B229" s="1">
        <f t="shared" si="12"/>
        <v>1130</v>
      </c>
      <c r="C229" s="23">
        <v>1135</v>
      </c>
      <c r="D229" s="1">
        <f t="shared" si="13"/>
        <v>1135</v>
      </c>
      <c r="E229" s="1">
        <f>COUNTIF(Donnees_SIG!G:G,Classes_detaillees!D229)</f>
        <v>0</v>
      </c>
      <c r="F229" s="12">
        <f t="shared" si="14"/>
        <v>10</v>
      </c>
      <c r="G229" s="12">
        <f t="shared" si="15"/>
        <v>10</v>
      </c>
    </row>
    <row r="230" spans="2:7">
      <c r="B230" s="1">
        <f t="shared" si="12"/>
        <v>1135</v>
      </c>
      <c r="C230" s="23">
        <v>1140</v>
      </c>
      <c r="D230" s="1">
        <f t="shared" si="13"/>
        <v>1140</v>
      </c>
      <c r="E230" s="1">
        <f>COUNTIF(Donnees_SIG!G:G,Classes_detaillees!D230)</f>
        <v>0</v>
      </c>
      <c r="F230" s="12">
        <f t="shared" si="14"/>
        <v>10</v>
      </c>
      <c r="G230" s="12">
        <f t="shared" si="15"/>
        <v>10</v>
      </c>
    </row>
    <row r="231" spans="2:7">
      <c r="B231" s="1">
        <f t="shared" si="12"/>
        <v>1140</v>
      </c>
      <c r="C231" s="23">
        <v>1145</v>
      </c>
      <c r="D231" s="1">
        <f t="shared" si="13"/>
        <v>1145</v>
      </c>
      <c r="E231" s="1">
        <f>COUNTIF(Donnees_SIG!G:G,Classes_detaillees!D231)</f>
        <v>0</v>
      </c>
      <c r="F231" s="12">
        <f t="shared" si="14"/>
        <v>10</v>
      </c>
      <c r="G231" s="12">
        <f t="shared" si="15"/>
        <v>10</v>
      </c>
    </row>
    <row r="232" spans="2:7">
      <c r="B232" s="1">
        <f t="shared" si="12"/>
        <v>1145</v>
      </c>
      <c r="C232" s="23">
        <v>1150</v>
      </c>
      <c r="D232" s="1">
        <f t="shared" si="13"/>
        <v>1150</v>
      </c>
      <c r="E232" s="1">
        <f>COUNTIF(Donnees_SIG!G:G,Classes_detaillees!D232)</f>
        <v>0</v>
      </c>
      <c r="F232" s="12">
        <f t="shared" si="14"/>
        <v>10</v>
      </c>
      <c r="G232" s="12">
        <f t="shared" si="15"/>
        <v>10</v>
      </c>
    </row>
    <row r="233" spans="2:7">
      <c r="B233" s="1">
        <f t="shared" si="12"/>
        <v>1150</v>
      </c>
      <c r="C233" s="23">
        <v>1155</v>
      </c>
      <c r="D233" s="1">
        <f t="shared" si="13"/>
        <v>1155</v>
      </c>
      <c r="E233" s="1">
        <f>COUNTIF(Donnees_SIG!G:G,Classes_detaillees!D233)</f>
        <v>0</v>
      </c>
      <c r="F233" s="12">
        <f t="shared" si="14"/>
        <v>10</v>
      </c>
      <c r="G233" s="12">
        <f t="shared" si="15"/>
        <v>10</v>
      </c>
    </row>
    <row r="234" spans="2:7">
      <c r="B234" s="1">
        <f t="shared" si="12"/>
        <v>1155</v>
      </c>
      <c r="C234" s="23">
        <v>1160</v>
      </c>
      <c r="D234" s="1">
        <f t="shared" si="13"/>
        <v>1160</v>
      </c>
      <c r="E234" s="1">
        <f>COUNTIF(Donnees_SIG!G:G,Classes_detaillees!D234)</f>
        <v>0</v>
      </c>
      <c r="F234" s="12">
        <f t="shared" si="14"/>
        <v>10</v>
      </c>
      <c r="G234" s="12">
        <f t="shared" si="15"/>
        <v>10</v>
      </c>
    </row>
    <row r="235" spans="2:7">
      <c r="B235" s="1">
        <f t="shared" si="12"/>
        <v>1160</v>
      </c>
      <c r="C235" s="23">
        <v>1165</v>
      </c>
      <c r="D235" s="1">
        <f t="shared" si="13"/>
        <v>1165</v>
      </c>
      <c r="E235" s="1">
        <f>COUNTIF(Donnees_SIG!G:G,Classes_detaillees!D235)</f>
        <v>0</v>
      </c>
      <c r="F235" s="12">
        <f t="shared" si="14"/>
        <v>10</v>
      </c>
      <c r="G235" s="12">
        <f t="shared" si="15"/>
        <v>10</v>
      </c>
    </row>
    <row r="236" spans="2:7">
      <c r="B236" s="1">
        <f t="shared" si="12"/>
        <v>1165</v>
      </c>
      <c r="C236" s="23">
        <v>1170</v>
      </c>
      <c r="D236" s="1">
        <f t="shared" si="13"/>
        <v>1170</v>
      </c>
      <c r="E236" s="1">
        <f>COUNTIF(Donnees_SIG!G:G,Classes_detaillees!D236)</f>
        <v>0</v>
      </c>
      <c r="F236" s="12">
        <f t="shared" si="14"/>
        <v>10</v>
      </c>
      <c r="G236" s="12">
        <f t="shared" si="15"/>
        <v>10</v>
      </c>
    </row>
    <row r="237" spans="2:7">
      <c r="B237" s="1">
        <f t="shared" si="12"/>
        <v>1170</v>
      </c>
      <c r="C237" s="23">
        <v>1175</v>
      </c>
      <c r="D237" s="1">
        <f t="shared" si="13"/>
        <v>1175</v>
      </c>
      <c r="E237" s="1">
        <f>COUNTIF(Donnees_SIG!G:G,Classes_detaillees!D237)</f>
        <v>0</v>
      </c>
      <c r="F237" s="12">
        <f t="shared" si="14"/>
        <v>10</v>
      </c>
      <c r="G237" s="12">
        <f t="shared" si="15"/>
        <v>10</v>
      </c>
    </row>
    <row r="238" spans="2:7">
      <c r="B238" s="1">
        <f t="shared" si="12"/>
        <v>1175</v>
      </c>
      <c r="C238" s="23">
        <v>1180</v>
      </c>
      <c r="D238" s="1">
        <f t="shared" si="13"/>
        <v>1180</v>
      </c>
      <c r="E238" s="1">
        <f>COUNTIF(Donnees_SIG!G:G,Classes_detaillees!D238)</f>
        <v>0</v>
      </c>
      <c r="F238" s="12">
        <f t="shared" si="14"/>
        <v>10</v>
      </c>
      <c r="G238" s="12">
        <f t="shared" si="15"/>
        <v>10</v>
      </c>
    </row>
    <row r="239" spans="2:7">
      <c r="B239" s="1">
        <f t="shared" si="12"/>
        <v>1180</v>
      </c>
      <c r="C239" s="23">
        <v>1185</v>
      </c>
      <c r="D239" s="1">
        <f t="shared" si="13"/>
        <v>1185</v>
      </c>
      <c r="E239" s="1">
        <f>COUNTIF(Donnees_SIG!G:G,Classes_detaillees!D239)</f>
        <v>0</v>
      </c>
      <c r="F239" s="12">
        <f t="shared" si="14"/>
        <v>10</v>
      </c>
      <c r="G239" s="12">
        <f t="shared" si="15"/>
        <v>10</v>
      </c>
    </row>
    <row r="240" spans="2:7">
      <c r="B240" s="1">
        <f t="shared" si="12"/>
        <v>1185</v>
      </c>
      <c r="C240" s="23">
        <v>1190</v>
      </c>
      <c r="D240" s="1">
        <f t="shared" si="13"/>
        <v>1190</v>
      </c>
      <c r="E240" s="1">
        <f>COUNTIF(Donnees_SIG!G:G,Classes_detaillees!D240)</f>
        <v>0</v>
      </c>
      <c r="F240" s="12">
        <f t="shared" si="14"/>
        <v>10</v>
      </c>
      <c r="G240" s="12">
        <f t="shared" si="15"/>
        <v>10</v>
      </c>
    </row>
    <row r="241" spans="2:7">
      <c r="B241" s="1">
        <f t="shared" si="12"/>
        <v>1190</v>
      </c>
      <c r="C241" s="23">
        <v>1195</v>
      </c>
      <c r="D241" s="1">
        <f t="shared" si="13"/>
        <v>1195</v>
      </c>
      <c r="E241" s="1">
        <f>COUNTIF(Donnees_SIG!G:G,Classes_detaillees!D241)</f>
        <v>0</v>
      </c>
      <c r="F241" s="12">
        <f t="shared" si="14"/>
        <v>10</v>
      </c>
      <c r="G241" s="12">
        <f t="shared" si="15"/>
        <v>10</v>
      </c>
    </row>
    <row r="242" spans="2:7">
      <c r="B242" s="1">
        <f t="shared" si="12"/>
        <v>1195</v>
      </c>
      <c r="C242" s="23">
        <v>1200</v>
      </c>
      <c r="D242" s="1">
        <f t="shared" si="13"/>
        <v>1200</v>
      </c>
      <c r="E242" s="1">
        <f>COUNTIF(Donnees_SIG!G:G,Classes_detaillees!D242)</f>
        <v>0</v>
      </c>
      <c r="F242" s="12">
        <f t="shared" si="14"/>
        <v>10</v>
      </c>
      <c r="G242" s="12">
        <f t="shared" si="15"/>
        <v>10</v>
      </c>
    </row>
    <row r="243" spans="2:7">
      <c r="B243" s="1">
        <f t="shared" si="12"/>
        <v>1200</v>
      </c>
      <c r="C243" s="23">
        <v>1205</v>
      </c>
      <c r="D243" s="1">
        <f t="shared" si="13"/>
        <v>1205</v>
      </c>
      <c r="E243" s="1">
        <f>COUNTIF(Donnees_SIG!G:G,Classes_detaillees!D243)</f>
        <v>0</v>
      </c>
      <c r="F243" s="12">
        <f t="shared" si="14"/>
        <v>10</v>
      </c>
      <c r="G243" s="12">
        <f t="shared" si="15"/>
        <v>10</v>
      </c>
    </row>
    <row r="244" spans="2:7">
      <c r="B244" s="1">
        <f t="shared" si="12"/>
        <v>1205</v>
      </c>
      <c r="C244" s="23">
        <v>1210</v>
      </c>
      <c r="D244" s="1">
        <f t="shared" si="13"/>
        <v>1210</v>
      </c>
      <c r="E244" s="1">
        <f>COUNTIF(Donnees_SIG!G:G,Classes_detaillees!D244)</f>
        <v>0</v>
      </c>
      <c r="F244" s="12">
        <f t="shared" si="14"/>
        <v>10</v>
      </c>
      <c r="G244" s="12">
        <f t="shared" si="15"/>
        <v>10</v>
      </c>
    </row>
    <row r="245" spans="2:7">
      <c r="B245" s="1">
        <f t="shared" si="12"/>
        <v>1210</v>
      </c>
      <c r="C245" s="23">
        <v>1215</v>
      </c>
      <c r="D245" s="1">
        <f t="shared" si="13"/>
        <v>1215</v>
      </c>
      <c r="E245" s="1">
        <f>COUNTIF(Donnees_SIG!G:G,Classes_detaillees!D245)</f>
        <v>0</v>
      </c>
      <c r="F245" s="12">
        <f t="shared" si="14"/>
        <v>10</v>
      </c>
      <c r="G245" s="12">
        <f t="shared" si="15"/>
        <v>10</v>
      </c>
    </row>
    <row r="246" spans="2:7">
      <c r="B246" s="1">
        <f t="shared" si="12"/>
        <v>1215</v>
      </c>
      <c r="C246" s="23">
        <v>1220</v>
      </c>
      <c r="D246" s="1">
        <f t="shared" si="13"/>
        <v>1220</v>
      </c>
      <c r="E246" s="1">
        <f>COUNTIF(Donnees_SIG!G:G,Classes_detaillees!D246)</f>
        <v>0</v>
      </c>
      <c r="F246" s="12">
        <f t="shared" si="14"/>
        <v>10</v>
      </c>
      <c r="G246" s="12">
        <f t="shared" si="15"/>
        <v>10</v>
      </c>
    </row>
    <row r="247" spans="2:7">
      <c r="B247" s="1">
        <f t="shared" si="12"/>
        <v>1220</v>
      </c>
      <c r="C247" s="23">
        <v>1225</v>
      </c>
      <c r="D247" s="1">
        <f t="shared" si="13"/>
        <v>1225</v>
      </c>
      <c r="E247" s="1">
        <f>COUNTIF(Donnees_SIG!G:G,Classes_detaillees!D247)</f>
        <v>0</v>
      </c>
      <c r="F247" s="12">
        <f t="shared" si="14"/>
        <v>10</v>
      </c>
      <c r="G247" s="12">
        <f t="shared" si="15"/>
        <v>10</v>
      </c>
    </row>
    <row r="248" spans="2:7">
      <c r="B248" s="1">
        <f t="shared" si="12"/>
        <v>1225</v>
      </c>
      <c r="C248" s="23">
        <v>1230</v>
      </c>
      <c r="D248" s="1">
        <f t="shared" si="13"/>
        <v>1230</v>
      </c>
      <c r="E248" s="1">
        <f>COUNTIF(Donnees_SIG!G:G,Classes_detaillees!D248)</f>
        <v>0</v>
      </c>
      <c r="F248" s="12">
        <f t="shared" si="14"/>
        <v>10</v>
      </c>
      <c r="G248" s="12">
        <f t="shared" si="15"/>
        <v>10</v>
      </c>
    </row>
    <row r="249" spans="2:7">
      <c r="B249" s="1">
        <f t="shared" si="12"/>
        <v>1230</v>
      </c>
      <c r="C249" s="23">
        <v>1235</v>
      </c>
      <c r="D249" s="1">
        <f t="shared" si="13"/>
        <v>1235</v>
      </c>
      <c r="E249" s="1">
        <f>COUNTIF(Donnees_SIG!G:G,Classes_detaillees!D249)</f>
        <v>0</v>
      </c>
      <c r="F249" s="12">
        <f t="shared" si="14"/>
        <v>10</v>
      </c>
      <c r="G249" s="12">
        <f t="shared" si="15"/>
        <v>10</v>
      </c>
    </row>
    <row r="250" spans="2:7">
      <c r="B250" s="1">
        <f t="shared" si="12"/>
        <v>1235</v>
      </c>
      <c r="C250" s="23">
        <v>1240</v>
      </c>
      <c r="D250" s="1">
        <f t="shared" si="13"/>
        <v>1240</v>
      </c>
      <c r="E250" s="1">
        <f>COUNTIF(Donnees_SIG!G:G,Classes_detaillees!D250)</f>
        <v>0</v>
      </c>
      <c r="F250" s="12">
        <f t="shared" si="14"/>
        <v>10</v>
      </c>
      <c r="G250" s="12">
        <f t="shared" si="15"/>
        <v>10</v>
      </c>
    </row>
    <row r="251" spans="2:7">
      <c r="B251" s="1">
        <f t="shared" si="12"/>
        <v>1240</v>
      </c>
      <c r="C251" s="23">
        <v>1245</v>
      </c>
      <c r="D251" s="1">
        <f t="shared" si="13"/>
        <v>1245</v>
      </c>
      <c r="E251" s="1">
        <f>COUNTIF(Donnees_SIG!G:G,Classes_detaillees!D251)</f>
        <v>0</v>
      </c>
      <c r="F251" s="12">
        <f t="shared" si="14"/>
        <v>10</v>
      </c>
      <c r="G251" s="12">
        <f t="shared" si="15"/>
        <v>10</v>
      </c>
    </row>
    <row r="252" spans="2:7">
      <c r="B252" s="1">
        <f t="shared" si="12"/>
        <v>1245</v>
      </c>
      <c r="C252" s="23">
        <v>1250</v>
      </c>
      <c r="D252" s="1">
        <f t="shared" si="13"/>
        <v>1250</v>
      </c>
      <c r="E252" s="1">
        <f>COUNTIF(Donnees_SIG!G:G,Classes_detaillees!D252)</f>
        <v>0</v>
      </c>
      <c r="F252" s="12">
        <f t="shared" si="14"/>
        <v>10</v>
      </c>
      <c r="G252" s="12">
        <f t="shared" si="15"/>
        <v>10</v>
      </c>
    </row>
    <row r="253" spans="2:7">
      <c r="B253" s="1">
        <f t="shared" si="12"/>
        <v>1250</v>
      </c>
      <c r="C253" s="23">
        <v>1255</v>
      </c>
      <c r="D253" s="1">
        <f t="shared" si="13"/>
        <v>1255</v>
      </c>
      <c r="E253" s="1">
        <f>COUNTIF(Donnees_SIG!G:G,Classes_detaillees!D253)</f>
        <v>0</v>
      </c>
      <c r="F253" s="12">
        <f t="shared" si="14"/>
        <v>10</v>
      </c>
      <c r="G253" s="12">
        <f t="shared" si="15"/>
        <v>10</v>
      </c>
    </row>
    <row r="254" spans="2:7">
      <c r="B254" s="1">
        <f t="shared" si="12"/>
        <v>1255</v>
      </c>
      <c r="C254" s="23">
        <v>1260</v>
      </c>
      <c r="D254" s="1">
        <f t="shared" si="13"/>
        <v>1260</v>
      </c>
      <c r="E254" s="1">
        <f>COUNTIF(Donnees_SIG!G:G,Classes_detaillees!D254)</f>
        <v>0</v>
      </c>
      <c r="F254" s="12">
        <f t="shared" si="14"/>
        <v>10</v>
      </c>
      <c r="G254" s="12">
        <f t="shared" si="15"/>
        <v>10</v>
      </c>
    </row>
    <row r="255" spans="2:7">
      <c r="B255" s="1">
        <f t="shared" si="12"/>
        <v>1260</v>
      </c>
      <c r="C255" s="23">
        <v>1265</v>
      </c>
      <c r="D255" s="1">
        <f t="shared" si="13"/>
        <v>1265</v>
      </c>
      <c r="E255" s="1">
        <f>COUNTIF(Donnees_SIG!G:G,Classes_detaillees!D255)</f>
        <v>0</v>
      </c>
      <c r="F255" s="12">
        <f t="shared" si="14"/>
        <v>10</v>
      </c>
      <c r="G255" s="12">
        <f t="shared" si="15"/>
        <v>10</v>
      </c>
    </row>
    <row r="256" spans="2:7">
      <c r="B256" s="1">
        <f t="shared" si="12"/>
        <v>1265</v>
      </c>
      <c r="C256" s="23">
        <v>1270</v>
      </c>
      <c r="D256" s="1">
        <f t="shared" si="13"/>
        <v>1270</v>
      </c>
      <c r="E256" s="1">
        <f>COUNTIF(Donnees_SIG!G:G,Classes_detaillees!D256)</f>
        <v>1</v>
      </c>
      <c r="F256" s="12">
        <f t="shared" si="14"/>
        <v>10</v>
      </c>
      <c r="G256" s="12">
        <f t="shared" si="15"/>
        <v>10</v>
      </c>
    </row>
    <row r="257" spans="2:7">
      <c r="B257" s="1">
        <f t="shared" si="12"/>
        <v>1270</v>
      </c>
      <c r="C257" s="23">
        <v>1275</v>
      </c>
      <c r="D257" s="1">
        <f t="shared" si="13"/>
        <v>1275</v>
      </c>
      <c r="E257" s="1">
        <f>COUNTIF(Donnees_SIG!G:G,Classes_detaillees!D257)</f>
        <v>0</v>
      </c>
      <c r="F257" s="12">
        <f t="shared" si="14"/>
        <v>10</v>
      </c>
      <c r="G257" s="12">
        <f t="shared" si="15"/>
        <v>10</v>
      </c>
    </row>
    <row r="258" spans="2:7">
      <c r="B258" s="1">
        <f t="shared" si="12"/>
        <v>1275</v>
      </c>
      <c r="C258" s="23">
        <v>1280</v>
      </c>
      <c r="D258" s="1">
        <f t="shared" si="13"/>
        <v>1280</v>
      </c>
      <c r="E258" s="1">
        <f>COUNTIF(Donnees_SIG!G:G,Classes_detaillees!D258)</f>
        <v>1</v>
      </c>
      <c r="F258" s="12">
        <f t="shared" si="14"/>
        <v>10</v>
      </c>
      <c r="G258" s="12">
        <f t="shared" si="15"/>
        <v>10</v>
      </c>
    </row>
    <row r="259" spans="2:7">
      <c r="B259" s="1">
        <f t="shared" ref="B259:B322" si="16">C258</f>
        <v>1280</v>
      </c>
      <c r="C259" s="23">
        <v>1285</v>
      </c>
      <c r="D259" s="1">
        <f t="shared" si="13"/>
        <v>1285</v>
      </c>
      <c r="E259" s="1">
        <f>COUNTIF(Donnees_SIG!G:G,Classes_detaillees!D259)</f>
        <v>0</v>
      </c>
      <c r="F259" s="12">
        <f t="shared" si="14"/>
        <v>10</v>
      </c>
      <c r="G259" s="12">
        <f t="shared" si="15"/>
        <v>10</v>
      </c>
    </row>
    <row r="260" spans="2:7">
      <c r="B260" s="1">
        <f t="shared" si="16"/>
        <v>1285</v>
      </c>
      <c r="C260" s="23">
        <v>1290</v>
      </c>
      <c r="D260" s="1">
        <f t="shared" ref="D260:D323" si="17">C260</f>
        <v>1290</v>
      </c>
      <c r="E260" s="1">
        <f>COUNTIF(Donnees_SIG!G:G,Classes_detaillees!D260)</f>
        <v>0</v>
      </c>
      <c r="F260" s="12">
        <f t="shared" ref="F260:F323" si="18">IF(C260/$K$27&gt;=$K$29,$K$29,ROUNDDOWN(C260/$K$27,0))</f>
        <v>10</v>
      </c>
      <c r="G260" s="12">
        <f t="shared" ref="G260:G323" si="19">IF(B260/$K$27&gt;=$K$29,$K$29,ROUNDDOWN(B260/$K$27,0))</f>
        <v>10</v>
      </c>
    </row>
    <row r="261" spans="2:7">
      <c r="B261" s="1">
        <f t="shared" si="16"/>
        <v>1290</v>
      </c>
      <c r="C261" s="23">
        <v>1295</v>
      </c>
      <c r="D261" s="1">
        <f t="shared" si="17"/>
        <v>1295</v>
      </c>
      <c r="E261" s="1">
        <f>COUNTIF(Donnees_SIG!G:G,Classes_detaillees!D261)</f>
        <v>0</v>
      </c>
      <c r="F261" s="12">
        <f t="shared" si="18"/>
        <v>10</v>
      </c>
      <c r="G261" s="12">
        <f t="shared" si="19"/>
        <v>10</v>
      </c>
    </row>
    <row r="262" spans="2:7">
      <c r="B262" s="1">
        <f t="shared" si="16"/>
        <v>1295</v>
      </c>
      <c r="C262" s="23">
        <v>1300</v>
      </c>
      <c r="D262" s="1">
        <f t="shared" si="17"/>
        <v>1300</v>
      </c>
      <c r="E262" s="1">
        <f>COUNTIF(Donnees_SIG!G:G,Classes_detaillees!D262)</f>
        <v>0</v>
      </c>
      <c r="F262" s="12">
        <f t="shared" si="18"/>
        <v>10</v>
      </c>
      <c r="G262" s="12">
        <f t="shared" si="19"/>
        <v>10</v>
      </c>
    </row>
    <row r="263" spans="2:7">
      <c r="B263" s="1">
        <f t="shared" si="16"/>
        <v>1300</v>
      </c>
      <c r="C263" s="23">
        <v>1305</v>
      </c>
      <c r="D263" s="1">
        <f t="shared" si="17"/>
        <v>1305</v>
      </c>
      <c r="E263" s="1">
        <f>COUNTIF(Donnees_SIG!G:G,Classes_detaillees!D263)</f>
        <v>0</v>
      </c>
      <c r="F263" s="12">
        <f t="shared" si="18"/>
        <v>10</v>
      </c>
      <c r="G263" s="12">
        <f t="shared" si="19"/>
        <v>10</v>
      </c>
    </row>
    <row r="264" spans="2:7">
      <c r="B264" s="1">
        <f t="shared" si="16"/>
        <v>1305</v>
      </c>
      <c r="C264" s="23">
        <v>1310</v>
      </c>
      <c r="D264" s="1">
        <f t="shared" si="17"/>
        <v>1310</v>
      </c>
      <c r="E264" s="1">
        <f>COUNTIF(Donnees_SIG!G:G,Classes_detaillees!D264)</f>
        <v>0</v>
      </c>
      <c r="F264" s="12">
        <f t="shared" si="18"/>
        <v>10</v>
      </c>
      <c r="G264" s="12">
        <f t="shared" si="19"/>
        <v>10</v>
      </c>
    </row>
    <row r="265" spans="2:7">
      <c r="B265" s="1">
        <f t="shared" si="16"/>
        <v>1310</v>
      </c>
      <c r="C265" s="23">
        <v>1315</v>
      </c>
      <c r="D265" s="1">
        <f t="shared" si="17"/>
        <v>1315</v>
      </c>
      <c r="E265" s="1">
        <f>COUNTIF(Donnees_SIG!G:G,Classes_detaillees!D265)</f>
        <v>0</v>
      </c>
      <c r="F265" s="12">
        <f t="shared" si="18"/>
        <v>10</v>
      </c>
      <c r="G265" s="12">
        <f t="shared" si="19"/>
        <v>10</v>
      </c>
    </row>
    <row r="266" spans="2:7">
      <c r="B266" s="1">
        <f t="shared" si="16"/>
        <v>1315</v>
      </c>
      <c r="C266" s="23">
        <v>1320</v>
      </c>
      <c r="D266" s="1">
        <f t="shared" si="17"/>
        <v>1320</v>
      </c>
      <c r="E266" s="1">
        <f>COUNTIF(Donnees_SIG!G:G,Classes_detaillees!D266)</f>
        <v>0</v>
      </c>
      <c r="F266" s="12">
        <f t="shared" si="18"/>
        <v>10</v>
      </c>
      <c r="G266" s="12">
        <f t="shared" si="19"/>
        <v>10</v>
      </c>
    </row>
    <row r="267" spans="2:7">
      <c r="B267" s="1">
        <f t="shared" si="16"/>
        <v>1320</v>
      </c>
      <c r="C267" s="23">
        <v>1325</v>
      </c>
      <c r="D267" s="1">
        <f t="shared" si="17"/>
        <v>1325</v>
      </c>
      <c r="E267" s="1">
        <f>COUNTIF(Donnees_SIG!G:G,Classes_detaillees!D267)</f>
        <v>0</v>
      </c>
      <c r="F267" s="12">
        <f t="shared" si="18"/>
        <v>10</v>
      </c>
      <c r="G267" s="12">
        <f t="shared" si="19"/>
        <v>10</v>
      </c>
    </row>
    <row r="268" spans="2:7">
      <c r="B268" s="1">
        <f t="shared" si="16"/>
        <v>1325</v>
      </c>
      <c r="C268" s="23">
        <v>1330</v>
      </c>
      <c r="D268" s="1">
        <f t="shared" si="17"/>
        <v>1330</v>
      </c>
      <c r="E268" s="1">
        <f>COUNTIF(Donnees_SIG!G:G,Classes_detaillees!D268)</f>
        <v>0</v>
      </c>
      <c r="F268" s="12">
        <f t="shared" si="18"/>
        <v>10</v>
      </c>
      <c r="G268" s="12">
        <f t="shared" si="19"/>
        <v>10</v>
      </c>
    </row>
    <row r="269" spans="2:7">
      <c r="B269" s="1">
        <f t="shared" si="16"/>
        <v>1330</v>
      </c>
      <c r="C269" s="23">
        <v>1335</v>
      </c>
      <c r="D269" s="1">
        <f t="shared" si="17"/>
        <v>1335</v>
      </c>
      <c r="E269" s="1">
        <f>COUNTIF(Donnees_SIG!G:G,Classes_detaillees!D269)</f>
        <v>0</v>
      </c>
      <c r="F269" s="12">
        <f t="shared" si="18"/>
        <v>10</v>
      </c>
      <c r="G269" s="12">
        <f t="shared" si="19"/>
        <v>10</v>
      </c>
    </row>
    <row r="270" spans="2:7">
      <c r="B270" s="1">
        <f t="shared" si="16"/>
        <v>1335</v>
      </c>
      <c r="C270" s="23">
        <v>1340</v>
      </c>
      <c r="D270" s="1">
        <f t="shared" si="17"/>
        <v>1340</v>
      </c>
      <c r="E270" s="1">
        <f>COUNTIF(Donnees_SIG!G:G,Classes_detaillees!D270)</f>
        <v>0</v>
      </c>
      <c r="F270" s="12">
        <f t="shared" si="18"/>
        <v>10</v>
      </c>
      <c r="G270" s="12">
        <f t="shared" si="19"/>
        <v>10</v>
      </c>
    </row>
    <row r="271" spans="2:7">
      <c r="B271" s="1">
        <f t="shared" si="16"/>
        <v>1340</v>
      </c>
      <c r="C271" s="23">
        <v>1345</v>
      </c>
      <c r="D271" s="1">
        <f t="shared" si="17"/>
        <v>1345</v>
      </c>
      <c r="E271" s="1">
        <f>COUNTIF(Donnees_SIG!G:G,Classes_detaillees!D271)</f>
        <v>0</v>
      </c>
      <c r="F271" s="12">
        <f t="shared" si="18"/>
        <v>10</v>
      </c>
      <c r="G271" s="12">
        <f t="shared" si="19"/>
        <v>10</v>
      </c>
    </row>
    <row r="272" spans="2:7">
      <c r="B272" s="1">
        <f t="shared" si="16"/>
        <v>1345</v>
      </c>
      <c r="C272" s="23">
        <v>1350</v>
      </c>
      <c r="D272" s="1">
        <f t="shared" si="17"/>
        <v>1350</v>
      </c>
      <c r="E272" s="1">
        <f>COUNTIF(Donnees_SIG!G:G,Classes_detaillees!D272)</f>
        <v>0</v>
      </c>
      <c r="F272" s="12">
        <f t="shared" si="18"/>
        <v>10</v>
      </c>
      <c r="G272" s="12">
        <f t="shared" si="19"/>
        <v>10</v>
      </c>
    </row>
    <row r="273" spans="2:7">
      <c r="B273" s="1">
        <f t="shared" si="16"/>
        <v>1350</v>
      </c>
      <c r="C273" s="23">
        <v>1355</v>
      </c>
      <c r="D273" s="1">
        <f t="shared" si="17"/>
        <v>1355</v>
      </c>
      <c r="E273" s="1">
        <f>COUNTIF(Donnees_SIG!G:G,Classes_detaillees!D273)</f>
        <v>0</v>
      </c>
      <c r="F273" s="12">
        <f t="shared" si="18"/>
        <v>10</v>
      </c>
      <c r="G273" s="12">
        <f t="shared" si="19"/>
        <v>10</v>
      </c>
    </row>
    <row r="274" spans="2:7">
      <c r="B274" s="1">
        <f t="shared" si="16"/>
        <v>1355</v>
      </c>
      <c r="C274" s="23">
        <v>1360</v>
      </c>
      <c r="D274" s="1">
        <f t="shared" si="17"/>
        <v>1360</v>
      </c>
      <c r="E274" s="1">
        <f>COUNTIF(Donnees_SIG!G:G,Classes_detaillees!D274)</f>
        <v>0</v>
      </c>
      <c r="F274" s="12">
        <f t="shared" si="18"/>
        <v>10</v>
      </c>
      <c r="G274" s="12">
        <f t="shared" si="19"/>
        <v>10</v>
      </c>
    </row>
    <row r="275" spans="2:7">
      <c r="B275" s="1">
        <f t="shared" si="16"/>
        <v>1360</v>
      </c>
      <c r="C275" s="23">
        <v>1365</v>
      </c>
      <c r="D275" s="1">
        <f t="shared" si="17"/>
        <v>1365</v>
      </c>
      <c r="E275" s="1">
        <f>COUNTIF(Donnees_SIG!G:G,Classes_detaillees!D275)</f>
        <v>0</v>
      </c>
      <c r="F275" s="12">
        <f t="shared" si="18"/>
        <v>10</v>
      </c>
      <c r="G275" s="12">
        <f t="shared" si="19"/>
        <v>10</v>
      </c>
    </row>
    <row r="276" spans="2:7">
      <c r="B276" s="1">
        <f t="shared" si="16"/>
        <v>1365</v>
      </c>
      <c r="C276" s="23">
        <v>1370</v>
      </c>
      <c r="D276" s="1">
        <f t="shared" si="17"/>
        <v>1370</v>
      </c>
      <c r="E276" s="1">
        <f>COUNTIF(Donnees_SIG!G:G,Classes_detaillees!D276)</f>
        <v>0</v>
      </c>
      <c r="F276" s="12">
        <f t="shared" si="18"/>
        <v>10</v>
      </c>
      <c r="G276" s="12">
        <f t="shared" si="19"/>
        <v>10</v>
      </c>
    </row>
    <row r="277" spans="2:7">
      <c r="B277" s="1">
        <f t="shared" si="16"/>
        <v>1370</v>
      </c>
      <c r="C277" s="23">
        <v>1375</v>
      </c>
      <c r="D277" s="1">
        <f t="shared" si="17"/>
        <v>1375</v>
      </c>
      <c r="E277" s="1">
        <f>COUNTIF(Donnees_SIG!G:G,Classes_detaillees!D277)</f>
        <v>0</v>
      </c>
      <c r="F277" s="12">
        <f t="shared" si="18"/>
        <v>10</v>
      </c>
      <c r="G277" s="12">
        <f t="shared" si="19"/>
        <v>10</v>
      </c>
    </row>
    <row r="278" spans="2:7">
      <c r="B278" s="1">
        <f t="shared" si="16"/>
        <v>1375</v>
      </c>
      <c r="C278" s="23">
        <v>1380</v>
      </c>
      <c r="D278" s="1">
        <f t="shared" si="17"/>
        <v>1380</v>
      </c>
      <c r="E278" s="1">
        <f>COUNTIF(Donnees_SIG!G:G,Classes_detaillees!D278)</f>
        <v>0</v>
      </c>
      <c r="F278" s="12">
        <f t="shared" si="18"/>
        <v>10</v>
      </c>
      <c r="G278" s="12">
        <f t="shared" si="19"/>
        <v>10</v>
      </c>
    </row>
    <row r="279" spans="2:7">
      <c r="B279" s="1">
        <f t="shared" si="16"/>
        <v>1380</v>
      </c>
      <c r="C279" s="23">
        <v>1385</v>
      </c>
      <c r="D279" s="1">
        <f t="shared" si="17"/>
        <v>1385</v>
      </c>
      <c r="E279" s="1">
        <f>COUNTIF(Donnees_SIG!G:G,Classes_detaillees!D279)</f>
        <v>0</v>
      </c>
      <c r="F279" s="12">
        <f t="shared" si="18"/>
        <v>10</v>
      </c>
      <c r="G279" s="12">
        <f t="shared" si="19"/>
        <v>10</v>
      </c>
    </row>
    <row r="280" spans="2:7">
      <c r="B280" s="1">
        <f t="shared" si="16"/>
        <v>1385</v>
      </c>
      <c r="C280" s="23">
        <v>1390</v>
      </c>
      <c r="D280" s="1">
        <f t="shared" si="17"/>
        <v>1390</v>
      </c>
      <c r="E280" s="1">
        <f>COUNTIF(Donnees_SIG!G:G,Classes_detaillees!D280)</f>
        <v>0</v>
      </c>
      <c r="F280" s="12">
        <f t="shared" si="18"/>
        <v>10</v>
      </c>
      <c r="G280" s="12">
        <f t="shared" si="19"/>
        <v>10</v>
      </c>
    </row>
    <row r="281" spans="2:7">
      <c r="B281" s="1">
        <f t="shared" si="16"/>
        <v>1390</v>
      </c>
      <c r="C281" s="23">
        <v>1395</v>
      </c>
      <c r="D281" s="1">
        <f t="shared" si="17"/>
        <v>1395</v>
      </c>
      <c r="E281" s="1">
        <f>COUNTIF(Donnees_SIG!G:G,Classes_detaillees!D281)</f>
        <v>0</v>
      </c>
      <c r="F281" s="12">
        <f t="shared" si="18"/>
        <v>10</v>
      </c>
      <c r="G281" s="12">
        <f t="shared" si="19"/>
        <v>10</v>
      </c>
    </row>
    <row r="282" spans="2:7">
      <c r="B282" s="1">
        <f t="shared" si="16"/>
        <v>1395</v>
      </c>
      <c r="C282" s="23">
        <v>1400</v>
      </c>
      <c r="D282" s="1">
        <f t="shared" si="17"/>
        <v>1400</v>
      </c>
      <c r="E282" s="1">
        <f>COUNTIF(Donnees_SIG!G:G,Classes_detaillees!D282)</f>
        <v>0</v>
      </c>
      <c r="F282" s="12">
        <f t="shared" si="18"/>
        <v>10</v>
      </c>
      <c r="G282" s="12">
        <f t="shared" si="19"/>
        <v>10</v>
      </c>
    </row>
    <row r="283" spans="2:7">
      <c r="B283" s="1">
        <f t="shared" si="16"/>
        <v>1400</v>
      </c>
      <c r="C283" s="23">
        <v>1405</v>
      </c>
      <c r="D283" s="1">
        <f t="shared" si="17"/>
        <v>1405</v>
      </c>
      <c r="E283" s="1">
        <f>COUNTIF(Donnees_SIG!G:G,Classes_detaillees!D283)</f>
        <v>0</v>
      </c>
      <c r="F283" s="12">
        <f t="shared" si="18"/>
        <v>10</v>
      </c>
      <c r="G283" s="12">
        <f t="shared" si="19"/>
        <v>10</v>
      </c>
    </row>
    <row r="284" spans="2:7">
      <c r="B284" s="1">
        <f t="shared" si="16"/>
        <v>1405</v>
      </c>
      <c r="C284" s="23">
        <v>1410</v>
      </c>
      <c r="D284" s="1">
        <f t="shared" si="17"/>
        <v>1410</v>
      </c>
      <c r="E284" s="1">
        <f>COUNTIF(Donnees_SIG!G:G,Classes_detaillees!D284)</f>
        <v>0</v>
      </c>
      <c r="F284" s="12">
        <f t="shared" si="18"/>
        <v>10</v>
      </c>
      <c r="G284" s="12">
        <f t="shared" si="19"/>
        <v>10</v>
      </c>
    </row>
    <row r="285" spans="2:7">
      <c r="B285" s="1">
        <f t="shared" si="16"/>
        <v>1410</v>
      </c>
      <c r="C285" s="23">
        <v>1415</v>
      </c>
      <c r="D285" s="1">
        <f t="shared" si="17"/>
        <v>1415</v>
      </c>
      <c r="E285" s="1">
        <f>COUNTIF(Donnees_SIG!G:G,Classes_detaillees!D285)</f>
        <v>0</v>
      </c>
      <c r="F285" s="12">
        <f t="shared" si="18"/>
        <v>10</v>
      </c>
      <c r="G285" s="12">
        <f t="shared" si="19"/>
        <v>10</v>
      </c>
    </row>
    <row r="286" spans="2:7">
      <c r="B286" s="1">
        <f t="shared" si="16"/>
        <v>1415</v>
      </c>
      <c r="C286" s="23">
        <v>1420</v>
      </c>
      <c r="D286" s="1">
        <f t="shared" si="17"/>
        <v>1420</v>
      </c>
      <c r="E286" s="1">
        <f>COUNTIF(Donnees_SIG!G:G,Classes_detaillees!D286)</f>
        <v>0</v>
      </c>
      <c r="F286" s="12">
        <f t="shared" si="18"/>
        <v>10</v>
      </c>
      <c r="G286" s="12">
        <f t="shared" si="19"/>
        <v>10</v>
      </c>
    </row>
    <row r="287" spans="2:7">
      <c r="B287" s="1">
        <f t="shared" si="16"/>
        <v>1420</v>
      </c>
      <c r="C287" s="23">
        <v>1425</v>
      </c>
      <c r="D287" s="1">
        <f t="shared" si="17"/>
        <v>1425</v>
      </c>
      <c r="E287" s="1">
        <f>COUNTIF(Donnees_SIG!G:G,Classes_detaillees!D287)</f>
        <v>0</v>
      </c>
      <c r="F287" s="12">
        <f t="shared" si="18"/>
        <v>10</v>
      </c>
      <c r="G287" s="12">
        <f t="shared" si="19"/>
        <v>10</v>
      </c>
    </row>
    <row r="288" spans="2:7">
      <c r="B288" s="1">
        <f t="shared" si="16"/>
        <v>1425</v>
      </c>
      <c r="C288" s="23">
        <v>1430</v>
      </c>
      <c r="D288" s="1">
        <f t="shared" si="17"/>
        <v>1430</v>
      </c>
      <c r="E288" s="1">
        <f>COUNTIF(Donnees_SIG!G:G,Classes_detaillees!D288)</f>
        <v>0</v>
      </c>
      <c r="F288" s="12">
        <f t="shared" si="18"/>
        <v>10</v>
      </c>
      <c r="G288" s="12">
        <f t="shared" si="19"/>
        <v>10</v>
      </c>
    </row>
    <row r="289" spans="2:7">
      <c r="B289" s="1">
        <f t="shared" si="16"/>
        <v>1430</v>
      </c>
      <c r="C289" s="23">
        <v>1435</v>
      </c>
      <c r="D289" s="1">
        <f t="shared" si="17"/>
        <v>1435</v>
      </c>
      <c r="E289" s="1">
        <f>COUNTIF(Donnees_SIG!G:G,Classes_detaillees!D289)</f>
        <v>0</v>
      </c>
      <c r="F289" s="12">
        <f t="shared" si="18"/>
        <v>10</v>
      </c>
      <c r="G289" s="12">
        <f t="shared" si="19"/>
        <v>10</v>
      </c>
    </row>
    <row r="290" spans="2:7">
      <c r="B290" s="1">
        <f t="shared" si="16"/>
        <v>1435</v>
      </c>
      <c r="C290" s="23">
        <v>1440</v>
      </c>
      <c r="D290" s="1">
        <f t="shared" si="17"/>
        <v>1440</v>
      </c>
      <c r="E290" s="1">
        <f>COUNTIF(Donnees_SIG!G:G,Classes_detaillees!D290)</f>
        <v>0</v>
      </c>
      <c r="F290" s="12">
        <f t="shared" si="18"/>
        <v>10</v>
      </c>
      <c r="G290" s="12">
        <f t="shared" si="19"/>
        <v>10</v>
      </c>
    </row>
    <row r="291" spans="2:7">
      <c r="B291" s="1">
        <f t="shared" si="16"/>
        <v>1440</v>
      </c>
      <c r="C291" s="23">
        <v>1445</v>
      </c>
      <c r="D291" s="1">
        <f t="shared" si="17"/>
        <v>1445</v>
      </c>
      <c r="E291" s="1">
        <f>COUNTIF(Donnees_SIG!G:G,Classes_detaillees!D291)</f>
        <v>0</v>
      </c>
      <c r="F291" s="12">
        <f t="shared" si="18"/>
        <v>10</v>
      </c>
      <c r="G291" s="12">
        <f t="shared" si="19"/>
        <v>10</v>
      </c>
    </row>
    <row r="292" spans="2:7">
      <c r="B292" s="1">
        <f t="shared" si="16"/>
        <v>1445</v>
      </c>
      <c r="C292" s="23">
        <v>1450</v>
      </c>
      <c r="D292" s="1">
        <f t="shared" si="17"/>
        <v>1450</v>
      </c>
      <c r="E292" s="1">
        <f>COUNTIF(Donnees_SIG!G:G,Classes_detaillees!D292)</f>
        <v>0</v>
      </c>
      <c r="F292" s="12">
        <f t="shared" si="18"/>
        <v>10</v>
      </c>
      <c r="G292" s="12">
        <f t="shared" si="19"/>
        <v>10</v>
      </c>
    </row>
    <row r="293" spans="2:7">
      <c r="B293" s="1">
        <f t="shared" si="16"/>
        <v>1450</v>
      </c>
      <c r="C293" s="23">
        <v>1455</v>
      </c>
      <c r="D293" s="1">
        <f t="shared" si="17"/>
        <v>1455</v>
      </c>
      <c r="E293" s="1">
        <f>COUNTIF(Donnees_SIG!G:G,Classes_detaillees!D293)</f>
        <v>0</v>
      </c>
      <c r="F293" s="12">
        <f t="shared" si="18"/>
        <v>10</v>
      </c>
      <c r="G293" s="12">
        <f t="shared" si="19"/>
        <v>10</v>
      </c>
    </row>
    <row r="294" spans="2:7">
      <c r="B294" s="1">
        <f t="shared" si="16"/>
        <v>1455</v>
      </c>
      <c r="C294" s="23">
        <v>1460</v>
      </c>
      <c r="D294" s="1">
        <f t="shared" si="17"/>
        <v>1460</v>
      </c>
      <c r="E294" s="1">
        <f>COUNTIF(Donnees_SIG!G:G,Classes_detaillees!D294)</f>
        <v>0</v>
      </c>
      <c r="F294" s="12">
        <f t="shared" si="18"/>
        <v>10</v>
      </c>
      <c r="G294" s="12">
        <f t="shared" si="19"/>
        <v>10</v>
      </c>
    </row>
    <row r="295" spans="2:7">
      <c r="B295" s="1">
        <f t="shared" si="16"/>
        <v>1460</v>
      </c>
      <c r="C295" s="23">
        <v>1465</v>
      </c>
      <c r="D295" s="1">
        <f t="shared" si="17"/>
        <v>1465</v>
      </c>
      <c r="E295" s="1">
        <f>COUNTIF(Donnees_SIG!G:G,Classes_detaillees!D295)</f>
        <v>0</v>
      </c>
      <c r="F295" s="12">
        <f t="shared" si="18"/>
        <v>10</v>
      </c>
      <c r="G295" s="12">
        <f t="shared" si="19"/>
        <v>10</v>
      </c>
    </row>
    <row r="296" spans="2:7">
      <c r="B296" s="1">
        <f t="shared" si="16"/>
        <v>1465</v>
      </c>
      <c r="C296" s="23">
        <v>1470</v>
      </c>
      <c r="D296" s="1">
        <f t="shared" si="17"/>
        <v>1470</v>
      </c>
      <c r="E296" s="1">
        <f>COUNTIF(Donnees_SIG!G:G,Classes_detaillees!D296)</f>
        <v>0</v>
      </c>
      <c r="F296" s="12">
        <f t="shared" si="18"/>
        <v>10</v>
      </c>
      <c r="G296" s="12">
        <f t="shared" si="19"/>
        <v>10</v>
      </c>
    </row>
    <row r="297" spans="2:7">
      <c r="B297" s="1">
        <f t="shared" si="16"/>
        <v>1470</v>
      </c>
      <c r="C297" s="23">
        <v>1475</v>
      </c>
      <c r="D297" s="1">
        <f t="shared" si="17"/>
        <v>1475</v>
      </c>
      <c r="E297" s="1">
        <f>COUNTIF(Donnees_SIG!G:G,Classes_detaillees!D297)</f>
        <v>0</v>
      </c>
      <c r="F297" s="12">
        <f t="shared" si="18"/>
        <v>10</v>
      </c>
      <c r="G297" s="12">
        <f t="shared" si="19"/>
        <v>10</v>
      </c>
    </row>
    <row r="298" spans="2:7">
      <c r="B298" s="1">
        <f t="shared" si="16"/>
        <v>1475</v>
      </c>
      <c r="C298" s="23">
        <v>1480</v>
      </c>
      <c r="D298" s="1">
        <f t="shared" si="17"/>
        <v>1480</v>
      </c>
      <c r="E298" s="1">
        <f>COUNTIF(Donnees_SIG!G:G,Classes_detaillees!D298)</f>
        <v>0</v>
      </c>
      <c r="F298" s="12">
        <f t="shared" si="18"/>
        <v>10</v>
      </c>
      <c r="G298" s="12">
        <f t="shared" si="19"/>
        <v>10</v>
      </c>
    </row>
    <row r="299" spans="2:7">
      <c r="B299" s="1">
        <f t="shared" si="16"/>
        <v>1480</v>
      </c>
      <c r="C299" s="23">
        <v>1485</v>
      </c>
      <c r="D299" s="1">
        <f t="shared" si="17"/>
        <v>1485</v>
      </c>
      <c r="E299" s="1">
        <f>COUNTIF(Donnees_SIG!G:G,Classes_detaillees!D299)</f>
        <v>0</v>
      </c>
      <c r="F299" s="12">
        <f t="shared" si="18"/>
        <v>10</v>
      </c>
      <c r="G299" s="12">
        <f t="shared" si="19"/>
        <v>10</v>
      </c>
    </row>
    <row r="300" spans="2:7">
      <c r="B300" s="1">
        <f t="shared" si="16"/>
        <v>1485</v>
      </c>
      <c r="C300" s="23">
        <v>1490</v>
      </c>
      <c r="D300" s="1">
        <f t="shared" si="17"/>
        <v>1490</v>
      </c>
      <c r="E300" s="1">
        <f>COUNTIF(Donnees_SIG!G:G,Classes_detaillees!D300)</f>
        <v>0</v>
      </c>
      <c r="F300" s="12">
        <f t="shared" si="18"/>
        <v>10</v>
      </c>
      <c r="G300" s="12">
        <f t="shared" si="19"/>
        <v>10</v>
      </c>
    </row>
    <row r="301" spans="2:7">
      <c r="B301" s="1">
        <f t="shared" si="16"/>
        <v>1490</v>
      </c>
      <c r="C301" s="23">
        <v>1495</v>
      </c>
      <c r="D301" s="1">
        <f t="shared" si="17"/>
        <v>1495</v>
      </c>
      <c r="E301" s="1">
        <f>COUNTIF(Donnees_SIG!G:G,Classes_detaillees!D301)</f>
        <v>0</v>
      </c>
      <c r="F301" s="12">
        <f t="shared" si="18"/>
        <v>10</v>
      </c>
      <c r="G301" s="12">
        <f t="shared" si="19"/>
        <v>10</v>
      </c>
    </row>
    <row r="302" spans="2:7">
      <c r="B302" s="1">
        <f t="shared" si="16"/>
        <v>1495</v>
      </c>
      <c r="C302" s="23">
        <v>1500</v>
      </c>
      <c r="D302" s="1">
        <f t="shared" si="17"/>
        <v>1500</v>
      </c>
      <c r="E302" s="1">
        <f>COUNTIF(Donnees_SIG!G:G,Classes_detaillees!D302)</f>
        <v>0</v>
      </c>
      <c r="F302" s="12">
        <f t="shared" si="18"/>
        <v>10</v>
      </c>
      <c r="G302" s="12">
        <f t="shared" si="19"/>
        <v>10</v>
      </c>
    </row>
    <row r="303" spans="2:7">
      <c r="B303" s="1">
        <f t="shared" si="16"/>
        <v>1500</v>
      </c>
      <c r="C303" s="23">
        <v>1505</v>
      </c>
      <c r="D303" s="1">
        <f t="shared" si="17"/>
        <v>1505</v>
      </c>
      <c r="E303" s="1">
        <f>COUNTIF(Donnees_SIG!G:G,Classes_detaillees!D303)</f>
        <v>0</v>
      </c>
      <c r="F303" s="12">
        <f t="shared" si="18"/>
        <v>10</v>
      </c>
      <c r="G303" s="12">
        <f t="shared" si="19"/>
        <v>10</v>
      </c>
    </row>
    <row r="304" spans="2:7">
      <c r="B304" s="1">
        <f t="shared" si="16"/>
        <v>1505</v>
      </c>
      <c r="C304" s="23">
        <v>1510</v>
      </c>
      <c r="D304" s="1">
        <f t="shared" si="17"/>
        <v>1510</v>
      </c>
      <c r="E304" s="1">
        <f>COUNTIF(Donnees_SIG!G:G,Classes_detaillees!D304)</f>
        <v>0</v>
      </c>
      <c r="F304" s="12">
        <f t="shared" si="18"/>
        <v>10</v>
      </c>
      <c r="G304" s="12">
        <f t="shared" si="19"/>
        <v>10</v>
      </c>
    </row>
    <row r="305" spans="2:7">
      <c r="B305" s="1">
        <f t="shared" si="16"/>
        <v>1510</v>
      </c>
      <c r="C305" s="23">
        <v>1515</v>
      </c>
      <c r="D305" s="1">
        <f t="shared" si="17"/>
        <v>1515</v>
      </c>
      <c r="E305" s="1">
        <f>COUNTIF(Donnees_SIG!G:G,Classes_detaillees!D305)</f>
        <v>0</v>
      </c>
      <c r="F305" s="12">
        <f t="shared" si="18"/>
        <v>10</v>
      </c>
      <c r="G305" s="12">
        <f t="shared" si="19"/>
        <v>10</v>
      </c>
    </row>
    <row r="306" spans="2:7">
      <c r="B306" s="1">
        <f t="shared" si="16"/>
        <v>1515</v>
      </c>
      <c r="C306" s="23">
        <v>1520</v>
      </c>
      <c r="D306" s="1">
        <f t="shared" si="17"/>
        <v>1520</v>
      </c>
      <c r="E306" s="1">
        <f>COUNTIF(Donnees_SIG!G:G,Classes_detaillees!D306)</f>
        <v>0</v>
      </c>
      <c r="F306" s="12">
        <f t="shared" si="18"/>
        <v>10</v>
      </c>
      <c r="G306" s="12">
        <f t="shared" si="19"/>
        <v>10</v>
      </c>
    </row>
    <row r="307" spans="2:7">
      <c r="B307" s="1">
        <f t="shared" si="16"/>
        <v>1520</v>
      </c>
      <c r="C307" s="23">
        <v>1525</v>
      </c>
      <c r="D307" s="1">
        <f t="shared" si="17"/>
        <v>1525</v>
      </c>
      <c r="E307" s="1">
        <f>COUNTIF(Donnees_SIG!G:G,Classes_detaillees!D307)</f>
        <v>0</v>
      </c>
      <c r="F307" s="12">
        <f t="shared" si="18"/>
        <v>10</v>
      </c>
      <c r="G307" s="12">
        <f t="shared" si="19"/>
        <v>10</v>
      </c>
    </row>
    <row r="308" spans="2:7">
      <c r="B308" s="1">
        <f t="shared" si="16"/>
        <v>1525</v>
      </c>
      <c r="C308" s="23">
        <v>1530</v>
      </c>
      <c r="D308" s="1">
        <f t="shared" si="17"/>
        <v>1530</v>
      </c>
      <c r="E308" s="1">
        <f>COUNTIF(Donnees_SIG!G:G,Classes_detaillees!D308)</f>
        <v>0</v>
      </c>
      <c r="F308" s="12">
        <f t="shared" si="18"/>
        <v>10</v>
      </c>
      <c r="G308" s="12">
        <f t="shared" si="19"/>
        <v>10</v>
      </c>
    </row>
    <row r="309" spans="2:7">
      <c r="B309" s="1">
        <f t="shared" si="16"/>
        <v>1530</v>
      </c>
      <c r="C309" s="23">
        <v>1535</v>
      </c>
      <c r="D309" s="1">
        <f t="shared" si="17"/>
        <v>1535</v>
      </c>
      <c r="E309" s="1">
        <f>COUNTIF(Donnees_SIG!G:G,Classes_detaillees!D309)</f>
        <v>0</v>
      </c>
      <c r="F309" s="12">
        <f t="shared" si="18"/>
        <v>10</v>
      </c>
      <c r="G309" s="12">
        <f t="shared" si="19"/>
        <v>10</v>
      </c>
    </row>
    <row r="310" spans="2:7">
      <c r="B310" s="1">
        <f t="shared" si="16"/>
        <v>1535</v>
      </c>
      <c r="C310" s="23">
        <v>1540</v>
      </c>
      <c r="D310" s="1">
        <f t="shared" si="17"/>
        <v>1540</v>
      </c>
      <c r="E310" s="1">
        <f>COUNTIF(Donnees_SIG!G:G,Classes_detaillees!D310)</f>
        <v>0</v>
      </c>
      <c r="F310" s="12">
        <f t="shared" si="18"/>
        <v>10</v>
      </c>
      <c r="G310" s="12">
        <f t="shared" si="19"/>
        <v>10</v>
      </c>
    </row>
    <row r="311" spans="2:7">
      <c r="B311" s="1">
        <f t="shared" si="16"/>
        <v>1540</v>
      </c>
      <c r="C311" s="23">
        <v>1545</v>
      </c>
      <c r="D311" s="1">
        <f t="shared" si="17"/>
        <v>1545</v>
      </c>
      <c r="E311" s="1">
        <f>COUNTIF(Donnees_SIG!G:G,Classes_detaillees!D311)</f>
        <v>0</v>
      </c>
      <c r="F311" s="12">
        <f t="shared" si="18"/>
        <v>10</v>
      </c>
      <c r="G311" s="12">
        <f t="shared" si="19"/>
        <v>10</v>
      </c>
    </row>
    <row r="312" spans="2:7">
      <c r="B312" s="1">
        <f t="shared" si="16"/>
        <v>1545</v>
      </c>
      <c r="C312" s="23">
        <v>1550</v>
      </c>
      <c r="D312" s="1">
        <f t="shared" si="17"/>
        <v>1550</v>
      </c>
      <c r="E312" s="1">
        <f>COUNTIF(Donnees_SIG!G:G,Classes_detaillees!D312)</f>
        <v>0</v>
      </c>
      <c r="F312" s="12">
        <f t="shared" si="18"/>
        <v>10</v>
      </c>
      <c r="G312" s="12">
        <f t="shared" si="19"/>
        <v>10</v>
      </c>
    </row>
    <row r="313" spans="2:7">
      <c r="B313" s="1">
        <f t="shared" si="16"/>
        <v>1550</v>
      </c>
      <c r="C313" s="23">
        <v>1555</v>
      </c>
      <c r="D313" s="1">
        <f t="shared" si="17"/>
        <v>1555</v>
      </c>
      <c r="E313" s="1">
        <f>COUNTIF(Donnees_SIG!G:G,Classes_detaillees!D313)</f>
        <v>0</v>
      </c>
      <c r="F313" s="12">
        <f t="shared" si="18"/>
        <v>10</v>
      </c>
      <c r="G313" s="12">
        <f t="shared" si="19"/>
        <v>10</v>
      </c>
    </row>
    <row r="314" spans="2:7">
      <c r="B314" s="1">
        <f t="shared" si="16"/>
        <v>1555</v>
      </c>
      <c r="C314" s="23">
        <v>1560</v>
      </c>
      <c r="D314" s="1">
        <f t="shared" si="17"/>
        <v>1560</v>
      </c>
      <c r="E314" s="1">
        <f>COUNTIF(Donnees_SIG!G:G,Classes_detaillees!D314)</f>
        <v>0</v>
      </c>
      <c r="F314" s="12">
        <f t="shared" si="18"/>
        <v>10</v>
      </c>
      <c r="G314" s="12">
        <f t="shared" si="19"/>
        <v>10</v>
      </c>
    </row>
    <row r="315" spans="2:7">
      <c r="B315" s="1">
        <f t="shared" si="16"/>
        <v>1560</v>
      </c>
      <c r="C315" s="23">
        <v>1565</v>
      </c>
      <c r="D315" s="1">
        <f t="shared" si="17"/>
        <v>1565</v>
      </c>
      <c r="E315" s="1">
        <f>COUNTIF(Donnees_SIG!G:G,Classes_detaillees!D315)</f>
        <v>0</v>
      </c>
      <c r="F315" s="12">
        <f t="shared" si="18"/>
        <v>10</v>
      </c>
      <c r="G315" s="12">
        <f t="shared" si="19"/>
        <v>10</v>
      </c>
    </row>
    <row r="316" spans="2:7">
      <c r="B316" s="1">
        <f t="shared" si="16"/>
        <v>1565</v>
      </c>
      <c r="C316" s="23">
        <v>1570</v>
      </c>
      <c r="D316" s="1">
        <f t="shared" si="17"/>
        <v>1570</v>
      </c>
      <c r="E316" s="1">
        <f>COUNTIF(Donnees_SIG!G:G,Classes_detaillees!D316)</f>
        <v>0</v>
      </c>
      <c r="F316" s="12">
        <f t="shared" si="18"/>
        <v>10</v>
      </c>
      <c r="G316" s="12">
        <f t="shared" si="19"/>
        <v>10</v>
      </c>
    </row>
    <row r="317" spans="2:7">
      <c r="B317" s="1">
        <f t="shared" si="16"/>
        <v>1570</v>
      </c>
      <c r="C317" s="23">
        <v>1575</v>
      </c>
      <c r="D317" s="1">
        <f t="shared" si="17"/>
        <v>1575</v>
      </c>
      <c r="E317" s="1">
        <f>COUNTIF(Donnees_SIG!G:G,Classes_detaillees!D317)</f>
        <v>0</v>
      </c>
      <c r="F317" s="12">
        <f t="shared" si="18"/>
        <v>10</v>
      </c>
      <c r="G317" s="12">
        <f t="shared" si="19"/>
        <v>10</v>
      </c>
    </row>
    <row r="318" spans="2:7">
      <c r="B318" s="1">
        <f t="shared" si="16"/>
        <v>1575</v>
      </c>
      <c r="C318" s="23">
        <v>1580</v>
      </c>
      <c r="D318" s="1">
        <f t="shared" si="17"/>
        <v>1580</v>
      </c>
      <c r="E318" s="1">
        <f>COUNTIF(Donnees_SIG!G:G,Classes_detaillees!D318)</f>
        <v>0</v>
      </c>
      <c r="F318" s="12">
        <f t="shared" si="18"/>
        <v>10</v>
      </c>
      <c r="G318" s="12">
        <f t="shared" si="19"/>
        <v>10</v>
      </c>
    </row>
    <row r="319" spans="2:7">
      <c r="B319" s="1">
        <f t="shared" si="16"/>
        <v>1580</v>
      </c>
      <c r="C319" s="23">
        <v>1585</v>
      </c>
      <c r="D319" s="1">
        <f t="shared" si="17"/>
        <v>1585</v>
      </c>
      <c r="E319" s="1">
        <f>COUNTIF(Donnees_SIG!G:G,Classes_detaillees!D319)</f>
        <v>0</v>
      </c>
      <c r="F319" s="12">
        <f t="shared" si="18"/>
        <v>10</v>
      </c>
      <c r="G319" s="12">
        <f t="shared" si="19"/>
        <v>10</v>
      </c>
    </row>
    <row r="320" spans="2:7">
      <c r="B320" s="1">
        <f t="shared" si="16"/>
        <v>1585</v>
      </c>
      <c r="C320" s="23">
        <v>1590</v>
      </c>
      <c r="D320" s="1">
        <f t="shared" si="17"/>
        <v>1590</v>
      </c>
      <c r="E320" s="1">
        <f>COUNTIF(Donnees_SIG!G:G,Classes_detaillees!D320)</f>
        <v>0</v>
      </c>
      <c r="F320" s="12">
        <f t="shared" si="18"/>
        <v>10</v>
      </c>
      <c r="G320" s="12">
        <f t="shared" si="19"/>
        <v>10</v>
      </c>
    </row>
    <row r="321" spans="2:7">
      <c r="B321" s="1">
        <f t="shared" si="16"/>
        <v>1590</v>
      </c>
      <c r="C321" s="23">
        <v>1595</v>
      </c>
      <c r="D321" s="1">
        <f t="shared" si="17"/>
        <v>1595</v>
      </c>
      <c r="E321" s="1">
        <f>COUNTIF(Donnees_SIG!G:G,Classes_detaillees!D321)</f>
        <v>0</v>
      </c>
      <c r="F321" s="12">
        <f t="shared" si="18"/>
        <v>10</v>
      </c>
      <c r="G321" s="12">
        <f t="shared" si="19"/>
        <v>10</v>
      </c>
    </row>
    <row r="322" spans="2:7">
      <c r="B322" s="1">
        <f t="shared" si="16"/>
        <v>1595</v>
      </c>
      <c r="C322" s="23">
        <v>1600</v>
      </c>
      <c r="D322" s="1">
        <f t="shared" si="17"/>
        <v>1600</v>
      </c>
      <c r="E322" s="1">
        <f>COUNTIF(Donnees_SIG!G:G,Classes_detaillees!D322)</f>
        <v>0</v>
      </c>
      <c r="F322" s="12">
        <f t="shared" si="18"/>
        <v>10</v>
      </c>
      <c r="G322" s="12">
        <f t="shared" si="19"/>
        <v>10</v>
      </c>
    </row>
    <row r="323" spans="2:7">
      <c r="B323" s="1">
        <f t="shared" ref="B323:B386" si="20">C322</f>
        <v>1600</v>
      </c>
      <c r="C323" s="23">
        <v>1605</v>
      </c>
      <c r="D323" s="1">
        <f t="shared" si="17"/>
        <v>1605</v>
      </c>
      <c r="E323" s="1">
        <f>COUNTIF(Donnees_SIG!G:G,Classes_detaillees!D323)</f>
        <v>0</v>
      </c>
      <c r="F323" s="12">
        <f t="shared" si="18"/>
        <v>10</v>
      </c>
      <c r="G323" s="12">
        <f t="shared" si="19"/>
        <v>10</v>
      </c>
    </row>
    <row r="324" spans="2:7">
      <c r="B324" s="1">
        <f t="shared" si="20"/>
        <v>1605</v>
      </c>
      <c r="C324" s="23">
        <v>1610</v>
      </c>
      <c r="D324" s="1">
        <f t="shared" ref="D324:D387" si="21">C324</f>
        <v>1610</v>
      </c>
      <c r="E324" s="1">
        <f>COUNTIF(Donnees_SIG!G:G,Classes_detaillees!D324)</f>
        <v>0</v>
      </c>
      <c r="F324" s="12">
        <f t="shared" ref="F324:F387" si="22">IF(C324/$K$27&gt;=$K$29,$K$29,ROUNDDOWN(C324/$K$27,0))</f>
        <v>10</v>
      </c>
      <c r="G324" s="12">
        <f t="shared" ref="G324:G387" si="23">IF(B324/$K$27&gt;=$K$29,$K$29,ROUNDDOWN(B324/$K$27,0))</f>
        <v>10</v>
      </c>
    </row>
    <row r="325" spans="2:7">
      <c r="B325" s="1">
        <f t="shared" si="20"/>
        <v>1610</v>
      </c>
      <c r="C325" s="23">
        <v>1615</v>
      </c>
      <c r="D325" s="1">
        <f t="shared" si="21"/>
        <v>1615</v>
      </c>
      <c r="E325" s="1">
        <f>COUNTIF(Donnees_SIG!G:G,Classes_detaillees!D325)</f>
        <v>0</v>
      </c>
      <c r="F325" s="12">
        <f t="shared" si="22"/>
        <v>10</v>
      </c>
      <c r="G325" s="12">
        <f t="shared" si="23"/>
        <v>10</v>
      </c>
    </row>
    <row r="326" spans="2:7">
      <c r="B326" s="1">
        <f t="shared" si="20"/>
        <v>1615</v>
      </c>
      <c r="C326" s="23">
        <v>1620</v>
      </c>
      <c r="D326" s="1">
        <f t="shared" si="21"/>
        <v>1620</v>
      </c>
      <c r="E326" s="1">
        <f>COUNTIF(Donnees_SIG!G:G,Classes_detaillees!D326)</f>
        <v>0</v>
      </c>
      <c r="F326" s="12">
        <f t="shared" si="22"/>
        <v>10</v>
      </c>
      <c r="G326" s="12">
        <f t="shared" si="23"/>
        <v>10</v>
      </c>
    </row>
    <row r="327" spans="2:7">
      <c r="B327" s="1">
        <f t="shared" si="20"/>
        <v>1620</v>
      </c>
      <c r="C327" s="23">
        <v>1625</v>
      </c>
      <c r="D327" s="1">
        <f t="shared" si="21"/>
        <v>1625</v>
      </c>
      <c r="E327" s="1">
        <f>COUNTIF(Donnees_SIG!G:G,Classes_detaillees!D327)</f>
        <v>0</v>
      </c>
      <c r="F327" s="12">
        <f t="shared" si="22"/>
        <v>10</v>
      </c>
      <c r="G327" s="12">
        <f t="shared" si="23"/>
        <v>10</v>
      </c>
    </row>
    <row r="328" spans="2:7">
      <c r="B328" s="1">
        <f t="shared" si="20"/>
        <v>1625</v>
      </c>
      <c r="C328" s="23">
        <v>1630</v>
      </c>
      <c r="D328" s="1">
        <f t="shared" si="21"/>
        <v>1630</v>
      </c>
      <c r="E328" s="1">
        <f>COUNTIF(Donnees_SIG!G:G,Classes_detaillees!D328)</f>
        <v>0</v>
      </c>
      <c r="F328" s="12">
        <f t="shared" si="22"/>
        <v>10</v>
      </c>
      <c r="G328" s="12">
        <f t="shared" si="23"/>
        <v>10</v>
      </c>
    </row>
    <row r="329" spans="2:7">
      <c r="B329" s="1">
        <f t="shared" si="20"/>
        <v>1630</v>
      </c>
      <c r="C329" s="23">
        <v>1635</v>
      </c>
      <c r="D329" s="1">
        <f t="shared" si="21"/>
        <v>1635</v>
      </c>
      <c r="E329" s="1">
        <f>COUNTIF(Donnees_SIG!G:G,Classes_detaillees!D329)</f>
        <v>0</v>
      </c>
      <c r="F329" s="12">
        <f t="shared" si="22"/>
        <v>10</v>
      </c>
      <c r="G329" s="12">
        <f t="shared" si="23"/>
        <v>10</v>
      </c>
    </row>
    <row r="330" spans="2:7">
      <c r="B330" s="1">
        <f t="shared" si="20"/>
        <v>1635</v>
      </c>
      <c r="C330" s="23">
        <v>1640</v>
      </c>
      <c r="D330" s="1">
        <f t="shared" si="21"/>
        <v>1640</v>
      </c>
      <c r="E330" s="1">
        <f>COUNTIF(Donnees_SIG!G:G,Classes_detaillees!D330)</f>
        <v>0</v>
      </c>
      <c r="F330" s="12">
        <f t="shared" si="22"/>
        <v>10</v>
      </c>
      <c r="G330" s="12">
        <f t="shared" si="23"/>
        <v>10</v>
      </c>
    </row>
    <row r="331" spans="2:7">
      <c r="B331" s="1">
        <f t="shared" si="20"/>
        <v>1640</v>
      </c>
      <c r="C331" s="23">
        <v>1645</v>
      </c>
      <c r="D331" s="1">
        <f t="shared" si="21"/>
        <v>1645</v>
      </c>
      <c r="E331" s="1">
        <f>COUNTIF(Donnees_SIG!G:G,Classes_detaillees!D331)</f>
        <v>0</v>
      </c>
      <c r="F331" s="12">
        <f t="shared" si="22"/>
        <v>10</v>
      </c>
      <c r="G331" s="12">
        <f t="shared" si="23"/>
        <v>10</v>
      </c>
    </row>
    <row r="332" spans="2:7">
      <c r="B332" s="1">
        <f t="shared" si="20"/>
        <v>1645</v>
      </c>
      <c r="C332" s="23">
        <v>1650</v>
      </c>
      <c r="D332" s="1">
        <f t="shared" si="21"/>
        <v>1650</v>
      </c>
      <c r="E332" s="1">
        <f>COUNTIF(Donnees_SIG!G:G,Classes_detaillees!D332)</f>
        <v>0</v>
      </c>
      <c r="F332" s="12">
        <f t="shared" si="22"/>
        <v>10</v>
      </c>
      <c r="G332" s="12">
        <f t="shared" si="23"/>
        <v>10</v>
      </c>
    </row>
    <row r="333" spans="2:7">
      <c r="B333" s="1">
        <f t="shared" si="20"/>
        <v>1650</v>
      </c>
      <c r="C333" s="23">
        <v>1655</v>
      </c>
      <c r="D333" s="1">
        <f t="shared" si="21"/>
        <v>1655</v>
      </c>
      <c r="E333" s="1">
        <f>COUNTIF(Donnees_SIG!G:G,Classes_detaillees!D333)</f>
        <v>0</v>
      </c>
      <c r="F333" s="12">
        <f t="shared" si="22"/>
        <v>10</v>
      </c>
      <c r="G333" s="12">
        <f t="shared" si="23"/>
        <v>10</v>
      </c>
    </row>
    <row r="334" spans="2:7">
      <c r="B334" s="1">
        <f t="shared" si="20"/>
        <v>1655</v>
      </c>
      <c r="C334" s="23">
        <v>1660</v>
      </c>
      <c r="D334" s="1">
        <f t="shared" si="21"/>
        <v>1660</v>
      </c>
      <c r="E334" s="1">
        <f>COUNTIF(Donnees_SIG!G:G,Classes_detaillees!D334)</f>
        <v>0</v>
      </c>
      <c r="F334" s="12">
        <f t="shared" si="22"/>
        <v>10</v>
      </c>
      <c r="G334" s="12">
        <f t="shared" si="23"/>
        <v>10</v>
      </c>
    </row>
    <row r="335" spans="2:7">
      <c r="B335" s="1">
        <f t="shared" si="20"/>
        <v>1660</v>
      </c>
      <c r="C335" s="23">
        <v>1665</v>
      </c>
      <c r="D335" s="1">
        <f t="shared" si="21"/>
        <v>1665</v>
      </c>
      <c r="E335" s="1">
        <f>COUNTIF(Donnees_SIG!G:G,Classes_detaillees!D335)</f>
        <v>0</v>
      </c>
      <c r="F335" s="12">
        <f t="shared" si="22"/>
        <v>10</v>
      </c>
      <c r="G335" s="12">
        <f t="shared" si="23"/>
        <v>10</v>
      </c>
    </row>
    <row r="336" spans="2:7">
      <c r="B336" s="1">
        <f t="shared" si="20"/>
        <v>1665</v>
      </c>
      <c r="C336" s="23">
        <v>1670</v>
      </c>
      <c r="D336" s="1">
        <f t="shared" si="21"/>
        <v>1670</v>
      </c>
      <c r="E336" s="1">
        <f>COUNTIF(Donnees_SIG!G:G,Classes_detaillees!D336)</f>
        <v>0</v>
      </c>
      <c r="F336" s="12">
        <f t="shared" si="22"/>
        <v>10</v>
      </c>
      <c r="G336" s="12">
        <f t="shared" si="23"/>
        <v>10</v>
      </c>
    </row>
    <row r="337" spans="2:7">
      <c r="B337" s="1">
        <f t="shared" si="20"/>
        <v>1670</v>
      </c>
      <c r="C337" s="23">
        <v>1675</v>
      </c>
      <c r="D337" s="1">
        <f t="shared" si="21"/>
        <v>1675</v>
      </c>
      <c r="E337" s="1">
        <f>COUNTIF(Donnees_SIG!G:G,Classes_detaillees!D337)</f>
        <v>0</v>
      </c>
      <c r="F337" s="12">
        <f t="shared" si="22"/>
        <v>10</v>
      </c>
      <c r="G337" s="12">
        <f t="shared" si="23"/>
        <v>10</v>
      </c>
    </row>
    <row r="338" spans="2:7">
      <c r="B338" s="1">
        <f t="shared" si="20"/>
        <v>1675</v>
      </c>
      <c r="C338" s="23">
        <v>1680</v>
      </c>
      <c r="D338" s="1">
        <f t="shared" si="21"/>
        <v>1680</v>
      </c>
      <c r="E338" s="1">
        <f>COUNTIF(Donnees_SIG!G:G,Classes_detaillees!D338)</f>
        <v>0</v>
      </c>
      <c r="F338" s="12">
        <f t="shared" si="22"/>
        <v>10</v>
      </c>
      <c r="G338" s="12">
        <f t="shared" si="23"/>
        <v>10</v>
      </c>
    </row>
    <row r="339" spans="2:7">
      <c r="B339" s="1">
        <f t="shared" si="20"/>
        <v>1680</v>
      </c>
      <c r="C339" s="23">
        <v>1685</v>
      </c>
      <c r="D339" s="1">
        <f t="shared" si="21"/>
        <v>1685</v>
      </c>
      <c r="E339" s="1">
        <f>COUNTIF(Donnees_SIG!G:G,Classes_detaillees!D339)</f>
        <v>0</v>
      </c>
      <c r="F339" s="12">
        <f t="shared" si="22"/>
        <v>10</v>
      </c>
      <c r="G339" s="12">
        <f t="shared" si="23"/>
        <v>10</v>
      </c>
    </row>
    <row r="340" spans="2:7">
      <c r="B340" s="1">
        <f t="shared" si="20"/>
        <v>1685</v>
      </c>
      <c r="C340" s="23">
        <v>1690</v>
      </c>
      <c r="D340" s="1">
        <f t="shared" si="21"/>
        <v>1690</v>
      </c>
      <c r="E340" s="1">
        <f>COUNTIF(Donnees_SIG!G:G,Classes_detaillees!D340)</f>
        <v>0</v>
      </c>
      <c r="F340" s="12">
        <f t="shared" si="22"/>
        <v>10</v>
      </c>
      <c r="G340" s="12">
        <f t="shared" si="23"/>
        <v>10</v>
      </c>
    </row>
    <row r="341" spans="2:7">
      <c r="B341" s="1">
        <f t="shared" si="20"/>
        <v>1690</v>
      </c>
      <c r="C341" s="23">
        <v>1695</v>
      </c>
      <c r="D341" s="1">
        <f t="shared" si="21"/>
        <v>1695</v>
      </c>
      <c r="E341" s="1">
        <f>COUNTIF(Donnees_SIG!G:G,Classes_detaillees!D341)</f>
        <v>0</v>
      </c>
      <c r="F341" s="12">
        <f t="shared" si="22"/>
        <v>10</v>
      </c>
      <c r="G341" s="12">
        <f t="shared" si="23"/>
        <v>10</v>
      </c>
    </row>
    <row r="342" spans="2:7">
      <c r="B342" s="1">
        <f t="shared" si="20"/>
        <v>1695</v>
      </c>
      <c r="C342" s="23">
        <v>1700</v>
      </c>
      <c r="D342" s="1">
        <f t="shared" si="21"/>
        <v>1700</v>
      </c>
      <c r="E342" s="1">
        <f>COUNTIF(Donnees_SIG!G:G,Classes_detaillees!D342)</f>
        <v>0</v>
      </c>
      <c r="F342" s="12">
        <f t="shared" si="22"/>
        <v>10</v>
      </c>
      <c r="G342" s="12">
        <f t="shared" si="23"/>
        <v>10</v>
      </c>
    </row>
    <row r="343" spans="2:7">
      <c r="B343" s="1">
        <f t="shared" si="20"/>
        <v>1700</v>
      </c>
      <c r="C343" s="23">
        <v>1705</v>
      </c>
      <c r="D343" s="1">
        <f t="shared" si="21"/>
        <v>1705</v>
      </c>
      <c r="E343" s="1">
        <f>COUNTIF(Donnees_SIG!G:G,Classes_detaillees!D343)</f>
        <v>0</v>
      </c>
      <c r="F343" s="12">
        <f t="shared" si="22"/>
        <v>10</v>
      </c>
      <c r="G343" s="12">
        <f t="shared" si="23"/>
        <v>10</v>
      </c>
    </row>
    <row r="344" spans="2:7">
      <c r="B344" s="1">
        <f t="shared" si="20"/>
        <v>1705</v>
      </c>
      <c r="C344" s="23">
        <v>1710</v>
      </c>
      <c r="D344" s="1">
        <f t="shared" si="21"/>
        <v>1710</v>
      </c>
      <c r="E344" s="1">
        <f>COUNTIF(Donnees_SIG!G:G,Classes_detaillees!D344)</f>
        <v>1</v>
      </c>
      <c r="F344" s="12">
        <f t="shared" si="22"/>
        <v>10</v>
      </c>
      <c r="G344" s="12">
        <f t="shared" si="23"/>
        <v>10</v>
      </c>
    </row>
    <row r="345" spans="2:7">
      <c r="B345" s="1">
        <f t="shared" si="20"/>
        <v>1710</v>
      </c>
      <c r="C345" s="23">
        <v>1715</v>
      </c>
      <c r="D345" s="1">
        <f t="shared" si="21"/>
        <v>1715</v>
      </c>
      <c r="E345" s="1">
        <f>COUNTIF(Donnees_SIG!G:G,Classes_detaillees!D345)</f>
        <v>0</v>
      </c>
      <c r="F345" s="12">
        <f t="shared" si="22"/>
        <v>10</v>
      </c>
      <c r="G345" s="12">
        <f t="shared" si="23"/>
        <v>10</v>
      </c>
    </row>
    <row r="346" spans="2:7">
      <c r="B346" s="1">
        <f t="shared" si="20"/>
        <v>1715</v>
      </c>
      <c r="C346" s="23">
        <v>1720</v>
      </c>
      <c r="D346" s="1">
        <f t="shared" si="21"/>
        <v>1720</v>
      </c>
      <c r="E346" s="1">
        <f>COUNTIF(Donnees_SIG!G:G,Classes_detaillees!D346)</f>
        <v>0</v>
      </c>
      <c r="F346" s="12">
        <f t="shared" si="22"/>
        <v>10</v>
      </c>
      <c r="G346" s="12">
        <f t="shared" si="23"/>
        <v>10</v>
      </c>
    </row>
    <row r="347" spans="2:7">
      <c r="B347" s="1">
        <f t="shared" si="20"/>
        <v>1720</v>
      </c>
      <c r="C347" s="23">
        <v>1725</v>
      </c>
      <c r="D347" s="1">
        <f t="shared" si="21"/>
        <v>1725</v>
      </c>
      <c r="E347" s="1">
        <f>COUNTIF(Donnees_SIG!G:G,Classes_detaillees!D347)</f>
        <v>0</v>
      </c>
      <c r="F347" s="12">
        <f t="shared" si="22"/>
        <v>10</v>
      </c>
      <c r="G347" s="12">
        <f t="shared" si="23"/>
        <v>10</v>
      </c>
    </row>
    <row r="348" spans="2:7">
      <c r="B348" s="1">
        <f t="shared" si="20"/>
        <v>1725</v>
      </c>
      <c r="C348" s="23">
        <v>1730</v>
      </c>
      <c r="D348" s="1">
        <f t="shared" si="21"/>
        <v>1730</v>
      </c>
      <c r="E348" s="1">
        <f>COUNTIF(Donnees_SIG!G:G,Classes_detaillees!D348)</f>
        <v>0</v>
      </c>
      <c r="F348" s="12">
        <f t="shared" si="22"/>
        <v>10</v>
      </c>
      <c r="G348" s="12">
        <f t="shared" si="23"/>
        <v>10</v>
      </c>
    </row>
    <row r="349" spans="2:7">
      <c r="B349" s="1">
        <f t="shared" si="20"/>
        <v>1730</v>
      </c>
      <c r="C349" s="23">
        <v>1735</v>
      </c>
      <c r="D349" s="1">
        <f t="shared" si="21"/>
        <v>1735</v>
      </c>
      <c r="E349" s="1">
        <f>COUNTIF(Donnees_SIG!G:G,Classes_detaillees!D349)</f>
        <v>0</v>
      </c>
      <c r="F349" s="12">
        <f t="shared" si="22"/>
        <v>10</v>
      </c>
      <c r="G349" s="12">
        <f t="shared" si="23"/>
        <v>10</v>
      </c>
    </row>
    <row r="350" spans="2:7">
      <c r="B350" s="1">
        <f t="shared" si="20"/>
        <v>1735</v>
      </c>
      <c r="C350" s="23">
        <v>1740</v>
      </c>
      <c r="D350" s="1">
        <f t="shared" si="21"/>
        <v>1740</v>
      </c>
      <c r="E350" s="1">
        <f>COUNTIF(Donnees_SIG!G:G,Classes_detaillees!D350)</f>
        <v>0</v>
      </c>
      <c r="F350" s="12">
        <f t="shared" si="22"/>
        <v>10</v>
      </c>
      <c r="G350" s="12">
        <f t="shared" si="23"/>
        <v>10</v>
      </c>
    </row>
    <row r="351" spans="2:7">
      <c r="B351" s="1">
        <f t="shared" si="20"/>
        <v>1740</v>
      </c>
      <c r="C351" s="23">
        <v>1745</v>
      </c>
      <c r="D351" s="1">
        <f t="shared" si="21"/>
        <v>1745</v>
      </c>
      <c r="E351" s="1">
        <f>COUNTIF(Donnees_SIG!G:G,Classes_detaillees!D351)</f>
        <v>0</v>
      </c>
      <c r="F351" s="12">
        <f t="shared" si="22"/>
        <v>10</v>
      </c>
      <c r="G351" s="12">
        <f t="shared" si="23"/>
        <v>10</v>
      </c>
    </row>
    <row r="352" spans="2:7">
      <c r="B352" s="1">
        <f t="shared" si="20"/>
        <v>1745</v>
      </c>
      <c r="C352" s="23">
        <v>1750</v>
      </c>
      <c r="D352" s="1">
        <f t="shared" si="21"/>
        <v>1750</v>
      </c>
      <c r="E352" s="1">
        <f>COUNTIF(Donnees_SIG!G:G,Classes_detaillees!D352)</f>
        <v>0</v>
      </c>
      <c r="F352" s="12">
        <f t="shared" si="22"/>
        <v>10</v>
      </c>
      <c r="G352" s="12">
        <f t="shared" si="23"/>
        <v>10</v>
      </c>
    </row>
    <row r="353" spans="2:7">
      <c r="B353" s="1">
        <f t="shared" si="20"/>
        <v>1750</v>
      </c>
      <c r="C353" s="23">
        <v>1755</v>
      </c>
      <c r="D353" s="1">
        <f t="shared" si="21"/>
        <v>1755</v>
      </c>
      <c r="E353" s="1">
        <f>COUNTIF(Donnees_SIG!G:G,Classes_detaillees!D353)</f>
        <v>0</v>
      </c>
      <c r="F353" s="12">
        <f t="shared" si="22"/>
        <v>10</v>
      </c>
      <c r="G353" s="12">
        <f t="shared" si="23"/>
        <v>10</v>
      </c>
    </row>
    <row r="354" spans="2:7">
      <c r="B354" s="1">
        <f t="shared" si="20"/>
        <v>1755</v>
      </c>
      <c r="C354" s="23">
        <v>1760</v>
      </c>
      <c r="D354" s="1">
        <f t="shared" si="21"/>
        <v>1760</v>
      </c>
      <c r="E354" s="1">
        <f>COUNTIF(Donnees_SIG!G:G,Classes_detaillees!D354)</f>
        <v>0</v>
      </c>
      <c r="F354" s="12">
        <f t="shared" si="22"/>
        <v>10</v>
      </c>
      <c r="G354" s="12">
        <f t="shared" si="23"/>
        <v>10</v>
      </c>
    </row>
    <row r="355" spans="2:7">
      <c r="B355" s="1">
        <f t="shared" si="20"/>
        <v>1760</v>
      </c>
      <c r="C355" s="23">
        <v>1765</v>
      </c>
      <c r="D355" s="1">
        <f t="shared" si="21"/>
        <v>1765</v>
      </c>
      <c r="E355" s="1">
        <f>COUNTIF(Donnees_SIG!G:G,Classes_detaillees!D355)</f>
        <v>0</v>
      </c>
      <c r="F355" s="12">
        <f t="shared" si="22"/>
        <v>10</v>
      </c>
      <c r="G355" s="12">
        <f t="shared" si="23"/>
        <v>10</v>
      </c>
    </row>
    <row r="356" spans="2:7">
      <c r="B356" s="1">
        <f t="shared" si="20"/>
        <v>1765</v>
      </c>
      <c r="C356" s="23">
        <v>1770</v>
      </c>
      <c r="D356" s="1">
        <f t="shared" si="21"/>
        <v>1770</v>
      </c>
      <c r="E356" s="1">
        <f>COUNTIF(Donnees_SIG!G:G,Classes_detaillees!D356)</f>
        <v>0</v>
      </c>
      <c r="F356" s="12">
        <f t="shared" si="22"/>
        <v>10</v>
      </c>
      <c r="G356" s="12">
        <f t="shared" si="23"/>
        <v>10</v>
      </c>
    </row>
    <row r="357" spans="2:7">
      <c r="B357" s="1">
        <f t="shared" si="20"/>
        <v>1770</v>
      </c>
      <c r="C357" s="23">
        <v>1775</v>
      </c>
      <c r="D357" s="1">
        <f t="shared" si="21"/>
        <v>1775</v>
      </c>
      <c r="E357" s="1">
        <f>COUNTIF(Donnees_SIG!G:G,Classes_detaillees!D357)</f>
        <v>0</v>
      </c>
      <c r="F357" s="12">
        <f t="shared" si="22"/>
        <v>10</v>
      </c>
      <c r="G357" s="12">
        <f t="shared" si="23"/>
        <v>10</v>
      </c>
    </row>
    <row r="358" spans="2:7">
      <c r="B358" s="1">
        <f t="shared" si="20"/>
        <v>1775</v>
      </c>
      <c r="C358" s="23">
        <v>1780</v>
      </c>
      <c r="D358" s="1">
        <f t="shared" si="21"/>
        <v>1780</v>
      </c>
      <c r="E358" s="1">
        <f>COUNTIF(Donnees_SIG!G:G,Classes_detaillees!D358)</f>
        <v>0</v>
      </c>
      <c r="F358" s="12">
        <f t="shared" si="22"/>
        <v>10</v>
      </c>
      <c r="G358" s="12">
        <f t="shared" si="23"/>
        <v>10</v>
      </c>
    </row>
    <row r="359" spans="2:7">
      <c r="B359" s="1">
        <f t="shared" si="20"/>
        <v>1780</v>
      </c>
      <c r="C359" s="23">
        <v>1785</v>
      </c>
      <c r="D359" s="1">
        <f t="shared" si="21"/>
        <v>1785</v>
      </c>
      <c r="E359" s="1">
        <f>COUNTIF(Donnees_SIG!G:G,Classes_detaillees!D359)</f>
        <v>0</v>
      </c>
      <c r="F359" s="12">
        <f t="shared" si="22"/>
        <v>10</v>
      </c>
      <c r="G359" s="12">
        <f t="shared" si="23"/>
        <v>10</v>
      </c>
    </row>
    <row r="360" spans="2:7">
      <c r="B360" s="1">
        <f t="shared" si="20"/>
        <v>1785</v>
      </c>
      <c r="C360" s="23">
        <v>1790</v>
      </c>
      <c r="D360" s="1">
        <f t="shared" si="21"/>
        <v>1790</v>
      </c>
      <c r="E360" s="1">
        <f>COUNTIF(Donnees_SIG!G:G,Classes_detaillees!D360)</f>
        <v>0</v>
      </c>
      <c r="F360" s="12">
        <f t="shared" si="22"/>
        <v>10</v>
      </c>
      <c r="G360" s="12">
        <f t="shared" si="23"/>
        <v>10</v>
      </c>
    </row>
    <row r="361" spans="2:7">
      <c r="B361" s="1">
        <f t="shared" si="20"/>
        <v>1790</v>
      </c>
      <c r="C361" s="23">
        <v>1795</v>
      </c>
      <c r="D361" s="1">
        <f t="shared" si="21"/>
        <v>1795</v>
      </c>
      <c r="E361" s="1">
        <f>COUNTIF(Donnees_SIG!G:G,Classes_detaillees!D361)</f>
        <v>0</v>
      </c>
      <c r="F361" s="12">
        <f t="shared" si="22"/>
        <v>10</v>
      </c>
      <c r="G361" s="12">
        <f t="shared" si="23"/>
        <v>10</v>
      </c>
    </row>
    <row r="362" spans="2:7">
      <c r="B362" s="1">
        <f t="shared" si="20"/>
        <v>1795</v>
      </c>
      <c r="C362" s="23">
        <v>1800</v>
      </c>
      <c r="D362" s="1">
        <f t="shared" si="21"/>
        <v>1800</v>
      </c>
      <c r="E362" s="1">
        <f>COUNTIF(Donnees_SIG!G:G,Classes_detaillees!D362)</f>
        <v>0</v>
      </c>
      <c r="F362" s="12">
        <f t="shared" si="22"/>
        <v>10</v>
      </c>
      <c r="G362" s="12">
        <f t="shared" si="23"/>
        <v>10</v>
      </c>
    </row>
    <row r="363" spans="2:7">
      <c r="B363" s="1">
        <f t="shared" si="20"/>
        <v>1800</v>
      </c>
      <c r="C363" s="23">
        <v>1805</v>
      </c>
      <c r="D363" s="1">
        <f t="shared" si="21"/>
        <v>1805</v>
      </c>
      <c r="E363" s="1">
        <f>COUNTIF(Donnees_SIG!G:G,Classes_detaillees!D363)</f>
        <v>0</v>
      </c>
      <c r="F363" s="12">
        <f t="shared" si="22"/>
        <v>10</v>
      </c>
      <c r="G363" s="12">
        <f t="shared" si="23"/>
        <v>10</v>
      </c>
    </row>
    <row r="364" spans="2:7">
      <c r="B364" s="1">
        <f t="shared" si="20"/>
        <v>1805</v>
      </c>
      <c r="C364" s="23">
        <v>1810</v>
      </c>
      <c r="D364" s="1">
        <f t="shared" si="21"/>
        <v>1810</v>
      </c>
      <c r="E364" s="1">
        <f>COUNTIF(Donnees_SIG!G:G,Classes_detaillees!D364)</f>
        <v>0</v>
      </c>
      <c r="F364" s="12">
        <f t="shared" si="22"/>
        <v>10</v>
      </c>
      <c r="G364" s="12">
        <f t="shared" si="23"/>
        <v>10</v>
      </c>
    </row>
    <row r="365" spans="2:7">
      <c r="B365" s="1">
        <f t="shared" si="20"/>
        <v>1810</v>
      </c>
      <c r="C365" s="23">
        <v>1815</v>
      </c>
      <c r="D365" s="1">
        <f t="shared" si="21"/>
        <v>1815</v>
      </c>
      <c r="E365" s="1">
        <f>COUNTIF(Donnees_SIG!G:G,Classes_detaillees!D365)</f>
        <v>0</v>
      </c>
      <c r="F365" s="12">
        <f t="shared" si="22"/>
        <v>10</v>
      </c>
      <c r="G365" s="12">
        <f t="shared" si="23"/>
        <v>10</v>
      </c>
    </row>
    <row r="366" spans="2:7">
      <c r="B366" s="1">
        <f t="shared" si="20"/>
        <v>1815</v>
      </c>
      <c r="C366" s="23">
        <v>1820</v>
      </c>
      <c r="D366" s="1">
        <f t="shared" si="21"/>
        <v>1820</v>
      </c>
      <c r="E366" s="1">
        <f>COUNTIF(Donnees_SIG!G:G,Classes_detaillees!D366)</f>
        <v>0</v>
      </c>
      <c r="F366" s="12">
        <f t="shared" si="22"/>
        <v>10</v>
      </c>
      <c r="G366" s="12">
        <f t="shared" si="23"/>
        <v>10</v>
      </c>
    </row>
    <row r="367" spans="2:7">
      <c r="B367" s="1">
        <f t="shared" si="20"/>
        <v>1820</v>
      </c>
      <c r="C367" s="23">
        <v>1825</v>
      </c>
      <c r="D367" s="1">
        <f t="shared" si="21"/>
        <v>1825</v>
      </c>
      <c r="E367" s="1">
        <f>COUNTIF(Donnees_SIG!G:G,Classes_detaillees!D367)</f>
        <v>0</v>
      </c>
      <c r="F367" s="12">
        <f t="shared" si="22"/>
        <v>10</v>
      </c>
      <c r="G367" s="12">
        <f t="shared" si="23"/>
        <v>10</v>
      </c>
    </row>
    <row r="368" spans="2:7">
      <c r="B368" s="1">
        <f t="shared" si="20"/>
        <v>1825</v>
      </c>
      <c r="C368" s="23">
        <v>1830</v>
      </c>
      <c r="D368" s="1">
        <f t="shared" si="21"/>
        <v>1830</v>
      </c>
      <c r="E368" s="1">
        <f>COUNTIF(Donnees_SIG!G:G,Classes_detaillees!D368)</f>
        <v>0</v>
      </c>
      <c r="F368" s="12">
        <f t="shared" si="22"/>
        <v>10</v>
      </c>
      <c r="G368" s="12">
        <f t="shared" si="23"/>
        <v>10</v>
      </c>
    </row>
    <row r="369" spans="2:7">
      <c r="B369" s="1">
        <f t="shared" si="20"/>
        <v>1830</v>
      </c>
      <c r="C369" s="23">
        <v>1835</v>
      </c>
      <c r="D369" s="1">
        <f t="shared" si="21"/>
        <v>1835</v>
      </c>
      <c r="E369" s="1">
        <f>COUNTIF(Donnees_SIG!G:G,Classes_detaillees!D369)</f>
        <v>0</v>
      </c>
      <c r="F369" s="12">
        <f t="shared" si="22"/>
        <v>10</v>
      </c>
      <c r="G369" s="12">
        <f t="shared" si="23"/>
        <v>10</v>
      </c>
    </row>
    <row r="370" spans="2:7">
      <c r="B370" s="1">
        <f t="shared" si="20"/>
        <v>1835</v>
      </c>
      <c r="C370" s="23">
        <v>1840</v>
      </c>
      <c r="D370" s="1">
        <f t="shared" si="21"/>
        <v>1840</v>
      </c>
      <c r="E370" s="1">
        <f>COUNTIF(Donnees_SIG!G:G,Classes_detaillees!D370)</f>
        <v>0</v>
      </c>
      <c r="F370" s="12">
        <f t="shared" si="22"/>
        <v>10</v>
      </c>
      <c r="G370" s="12">
        <f t="shared" si="23"/>
        <v>10</v>
      </c>
    </row>
    <row r="371" spans="2:7">
      <c r="B371" s="1">
        <f t="shared" si="20"/>
        <v>1840</v>
      </c>
      <c r="C371" s="23">
        <v>1845</v>
      </c>
      <c r="D371" s="1">
        <f t="shared" si="21"/>
        <v>1845</v>
      </c>
      <c r="E371" s="1">
        <f>COUNTIF(Donnees_SIG!G:G,Classes_detaillees!D371)</f>
        <v>0</v>
      </c>
      <c r="F371" s="12">
        <f t="shared" si="22"/>
        <v>10</v>
      </c>
      <c r="G371" s="12">
        <f t="shared" si="23"/>
        <v>10</v>
      </c>
    </row>
    <row r="372" spans="2:7">
      <c r="B372" s="1">
        <f t="shared" si="20"/>
        <v>1845</v>
      </c>
      <c r="C372" s="23">
        <v>1850</v>
      </c>
      <c r="D372" s="1">
        <f t="shared" si="21"/>
        <v>1850</v>
      </c>
      <c r="E372" s="1">
        <f>COUNTIF(Donnees_SIG!G:G,Classes_detaillees!D372)</f>
        <v>0</v>
      </c>
      <c r="F372" s="12">
        <f t="shared" si="22"/>
        <v>10</v>
      </c>
      <c r="G372" s="12">
        <f t="shared" si="23"/>
        <v>10</v>
      </c>
    </row>
    <row r="373" spans="2:7">
      <c r="B373" s="1">
        <f t="shared" si="20"/>
        <v>1850</v>
      </c>
      <c r="C373" s="23">
        <v>1855</v>
      </c>
      <c r="D373" s="1">
        <f t="shared" si="21"/>
        <v>1855</v>
      </c>
      <c r="E373" s="1">
        <f>COUNTIF(Donnees_SIG!G:G,Classes_detaillees!D373)</f>
        <v>0</v>
      </c>
      <c r="F373" s="12">
        <f t="shared" si="22"/>
        <v>10</v>
      </c>
      <c r="G373" s="12">
        <f t="shared" si="23"/>
        <v>10</v>
      </c>
    </row>
    <row r="374" spans="2:7">
      <c r="B374" s="1">
        <f t="shared" si="20"/>
        <v>1855</v>
      </c>
      <c r="C374" s="23">
        <v>1860</v>
      </c>
      <c r="D374" s="1">
        <f t="shared" si="21"/>
        <v>1860</v>
      </c>
      <c r="E374" s="1">
        <f>COUNTIF(Donnees_SIG!G:G,Classes_detaillees!D374)</f>
        <v>0</v>
      </c>
      <c r="F374" s="12">
        <f t="shared" si="22"/>
        <v>10</v>
      </c>
      <c r="G374" s="12">
        <f t="shared" si="23"/>
        <v>10</v>
      </c>
    </row>
    <row r="375" spans="2:7">
      <c r="B375" s="1">
        <f t="shared" si="20"/>
        <v>1860</v>
      </c>
      <c r="C375" s="23">
        <v>1865</v>
      </c>
      <c r="D375" s="1">
        <f t="shared" si="21"/>
        <v>1865</v>
      </c>
      <c r="E375" s="1">
        <f>COUNTIF(Donnees_SIG!G:G,Classes_detaillees!D375)</f>
        <v>0</v>
      </c>
      <c r="F375" s="12">
        <f t="shared" si="22"/>
        <v>10</v>
      </c>
      <c r="G375" s="12">
        <f t="shared" si="23"/>
        <v>10</v>
      </c>
    </row>
    <row r="376" spans="2:7">
      <c r="B376" s="1">
        <f t="shared" si="20"/>
        <v>1865</v>
      </c>
      <c r="C376" s="23">
        <v>1870</v>
      </c>
      <c r="D376" s="1">
        <f t="shared" si="21"/>
        <v>1870</v>
      </c>
      <c r="E376" s="1">
        <f>COUNTIF(Donnees_SIG!G:G,Classes_detaillees!D376)</f>
        <v>0</v>
      </c>
      <c r="F376" s="12">
        <f t="shared" si="22"/>
        <v>10</v>
      </c>
      <c r="G376" s="12">
        <f t="shared" si="23"/>
        <v>10</v>
      </c>
    </row>
    <row r="377" spans="2:7">
      <c r="B377" s="1">
        <f t="shared" si="20"/>
        <v>1870</v>
      </c>
      <c r="C377" s="23">
        <v>1875</v>
      </c>
      <c r="D377" s="1">
        <f t="shared" si="21"/>
        <v>1875</v>
      </c>
      <c r="E377" s="1">
        <f>COUNTIF(Donnees_SIG!G:G,Classes_detaillees!D377)</f>
        <v>0</v>
      </c>
      <c r="F377" s="12">
        <f t="shared" si="22"/>
        <v>10</v>
      </c>
      <c r="G377" s="12">
        <f t="shared" si="23"/>
        <v>10</v>
      </c>
    </row>
    <row r="378" spans="2:7">
      <c r="B378" s="1">
        <f t="shared" si="20"/>
        <v>1875</v>
      </c>
      <c r="C378" s="23">
        <v>1880</v>
      </c>
      <c r="D378" s="1">
        <f t="shared" si="21"/>
        <v>1880</v>
      </c>
      <c r="E378" s="1">
        <f>COUNTIF(Donnees_SIG!G:G,Classes_detaillees!D378)</f>
        <v>0</v>
      </c>
      <c r="F378" s="12">
        <f t="shared" si="22"/>
        <v>10</v>
      </c>
      <c r="G378" s="12">
        <f t="shared" si="23"/>
        <v>10</v>
      </c>
    </row>
    <row r="379" spans="2:7">
      <c r="B379" s="1">
        <f t="shared" si="20"/>
        <v>1880</v>
      </c>
      <c r="C379" s="23">
        <v>1885</v>
      </c>
      <c r="D379" s="1">
        <f t="shared" si="21"/>
        <v>1885</v>
      </c>
      <c r="E379" s="1">
        <f>COUNTIF(Donnees_SIG!G:G,Classes_detaillees!D379)</f>
        <v>0</v>
      </c>
      <c r="F379" s="12">
        <f t="shared" si="22"/>
        <v>10</v>
      </c>
      <c r="G379" s="12">
        <f t="shared" si="23"/>
        <v>10</v>
      </c>
    </row>
    <row r="380" spans="2:7">
      <c r="B380" s="1">
        <f t="shared" si="20"/>
        <v>1885</v>
      </c>
      <c r="C380" s="23">
        <v>1890</v>
      </c>
      <c r="D380" s="1">
        <f t="shared" si="21"/>
        <v>1890</v>
      </c>
      <c r="E380" s="1">
        <f>COUNTIF(Donnees_SIG!G:G,Classes_detaillees!D380)</f>
        <v>0</v>
      </c>
      <c r="F380" s="12">
        <f t="shared" si="22"/>
        <v>10</v>
      </c>
      <c r="G380" s="12">
        <f t="shared" si="23"/>
        <v>10</v>
      </c>
    </row>
    <row r="381" spans="2:7">
      <c r="B381" s="1">
        <f t="shared" si="20"/>
        <v>1890</v>
      </c>
      <c r="C381" s="23">
        <v>1895</v>
      </c>
      <c r="D381" s="1">
        <f t="shared" si="21"/>
        <v>1895</v>
      </c>
      <c r="E381" s="1">
        <f>COUNTIF(Donnees_SIG!G:G,Classes_detaillees!D381)</f>
        <v>0</v>
      </c>
      <c r="F381" s="12">
        <f t="shared" si="22"/>
        <v>10</v>
      </c>
      <c r="G381" s="12">
        <f t="shared" si="23"/>
        <v>10</v>
      </c>
    </row>
    <row r="382" spans="2:7">
      <c r="B382" s="1">
        <f t="shared" si="20"/>
        <v>1895</v>
      </c>
      <c r="C382" s="23">
        <v>1900</v>
      </c>
      <c r="D382" s="1">
        <f t="shared" si="21"/>
        <v>1900</v>
      </c>
      <c r="E382" s="1">
        <f>COUNTIF(Donnees_SIG!G:G,Classes_detaillees!D382)</f>
        <v>0</v>
      </c>
      <c r="F382" s="12">
        <f t="shared" si="22"/>
        <v>10</v>
      </c>
      <c r="G382" s="12">
        <f t="shared" si="23"/>
        <v>10</v>
      </c>
    </row>
    <row r="383" spans="2:7">
      <c r="B383" s="1">
        <f t="shared" si="20"/>
        <v>1900</v>
      </c>
      <c r="C383" s="23">
        <v>1905</v>
      </c>
      <c r="D383" s="1">
        <f t="shared" si="21"/>
        <v>1905</v>
      </c>
      <c r="E383" s="1">
        <f>COUNTIF(Donnees_SIG!G:G,Classes_detaillees!D383)</f>
        <v>0</v>
      </c>
      <c r="F383" s="12">
        <f t="shared" si="22"/>
        <v>10</v>
      </c>
      <c r="G383" s="12">
        <f t="shared" si="23"/>
        <v>10</v>
      </c>
    </row>
    <row r="384" spans="2:7">
      <c r="B384" s="1">
        <f t="shared" si="20"/>
        <v>1905</v>
      </c>
      <c r="C384" s="23">
        <v>1910</v>
      </c>
      <c r="D384" s="1">
        <f t="shared" si="21"/>
        <v>1910</v>
      </c>
      <c r="E384" s="1">
        <f>COUNTIF(Donnees_SIG!G:G,Classes_detaillees!D384)</f>
        <v>0</v>
      </c>
      <c r="F384" s="12">
        <f t="shared" si="22"/>
        <v>10</v>
      </c>
      <c r="G384" s="12">
        <f t="shared" si="23"/>
        <v>10</v>
      </c>
    </row>
    <row r="385" spans="2:7">
      <c r="B385" s="1">
        <f t="shared" si="20"/>
        <v>1910</v>
      </c>
      <c r="C385" s="23">
        <v>1915</v>
      </c>
      <c r="D385" s="1">
        <f t="shared" si="21"/>
        <v>1915</v>
      </c>
      <c r="E385" s="1">
        <f>COUNTIF(Donnees_SIG!G:G,Classes_detaillees!D385)</f>
        <v>0</v>
      </c>
      <c r="F385" s="12">
        <f t="shared" si="22"/>
        <v>10</v>
      </c>
      <c r="G385" s="12">
        <f t="shared" si="23"/>
        <v>10</v>
      </c>
    </row>
    <row r="386" spans="2:7">
      <c r="B386" s="1">
        <f t="shared" si="20"/>
        <v>1915</v>
      </c>
      <c r="C386" s="23">
        <v>1920</v>
      </c>
      <c r="D386" s="1">
        <f t="shared" si="21"/>
        <v>1920</v>
      </c>
      <c r="E386" s="1">
        <f>COUNTIF(Donnees_SIG!G:G,Classes_detaillees!D386)</f>
        <v>0</v>
      </c>
      <c r="F386" s="12">
        <f t="shared" si="22"/>
        <v>10</v>
      </c>
      <c r="G386" s="12">
        <f t="shared" si="23"/>
        <v>10</v>
      </c>
    </row>
    <row r="387" spans="2:7">
      <c r="B387" s="1">
        <f t="shared" ref="B387:B450" si="24">C386</f>
        <v>1920</v>
      </c>
      <c r="C387" s="23">
        <v>1925</v>
      </c>
      <c r="D387" s="1">
        <f t="shared" si="21"/>
        <v>1925</v>
      </c>
      <c r="E387" s="1">
        <f>COUNTIF(Donnees_SIG!G:G,Classes_detaillees!D387)</f>
        <v>0</v>
      </c>
      <c r="F387" s="12">
        <f t="shared" si="22"/>
        <v>10</v>
      </c>
      <c r="G387" s="12">
        <f t="shared" si="23"/>
        <v>10</v>
      </c>
    </row>
    <row r="388" spans="2:7">
      <c r="B388" s="1">
        <f t="shared" si="24"/>
        <v>1925</v>
      </c>
      <c r="C388" s="23">
        <v>1930</v>
      </c>
      <c r="D388" s="1">
        <f t="shared" ref="D388:D451" si="25">C388</f>
        <v>1930</v>
      </c>
      <c r="E388" s="1">
        <f>COUNTIF(Donnees_SIG!G:G,Classes_detaillees!D388)</f>
        <v>0</v>
      </c>
      <c r="F388" s="12">
        <f t="shared" ref="F388:F451" si="26">IF(C388/$K$27&gt;=$K$29,$K$29,ROUNDDOWN(C388/$K$27,0))</f>
        <v>10</v>
      </c>
      <c r="G388" s="12">
        <f t="shared" ref="G388:G451" si="27">IF(B388/$K$27&gt;=$K$29,$K$29,ROUNDDOWN(B388/$K$27,0))</f>
        <v>10</v>
      </c>
    </row>
    <row r="389" spans="2:7">
      <c r="B389" s="1">
        <f t="shared" si="24"/>
        <v>1930</v>
      </c>
      <c r="C389" s="23">
        <v>1935</v>
      </c>
      <c r="D389" s="1">
        <f t="shared" si="25"/>
        <v>1935</v>
      </c>
      <c r="E389" s="1">
        <f>COUNTIF(Donnees_SIG!G:G,Classes_detaillees!D389)</f>
        <v>0</v>
      </c>
      <c r="F389" s="12">
        <f t="shared" si="26"/>
        <v>10</v>
      </c>
      <c r="G389" s="12">
        <f t="shared" si="27"/>
        <v>10</v>
      </c>
    </row>
    <row r="390" spans="2:7">
      <c r="B390" s="1">
        <f t="shared" si="24"/>
        <v>1935</v>
      </c>
      <c r="C390" s="23">
        <v>1940</v>
      </c>
      <c r="D390" s="1">
        <f t="shared" si="25"/>
        <v>1940</v>
      </c>
      <c r="E390" s="1">
        <f>COUNTIF(Donnees_SIG!G:G,Classes_detaillees!D390)</f>
        <v>0</v>
      </c>
      <c r="F390" s="12">
        <f t="shared" si="26"/>
        <v>10</v>
      </c>
      <c r="G390" s="12">
        <f t="shared" si="27"/>
        <v>10</v>
      </c>
    </row>
    <row r="391" spans="2:7">
      <c r="B391" s="1">
        <f t="shared" si="24"/>
        <v>1940</v>
      </c>
      <c r="C391" s="23">
        <v>1945</v>
      </c>
      <c r="D391" s="1">
        <f t="shared" si="25"/>
        <v>1945</v>
      </c>
      <c r="E391" s="1">
        <f>COUNTIF(Donnees_SIG!G:G,Classes_detaillees!D391)</f>
        <v>0</v>
      </c>
      <c r="F391" s="12">
        <f t="shared" si="26"/>
        <v>10</v>
      </c>
      <c r="G391" s="12">
        <f t="shared" si="27"/>
        <v>10</v>
      </c>
    </row>
    <row r="392" spans="2:7">
      <c r="B392" s="1">
        <f t="shared" si="24"/>
        <v>1945</v>
      </c>
      <c r="C392" s="23">
        <v>1950</v>
      </c>
      <c r="D392" s="1">
        <f t="shared" si="25"/>
        <v>1950</v>
      </c>
      <c r="E392" s="1">
        <f>COUNTIF(Donnees_SIG!G:G,Classes_detaillees!D392)</f>
        <v>0</v>
      </c>
      <c r="F392" s="12">
        <f t="shared" si="26"/>
        <v>10</v>
      </c>
      <c r="G392" s="12">
        <f t="shared" si="27"/>
        <v>10</v>
      </c>
    </row>
    <row r="393" spans="2:7">
      <c r="B393" s="1">
        <f t="shared" si="24"/>
        <v>1950</v>
      </c>
      <c r="C393" s="23">
        <v>1955</v>
      </c>
      <c r="D393" s="1">
        <f t="shared" si="25"/>
        <v>1955</v>
      </c>
      <c r="E393" s="1">
        <f>COUNTIF(Donnees_SIG!G:G,Classes_detaillees!D393)</f>
        <v>0</v>
      </c>
      <c r="F393" s="12">
        <f t="shared" si="26"/>
        <v>10</v>
      </c>
      <c r="G393" s="12">
        <f t="shared" si="27"/>
        <v>10</v>
      </c>
    </row>
    <row r="394" spans="2:7">
      <c r="B394" s="1">
        <f t="shared" si="24"/>
        <v>1955</v>
      </c>
      <c r="C394" s="23">
        <v>1960</v>
      </c>
      <c r="D394" s="1">
        <f t="shared" si="25"/>
        <v>1960</v>
      </c>
      <c r="E394" s="1">
        <f>COUNTIF(Donnees_SIG!G:G,Classes_detaillees!D394)</f>
        <v>0</v>
      </c>
      <c r="F394" s="12">
        <f t="shared" si="26"/>
        <v>10</v>
      </c>
      <c r="G394" s="12">
        <f t="shared" si="27"/>
        <v>10</v>
      </c>
    </row>
    <row r="395" spans="2:7">
      <c r="B395" s="1">
        <f t="shared" si="24"/>
        <v>1960</v>
      </c>
      <c r="C395" s="23">
        <v>1965</v>
      </c>
      <c r="D395" s="1">
        <f t="shared" si="25"/>
        <v>1965</v>
      </c>
      <c r="E395" s="1">
        <f>COUNTIF(Donnees_SIG!G:G,Classes_detaillees!D395)</f>
        <v>0</v>
      </c>
      <c r="F395" s="12">
        <f t="shared" si="26"/>
        <v>10</v>
      </c>
      <c r="G395" s="12">
        <f t="shared" si="27"/>
        <v>10</v>
      </c>
    </row>
    <row r="396" spans="2:7">
      <c r="B396" s="1">
        <f t="shared" si="24"/>
        <v>1965</v>
      </c>
      <c r="C396" s="23">
        <v>1970</v>
      </c>
      <c r="D396" s="1">
        <f t="shared" si="25"/>
        <v>1970</v>
      </c>
      <c r="E396" s="1">
        <f>COUNTIF(Donnees_SIG!G:G,Classes_detaillees!D396)</f>
        <v>0</v>
      </c>
      <c r="F396" s="12">
        <f t="shared" si="26"/>
        <v>10</v>
      </c>
      <c r="G396" s="12">
        <f t="shared" si="27"/>
        <v>10</v>
      </c>
    </row>
    <row r="397" spans="2:7">
      <c r="B397" s="1">
        <f t="shared" si="24"/>
        <v>1970</v>
      </c>
      <c r="C397" s="23">
        <v>1975</v>
      </c>
      <c r="D397" s="1">
        <f t="shared" si="25"/>
        <v>1975</v>
      </c>
      <c r="E397" s="1">
        <f>COUNTIF(Donnees_SIG!G:G,Classes_detaillees!D397)</f>
        <v>0</v>
      </c>
      <c r="F397" s="12">
        <f t="shared" si="26"/>
        <v>10</v>
      </c>
      <c r="G397" s="12">
        <f t="shared" si="27"/>
        <v>10</v>
      </c>
    </row>
    <row r="398" spans="2:7">
      <c r="B398" s="1">
        <f t="shared" si="24"/>
        <v>1975</v>
      </c>
      <c r="C398" s="23">
        <v>1980</v>
      </c>
      <c r="D398" s="1">
        <f t="shared" si="25"/>
        <v>1980</v>
      </c>
      <c r="E398" s="1">
        <f>COUNTIF(Donnees_SIG!G:G,Classes_detaillees!D398)</f>
        <v>0</v>
      </c>
      <c r="F398" s="12">
        <f t="shared" si="26"/>
        <v>10</v>
      </c>
      <c r="G398" s="12">
        <f t="shared" si="27"/>
        <v>10</v>
      </c>
    </row>
    <row r="399" spans="2:7">
      <c r="B399" s="1">
        <f t="shared" si="24"/>
        <v>1980</v>
      </c>
      <c r="C399" s="23">
        <v>1985</v>
      </c>
      <c r="D399" s="1">
        <f t="shared" si="25"/>
        <v>1985</v>
      </c>
      <c r="E399" s="1">
        <f>COUNTIF(Donnees_SIG!G:G,Classes_detaillees!D399)</f>
        <v>0</v>
      </c>
      <c r="F399" s="12">
        <f t="shared" si="26"/>
        <v>10</v>
      </c>
      <c r="G399" s="12">
        <f t="shared" si="27"/>
        <v>10</v>
      </c>
    </row>
    <row r="400" spans="2:7">
      <c r="B400" s="1">
        <f t="shared" si="24"/>
        <v>1985</v>
      </c>
      <c r="C400" s="23">
        <v>1990</v>
      </c>
      <c r="D400" s="1">
        <f t="shared" si="25"/>
        <v>1990</v>
      </c>
      <c r="E400" s="1">
        <f>COUNTIF(Donnees_SIG!G:G,Classes_detaillees!D400)</f>
        <v>0</v>
      </c>
      <c r="F400" s="12">
        <f t="shared" si="26"/>
        <v>10</v>
      </c>
      <c r="G400" s="12">
        <f t="shared" si="27"/>
        <v>10</v>
      </c>
    </row>
    <row r="401" spans="2:7">
      <c r="B401" s="1">
        <f t="shared" si="24"/>
        <v>1990</v>
      </c>
      <c r="C401" s="23">
        <v>1995</v>
      </c>
      <c r="D401" s="1">
        <f t="shared" si="25"/>
        <v>1995</v>
      </c>
      <c r="E401" s="1">
        <f>COUNTIF(Donnees_SIG!G:G,Classes_detaillees!D401)</f>
        <v>0</v>
      </c>
      <c r="F401" s="12">
        <f t="shared" si="26"/>
        <v>10</v>
      </c>
      <c r="G401" s="12">
        <f t="shared" si="27"/>
        <v>10</v>
      </c>
    </row>
    <row r="402" spans="2:7">
      <c r="B402" s="1">
        <f t="shared" si="24"/>
        <v>1995</v>
      </c>
      <c r="C402" s="23">
        <v>2000</v>
      </c>
      <c r="D402" s="1">
        <f t="shared" si="25"/>
        <v>2000</v>
      </c>
      <c r="E402" s="1">
        <f>COUNTIF(Donnees_SIG!G:G,Classes_detaillees!D402)</f>
        <v>0</v>
      </c>
      <c r="F402" s="12">
        <f t="shared" si="26"/>
        <v>10</v>
      </c>
      <c r="G402" s="12">
        <f t="shared" si="27"/>
        <v>10</v>
      </c>
    </row>
    <row r="403" spans="2:7">
      <c r="B403" s="1">
        <f t="shared" si="24"/>
        <v>2000</v>
      </c>
      <c r="C403" s="23">
        <v>2005</v>
      </c>
      <c r="D403" s="1">
        <f t="shared" si="25"/>
        <v>2005</v>
      </c>
      <c r="E403" s="1">
        <f>COUNTIF(Donnees_SIG!G:G,Classes_detaillees!D403)</f>
        <v>0</v>
      </c>
      <c r="F403" s="12">
        <f t="shared" si="26"/>
        <v>10</v>
      </c>
      <c r="G403" s="12">
        <f t="shared" si="27"/>
        <v>10</v>
      </c>
    </row>
    <row r="404" spans="2:7">
      <c r="B404" s="1">
        <f t="shared" si="24"/>
        <v>2005</v>
      </c>
      <c r="C404" s="23">
        <v>2010</v>
      </c>
      <c r="D404" s="1">
        <f t="shared" si="25"/>
        <v>2010</v>
      </c>
      <c r="E404" s="1">
        <f>COUNTIF(Donnees_SIG!G:G,Classes_detaillees!D404)</f>
        <v>0</v>
      </c>
      <c r="F404" s="12">
        <f t="shared" si="26"/>
        <v>10</v>
      </c>
      <c r="G404" s="12">
        <f t="shared" si="27"/>
        <v>10</v>
      </c>
    </row>
    <row r="405" spans="2:7">
      <c r="B405" s="1">
        <f t="shared" si="24"/>
        <v>2010</v>
      </c>
      <c r="C405" s="23">
        <v>2015</v>
      </c>
      <c r="D405" s="1">
        <f t="shared" si="25"/>
        <v>2015</v>
      </c>
      <c r="E405" s="1">
        <f>COUNTIF(Donnees_SIG!G:G,Classes_detaillees!D405)</f>
        <v>0</v>
      </c>
      <c r="F405" s="12">
        <f t="shared" si="26"/>
        <v>10</v>
      </c>
      <c r="G405" s="12">
        <f t="shared" si="27"/>
        <v>10</v>
      </c>
    </row>
    <row r="406" spans="2:7">
      <c r="B406" s="1">
        <f t="shared" si="24"/>
        <v>2015</v>
      </c>
      <c r="C406" s="23">
        <v>2020</v>
      </c>
      <c r="D406" s="1">
        <f t="shared" si="25"/>
        <v>2020</v>
      </c>
      <c r="E406" s="1">
        <f>COUNTIF(Donnees_SIG!G:G,Classes_detaillees!D406)</f>
        <v>0</v>
      </c>
      <c r="F406" s="12">
        <f t="shared" si="26"/>
        <v>10</v>
      </c>
      <c r="G406" s="12">
        <f t="shared" si="27"/>
        <v>10</v>
      </c>
    </row>
    <row r="407" spans="2:7">
      <c r="B407" s="1">
        <f t="shared" si="24"/>
        <v>2020</v>
      </c>
      <c r="C407" s="23">
        <v>2025</v>
      </c>
      <c r="D407" s="1">
        <f t="shared" si="25"/>
        <v>2025</v>
      </c>
      <c r="E407" s="1">
        <f>COUNTIF(Donnees_SIG!G:G,Classes_detaillees!D407)</f>
        <v>0</v>
      </c>
      <c r="F407" s="12">
        <f t="shared" si="26"/>
        <v>10</v>
      </c>
      <c r="G407" s="12">
        <f t="shared" si="27"/>
        <v>10</v>
      </c>
    </row>
    <row r="408" spans="2:7">
      <c r="B408" s="1">
        <f t="shared" si="24"/>
        <v>2025</v>
      </c>
      <c r="C408" s="23">
        <v>2030</v>
      </c>
      <c r="D408" s="1">
        <f t="shared" si="25"/>
        <v>2030</v>
      </c>
      <c r="E408" s="1">
        <f>COUNTIF(Donnees_SIG!G:G,Classes_detaillees!D408)</f>
        <v>0</v>
      </c>
      <c r="F408" s="12">
        <f t="shared" si="26"/>
        <v>10</v>
      </c>
      <c r="G408" s="12">
        <f t="shared" si="27"/>
        <v>10</v>
      </c>
    </row>
    <row r="409" spans="2:7">
      <c r="B409" s="1">
        <f t="shared" si="24"/>
        <v>2030</v>
      </c>
      <c r="C409" s="23">
        <v>2035</v>
      </c>
      <c r="D409" s="1">
        <f t="shared" si="25"/>
        <v>2035</v>
      </c>
      <c r="E409" s="1">
        <f>COUNTIF(Donnees_SIG!G:G,Classes_detaillees!D409)</f>
        <v>0</v>
      </c>
      <c r="F409" s="12">
        <f t="shared" si="26"/>
        <v>10</v>
      </c>
      <c r="G409" s="12">
        <f t="shared" si="27"/>
        <v>10</v>
      </c>
    </row>
    <row r="410" spans="2:7">
      <c r="B410" s="1">
        <f t="shared" si="24"/>
        <v>2035</v>
      </c>
      <c r="C410" s="23">
        <v>2040</v>
      </c>
      <c r="D410" s="1">
        <f t="shared" si="25"/>
        <v>2040</v>
      </c>
      <c r="E410" s="1">
        <f>COUNTIF(Donnees_SIG!G:G,Classes_detaillees!D410)</f>
        <v>0</v>
      </c>
      <c r="F410" s="12">
        <f t="shared" si="26"/>
        <v>10</v>
      </c>
      <c r="G410" s="12">
        <f t="shared" si="27"/>
        <v>10</v>
      </c>
    </row>
    <row r="411" spans="2:7">
      <c r="B411" s="1">
        <f t="shared" si="24"/>
        <v>2040</v>
      </c>
      <c r="C411" s="23">
        <v>2045</v>
      </c>
      <c r="D411" s="1">
        <f t="shared" si="25"/>
        <v>2045</v>
      </c>
      <c r="E411" s="1">
        <f>COUNTIF(Donnees_SIG!G:G,Classes_detaillees!D411)</f>
        <v>0</v>
      </c>
      <c r="F411" s="12">
        <f t="shared" si="26"/>
        <v>10</v>
      </c>
      <c r="G411" s="12">
        <f t="shared" si="27"/>
        <v>10</v>
      </c>
    </row>
    <row r="412" spans="2:7">
      <c r="B412" s="1">
        <f t="shared" si="24"/>
        <v>2045</v>
      </c>
      <c r="C412" s="23">
        <v>2050</v>
      </c>
      <c r="D412" s="1">
        <f t="shared" si="25"/>
        <v>2050</v>
      </c>
      <c r="E412" s="1">
        <f>COUNTIF(Donnees_SIG!G:G,Classes_detaillees!D412)</f>
        <v>0</v>
      </c>
      <c r="F412" s="12">
        <f t="shared" si="26"/>
        <v>10</v>
      </c>
      <c r="G412" s="12">
        <f t="shared" si="27"/>
        <v>10</v>
      </c>
    </row>
    <row r="413" spans="2:7">
      <c r="B413" s="1">
        <f t="shared" si="24"/>
        <v>2050</v>
      </c>
      <c r="C413" s="23">
        <v>2055</v>
      </c>
      <c r="D413" s="1">
        <f t="shared" si="25"/>
        <v>2055</v>
      </c>
      <c r="E413" s="1">
        <f>COUNTIF(Donnees_SIG!G:G,Classes_detaillees!D413)</f>
        <v>0</v>
      </c>
      <c r="F413" s="12">
        <f t="shared" si="26"/>
        <v>10</v>
      </c>
      <c r="G413" s="12">
        <f t="shared" si="27"/>
        <v>10</v>
      </c>
    </row>
    <row r="414" spans="2:7">
      <c r="B414" s="1">
        <f t="shared" si="24"/>
        <v>2055</v>
      </c>
      <c r="C414" s="23">
        <v>2060</v>
      </c>
      <c r="D414" s="1">
        <f t="shared" si="25"/>
        <v>2060</v>
      </c>
      <c r="E414" s="1">
        <f>COUNTIF(Donnees_SIG!G:G,Classes_detaillees!D414)</f>
        <v>0</v>
      </c>
      <c r="F414" s="12">
        <f t="shared" si="26"/>
        <v>10</v>
      </c>
      <c r="G414" s="12">
        <f t="shared" si="27"/>
        <v>10</v>
      </c>
    </row>
    <row r="415" spans="2:7">
      <c r="B415" s="1">
        <f t="shared" si="24"/>
        <v>2060</v>
      </c>
      <c r="C415" s="23">
        <v>2065</v>
      </c>
      <c r="D415" s="1">
        <f t="shared" si="25"/>
        <v>2065</v>
      </c>
      <c r="E415" s="1">
        <f>COUNTIF(Donnees_SIG!G:G,Classes_detaillees!D415)</f>
        <v>0</v>
      </c>
      <c r="F415" s="12">
        <f t="shared" si="26"/>
        <v>10</v>
      </c>
      <c r="G415" s="12">
        <f t="shared" si="27"/>
        <v>10</v>
      </c>
    </row>
    <row r="416" spans="2:7">
      <c r="B416" s="1">
        <f t="shared" si="24"/>
        <v>2065</v>
      </c>
      <c r="C416" s="23">
        <v>2070</v>
      </c>
      <c r="D416" s="1">
        <f t="shared" si="25"/>
        <v>2070</v>
      </c>
      <c r="E416" s="1">
        <f>COUNTIF(Donnees_SIG!G:G,Classes_detaillees!D416)</f>
        <v>0</v>
      </c>
      <c r="F416" s="12">
        <f t="shared" si="26"/>
        <v>10</v>
      </c>
      <c r="G416" s="12">
        <f t="shared" si="27"/>
        <v>10</v>
      </c>
    </row>
    <row r="417" spans="2:7">
      <c r="B417" s="1">
        <f t="shared" si="24"/>
        <v>2070</v>
      </c>
      <c r="C417" s="23">
        <v>2075</v>
      </c>
      <c r="D417" s="1">
        <f t="shared" si="25"/>
        <v>2075</v>
      </c>
      <c r="E417" s="1">
        <f>COUNTIF(Donnees_SIG!G:G,Classes_detaillees!D417)</f>
        <v>0</v>
      </c>
      <c r="F417" s="12">
        <f t="shared" si="26"/>
        <v>10</v>
      </c>
      <c r="G417" s="12">
        <f t="shared" si="27"/>
        <v>10</v>
      </c>
    </row>
    <row r="418" spans="2:7">
      <c r="B418" s="1">
        <f t="shared" si="24"/>
        <v>2075</v>
      </c>
      <c r="C418" s="23">
        <v>2080</v>
      </c>
      <c r="D418" s="1">
        <f t="shared" si="25"/>
        <v>2080</v>
      </c>
      <c r="E418" s="1">
        <f>COUNTIF(Donnees_SIG!G:G,Classes_detaillees!D418)</f>
        <v>0</v>
      </c>
      <c r="F418" s="12">
        <f t="shared" si="26"/>
        <v>10</v>
      </c>
      <c r="G418" s="12">
        <f t="shared" si="27"/>
        <v>10</v>
      </c>
    </row>
    <row r="419" spans="2:7">
      <c r="B419" s="1">
        <f t="shared" si="24"/>
        <v>2080</v>
      </c>
      <c r="C419" s="23">
        <v>2085</v>
      </c>
      <c r="D419" s="1">
        <f t="shared" si="25"/>
        <v>2085</v>
      </c>
      <c r="E419" s="1">
        <f>COUNTIF(Donnees_SIG!G:G,Classes_detaillees!D419)</f>
        <v>0</v>
      </c>
      <c r="F419" s="12">
        <f t="shared" si="26"/>
        <v>10</v>
      </c>
      <c r="G419" s="12">
        <f t="shared" si="27"/>
        <v>10</v>
      </c>
    </row>
    <row r="420" spans="2:7">
      <c r="B420" s="1">
        <f t="shared" si="24"/>
        <v>2085</v>
      </c>
      <c r="C420" s="23">
        <v>2090</v>
      </c>
      <c r="D420" s="1">
        <f t="shared" si="25"/>
        <v>2090</v>
      </c>
      <c r="E420" s="1">
        <f>COUNTIF(Donnees_SIG!G:G,Classes_detaillees!D420)</f>
        <v>0</v>
      </c>
      <c r="F420" s="12">
        <f t="shared" si="26"/>
        <v>10</v>
      </c>
      <c r="G420" s="12">
        <f t="shared" si="27"/>
        <v>10</v>
      </c>
    </row>
    <row r="421" spans="2:7">
      <c r="B421" s="1">
        <f t="shared" si="24"/>
        <v>2090</v>
      </c>
      <c r="C421" s="23">
        <v>2095</v>
      </c>
      <c r="D421" s="1">
        <f t="shared" si="25"/>
        <v>2095</v>
      </c>
      <c r="E421" s="1">
        <f>COUNTIF(Donnees_SIG!G:G,Classes_detaillees!D421)</f>
        <v>0</v>
      </c>
      <c r="F421" s="12">
        <f t="shared" si="26"/>
        <v>10</v>
      </c>
      <c r="G421" s="12">
        <f t="shared" si="27"/>
        <v>10</v>
      </c>
    </row>
    <row r="422" spans="2:7">
      <c r="B422" s="1">
        <f t="shared" si="24"/>
        <v>2095</v>
      </c>
      <c r="C422" s="23">
        <v>2100</v>
      </c>
      <c r="D422" s="1">
        <f t="shared" si="25"/>
        <v>2100</v>
      </c>
      <c r="E422" s="1">
        <f>COUNTIF(Donnees_SIG!G:G,Classes_detaillees!D422)</f>
        <v>0</v>
      </c>
      <c r="F422" s="12">
        <f t="shared" si="26"/>
        <v>10</v>
      </c>
      <c r="G422" s="12">
        <f t="shared" si="27"/>
        <v>10</v>
      </c>
    </row>
    <row r="423" spans="2:7">
      <c r="B423" s="1">
        <f t="shared" si="24"/>
        <v>2100</v>
      </c>
      <c r="C423" s="23">
        <v>2105</v>
      </c>
      <c r="D423" s="1">
        <f t="shared" si="25"/>
        <v>2105</v>
      </c>
      <c r="E423" s="1">
        <f>COUNTIF(Donnees_SIG!G:G,Classes_detaillees!D423)</f>
        <v>0</v>
      </c>
      <c r="F423" s="12">
        <f t="shared" si="26"/>
        <v>10</v>
      </c>
      <c r="G423" s="12">
        <f t="shared" si="27"/>
        <v>10</v>
      </c>
    </row>
    <row r="424" spans="2:7">
      <c r="B424" s="1">
        <f t="shared" si="24"/>
        <v>2105</v>
      </c>
      <c r="C424" s="23">
        <v>2110</v>
      </c>
      <c r="D424" s="1">
        <f t="shared" si="25"/>
        <v>2110</v>
      </c>
      <c r="E424" s="1">
        <f>COUNTIF(Donnees_SIG!G:G,Classes_detaillees!D424)</f>
        <v>0</v>
      </c>
      <c r="F424" s="12">
        <f t="shared" si="26"/>
        <v>10</v>
      </c>
      <c r="G424" s="12">
        <f t="shared" si="27"/>
        <v>10</v>
      </c>
    </row>
    <row r="425" spans="2:7">
      <c r="B425" s="1">
        <f t="shared" si="24"/>
        <v>2110</v>
      </c>
      <c r="C425" s="23">
        <v>2115</v>
      </c>
      <c r="D425" s="1">
        <f t="shared" si="25"/>
        <v>2115</v>
      </c>
      <c r="E425" s="1">
        <f>COUNTIF(Donnees_SIG!G:G,Classes_detaillees!D425)</f>
        <v>0</v>
      </c>
      <c r="F425" s="12">
        <f t="shared" si="26"/>
        <v>10</v>
      </c>
      <c r="G425" s="12">
        <f t="shared" si="27"/>
        <v>10</v>
      </c>
    </row>
    <row r="426" spans="2:7">
      <c r="B426" s="1">
        <f t="shared" si="24"/>
        <v>2115</v>
      </c>
      <c r="C426" s="23">
        <v>2120</v>
      </c>
      <c r="D426" s="1">
        <f t="shared" si="25"/>
        <v>2120</v>
      </c>
      <c r="E426" s="1">
        <f>COUNTIF(Donnees_SIG!G:G,Classes_detaillees!D426)</f>
        <v>0</v>
      </c>
      <c r="F426" s="12">
        <f t="shared" si="26"/>
        <v>10</v>
      </c>
      <c r="G426" s="12">
        <f t="shared" si="27"/>
        <v>10</v>
      </c>
    </row>
    <row r="427" spans="2:7">
      <c r="B427" s="1">
        <f t="shared" si="24"/>
        <v>2120</v>
      </c>
      <c r="C427" s="23">
        <v>2125</v>
      </c>
      <c r="D427" s="1">
        <f t="shared" si="25"/>
        <v>2125</v>
      </c>
      <c r="E427" s="1">
        <f>COUNTIF(Donnees_SIG!G:G,Classes_detaillees!D427)</f>
        <v>0</v>
      </c>
      <c r="F427" s="12">
        <f t="shared" si="26"/>
        <v>10</v>
      </c>
      <c r="G427" s="12">
        <f t="shared" si="27"/>
        <v>10</v>
      </c>
    </row>
    <row r="428" spans="2:7">
      <c r="B428" s="1">
        <f t="shared" si="24"/>
        <v>2125</v>
      </c>
      <c r="C428" s="23">
        <v>2130</v>
      </c>
      <c r="D428" s="1">
        <f t="shared" si="25"/>
        <v>2130</v>
      </c>
      <c r="E428" s="1">
        <f>COUNTIF(Donnees_SIG!G:G,Classes_detaillees!D428)</f>
        <v>0</v>
      </c>
      <c r="F428" s="12">
        <f t="shared" si="26"/>
        <v>10</v>
      </c>
      <c r="G428" s="12">
        <f t="shared" si="27"/>
        <v>10</v>
      </c>
    </row>
    <row r="429" spans="2:7">
      <c r="B429" s="1">
        <f t="shared" si="24"/>
        <v>2130</v>
      </c>
      <c r="C429" s="23">
        <v>2135</v>
      </c>
      <c r="D429" s="1">
        <f t="shared" si="25"/>
        <v>2135</v>
      </c>
      <c r="E429" s="1">
        <f>COUNTIF(Donnees_SIG!G:G,Classes_detaillees!D429)</f>
        <v>0</v>
      </c>
      <c r="F429" s="12">
        <f t="shared" si="26"/>
        <v>10</v>
      </c>
      <c r="G429" s="12">
        <f t="shared" si="27"/>
        <v>10</v>
      </c>
    </row>
    <row r="430" spans="2:7">
      <c r="B430" s="1">
        <f t="shared" si="24"/>
        <v>2135</v>
      </c>
      <c r="C430" s="23">
        <v>2140</v>
      </c>
      <c r="D430" s="1">
        <f t="shared" si="25"/>
        <v>2140</v>
      </c>
      <c r="E430" s="1">
        <f>COUNTIF(Donnees_SIG!G:G,Classes_detaillees!D430)</f>
        <v>0</v>
      </c>
      <c r="F430" s="12">
        <f t="shared" si="26"/>
        <v>10</v>
      </c>
      <c r="G430" s="12">
        <f t="shared" si="27"/>
        <v>10</v>
      </c>
    </row>
    <row r="431" spans="2:7">
      <c r="B431" s="1">
        <f t="shared" si="24"/>
        <v>2140</v>
      </c>
      <c r="C431" s="23">
        <v>2145</v>
      </c>
      <c r="D431" s="1">
        <f t="shared" si="25"/>
        <v>2145</v>
      </c>
      <c r="E431" s="1">
        <f>COUNTIF(Donnees_SIG!G:G,Classes_detaillees!D431)</f>
        <v>0</v>
      </c>
      <c r="F431" s="12">
        <f t="shared" si="26"/>
        <v>10</v>
      </c>
      <c r="G431" s="12">
        <f t="shared" si="27"/>
        <v>10</v>
      </c>
    </row>
    <row r="432" spans="2:7">
      <c r="B432" s="1">
        <f t="shared" si="24"/>
        <v>2145</v>
      </c>
      <c r="C432" s="23">
        <v>2150</v>
      </c>
      <c r="D432" s="1">
        <f t="shared" si="25"/>
        <v>2150</v>
      </c>
      <c r="E432" s="1">
        <f>COUNTIF(Donnees_SIG!G:G,Classes_detaillees!D432)</f>
        <v>0</v>
      </c>
      <c r="F432" s="12">
        <f t="shared" si="26"/>
        <v>10</v>
      </c>
      <c r="G432" s="12">
        <f t="shared" si="27"/>
        <v>10</v>
      </c>
    </row>
    <row r="433" spans="2:7">
      <c r="B433" s="1">
        <f t="shared" si="24"/>
        <v>2150</v>
      </c>
      <c r="C433" s="23">
        <v>2155</v>
      </c>
      <c r="D433" s="1">
        <f t="shared" si="25"/>
        <v>2155</v>
      </c>
      <c r="E433" s="1">
        <f>COUNTIF(Donnees_SIG!G:G,Classes_detaillees!D433)</f>
        <v>0</v>
      </c>
      <c r="F433" s="12">
        <f t="shared" si="26"/>
        <v>10</v>
      </c>
      <c r="G433" s="12">
        <f t="shared" si="27"/>
        <v>10</v>
      </c>
    </row>
    <row r="434" spans="2:7">
      <c r="B434" s="1">
        <f t="shared" si="24"/>
        <v>2155</v>
      </c>
      <c r="C434" s="23">
        <v>2160</v>
      </c>
      <c r="D434" s="1">
        <f t="shared" si="25"/>
        <v>2160</v>
      </c>
      <c r="E434" s="1">
        <f>COUNTIF(Donnees_SIG!G:G,Classes_detaillees!D434)</f>
        <v>0</v>
      </c>
      <c r="F434" s="12">
        <f t="shared" si="26"/>
        <v>10</v>
      </c>
      <c r="G434" s="12">
        <f t="shared" si="27"/>
        <v>10</v>
      </c>
    </row>
    <row r="435" spans="2:7">
      <c r="B435" s="1">
        <f t="shared" si="24"/>
        <v>2160</v>
      </c>
      <c r="C435" s="23">
        <v>2165</v>
      </c>
      <c r="D435" s="1">
        <f t="shared" si="25"/>
        <v>2165</v>
      </c>
      <c r="E435" s="1">
        <f>COUNTIF(Donnees_SIG!G:G,Classes_detaillees!D435)</f>
        <v>0</v>
      </c>
      <c r="F435" s="12">
        <f t="shared" si="26"/>
        <v>10</v>
      </c>
      <c r="G435" s="12">
        <f t="shared" si="27"/>
        <v>10</v>
      </c>
    </row>
    <row r="436" spans="2:7">
      <c r="B436" s="1">
        <f t="shared" si="24"/>
        <v>2165</v>
      </c>
      <c r="C436" s="23">
        <v>2170</v>
      </c>
      <c r="D436" s="1">
        <f t="shared" si="25"/>
        <v>2170</v>
      </c>
      <c r="E436" s="1">
        <f>COUNTIF(Donnees_SIG!G:G,Classes_detaillees!D436)</f>
        <v>0</v>
      </c>
      <c r="F436" s="12">
        <f t="shared" si="26"/>
        <v>10</v>
      </c>
      <c r="G436" s="12">
        <f t="shared" si="27"/>
        <v>10</v>
      </c>
    </row>
    <row r="437" spans="2:7">
      <c r="B437" s="1">
        <f t="shared" si="24"/>
        <v>2170</v>
      </c>
      <c r="C437" s="23">
        <v>2175</v>
      </c>
      <c r="D437" s="1">
        <f t="shared" si="25"/>
        <v>2175</v>
      </c>
      <c r="E437" s="1">
        <f>COUNTIF(Donnees_SIG!G:G,Classes_detaillees!D437)</f>
        <v>0</v>
      </c>
      <c r="F437" s="12">
        <f t="shared" si="26"/>
        <v>10</v>
      </c>
      <c r="G437" s="12">
        <f t="shared" si="27"/>
        <v>10</v>
      </c>
    </row>
    <row r="438" spans="2:7">
      <c r="B438" s="1">
        <f t="shared" si="24"/>
        <v>2175</v>
      </c>
      <c r="C438" s="23">
        <v>2180</v>
      </c>
      <c r="D438" s="1">
        <f t="shared" si="25"/>
        <v>2180</v>
      </c>
      <c r="E438" s="1">
        <f>COUNTIF(Donnees_SIG!G:G,Classes_detaillees!D438)</f>
        <v>0</v>
      </c>
      <c r="F438" s="12">
        <f t="shared" si="26"/>
        <v>10</v>
      </c>
      <c r="G438" s="12">
        <f t="shared" si="27"/>
        <v>10</v>
      </c>
    </row>
    <row r="439" spans="2:7">
      <c r="B439" s="1">
        <f t="shared" si="24"/>
        <v>2180</v>
      </c>
      <c r="C439" s="23">
        <v>2185</v>
      </c>
      <c r="D439" s="1">
        <f t="shared" si="25"/>
        <v>2185</v>
      </c>
      <c r="E439" s="1">
        <f>COUNTIF(Donnees_SIG!G:G,Classes_detaillees!D439)</f>
        <v>0</v>
      </c>
      <c r="F439" s="12">
        <f t="shared" si="26"/>
        <v>10</v>
      </c>
      <c r="G439" s="12">
        <f t="shared" si="27"/>
        <v>10</v>
      </c>
    </row>
    <row r="440" spans="2:7">
      <c r="B440" s="1">
        <f t="shared" si="24"/>
        <v>2185</v>
      </c>
      <c r="C440" s="23">
        <v>2190</v>
      </c>
      <c r="D440" s="1">
        <f t="shared" si="25"/>
        <v>2190</v>
      </c>
      <c r="E440" s="1">
        <f>COUNTIF(Donnees_SIG!G:G,Classes_detaillees!D440)</f>
        <v>0</v>
      </c>
      <c r="F440" s="12">
        <f t="shared" si="26"/>
        <v>10</v>
      </c>
      <c r="G440" s="12">
        <f t="shared" si="27"/>
        <v>10</v>
      </c>
    </row>
    <row r="441" spans="2:7">
      <c r="B441" s="1">
        <f t="shared" si="24"/>
        <v>2190</v>
      </c>
      <c r="C441" s="23">
        <v>2195</v>
      </c>
      <c r="D441" s="1">
        <f t="shared" si="25"/>
        <v>2195</v>
      </c>
      <c r="E441" s="1">
        <f>COUNTIF(Donnees_SIG!G:G,Classes_detaillees!D441)</f>
        <v>0</v>
      </c>
      <c r="F441" s="12">
        <f t="shared" si="26"/>
        <v>10</v>
      </c>
      <c r="G441" s="12">
        <f t="shared" si="27"/>
        <v>10</v>
      </c>
    </row>
    <row r="442" spans="2:7">
      <c r="B442" s="1">
        <f t="shared" si="24"/>
        <v>2195</v>
      </c>
      <c r="C442" s="23">
        <v>2200</v>
      </c>
      <c r="D442" s="1">
        <f t="shared" si="25"/>
        <v>2200</v>
      </c>
      <c r="E442" s="1">
        <f>COUNTIF(Donnees_SIG!G:G,Classes_detaillees!D442)</f>
        <v>0</v>
      </c>
      <c r="F442" s="12">
        <f t="shared" si="26"/>
        <v>10</v>
      </c>
      <c r="G442" s="12">
        <f t="shared" si="27"/>
        <v>10</v>
      </c>
    </row>
    <row r="443" spans="2:7">
      <c r="B443" s="1">
        <f t="shared" si="24"/>
        <v>2200</v>
      </c>
      <c r="C443" s="23">
        <v>2205</v>
      </c>
      <c r="D443" s="1">
        <f t="shared" si="25"/>
        <v>2205</v>
      </c>
      <c r="E443" s="1">
        <f>COUNTIF(Donnees_SIG!G:G,Classes_detaillees!D443)</f>
        <v>0</v>
      </c>
      <c r="F443" s="12">
        <f t="shared" si="26"/>
        <v>10</v>
      </c>
      <c r="G443" s="12">
        <f t="shared" si="27"/>
        <v>10</v>
      </c>
    </row>
    <row r="444" spans="2:7">
      <c r="B444" s="1">
        <f t="shared" si="24"/>
        <v>2205</v>
      </c>
      <c r="C444" s="23">
        <v>2210</v>
      </c>
      <c r="D444" s="1">
        <f t="shared" si="25"/>
        <v>2210</v>
      </c>
      <c r="E444" s="1">
        <f>COUNTIF(Donnees_SIG!G:G,Classes_detaillees!D444)</f>
        <v>0</v>
      </c>
      <c r="F444" s="12">
        <f t="shared" si="26"/>
        <v>10</v>
      </c>
      <c r="G444" s="12">
        <f t="shared" si="27"/>
        <v>10</v>
      </c>
    </row>
    <row r="445" spans="2:7">
      <c r="B445" s="1">
        <f t="shared" si="24"/>
        <v>2210</v>
      </c>
      <c r="C445" s="23">
        <v>2215</v>
      </c>
      <c r="D445" s="1">
        <f t="shared" si="25"/>
        <v>2215</v>
      </c>
      <c r="E445" s="1">
        <f>COUNTIF(Donnees_SIG!G:G,Classes_detaillees!D445)</f>
        <v>0</v>
      </c>
      <c r="F445" s="12">
        <f t="shared" si="26"/>
        <v>10</v>
      </c>
      <c r="G445" s="12">
        <f t="shared" si="27"/>
        <v>10</v>
      </c>
    </row>
    <row r="446" spans="2:7">
      <c r="B446" s="1">
        <f t="shared" si="24"/>
        <v>2215</v>
      </c>
      <c r="C446" s="23">
        <v>2220</v>
      </c>
      <c r="D446" s="1">
        <f t="shared" si="25"/>
        <v>2220</v>
      </c>
      <c r="E446" s="1">
        <f>COUNTIF(Donnees_SIG!G:G,Classes_detaillees!D446)</f>
        <v>0</v>
      </c>
      <c r="F446" s="12">
        <f t="shared" si="26"/>
        <v>10</v>
      </c>
      <c r="G446" s="12">
        <f t="shared" si="27"/>
        <v>10</v>
      </c>
    </row>
    <row r="447" spans="2:7">
      <c r="B447" s="1">
        <f t="shared" si="24"/>
        <v>2220</v>
      </c>
      <c r="C447" s="23">
        <v>2225</v>
      </c>
      <c r="D447" s="1">
        <f t="shared" si="25"/>
        <v>2225</v>
      </c>
      <c r="E447" s="1">
        <f>COUNTIF(Donnees_SIG!G:G,Classes_detaillees!D447)</f>
        <v>0</v>
      </c>
      <c r="F447" s="12">
        <f t="shared" si="26"/>
        <v>10</v>
      </c>
      <c r="G447" s="12">
        <f t="shared" si="27"/>
        <v>10</v>
      </c>
    </row>
    <row r="448" spans="2:7">
      <c r="B448" s="1">
        <f t="shared" si="24"/>
        <v>2225</v>
      </c>
      <c r="C448" s="23">
        <v>2230</v>
      </c>
      <c r="D448" s="1">
        <f t="shared" si="25"/>
        <v>2230</v>
      </c>
      <c r="E448" s="1">
        <f>COUNTIF(Donnees_SIG!G:G,Classes_detaillees!D448)</f>
        <v>0</v>
      </c>
      <c r="F448" s="12">
        <f t="shared" si="26"/>
        <v>10</v>
      </c>
      <c r="G448" s="12">
        <f t="shared" si="27"/>
        <v>10</v>
      </c>
    </row>
    <row r="449" spans="2:7">
      <c r="B449" s="1">
        <f t="shared" si="24"/>
        <v>2230</v>
      </c>
      <c r="C449" s="23">
        <v>2235</v>
      </c>
      <c r="D449" s="1">
        <f t="shared" si="25"/>
        <v>2235</v>
      </c>
      <c r="E449" s="1">
        <f>COUNTIF(Donnees_SIG!G:G,Classes_detaillees!D449)</f>
        <v>0</v>
      </c>
      <c r="F449" s="12">
        <f t="shared" si="26"/>
        <v>10</v>
      </c>
      <c r="G449" s="12">
        <f t="shared" si="27"/>
        <v>10</v>
      </c>
    </row>
    <row r="450" spans="2:7">
      <c r="B450" s="1">
        <f t="shared" si="24"/>
        <v>2235</v>
      </c>
      <c r="C450" s="23">
        <v>2240</v>
      </c>
      <c r="D450" s="1">
        <f t="shared" si="25"/>
        <v>2240</v>
      </c>
      <c r="E450" s="1">
        <f>COUNTIF(Donnees_SIG!G:G,Classes_detaillees!D450)</f>
        <v>0</v>
      </c>
      <c r="F450" s="12">
        <f t="shared" si="26"/>
        <v>10</v>
      </c>
      <c r="G450" s="12">
        <f t="shared" si="27"/>
        <v>10</v>
      </c>
    </row>
    <row r="451" spans="2:7">
      <c r="B451" s="1">
        <f t="shared" ref="B451:B514" si="28">C450</f>
        <v>2240</v>
      </c>
      <c r="C451" s="23">
        <v>2245</v>
      </c>
      <c r="D451" s="1">
        <f t="shared" si="25"/>
        <v>2245</v>
      </c>
      <c r="E451" s="1">
        <f>COUNTIF(Donnees_SIG!G:G,Classes_detaillees!D451)</f>
        <v>0</v>
      </c>
      <c r="F451" s="12">
        <f t="shared" si="26"/>
        <v>10</v>
      </c>
      <c r="G451" s="12">
        <f t="shared" si="27"/>
        <v>10</v>
      </c>
    </row>
    <row r="452" spans="2:7">
      <c r="B452" s="1">
        <f t="shared" si="28"/>
        <v>2245</v>
      </c>
      <c r="C452" s="23">
        <v>2250</v>
      </c>
      <c r="D452" s="1">
        <f t="shared" ref="D452:D515" si="29">C452</f>
        <v>2250</v>
      </c>
      <c r="E452" s="1">
        <f>COUNTIF(Donnees_SIG!G:G,Classes_detaillees!D452)</f>
        <v>0</v>
      </c>
      <c r="F452" s="12">
        <f t="shared" ref="F452:F515" si="30">IF(C452/$K$27&gt;=$K$29,$K$29,ROUNDDOWN(C452/$K$27,0))</f>
        <v>10</v>
      </c>
      <c r="G452" s="12">
        <f t="shared" ref="G452:G515" si="31">IF(B452/$K$27&gt;=$K$29,$K$29,ROUNDDOWN(B452/$K$27,0))</f>
        <v>10</v>
      </c>
    </row>
    <row r="453" spans="2:7">
      <c r="B453" s="1">
        <f t="shared" si="28"/>
        <v>2250</v>
      </c>
      <c r="C453" s="23">
        <v>2255</v>
      </c>
      <c r="D453" s="1">
        <f t="shared" si="29"/>
        <v>2255</v>
      </c>
      <c r="E453" s="1">
        <f>COUNTIF(Donnees_SIG!G:G,Classes_detaillees!D453)</f>
        <v>0</v>
      </c>
      <c r="F453" s="12">
        <f t="shared" si="30"/>
        <v>10</v>
      </c>
      <c r="G453" s="12">
        <f t="shared" si="31"/>
        <v>10</v>
      </c>
    </row>
    <row r="454" spans="2:7">
      <c r="B454" s="1">
        <f t="shared" si="28"/>
        <v>2255</v>
      </c>
      <c r="C454" s="23">
        <v>2260</v>
      </c>
      <c r="D454" s="1">
        <f t="shared" si="29"/>
        <v>2260</v>
      </c>
      <c r="E454" s="1">
        <f>COUNTIF(Donnees_SIG!G:G,Classes_detaillees!D454)</f>
        <v>0</v>
      </c>
      <c r="F454" s="12">
        <f t="shared" si="30"/>
        <v>10</v>
      </c>
      <c r="G454" s="12">
        <f t="shared" si="31"/>
        <v>10</v>
      </c>
    </row>
    <row r="455" spans="2:7">
      <c r="B455" s="1">
        <f t="shared" si="28"/>
        <v>2260</v>
      </c>
      <c r="C455" s="23">
        <v>2265</v>
      </c>
      <c r="D455" s="1">
        <f t="shared" si="29"/>
        <v>2265</v>
      </c>
      <c r="E455" s="1">
        <f>COUNTIF(Donnees_SIG!G:G,Classes_detaillees!D455)</f>
        <v>0</v>
      </c>
      <c r="F455" s="12">
        <f t="shared" si="30"/>
        <v>10</v>
      </c>
      <c r="G455" s="12">
        <f t="shared" si="31"/>
        <v>10</v>
      </c>
    </row>
    <row r="456" spans="2:7">
      <c r="B456" s="1">
        <f t="shared" si="28"/>
        <v>2265</v>
      </c>
      <c r="C456" s="23">
        <v>2270</v>
      </c>
      <c r="D456" s="1">
        <f t="shared" si="29"/>
        <v>2270</v>
      </c>
      <c r="E456" s="1">
        <f>COUNTIF(Donnees_SIG!G:G,Classes_detaillees!D456)</f>
        <v>0</v>
      </c>
      <c r="F456" s="12">
        <f t="shared" si="30"/>
        <v>10</v>
      </c>
      <c r="G456" s="12">
        <f t="shared" si="31"/>
        <v>10</v>
      </c>
    </row>
    <row r="457" spans="2:7">
      <c r="B457" s="1">
        <f t="shared" si="28"/>
        <v>2270</v>
      </c>
      <c r="C457" s="23">
        <v>2275</v>
      </c>
      <c r="D457" s="1">
        <f t="shared" si="29"/>
        <v>2275</v>
      </c>
      <c r="E457" s="1">
        <f>COUNTIF(Donnees_SIG!G:G,Classes_detaillees!D457)</f>
        <v>0</v>
      </c>
      <c r="F457" s="12">
        <f t="shared" si="30"/>
        <v>10</v>
      </c>
      <c r="G457" s="12">
        <f t="shared" si="31"/>
        <v>10</v>
      </c>
    </row>
    <row r="458" spans="2:7">
      <c r="B458" s="1">
        <f t="shared" si="28"/>
        <v>2275</v>
      </c>
      <c r="C458" s="23">
        <v>2280</v>
      </c>
      <c r="D458" s="1">
        <f t="shared" si="29"/>
        <v>2280</v>
      </c>
      <c r="E458" s="1">
        <f>COUNTIF(Donnees_SIG!G:G,Classes_detaillees!D458)</f>
        <v>0</v>
      </c>
      <c r="F458" s="12">
        <f t="shared" si="30"/>
        <v>10</v>
      </c>
      <c r="G458" s="12">
        <f t="shared" si="31"/>
        <v>10</v>
      </c>
    </row>
    <row r="459" spans="2:7">
      <c r="B459" s="1">
        <f t="shared" si="28"/>
        <v>2280</v>
      </c>
      <c r="C459" s="23">
        <v>2285</v>
      </c>
      <c r="D459" s="1">
        <f t="shared" si="29"/>
        <v>2285</v>
      </c>
      <c r="E459" s="1">
        <f>COUNTIF(Donnees_SIG!G:G,Classes_detaillees!D459)</f>
        <v>0</v>
      </c>
      <c r="F459" s="12">
        <f t="shared" si="30"/>
        <v>10</v>
      </c>
      <c r="G459" s="12">
        <f t="shared" si="31"/>
        <v>10</v>
      </c>
    </row>
    <row r="460" spans="2:7">
      <c r="B460" s="1">
        <f t="shared" si="28"/>
        <v>2285</v>
      </c>
      <c r="C460" s="23">
        <v>2290</v>
      </c>
      <c r="D460" s="1">
        <f t="shared" si="29"/>
        <v>2290</v>
      </c>
      <c r="E460" s="1">
        <f>COUNTIF(Donnees_SIG!G:G,Classes_detaillees!D460)</f>
        <v>0</v>
      </c>
      <c r="F460" s="12">
        <f t="shared" si="30"/>
        <v>10</v>
      </c>
      <c r="G460" s="12">
        <f t="shared" si="31"/>
        <v>10</v>
      </c>
    </row>
    <row r="461" spans="2:7">
      <c r="B461" s="1">
        <f t="shared" si="28"/>
        <v>2290</v>
      </c>
      <c r="C461" s="23">
        <v>2295</v>
      </c>
      <c r="D461" s="1">
        <f t="shared" si="29"/>
        <v>2295</v>
      </c>
      <c r="E461" s="1">
        <f>COUNTIF(Donnees_SIG!G:G,Classes_detaillees!D461)</f>
        <v>0</v>
      </c>
      <c r="F461" s="12">
        <f t="shared" si="30"/>
        <v>10</v>
      </c>
      <c r="G461" s="12">
        <f t="shared" si="31"/>
        <v>10</v>
      </c>
    </row>
    <row r="462" spans="2:7">
      <c r="B462" s="1">
        <f t="shared" si="28"/>
        <v>2295</v>
      </c>
      <c r="C462" s="23">
        <v>2300</v>
      </c>
      <c r="D462" s="1">
        <f t="shared" si="29"/>
        <v>2300</v>
      </c>
      <c r="E462" s="1">
        <f>COUNTIF(Donnees_SIG!G:G,Classes_detaillees!D462)</f>
        <v>0</v>
      </c>
      <c r="F462" s="12">
        <f t="shared" si="30"/>
        <v>10</v>
      </c>
      <c r="G462" s="12">
        <f t="shared" si="31"/>
        <v>10</v>
      </c>
    </row>
    <row r="463" spans="2:7">
      <c r="B463" s="1">
        <f t="shared" si="28"/>
        <v>2300</v>
      </c>
      <c r="C463" s="23">
        <v>2305</v>
      </c>
      <c r="D463" s="1">
        <f t="shared" si="29"/>
        <v>2305</v>
      </c>
      <c r="E463" s="1">
        <f>COUNTIF(Donnees_SIG!G:G,Classes_detaillees!D463)</f>
        <v>0</v>
      </c>
      <c r="F463" s="12">
        <f t="shared" si="30"/>
        <v>10</v>
      </c>
      <c r="G463" s="12">
        <f t="shared" si="31"/>
        <v>10</v>
      </c>
    </row>
    <row r="464" spans="2:7">
      <c r="B464" s="1">
        <f t="shared" si="28"/>
        <v>2305</v>
      </c>
      <c r="C464" s="23">
        <v>2310</v>
      </c>
      <c r="D464" s="1">
        <f t="shared" si="29"/>
        <v>2310</v>
      </c>
      <c r="E464" s="1">
        <f>COUNTIF(Donnees_SIG!G:G,Classes_detaillees!D464)</f>
        <v>0</v>
      </c>
      <c r="F464" s="12">
        <f t="shared" si="30"/>
        <v>10</v>
      </c>
      <c r="G464" s="12">
        <f t="shared" si="31"/>
        <v>10</v>
      </c>
    </row>
    <row r="465" spans="2:7">
      <c r="B465" s="1">
        <f t="shared" si="28"/>
        <v>2310</v>
      </c>
      <c r="C465" s="23">
        <v>2315</v>
      </c>
      <c r="D465" s="1">
        <f t="shared" si="29"/>
        <v>2315</v>
      </c>
      <c r="E465" s="1">
        <f>COUNTIF(Donnees_SIG!G:G,Classes_detaillees!D465)</f>
        <v>0</v>
      </c>
      <c r="F465" s="12">
        <f t="shared" si="30"/>
        <v>10</v>
      </c>
      <c r="G465" s="12">
        <f t="shared" si="31"/>
        <v>10</v>
      </c>
    </row>
    <row r="466" spans="2:7">
      <c r="B466" s="1">
        <f t="shared" si="28"/>
        <v>2315</v>
      </c>
      <c r="C466" s="23">
        <v>2320</v>
      </c>
      <c r="D466" s="1">
        <f t="shared" si="29"/>
        <v>2320</v>
      </c>
      <c r="E466" s="1">
        <f>COUNTIF(Donnees_SIG!G:G,Classes_detaillees!D466)</f>
        <v>0</v>
      </c>
      <c r="F466" s="12">
        <f t="shared" si="30"/>
        <v>10</v>
      </c>
      <c r="G466" s="12">
        <f t="shared" si="31"/>
        <v>10</v>
      </c>
    </row>
    <row r="467" spans="2:7">
      <c r="B467" s="1">
        <f t="shared" si="28"/>
        <v>2320</v>
      </c>
      <c r="C467" s="23">
        <v>2325</v>
      </c>
      <c r="D467" s="1">
        <f t="shared" si="29"/>
        <v>2325</v>
      </c>
      <c r="E467" s="1">
        <f>COUNTIF(Donnees_SIG!G:G,Classes_detaillees!D467)</f>
        <v>0</v>
      </c>
      <c r="F467" s="12">
        <f t="shared" si="30"/>
        <v>10</v>
      </c>
      <c r="G467" s="12">
        <f t="shared" si="31"/>
        <v>10</v>
      </c>
    </row>
    <row r="468" spans="2:7">
      <c r="B468" s="1">
        <f t="shared" si="28"/>
        <v>2325</v>
      </c>
      <c r="C468" s="23">
        <v>2330</v>
      </c>
      <c r="D468" s="1">
        <f t="shared" si="29"/>
        <v>2330</v>
      </c>
      <c r="E468" s="1">
        <f>COUNTIF(Donnees_SIG!G:G,Classes_detaillees!D468)</f>
        <v>0</v>
      </c>
      <c r="F468" s="12">
        <f t="shared" si="30"/>
        <v>10</v>
      </c>
      <c r="G468" s="12">
        <f t="shared" si="31"/>
        <v>10</v>
      </c>
    </row>
    <row r="469" spans="2:7">
      <c r="B469" s="1">
        <f t="shared" si="28"/>
        <v>2330</v>
      </c>
      <c r="C469" s="23">
        <v>2335</v>
      </c>
      <c r="D469" s="1">
        <f t="shared" si="29"/>
        <v>2335</v>
      </c>
      <c r="E469" s="1">
        <f>COUNTIF(Donnees_SIG!G:G,Classes_detaillees!D469)</f>
        <v>0</v>
      </c>
      <c r="F469" s="12">
        <f t="shared" si="30"/>
        <v>10</v>
      </c>
      <c r="G469" s="12">
        <f t="shared" si="31"/>
        <v>10</v>
      </c>
    </row>
    <row r="470" spans="2:7">
      <c r="B470" s="1">
        <f t="shared" si="28"/>
        <v>2335</v>
      </c>
      <c r="C470" s="23">
        <v>2340</v>
      </c>
      <c r="D470" s="1">
        <f t="shared" si="29"/>
        <v>2340</v>
      </c>
      <c r="E470" s="1">
        <f>COUNTIF(Donnees_SIG!G:G,Classes_detaillees!D470)</f>
        <v>0</v>
      </c>
      <c r="F470" s="12">
        <f t="shared" si="30"/>
        <v>10</v>
      </c>
      <c r="G470" s="12">
        <f t="shared" si="31"/>
        <v>10</v>
      </c>
    </row>
    <row r="471" spans="2:7">
      <c r="B471" s="1">
        <f t="shared" si="28"/>
        <v>2340</v>
      </c>
      <c r="C471" s="23">
        <v>2345</v>
      </c>
      <c r="D471" s="1">
        <f t="shared" si="29"/>
        <v>2345</v>
      </c>
      <c r="E471" s="1">
        <f>COUNTIF(Donnees_SIG!G:G,Classes_detaillees!D471)</f>
        <v>0</v>
      </c>
      <c r="F471" s="12">
        <f t="shared" si="30"/>
        <v>10</v>
      </c>
      <c r="G471" s="12">
        <f t="shared" si="31"/>
        <v>10</v>
      </c>
    </row>
    <row r="472" spans="2:7">
      <c r="B472" s="1">
        <f t="shared" si="28"/>
        <v>2345</v>
      </c>
      <c r="C472" s="23">
        <v>2350</v>
      </c>
      <c r="D472" s="1">
        <f t="shared" si="29"/>
        <v>2350</v>
      </c>
      <c r="E472" s="1">
        <f>COUNTIF(Donnees_SIG!G:G,Classes_detaillees!D472)</f>
        <v>0</v>
      </c>
      <c r="F472" s="12">
        <f t="shared" si="30"/>
        <v>10</v>
      </c>
      <c r="G472" s="12">
        <f t="shared" si="31"/>
        <v>10</v>
      </c>
    </row>
    <row r="473" spans="2:7">
      <c r="B473" s="1">
        <f t="shared" si="28"/>
        <v>2350</v>
      </c>
      <c r="C473" s="23">
        <v>2355</v>
      </c>
      <c r="D473" s="1">
        <f t="shared" si="29"/>
        <v>2355</v>
      </c>
      <c r="E473" s="1">
        <f>COUNTIF(Donnees_SIG!G:G,Classes_detaillees!D473)</f>
        <v>0</v>
      </c>
      <c r="F473" s="12">
        <f t="shared" si="30"/>
        <v>10</v>
      </c>
      <c r="G473" s="12">
        <f t="shared" si="31"/>
        <v>10</v>
      </c>
    </row>
    <row r="474" spans="2:7">
      <c r="B474" s="1">
        <f t="shared" si="28"/>
        <v>2355</v>
      </c>
      <c r="C474" s="23">
        <v>2360</v>
      </c>
      <c r="D474" s="1">
        <f t="shared" si="29"/>
        <v>2360</v>
      </c>
      <c r="E474" s="1">
        <f>COUNTIF(Donnees_SIG!G:G,Classes_detaillees!D474)</f>
        <v>0</v>
      </c>
      <c r="F474" s="12">
        <f t="shared" si="30"/>
        <v>10</v>
      </c>
      <c r="G474" s="12">
        <f t="shared" si="31"/>
        <v>10</v>
      </c>
    </row>
    <row r="475" spans="2:7">
      <c r="B475" s="1">
        <f t="shared" si="28"/>
        <v>2360</v>
      </c>
      <c r="C475" s="23">
        <v>2365</v>
      </c>
      <c r="D475" s="1">
        <f t="shared" si="29"/>
        <v>2365</v>
      </c>
      <c r="E475" s="1">
        <f>COUNTIF(Donnees_SIG!G:G,Classes_detaillees!D475)</f>
        <v>0</v>
      </c>
      <c r="F475" s="12">
        <f t="shared" si="30"/>
        <v>10</v>
      </c>
      <c r="G475" s="12">
        <f t="shared" si="31"/>
        <v>10</v>
      </c>
    </row>
    <row r="476" spans="2:7">
      <c r="B476" s="1">
        <f t="shared" si="28"/>
        <v>2365</v>
      </c>
      <c r="C476" s="23">
        <v>2370</v>
      </c>
      <c r="D476" s="1">
        <f t="shared" si="29"/>
        <v>2370</v>
      </c>
      <c r="E476" s="1">
        <f>COUNTIF(Donnees_SIG!G:G,Classes_detaillees!D476)</f>
        <v>0</v>
      </c>
      <c r="F476" s="12">
        <f t="shared" si="30"/>
        <v>10</v>
      </c>
      <c r="G476" s="12">
        <f t="shared" si="31"/>
        <v>10</v>
      </c>
    </row>
    <row r="477" spans="2:7">
      <c r="B477" s="1">
        <f t="shared" si="28"/>
        <v>2370</v>
      </c>
      <c r="C477" s="23">
        <v>2375</v>
      </c>
      <c r="D477" s="1">
        <f t="shared" si="29"/>
        <v>2375</v>
      </c>
      <c r="E477" s="1">
        <f>COUNTIF(Donnees_SIG!G:G,Classes_detaillees!D477)</f>
        <v>0</v>
      </c>
      <c r="F477" s="12">
        <f t="shared" si="30"/>
        <v>10</v>
      </c>
      <c r="G477" s="12">
        <f t="shared" si="31"/>
        <v>10</v>
      </c>
    </row>
    <row r="478" spans="2:7">
      <c r="B478" s="1">
        <f t="shared" si="28"/>
        <v>2375</v>
      </c>
      <c r="C478" s="23">
        <v>2380</v>
      </c>
      <c r="D478" s="1">
        <f t="shared" si="29"/>
        <v>2380</v>
      </c>
      <c r="E478" s="1">
        <f>COUNTIF(Donnees_SIG!G:G,Classes_detaillees!D478)</f>
        <v>0</v>
      </c>
      <c r="F478" s="12">
        <f t="shared" si="30"/>
        <v>10</v>
      </c>
      <c r="G478" s="12">
        <f t="shared" si="31"/>
        <v>10</v>
      </c>
    </row>
    <row r="479" spans="2:7">
      <c r="B479" s="1">
        <f t="shared" si="28"/>
        <v>2380</v>
      </c>
      <c r="C479" s="23">
        <v>2385</v>
      </c>
      <c r="D479" s="1">
        <f t="shared" si="29"/>
        <v>2385</v>
      </c>
      <c r="E479" s="1">
        <f>COUNTIF(Donnees_SIG!G:G,Classes_detaillees!D479)</f>
        <v>0</v>
      </c>
      <c r="F479" s="12">
        <f t="shared" si="30"/>
        <v>10</v>
      </c>
      <c r="G479" s="12">
        <f t="shared" si="31"/>
        <v>10</v>
      </c>
    </row>
    <row r="480" spans="2:7">
      <c r="B480" s="1">
        <f t="shared" si="28"/>
        <v>2385</v>
      </c>
      <c r="C480" s="23">
        <v>2390</v>
      </c>
      <c r="D480" s="1">
        <f t="shared" si="29"/>
        <v>2390</v>
      </c>
      <c r="E480" s="1">
        <f>COUNTIF(Donnees_SIG!G:G,Classes_detaillees!D480)</f>
        <v>0</v>
      </c>
      <c r="F480" s="12">
        <f t="shared" si="30"/>
        <v>10</v>
      </c>
      <c r="G480" s="12">
        <f t="shared" si="31"/>
        <v>10</v>
      </c>
    </row>
    <row r="481" spans="2:7">
      <c r="B481" s="1">
        <f t="shared" si="28"/>
        <v>2390</v>
      </c>
      <c r="C481" s="23">
        <v>2395</v>
      </c>
      <c r="D481" s="1">
        <f t="shared" si="29"/>
        <v>2395</v>
      </c>
      <c r="E481" s="1">
        <f>COUNTIF(Donnees_SIG!G:G,Classes_detaillees!D481)</f>
        <v>0</v>
      </c>
      <c r="F481" s="12">
        <f t="shared" si="30"/>
        <v>10</v>
      </c>
      <c r="G481" s="12">
        <f t="shared" si="31"/>
        <v>10</v>
      </c>
    </row>
    <row r="482" spans="2:7">
      <c r="B482" s="1">
        <f t="shared" si="28"/>
        <v>2395</v>
      </c>
      <c r="C482" s="23">
        <v>2400</v>
      </c>
      <c r="D482" s="1">
        <f t="shared" si="29"/>
        <v>2400</v>
      </c>
      <c r="E482" s="1">
        <f>COUNTIF(Donnees_SIG!G:G,Classes_detaillees!D482)</f>
        <v>0</v>
      </c>
      <c r="F482" s="12">
        <f t="shared" si="30"/>
        <v>10</v>
      </c>
      <c r="G482" s="12">
        <f t="shared" si="31"/>
        <v>10</v>
      </c>
    </row>
    <row r="483" spans="2:7">
      <c r="B483" s="1">
        <f t="shared" si="28"/>
        <v>2400</v>
      </c>
      <c r="C483" s="23">
        <v>2405</v>
      </c>
      <c r="D483" s="1">
        <f t="shared" si="29"/>
        <v>2405</v>
      </c>
      <c r="E483" s="1">
        <f>COUNTIF(Donnees_SIG!G:G,Classes_detaillees!D483)</f>
        <v>0</v>
      </c>
      <c r="F483" s="12">
        <f t="shared" si="30"/>
        <v>10</v>
      </c>
      <c r="G483" s="12">
        <f t="shared" si="31"/>
        <v>10</v>
      </c>
    </row>
    <row r="484" spans="2:7">
      <c r="B484" s="1">
        <f t="shared" si="28"/>
        <v>2405</v>
      </c>
      <c r="C484" s="23">
        <v>2410</v>
      </c>
      <c r="D484" s="1">
        <f t="shared" si="29"/>
        <v>2410</v>
      </c>
      <c r="E484" s="1">
        <f>COUNTIF(Donnees_SIG!G:G,Classes_detaillees!D484)</f>
        <v>0</v>
      </c>
      <c r="F484" s="12">
        <f t="shared" si="30"/>
        <v>10</v>
      </c>
      <c r="G484" s="12">
        <f t="shared" si="31"/>
        <v>10</v>
      </c>
    </row>
    <row r="485" spans="2:7">
      <c r="B485" s="1">
        <f t="shared" si="28"/>
        <v>2410</v>
      </c>
      <c r="C485" s="23">
        <v>2415</v>
      </c>
      <c r="D485" s="1">
        <f t="shared" si="29"/>
        <v>2415</v>
      </c>
      <c r="E485" s="1">
        <f>COUNTIF(Donnees_SIG!G:G,Classes_detaillees!D485)</f>
        <v>0</v>
      </c>
      <c r="F485" s="12">
        <f t="shared" si="30"/>
        <v>10</v>
      </c>
      <c r="G485" s="12">
        <f t="shared" si="31"/>
        <v>10</v>
      </c>
    </row>
    <row r="486" spans="2:7">
      <c r="B486" s="1">
        <f t="shared" si="28"/>
        <v>2415</v>
      </c>
      <c r="C486" s="23">
        <v>2420</v>
      </c>
      <c r="D486" s="1">
        <f t="shared" si="29"/>
        <v>2420</v>
      </c>
      <c r="E486" s="1">
        <f>COUNTIF(Donnees_SIG!G:G,Classes_detaillees!D486)</f>
        <v>0</v>
      </c>
      <c r="F486" s="12">
        <f t="shared" si="30"/>
        <v>10</v>
      </c>
      <c r="G486" s="12">
        <f t="shared" si="31"/>
        <v>10</v>
      </c>
    </row>
    <row r="487" spans="2:7">
      <c r="B487" s="1">
        <f t="shared" si="28"/>
        <v>2420</v>
      </c>
      <c r="C487" s="23">
        <v>2425</v>
      </c>
      <c r="D487" s="1">
        <f t="shared" si="29"/>
        <v>2425</v>
      </c>
      <c r="E487" s="1">
        <f>COUNTIF(Donnees_SIG!G:G,Classes_detaillees!D487)</f>
        <v>0</v>
      </c>
      <c r="F487" s="12">
        <f t="shared" si="30"/>
        <v>10</v>
      </c>
      <c r="G487" s="12">
        <f t="shared" si="31"/>
        <v>10</v>
      </c>
    </row>
    <row r="488" spans="2:7">
      <c r="B488" s="1">
        <f t="shared" si="28"/>
        <v>2425</v>
      </c>
      <c r="C488" s="23">
        <v>2430</v>
      </c>
      <c r="D488" s="1">
        <f t="shared" si="29"/>
        <v>2430</v>
      </c>
      <c r="E488" s="1">
        <f>COUNTIF(Donnees_SIG!G:G,Classes_detaillees!D488)</f>
        <v>0</v>
      </c>
      <c r="F488" s="12">
        <f t="shared" si="30"/>
        <v>10</v>
      </c>
      <c r="G488" s="12">
        <f t="shared" si="31"/>
        <v>10</v>
      </c>
    </row>
    <row r="489" spans="2:7">
      <c r="B489" s="1">
        <f t="shared" si="28"/>
        <v>2430</v>
      </c>
      <c r="C489" s="23">
        <v>2435</v>
      </c>
      <c r="D489" s="1">
        <f t="shared" si="29"/>
        <v>2435</v>
      </c>
      <c r="E489" s="1">
        <f>COUNTIF(Donnees_SIG!G:G,Classes_detaillees!D489)</f>
        <v>0</v>
      </c>
      <c r="F489" s="12">
        <f t="shared" si="30"/>
        <v>10</v>
      </c>
      <c r="G489" s="12">
        <f t="shared" si="31"/>
        <v>10</v>
      </c>
    </row>
    <row r="490" spans="2:7">
      <c r="B490" s="1">
        <f t="shared" si="28"/>
        <v>2435</v>
      </c>
      <c r="C490" s="23">
        <v>2440</v>
      </c>
      <c r="D490" s="1">
        <f t="shared" si="29"/>
        <v>2440</v>
      </c>
      <c r="E490" s="1">
        <f>COUNTIF(Donnees_SIG!G:G,Classes_detaillees!D490)</f>
        <v>0</v>
      </c>
      <c r="F490" s="12">
        <f t="shared" si="30"/>
        <v>10</v>
      </c>
      <c r="G490" s="12">
        <f t="shared" si="31"/>
        <v>10</v>
      </c>
    </row>
    <row r="491" spans="2:7">
      <c r="B491" s="1">
        <f t="shared" si="28"/>
        <v>2440</v>
      </c>
      <c r="C491" s="23">
        <v>2445</v>
      </c>
      <c r="D491" s="1">
        <f t="shared" si="29"/>
        <v>2445</v>
      </c>
      <c r="E491" s="1">
        <f>COUNTIF(Donnees_SIG!G:G,Classes_detaillees!D491)</f>
        <v>0</v>
      </c>
      <c r="F491" s="12">
        <f t="shared" si="30"/>
        <v>10</v>
      </c>
      <c r="G491" s="12">
        <f t="shared" si="31"/>
        <v>10</v>
      </c>
    </row>
    <row r="492" spans="2:7">
      <c r="B492" s="1">
        <f t="shared" si="28"/>
        <v>2445</v>
      </c>
      <c r="C492" s="23">
        <v>2450</v>
      </c>
      <c r="D492" s="1">
        <f t="shared" si="29"/>
        <v>2450</v>
      </c>
      <c r="E492" s="1">
        <f>COUNTIF(Donnees_SIG!G:G,Classes_detaillees!D492)</f>
        <v>0</v>
      </c>
      <c r="F492" s="12">
        <f t="shared" si="30"/>
        <v>10</v>
      </c>
      <c r="G492" s="12">
        <f t="shared" si="31"/>
        <v>10</v>
      </c>
    </row>
    <row r="493" spans="2:7">
      <c r="B493" s="1">
        <f t="shared" si="28"/>
        <v>2450</v>
      </c>
      <c r="C493" s="23">
        <v>2455</v>
      </c>
      <c r="D493" s="1">
        <f t="shared" si="29"/>
        <v>2455</v>
      </c>
      <c r="E493" s="1">
        <f>COUNTIF(Donnees_SIG!G:G,Classes_detaillees!D493)</f>
        <v>0</v>
      </c>
      <c r="F493" s="12">
        <f t="shared" si="30"/>
        <v>10</v>
      </c>
      <c r="G493" s="12">
        <f t="shared" si="31"/>
        <v>10</v>
      </c>
    </row>
    <row r="494" spans="2:7">
      <c r="B494" s="1">
        <f t="shared" si="28"/>
        <v>2455</v>
      </c>
      <c r="C494" s="23">
        <v>2460</v>
      </c>
      <c r="D494" s="1">
        <f t="shared" si="29"/>
        <v>2460</v>
      </c>
      <c r="E494" s="1">
        <f>COUNTIF(Donnees_SIG!G:G,Classes_detaillees!D494)</f>
        <v>0</v>
      </c>
      <c r="F494" s="12">
        <f t="shared" si="30"/>
        <v>10</v>
      </c>
      <c r="G494" s="12">
        <f t="shared" si="31"/>
        <v>10</v>
      </c>
    </row>
    <row r="495" spans="2:7">
      <c r="B495" s="1">
        <f t="shared" si="28"/>
        <v>2460</v>
      </c>
      <c r="C495" s="23">
        <v>2465</v>
      </c>
      <c r="D495" s="1">
        <f t="shared" si="29"/>
        <v>2465</v>
      </c>
      <c r="E495" s="1">
        <f>COUNTIF(Donnees_SIG!G:G,Classes_detaillees!D495)</f>
        <v>0</v>
      </c>
      <c r="F495" s="12">
        <f t="shared" si="30"/>
        <v>10</v>
      </c>
      <c r="G495" s="12">
        <f t="shared" si="31"/>
        <v>10</v>
      </c>
    </row>
    <row r="496" spans="2:7">
      <c r="B496" s="1">
        <f t="shared" si="28"/>
        <v>2465</v>
      </c>
      <c r="C496" s="23">
        <v>2470</v>
      </c>
      <c r="D496" s="1">
        <f t="shared" si="29"/>
        <v>2470</v>
      </c>
      <c r="E496" s="1">
        <f>COUNTIF(Donnees_SIG!G:G,Classes_detaillees!D496)</f>
        <v>0</v>
      </c>
      <c r="F496" s="12">
        <f t="shared" si="30"/>
        <v>10</v>
      </c>
      <c r="G496" s="12">
        <f t="shared" si="31"/>
        <v>10</v>
      </c>
    </row>
    <row r="497" spans="2:7">
      <c r="B497" s="1">
        <f t="shared" si="28"/>
        <v>2470</v>
      </c>
      <c r="C497" s="23">
        <v>2475</v>
      </c>
      <c r="D497" s="1">
        <f t="shared" si="29"/>
        <v>2475</v>
      </c>
      <c r="E497" s="1">
        <f>COUNTIF(Donnees_SIG!G:G,Classes_detaillees!D497)</f>
        <v>0</v>
      </c>
      <c r="F497" s="12">
        <f t="shared" si="30"/>
        <v>10</v>
      </c>
      <c r="G497" s="12">
        <f t="shared" si="31"/>
        <v>10</v>
      </c>
    </row>
    <row r="498" spans="2:7">
      <c r="B498" s="1">
        <f t="shared" si="28"/>
        <v>2475</v>
      </c>
      <c r="C498" s="23">
        <v>2480</v>
      </c>
      <c r="D498" s="1">
        <f t="shared" si="29"/>
        <v>2480</v>
      </c>
      <c r="E498" s="1">
        <f>COUNTIF(Donnees_SIG!G:G,Classes_detaillees!D498)</f>
        <v>0</v>
      </c>
      <c r="F498" s="12">
        <f t="shared" si="30"/>
        <v>10</v>
      </c>
      <c r="G498" s="12">
        <f t="shared" si="31"/>
        <v>10</v>
      </c>
    </row>
    <row r="499" spans="2:7">
      <c r="B499" s="1">
        <f t="shared" si="28"/>
        <v>2480</v>
      </c>
      <c r="C499" s="23">
        <v>2485</v>
      </c>
      <c r="D499" s="1">
        <f t="shared" si="29"/>
        <v>2485</v>
      </c>
      <c r="E499" s="1">
        <f>COUNTIF(Donnees_SIG!G:G,Classes_detaillees!D499)</f>
        <v>0</v>
      </c>
      <c r="F499" s="12">
        <f t="shared" si="30"/>
        <v>10</v>
      </c>
      <c r="G499" s="12">
        <f t="shared" si="31"/>
        <v>10</v>
      </c>
    </row>
    <row r="500" spans="2:7">
      <c r="B500" s="1">
        <f t="shared" si="28"/>
        <v>2485</v>
      </c>
      <c r="C500" s="23">
        <v>2490</v>
      </c>
      <c r="D500" s="1">
        <f t="shared" si="29"/>
        <v>2490</v>
      </c>
      <c r="E500" s="1">
        <f>COUNTIF(Donnees_SIG!G:G,Classes_detaillees!D500)</f>
        <v>0</v>
      </c>
      <c r="F500" s="12">
        <f t="shared" si="30"/>
        <v>10</v>
      </c>
      <c r="G500" s="12">
        <f t="shared" si="31"/>
        <v>10</v>
      </c>
    </row>
    <row r="501" spans="2:7">
      <c r="B501" s="1">
        <f t="shared" si="28"/>
        <v>2490</v>
      </c>
      <c r="C501" s="23">
        <v>2495</v>
      </c>
      <c r="D501" s="1">
        <f t="shared" si="29"/>
        <v>2495</v>
      </c>
      <c r="E501" s="1">
        <f>COUNTIF(Donnees_SIG!G:G,Classes_detaillees!D501)</f>
        <v>0</v>
      </c>
      <c r="F501" s="12">
        <f t="shared" si="30"/>
        <v>10</v>
      </c>
      <c r="G501" s="12">
        <f t="shared" si="31"/>
        <v>10</v>
      </c>
    </row>
    <row r="502" spans="2:7">
      <c r="B502" s="1">
        <f t="shared" si="28"/>
        <v>2495</v>
      </c>
      <c r="C502" s="23">
        <v>2500</v>
      </c>
      <c r="D502" s="1">
        <f t="shared" si="29"/>
        <v>2500</v>
      </c>
      <c r="E502" s="1">
        <f>COUNTIF(Donnees_SIG!G:G,Classes_detaillees!D502)</f>
        <v>0</v>
      </c>
      <c r="F502" s="12">
        <f t="shared" si="30"/>
        <v>10</v>
      </c>
      <c r="G502" s="12">
        <f t="shared" si="31"/>
        <v>10</v>
      </c>
    </row>
    <row r="503" spans="2:7">
      <c r="B503" s="1">
        <f t="shared" si="28"/>
        <v>2500</v>
      </c>
      <c r="C503" s="23">
        <v>2505</v>
      </c>
      <c r="D503" s="1">
        <f t="shared" si="29"/>
        <v>2505</v>
      </c>
      <c r="E503" s="1">
        <f>COUNTIF(Donnees_SIG!G:G,Classes_detaillees!D503)</f>
        <v>0</v>
      </c>
      <c r="F503" s="12">
        <f t="shared" si="30"/>
        <v>10</v>
      </c>
      <c r="G503" s="12">
        <f t="shared" si="31"/>
        <v>10</v>
      </c>
    </row>
    <row r="504" spans="2:7">
      <c r="B504" s="1">
        <f t="shared" si="28"/>
        <v>2505</v>
      </c>
      <c r="C504" s="23">
        <v>2510</v>
      </c>
      <c r="D504" s="1">
        <f t="shared" si="29"/>
        <v>2510</v>
      </c>
      <c r="E504" s="1">
        <f>COUNTIF(Donnees_SIG!G:G,Classes_detaillees!D504)</f>
        <v>0</v>
      </c>
      <c r="F504" s="12">
        <f t="shared" si="30"/>
        <v>10</v>
      </c>
      <c r="G504" s="12">
        <f t="shared" si="31"/>
        <v>10</v>
      </c>
    </row>
    <row r="505" spans="2:7">
      <c r="B505" s="1">
        <f t="shared" si="28"/>
        <v>2510</v>
      </c>
      <c r="C505" s="23">
        <v>2515</v>
      </c>
      <c r="D505" s="1">
        <f t="shared" si="29"/>
        <v>2515</v>
      </c>
      <c r="E505" s="1">
        <f>COUNTIF(Donnees_SIG!G:G,Classes_detaillees!D505)</f>
        <v>0</v>
      </c>
      <c r="F505" s="12">
        <f t="shared" si="30"/>
        <v>10</v>
      </c>
      <c r="G505" s="12">
        <f t="shared" si="31"/>
        <v>10</v>
      </c>
    </row>
    <row r="506" spans="2:7">
      <c r="B506" s="1">
        <f t="shared" si="28"/>
        <v>2515</v>
      </c>
      <c r="C506" s="23">
        <v>2520</v>
      </c>
      <c r="D506" s="1">
        <f t="shared" si="29"/>
        <v>2520</v>
      </c>
      <c r="E506" s="1">
        <f>COUNTIF(Donnees_SIG!G:G,Classes_detaillees!D506)</f>
        <v>0</v>
      </c>
      <c r="F506" s="12">
        <f t="shared" si="30"/>
        <v>10</v>
      </c>
      <c r="G506" s="12">
        <f t="shared" si="31"/>
        <v>10</v>
      </c>
    </row>
    <row r="507" spans="2:7">
      <c r="B507" s="1">
        <f t="shared" si="28"/>
        <v>2520</v>
      </c>
      <c r="C507" s="23">
        <v>2525</v>
      </c>
      <c r="D507" s="1">
        <f t="shared" si="29"/>
        <v>2525</v>
      </c>
      <c r="E507" s="1">
        <f>COUNTIF(Donnees_SIG!G:G,Classes_detaillees!D507)</f>
        <v>0</v>
      </c>
      <c r="F507" s="12">
        <f t="shared" si="30"/>
        <v>10</v>
      </c>
      <c r="G507" s="12">
        <f t="shared" si="31"/>
        <v>10</v>
      </c>
    </row>
    <row r="508" spans="2:7">
      <c r="B508" s="1">
        <f t="shared" si="28"/>
        <v>2525</v>
      </c>
      <c r="C508" s="23">
        <v>2530</v>
      </c>
      <c r="D508" s="1">
        <f t="shared" si="29"/>
        <v>2530</v>
      </c>
      <c r="E508" s="1">
        <f>COUNTIF(Donnees_SIG!G:G,Classes_detaillees!D508)</f>
        <v>0</v>
      </c>
      <c r="F508" s="12">
        <f t="shared" si="30"/>
        <v>10</v>
      </c>
      <c r="G508" s="12">
        <f t="shared" si="31"/>
        <v>10</v>
      </c>
    </row>
    <row r="509" spans="2:7">
      <c r="B509" s="1">
        <f t="shared" si="28"/>
        <v>2530</v>
      </c>
      <c r="C509" s="23">
        <v>2535</v>
      </c>
      <c r="D509" s="1">
        <f t="shared" si="29"/>
        <v>2535</v>
      </c>
      <c r="E509" s="1">
        <f>COUNTIF(Donnees_SIG!G:G,Classes_detaillees!D509)</f>
        <v>0</v>
      </c>
      <c r="F509" s="12">
        <f t="shared" si="30"/>
        <v>10</v>
      </c>
      <c r="G509" s="12">
        <f t="shared" si="31"/>
        <v>10</v>
      </c>
    </row>
    <row r="510" spans="2:7">
      <c r="B510" s="1">
        <f t="shared" si="28"/>
        <v>2535</v>
      </c>
      <c r="C510" s="23">
        <v>2540</v>
      </c>
      <c r="D510" s="1">
        <f t="shared" si="29"/>
        <v>2540</v>
      </c>
      <c r="E510" s="1">
        <f>COUNTIF(Donnees_SIG!G:G,Classes_detaillees!D510)</f>
        <v>0</v>
      </c>
      <c r="F510" s="12">
        <f t="shared" si="30"/>
        <v>10</v>
      </c>
      <c r="G510" s="12">
        <f t="shared" si="31"/>
        <v>10</v>
      </c>
    </row>
    <row r="511" spans="2:7">
      <c r="B511" s="1">
        <f t="shared" si="28"/>
        <v>2540</v>
      </c>
      <c r="C511" s="23">
        <v>2545</v>
      </c>
      <c r="D511" s="1">
        <f t="shared" si="29"/>
        <v>2545</v>
      </c>
      <c r="E511" s="1">
        <f>COUNTIF(Donnees_SIG!G:G,Classes_detaillees!D511)</f>
        <v>0</v>
      </c>
      <c r="F511" s="12">
        <f t="shared" si="30"/>
        <v>10</v>
      </c>
      <c r="G511" s="12">
        <f t="shared" si="31"/>
        <v>10</v>
      </c>
    </row>
    <row r="512" spans="2:7">
      <c r="B512" s="1">
        <f t="shared" si="28"/>
        <v>2545</v>
      </c>
      <c r="C512" s="23">
        <v>2550</v>
      </c>
      <c r="D512" s="1">
        <f t="shared" si="29"/>
        <v>2550</v>
      </c>
      <c r="E512" s="1">
        <f>COUNTIF(Donnees_SIG!G:G,Classes_detaillees!D512)</f>
        <v>0</v>
      </c>
      <c r="F512" s="12">
        <f t="shared" si="30"/>
        <v>10</v>
      </c>
      <c r="G512" s="12">
        <f t="shared" si="31"/>
        <v>10</v>
      </c>
    </row>
    <row r="513" spans="2:7">
      <c r="B513" s="1">
        <f t="shared" si="28"/>
        <v>2550</v>
      </c>
      <c r="C513" s="23">
        <v>2555</v>
      </c>
      <c r="D513" s="1">
        <f t="shared" si="29"/>
        <v>2555</v>
      </c>
      <c r="E513" s="1">
        <f>COUNTIF(Donnees_SIG!G:G,Classes_detaillees!D513)</f>
        <v>0</v>
      </c>
      <c r="F513" s="12">
        <f t="shared" si="30"/>
        <v>10</v>
      </c>
      <c r="G513" s="12">
        <f t="shared" si="31"/>
        <v>10</v>
      </c>
    </row>
    <row r="514" spans="2:7">
      <c r="B514" s="1">
        <f t="shared" si="28"/>
        <v>2555</v>
      </c>
      <c r="C514" s="23">
        <v>2560</v>
      </c>
      <c r="D514" s="1">
        <f t="shared" si="29"/>
        <v>2560</v>
      </c>
      <c r="E514" s="1">
        <f>COUNTIF(Donnees_SIG!G:G,Classes_detaillees!D514)</f>
        <v>0</v>
      </c>
      <c r="F514" s="12">
        <f t="shared" si="30"/>
        <v>10</v>
      </c>
      <c r="G514" s="12">
        <f t="shared" si="31"/>
        <v>10</v>
      </c>
    </row>
    <row r="515" spans="2:7">
      <c r="B515" s="1">
        <f t="shared" ref="B515:B578" si="32">C514</f>
        <v>2560</v>
      </c>
      <c r="C515" s="23">
        <v>2565</v>
      </c>
      <c r="D515" s="1">
        <f t="shared" si="29"/>
        <v>2565</v>
      </c>
      <c r="E515" s="1">
        <f>COUNTIF(Donnees_SIG!G:G,Classes_detaillees!D515)</f>
        <v>0</v>
      </c>
      <c r="F515" s="12">
        <f t="shared" si="30"/>
        <v>10</v>
      </c>
      <c r="G515" s="12">
        <f t="shared" si="31"/>
        <v>10</v>
      </c>
    </row>
    <row r="516" spans="2:7">
      <c r="B516" s="1">
        <f t="shared" si="32"/>
        <v>2565</v>
      </c>
      <c r="C516" s="23">
        <v>2570</v>
      </c>
      <c r="D516" s="1">
        <f t="shared" ref="D516:D579" si="33">C516</f>
        <v>2570</v>
      </c>
      <c r="E516" s="1">
        <f>COUNTIF(Donnees_SIG!G:G,Classes_detaillees!D516)</f>
        <v>0</v>
      </c>
      <c r="F516" s="12">
        <f t="shared" ref="F516:F579" si="34">IF(C516/$K$27&gt;=$K$29,$K$29,ROUNDDOWN(C516/$K$27,0))</f>
        <v>10</v>
      </c>
      <c r="G516" s="12">
        <f t="shared" ref="G516:G579" si="35">IF(B516/$K$27&gt;=$K$29,$K$29,ROUNDDOWN(B516/$K$27,0))</f>
        <v>10</v>
      </c>
    </row>
    <row r="517" spans="2:7">
      <c r="B517" s="1">
        <f t="shared" si="32"/>
        <v>2570</v>
      </c>
      <c r="C517" s="23">
        <v>2575</v>
      </c>
      <c r="D517" s="1">
        <f t="shared" si="33"/>
        <v>2575</v>
      </c>
      <c r="E517" s="1">
        <f>COUNTIF(Donnees_SIG!G:G,Classes_detaillees!D517)</f>
        <v>0</v>
      </c>
      <c r="F517" s="12">
        <f t="shared" si="34"/>
        <v>10</v>
      </c>
      <c r="G517" s="12">
        <f t="shared" si="35"/>
        <v>10</v>
      </c>
    </row>
    <row r="518" spans="2:7">
      <c r="B518" s="1">
        <f t="shared" si="32"/>
        <v>2575</v>
      </c>
      <c r="C518" s="23">
        <v>2580</v>
      </c>
      <c r="D518" s="1">
        <f t="shared" si="33"/>
        <v>2580</v>
      </c>
      <c r="E518" s="1">
        <f>COUNTIF(Donnees_SIG!G:G,Classes_detaillees!D518)</f>
        <v>0</v>
      </c>
      <c r="F518" s="12">
        <f t="shared" si="34"/>
        <v>10</v>
      </c>
      <c r="G518" s="12">
        <f t="shared" si="35"/>
        <v>10</v>
      </c>
    </row>
    <row r="519" spans="2:7">
      <c r="B519" s="1">
        <f t="shared" si="32"/>
        <v>2580</v>
      </c>
      <c r="C519" s="23">
        <v>2585</v>
      </c>
      <c r="D519" s="1">
        <f t="shared" si="33"/>
        <v>2585</v>
      </c>
      <c r="E519" s="1">
        <f>COUNTIF(Donnees_SIG!G:G,Classes_detaillees!D519)</f>
        <v>0</v>
      </c>
      <c r="F519" s="12">
        <f t="shared" si="34"/>
        <v>10</v>
      </c>
      <c r="G519" s="12">
        <f t="shared" si="35"/>
        <v>10</v>
      </c>
    </row>
    <row r="520" spans="2:7">
      <c r="B520" s="1">
        <f t="shared" si="32"/>
        <v>2585</v>
      </c>
      <c r="C520" s="23">
        <v>2590</v>
      </c>
      <c r="D520" s="1">
        <f t="shared" si="33"/>
        <v>2590</v>
      </c>
      <c r="E520" s="1">
        <f>COUNTIF(Donnees_SIG!G:G,Classes_detaillees!D520)</f>
        <v>0</v>
      </c>
      <c r="F520" s="12">
        <f t="shared" si="34"/>
        <v>10</v>
      </c>
      <c r="G520" s="12">
        <f t="shared" si="35"/>
        <v>10</v>
      </c>
    </row>
    <row r="521" spans="2:7">
      <c r="B521" s="1">
        <f t="shared" si="32"/>
        <v>2590</v>
      </c>
      <c r="C521" s="23">
        <v>2595</v>
      </c>
      <c r="D521" s="1">
        <f t="shared" si="33"/>
        <v>2595</v>
      </c>
      <c r="E521" s="1">
        <f>COUNTIF(Donnees_SIG!G:G,Classes_detaillees!D521)</f>
        <v>0</v>
      </c>
      <c r="F521" s="12">
        <f t="shared" si="34"/>
        <v>10</v>
      </c>
      <c r="G521" s="12">
        <f t="shared" si="35"/>
        <v>10</v>
      </c>
    </row>
    <row r="522" spans="2:7">
      <c r="B522" s="1">
        <f t="shared" si="32"/>
        <v>2595</v>
      </c>
      <c r="C522" s="23">
        <v>2600</v>
      </c>
      <c r="D522" s="1">
        <f t="shared" si="33"/>
        <v>2600</v>
      </c>
      <c r="E522" s="1">
        <f>COUNTIF(Donnees_SIG!G:G,Classes_detaillees!D522)</f>
        <v>0</v>
      </c>
      <c r="F522" s="12">
        <f t="shared" si="34"/>
        <v>10</v>
      </c>
      <c r="G522" s="12">
        <f t="shared" si="35"/>
        <v>10</v>
      </c>
    </row>
    <row r="523" spans="2:7">
      <c r="B523" s="1">
        <f t="shared" si="32"/>
        <v>2600</v>
      </c>
      <c r="C523" s="23">
        <v>2605</v>
      </c>
      <c r="D523" s="1">
        <f t="shared" si="33"/>
        <v>2605</v>
      </c>
      <c r="E523" s="1">
        <f>COUNTIF(Donnees_SIG!G:G,Classes_detaillees!D523)</f>
        <v>0</v>
      </c>
      <c r="F523" s="12">
        <f t="shared" si="34"/>
        <v>10</v>
      </c>
      <c r="G523" s="12">
        <f t="shared" si="35"/>
        <v>10</v>
      </c>
    </row>
    <row r="524" spans="2:7">
      <c r="B524" s="1">
        <f t="shared" si="32"/>
        <v>2605</v>
      </c>
      <c r="C524" s="23">
        <v>2610</v>
      </c>
      <c r="D524" s="1">
        <f t="shared" si="33"/>
        <v>2610</v>
      </c>
      <c r="E524" s="1">
        <f>COUNTIF(Donnees_SIG!G:G,Classes_detaillees!D524)</f>
        <v>0</v>
      </c>
      <c r="F524" s="12">
        <f t="shared" si="34"/>
        <v>10</v>
      </c>
      <c r="G524" s="12">
        <f t="shared" si="35"/>
        <v>10</v>
      </c>
    </row>
    <row r="525" spans="2:7">
      <c r="B525" s="1">
        <f t="shared" si="32"/>
        <v>2610</v>
      </c>
      <c r="C525" s="23">
        <v>2615</v>
      </c>
      <c r="D525" s="1">
        <f t="shared" si="33"/>
        <v>2615</v>
      </c>
      <c r="E525" s="1">
        <f>COUNTIF(Donnees_SIG!G:G,Classes_detaillees!D525)</f>
        <v>0</v>
      </c>
      <c r="F525" s="12">
        <f t="shared" si="34"/>
        <v>10</v>
      </c>
      <c r="G525" s="12">
        <f t="shared" si="35"/>
        <v>10</v>
      </c>
    </row>
    <row r="526" spans="2:7">
      <c r="B526" s="1">
        <f t="shared" si="32"/>
        <v>2615</v>
      </c>
      <c r="C526" s="23">
        <v>2620</v>
      </c>
      <c r="D526" s="1">
        <f t="shared" si="33"/>
        <v>2620</v>
      </c>
      <c r="E526" s="1">
        <f>COUNTIF(Donnees_SIG!G:G,Classes_detaillees!D526)</f>
        <v>0</v>
      </c>
      <c r="F526" s="12">
        <f t="shared" si="34"/>
        <v>10</v>
      </c>
      <c r="G526" s="12">
        <f t="shared" si="35"/>
        <v>10</v>
      </c>
    </row>
    <row r="527" spans="2:7">
      <c r="B527" s="1">
        <f t="shared" si="32"/>
        <v>2620</v>
      </c>
      <c r="C527" s="23">
        <v>2625</v>
      </c>
      <c r="D527" s="1">
        <f t="shared" si="33"/>
        <v>2625</v>
      </c>
      <c r="E527" s="1">
        <f>COUNTIF(Donnees_SIG!G:G,Classes_detaillees!D527)</f>
        <v>0</v>
      </c>
      <c r="F527" s="12">
        <f t="shared" si="34"/>
        <v>10</v>
      </c>
      <c r="G527" s="12">
        <f t="shared" si="35"/>
        <v>10</v>
      </c>
    </row>
    <row r="528" spans="2:7">
      <c r="B528" s="1">
        <f t="shared" si="32"/>
        <v>2625</v>
      </c>
      <c r="C528" s="23">
        <v>2630</v>
      </c>
      <c r="D528" s="1">
        <f t="shared" si="33"/>
        <v>2630</v>
      </c>
      <c r="E528" s="1">
        <f>COUNTIF(Donnees_SIG!G:G,Classes_detaillees!D528)</f>
        <v>0</v>
      </c>
      <c r="F528" s="12">
        <f t="shared" si="34"/>
        <v>10</v>
      </c>
      <c r="G528" s="12">
        <f t="shared" si="35"/>
        <v>10</v>
      </c>
    </row>
    <row r="529" spans="2:7">
      <c r="B529" s="1">
        <f t="shared" si="32"/>
        <v>2630</v>
      </c>
      <c r="C529" s="23">
        <v>2635</v>
      </c>
      <c r="D529" s="1">
        <f t="shared" si="33"/>
        <v>2635</v>
      </c>
      <c r="E529" s="1">
        <f>COUNTIF(Donnees_SIG!G:G,Classes_detaillees!D529)</f>
        <v>0</v>
      </c>
      <c r="F529" s="12">
        <f t="shared" si="34"/>
        <v>10</v>
      </c>
      <c r="G529" s="12">
        <f t="shared" si="35"/>
        <v>10</v>
      </c>
    </row>
    <row r="530" spans="2:7">
      <c r="B530" s="1">
        <f t="shared" si="32"/>
        <v>2635</v>
      </c>
      <c r="C530" s="23">
        <v>2640</v>
      </c>
      <c r="D530" s="1">
        <f t="shared" si="33"/>
        <v>2640</v>
      </c>
      <c r="E530" s="1">
        <f>COUNTIF(Donnees_SIG!G:G,Classes_detaillees!D530)</f>
        <v>0</v>
      </c>
      <c r="F530" s="12">
        <f t="shared" si="34"/>
        <v>10</v>
      </c>
      <c r="G530" s="12">
        <f t="shared" si="35"/>
        <v>10</v>
      </c>
    </row>
    <row r="531" spans="2:7">
      <c r="B531" s="1">
        <f t="shared" si="32"/>
        <v>2640</v>
      </c>
      <c r="C531" s="23">
        <v>2645</v>
      </c>
      <c r="D531" s="1">
        <f t="shared" si="33"/>
        <v>2645</v>
      </c>
      <c r="E531" s="1">
        <f>COUNTIF(Donnees_SIG!G:G,Classes_detaillees!D531)</f>
        <v>0</v>
      </c>
      <c r="F531" s="12">
        <f t="shared" si="34"/>
        <v>10</v>
      </c>
      <c r="G531" s="12">
        <f t="shared" si="35"/>
        <v>10</v>
      </c>
    </row>
    <row r="532" spans="2:7">
      <c r="B532" s="1">
        <f t="shared" si="32"/>
        <v>2645</v>
      </c>
      <c r="C532" s="23">
        <v>2650</v>
      </c>
      <c r="D532" s="1">
        <f t="shared" si="33"/>
        <v>2650</v>
      </c>
      <c r="E532" s="1">
        <f>COUNTIF(Donnees_SIG!G:G,Classes_detaillees!D532)</f>
        <v>0</v>
      </c>
      <c r="F532" s="12">
        <f t="shared" si="34"/>
        <v>10</v>
      </c>
      <c r="G532" s="12">
        <f t="shared" si="35"/>
        <v>10</v>
      </c>
    </row>
    <row r="533" spans="2:7">
      <c r="B533" s="1">
        <f t="shared" si="32"/>
        <v>2650</v>
      </c>
      <c r="C533" s="23">
        <v>2655</v>
      </c>
      <c r="D533" s="1">
        <f t="shared" si="33"/>
        <v>2655</v>
      </c>
      <c r="E533" s="1">
        <f>COUNTIF(Donnees_SIG!G:G,Classes_detaillees!D533)</f>
        <v>0</v>
      </c>
      <c r="F533" s="12">
        <f t="shared" si="34"/>
        <v>10</v>
      </c>
      <c r="G533" s="12">
        <f t="shared" si="35"/>
        <v>10</v>
      </c>
    </row>
    <row r="534" spans="2:7">
      <c r="B534" s="1">
        <f t="shared" si="32"/>
        <v>2655</v>
      </c>
      <c r="C534" s="23">
        <v>2660</v>
      </c>
      <c r="D534" s="1">
        <f t="shared" si="33"/>
        <v>2660</v>
      </c>
      <c r="E534" s="1">
        <f>COUNTIF(Donnees_SIG!G:G,Classes_detaillees!D534)</f>
        <v>0</v>
      </c>
      <c r="F534" s="12">
        <f t="shared" si="34"/>
        <v>10</v>
      </c>
      <c r="G534" s="12">
        <f t="shared" si="35"/>
        <v>10</v>
      </c>
    </row>
    <row r="535" spans="2:7">
      <c r="B535" s="1">
        <f t="shared" si="32"/>
        <v>2660</v>
      </c>
      <c r="C535" s="23">
        <v>2665</v>
      </c>
      <c r="D535" s="1">
        <f t="shared" si="33"/>
        <v>2665</v>
      </c>
      <c r="E535" s="1">
        <f>COUNTIF(Donnees_SIG!G:G,Classes_detaillees!D535)</f>
        <v>0</v>
      </c>
      <c r="F535" s="12">
        <f t="shared" si="34"/>
        <v>10</v>
      </c>
      <c r="G535" s="12">
        <f t="shared" si="35"/>
        <v>10</v>
      </c>
    </row>
    <row r="536" spans="2:7">
      <c r="B536" s="1">
        <f t="shared" si="32"/>
        <v>2665</v>
      </c>
      <c r="C536" s="23">
        <v>2670</v>
      </c>
      <c r="D536" s="1">
        <f t="shared" si="33"/>
        <v>2670</v>
      </c>
      <c r="E536" s="1">
        <f>COUNTIF(Donnees_SIG!G:G,Classes_detaillees!D536)</f>
        <v>0</v>
      </c>
      <c r="F536" s="12">
        <f t="shared" si="34"/>
        <v>10</v>
      </c>
      <c r="G536" s="12">
        <f t="shared" si="35"/>
        <v>10</v>
      </c>
    </row>
    <row r="537" spans="2:7">
      <c r="B537" s="1">
        <f t="shared" si="32"/>
        <v>2670</v>
      </c>
      <c r="C537" s="23">
        <v>2675</v>
      </c>
      <c r="D537" s="1">
        <f t="shared" si="33"/>
        <v>2675</v>
      </c>
      <c r="E537" s="1">
        <f>COUNTIF(Donnees_SIG!G:G,Classes_detaillees!D537)</f>
        <v>0</v>
      </c>
      <c r="F537" s="12">
        <f t="shared" si="34"/>
        <v>10</v>
      </c>
      <c r="G537" s="12">
        <f t="shared" si="35"/>
        <v>10</v>
      </c>
    </row>
    <row r="538" spans="2:7">
      <c r="B538" s="1">
        <f t="shared" si="32"/>
        <v>2675</v>
      </c>
      <c r="C538" s="23">
        <v>2680</v>
      </c>
      <c r="D538" s="1">
        <f t="shared" si="33"/>
        <v>2680</v>
      </c>
      <c r="E538" s="1">
        <f>COUNTIF(Donnees_SIG!G:G,Classes_detaillees!D538)</f>
        <v>0</v>
      </c>
      <c r="F538" s="12">
        <f t="shared" si="34"/>
        <v>10</v>
      </c>
      <c r="G538" s="12">
        <f t="shared" si="35"/>
        <v>10</v>
      </c>
    </row>
    <row r="539" spans="2:7">
      <c r="B539" s="1">
        <f t="shared" si="32"/>
        <v>2680</v>
      </c>
      <c r="C539" s="23">
        <v>2685</v>
      </c>
      <c r="D539" s="1">
        <f t="shared" si="33"/>
        <v>2685</v>
      </c>
      <c r="E539" s="1">
        <f>COUNTIF(Donnees_SIG!G:G,Classes_detaillees!D539)</f>
        <v>0</v>
      </c>
      <c r="F539" s="12">
        <f t="shared" si="34"/>
        <v>10</v>
      </c>
      <c r="G539" s="12">
        <f t="shared" si="35"/>
        <v>10</v>
      </c>
    </row>
    <row r="540" spans="2:7">
      <c r="B540" s="1">
        <f t="shared" si="32"/>
        <v>2685</v>
      </c>
      <c r="C540" s="23">
        <v>2690</v>
      </c>
      <c r="D540" s="1">
        <f t="shared" si="33"/>
        <v>2690</v>
      </c>
      <c r="E540" s="1">
        <f>COUNTIF(Donnees_SIG!G:G,Classes_detaillees!D540)</f>
        <v>0</v>
      </c>
      <c r="F540" s="12">
        <f t="shared" si="34"/>
        <v>10</v>
      </c>
      <c r="G540" s="12">
        <f t="shared" si="35"/>
        <v>10</v>
      </c>
    </row>
    <row r="541" spans="2:7">
      <c r="B541" s="1">
        <f t="shared" si="32"/>
        <v>2690</v>
      </c>
      <c r="C541" s="23">
        <v>2695</v>
      </c>
      <c r="D541" s="1">
        <f t="shared" si="33"/>
        <v>2695</v>
      </c>
      <c r="E541" s="1">
        <f>COUNTIF(Donnees_SIG!G:G,Classes_detaillees!D541)</f>
        <v>0</v>
      </c>
      <c r="F541" s="12">
        <f t="shared" si="34"/>
        <v>10</v>
      </c>
      <c r="G541" s="12">
        <f t="shared" si="35"/>
        <v>10</v>
      </c>
    </row>
    <row r="542" spans="2:7">
      <c r="B542" s="1">
        <f t="shared" si="32"/>
        <v>2695</v>
      </c>
      <c r="C542" s="23">
        <v>2700</v>
      </c>
      <c r="D542" s="1">
        <f t="shared" si="33"/>
        <v>2700</v>
      </c>
      <c r="E542" s="1">
        <f>COUNTIF(Donnees_SIG!G:G,Classes_detaillees!D542)</f>
        <v>0</v>
      </c>
      <c r="F542" s="12">
        <f t="shared" si="34"/>
        <v>10</v>
      </c>
      <c r="G542" s="12">
        <f t="shared" si="35"/>
        <v>10</v>
      </c>
    </row>
    <row r="543" spans="2:7">
      <c r="B543" s="1">
        <f t="shared" si="32"/>
        <v>2700</v>
      </c>
      <c r="C543" s="23">
        <v>2705</v>
      </c>
      <c r="D543" s="1">
        <f t="shared" si="33"/>
        <v>2705</v>
      </c>
      <c r="E543" s="1">
        <f>COUNTIF(Donnees_SIG!G:G,Classes_detaillees!D543)</f>
        <v>0</v>
      </c>
      <c r="F543" s="12">
        <f t="shared" si="34"/>
        <v>10</v>
      </c>
      <c r="G543" s="12">
        <f t="shared" si="35"/>
        <v>10</v>
      </c>
    </row>
    <row r="544" spans="2:7">
      <c r="B544" s="1">
        <f t="shared" si="32"/>
        <v>2705</v>
      </c>
      <c r="C544" s="23">
        <v>2710</v>
      </c>
      <c r="D544" s="1">
        <f t="shared" si="33"/>
        <v>2710</v>
      </c>
      <c r="E544" s="1">
        <f>COUNTIF(Donnees_SIG!G:G,Classes_detaillees!D544)</f>
        <v>0</v>
      </c>
      <c r="F544" s="12">
        <f t="shared" si="34"/>
        <v>10</v>
      </c>
      <c r="G544" s="12">
        <f t="shared" si="35"/>
        <v>10</v>
      </c>
    </row>
    <row r="545" spans="2:7">
      <c r="B545" s="1">
        <f t="shared" si="32"/>
        <v>2710</v>
      </c>
      <c r="C545" s="23">
        <v>2715</v>
      </c>
      <c r="D545" s="1">
        <f t="shared" si="33"/>
        <v>2715</v>
      </c>
      <c r="E545" s="1">
        <f>COUNTIF(Donnees_SIG!G:G,Classes_detaillees!D545)</f>
        <v>0</v>
      </c>
      <c r="F545" s="12">
        <f t="shared" si="34"/>
        <v>10</v>
      </c>
      <c r="G545" s="12">
        <f t="shared" si="35"/>
        <v>10</v>
      </c>
    </row>
    <row r="546" spans="2:7">
      <c r="B546" s="1">
        <f t="shared" si="32"/>
        <v>2715</v>
      </c>
      <c r="C546" s="23">
        <v>2720</v>
      </c>
      <c r="D546" s="1">
        <f t="shared" si="33"/>
        <v>2720</v>
      </c>
      <c r="E546" s="1">
        <f>COUNTIF(Donnees_SIG!G:G,Classes_detaillees!D546)</f>
        <v>0</v>
      </c>
      <c r="F546" s="12">
        <f t="shared" si="34"/>
        <v>10</v>
      </c>
      <c r="G546" s="12">
        <f t="shared" si="35"/>
        <v>10</v>
      </c>
    </row>
    <row r="547" spans="2:7">
      <c r="B547" s="1">
        <f t="shared" si="32"/>
        <v>2720</v>
      </c>
      <c r="C547" s="23">
        <v>2725</v>
      </c>
      <c r="D547" s="1">
        <f t="shared" si="33"/>
        <v>2725</v>
      </c>
      <c r="E547" s="1">
        <f>COUNTIF(Donnees_SIG!G:G,Classes_detaillees!D547)</f>
        <v>0</v>
      </c>
      <c r="F547" s="12">
        <f t="shared" si="34"/>
        <v>10</v>
      </c>
      <c r="G547" s="12">
        <f t="shared" si="35"/>
        <v>10</v>
      </c>
    </row>
    <row r="548" spans="2:7">
      <c r="B548" s="1">
        <f t="shared" si="32"/>
        <v>2725</v>
      </c>
      <c r="C548" s="23">
        <v>2730</v>
      </c>
      <c r="D548" s="1">
        <f t="shared" si="33"/>
        <v>2730</v>
      </c>
      <c r="E548" s="1">
        <f>COUNTIF(Donnees_SIG!G:G,Classes_detaillees!D548)</f>
        <v>0</v>
      </c>
      <c r="F548" s="12">
        <f t="shared" si="34"/>
        <v>10</v>
      </c>
      <c r="G548" s="12">
        <f t="shared" si="35"/>
        <v>10</v>
      </c>
    </row>
    <row r="549" spans="2:7">
      <c r="B549" s="1">
        <f t="shared" si="32"/>
        <v>2730</v>
      </c>
      <c r="C549" s="23">
        <v>2735</v>
      </c>
      <c r="D549" s="1">
        <f t="shared" si="33"/>
        <v>2735</v>
      </c>
      <c r="E549" s="1">
        <f>COUNTIF(Donnees_SIG!G:G,Classes_detaillees!D549)</f>
        <v>0</v>
      </c>
      <c r="F549" s="12">
        <f t="shared" si="34"/>
        <v>10</v>
      </c>
      <c r="G549" s="12">
        <f t="shared" si="35"/>
        <v>10</v>
      </c>
    </row>
    <row r="550" spans="2:7">
      <c r="B550" s="1">
        <f t="shared" si="32"/>
        <v>2735</v>
      </c>
      <c r="C550" s="23">
        <v>2740</v>
      </c>
      <c r="D550" s="1">
        <f t="shared" si="33"/>
        <v>2740</v>
      </c>
      <c r="E550" s="1">
        <f>COUNTIF(Donnees_SIG!G:G,Classes_detaillees!D550)</f>
        <v>0</v>
      </c>
      <c r="F550" s="12">
        <f t="shared" si="34"/>
        <v>10</v>
      </c>
      <c r="G550" s="12">
        <f t="shared" si="35"/>
        <v>10</v>
      </c>
    </row>
    <row r="551" spans="2:7">
      <c r="B551" s="1">
        <f t="shared" si="32"/>
        <v>2740</v>
      </c>
      <c r="C551" s="23">
        <v>2745</v>
      </c>
      <c r="D551" s="1">
        <f t="shared" si="33"/>
        <v>2745</v>
      </c>
      <c r="E551" s="1">
        <f>COUNTIF(Donnees_SIG!G:G,Classes_detaillees!D551)</f>
        <v>0</v>
      </c>
      <c r="F551" s="12">
        <f t="shared" si="34"/>
        <v>10</v>
      </c>
      <c r="G551" s="12">
        <f t="shared" si="35"/>
        <v>10</v>
      </c>
    </row>
    <row r="552" spans="2:7">
      <c r="B552" s="1">
        <f t="shared" si="32"/>
        <v>2745</v>
      </c>
      <c r="C552" s="23">
        <v>2750</v>
      </c>
      <c r="D552" s="1">
        <f t="shared" si="33"/>
        <v>2750</v>
      </c>
      <c r="E552" s="1">
        <f>COUNTIF(Donnees_SIG!G:G,Classes_detaillees!D552)</f>
        <v>0</v>
      </c>
      <c r="F552" s="12">
        <f t="shared" si="34"/>
        <v>10</v>
      </c>
      <c r="G552" s="12">
        <f t="shared" si="35"/>
        <v>10</v>
      </c>
    </row>
    <row r="553" spans="2:7">
      <c r="B553" s="1">
        <f t="shared" si="32"/>
        <v>2750</v>
      </c>
      <c r="C553" s="23">
        <v>2755</v>
      </c>
      <c r="D553" s="1">
        <f t="shared" si="33"/>
        <v>2755</v>
      </c>
      <c r="E553" s="1">
        <f>COUNTIF(Donnees_SIG!G:G,Classes_detaillees!D553)</f>
        <v>0</v>
      </c>
      <c r="F553" s="12">
        <f t="shared" si="34"/>
        <v>10</v>
      </c>
      <c r="G553" s="12">
        <f t="shared" si="35"/>
        <v>10</v>
      </c>
    </row>
    <row r="554" spans="2:7">
      <c r="B554" s="1">
        <f t="shared" si="32"/>
        <v>2755</v>
      </c>
      <c r="C554" s="23">
        <v>2760</v>
      </c>
      <c r="D554" s="1">
        <f t="shared" si="33"/>
        <v>2760</v>
      </c>
      <c r="E554" s="1">
        <f>COUNTIF(Donnees_SIG!G:G,Classes_detaillees!D554)</f>
        <v>0</v>
      </c>
      <c r="F554" s="12">
        <f t="shared" si="34"/>
        <v>10</v>
      </c>
      <c r="G554" s="12">
        <f t="shared" si="35"/>
        <v>10</v>
      </c>
    </row>
    <row r="555" spans="2:7">
      <c r="B555" s="1">
        <f t="shared" si="32"/>
        <v>2760</v>
      </c>
      <c r="C555" s="23">
        <v>2765</v>
      </c>
      <c r="D555" s="1">
        <f t="shared" si="33"/>
        <v>2765</v>
      </c>
      <c r="E555" s="1">
        <f>COUNTIF(Donnees_SIG!G:G,Classes_detaillees!D555)</f>
        <v>0</v>
      </c>
      <c r="F555" s="12">
        <f t="shared" si="34"/>
        <v>10</v>
      </c>
      <c r="G555" s="12">
        <f t="shared" si="35"/>
        <v>10</v>
      </c>
    </row>
    <row r="556" spans="2:7">
      <c r="B556" s="1">
        <f t="shared" si="32"/>
        <v>2765</v>
      </c>
      <c r="C556" s="23">
        <v>2770</v>
      </c>
      <c r="D556" s="1">
        <f t="shared" si="33"/>
        <v>2770</v>
      </c>
      <c r="E556" s="1">
        <f>COUNTIF(Donnees_SIG!G:G,Classes_detaillees!D556)</f>
        <v>0</v>
      </c>
      <c r="F556" s="12">
        <f t="shared" si="34"/>
        <v>10</v>
      </c>
      <c r="G556" s="12">
        <f t="shared" si="35"/>
        <v>10</v>
      </c>
    </row>
    <row r="557" spans="2:7">
      <c r="B557" s="1">
        <f t="shared" si="32"/>
        <v>2770</v>
      </c>
      <c r="C557" s="23">
        <v>2775</v>
      </c>
      <c r="D557" s="1">
        <f t="shared" si="33"/>
        <v>2775</v>
      </c>
      <c r="E557" s="1">
        <f>COUNTIF(Donnees_SIG!G:G,Classes_detaillees!D557)</f>
        <v>0</v>
      </c>
      <c r="F557" s="12">
        <f t="shared" si="34"/>
        <v>10</v>
      </c>
      <c r="G557" s="12">
        <f t="shared" si="35"/>
        <v>10</v>
      </c>
    </row>
    <row r="558" spans="2:7">
      <c r="B558" s="1">
        <f t="shared" si="32"/>
        <v>2775</v>
      </c>
      <c r="C558" s="23">
        <v>2780</v>
      </c>
      <c r="D558" s="1">
        <f t="shared" si="33"/>
        <v>2780</v>
      </c>
      <c r="E558" s="1">
        <f>COUNTIF(Donnees_SIG!G:G,Classes_detaillees!D558)</f>
        <v>0</v>
      </c>
      <c r="F558" s="12">
        <f t="shared" si="34"/>
        <v>10</v>
      </c>
      <c r="G558" s="12">
        <f t="shared" si="35"/>
        <v>10</v>
      </c>
    </row>
    <row r="559" spans="2:7">
      <c r="B559" s="1">
        <f t="shared" si="32"/>
        <v>2780</v>
      </c>
      <c r="C559" s="23">
        <v>2785</v>
      </c>
      <c r="D559" s="1">
        <f t="shared" si="33"/>
        <v>2785</v>
      </c>
      <c r="E559" s="1">
        <f>COUNTIF(Donnees_SIG!G:G,Classes_detaillees!D559)</f>
        <v>0</v>
      </c>
      <c r="F559" s="12">
        <f t="shared" si="34"/>
        <v>10</v>
      </c>
      <c r="G559" s="12">
        <f t="shared" si="35"/>
        <v>10</v>
      </c>
    </row>
    <row r="560" spans="2:7">
      <c r="B560" s="1">
        <f t="shared" si="32"/>
        <v>2785</v>
      </c>
      <c r="C560" s="23">
        <v>2790</v>
      </c>
      <c r="D560" s="1">
        <f t="shared" si="33"/>
        <v>2790</v>
      </c>
      <c r="E560" s="1">
        <f>COUNTIF(Donnees_SIG!G:G,Classes_detaillees!D560)</f>
        <v>0</v>
      </c>
      <c r="F560" s="12">
        <f t="shared" si="34"/>
        <v>10</v>
      </c>
      <c r="G560" s="12">
        <f t="shared" si="35"/>
        <v>10</v>
      </c>
    </row>
    <row r="561" spans="2:7">
      <c r="B561" s="1">
        <f t="shared" si="32"/>
        <v>2790</v>
      </c>
      <c r="C561" s="23">
        <v>2795</v>
      </c>
      <c r="D561" s="1">
        <f t="shared" si="33"/>
        <v>2795</v>
      </c>
      <c r="E561" s="1">
        <f>COUNTIF(Donnees_SIG!G:G,Classes_detaillees!D561)</f>
        <v>0</v>
      </c>
      <c r="F561" s="12">
        <f t="shared" si="34"/>
        <v>10</v>
      </c>
      <c r="G561" s="12">
        <f t="shared" si="35"/>
        <v>10</v>
      </c>
    </row>
    <row r="562" spans="2:7">
      <c r="B562" s="1">
        <f t="shared" si="32"/>
        <v>2795</v>
      </c>
      <c r="C562" s="23">
        <v>2800</v>
      </c>
      <c r="D562" s="1">
        <f t="shared" si="33"/>
        <v>2800</v>
      </c>
      <c r="E562" s="1">
        <f>COUNTIF(Donnees_SIG!G:G,Classes_detaillees!D562)</f>
        <v>0</v>
      </c>
      <c r="F562" s="12">
        <f t="shared" si="34"/>
        <v>10</v>
      </c>
      <c r="G562" s="12">
        <f t="shared" si="35"/>
        <v>10</v>
      </c>
    </row>
    <row r="563" spans="2:7">
      <c r="B563" s="1">
        <f t="shared" si="32"/>
        <v>2800</v>
      </c>
      <c r="C563" s="23">
        <v>2805</v>
      </c>
      <c r="D563" s="1">
        <f t="shared" si="33"/>
        <v>2805</v>
      </c>
      <c r="E563" s="1">
        <f>COUNTIF(Donnees_SIG!G:G,Classes_detaillees!D563)</f>
        <v>0</v>
      </c>
      <c r="F563" s="12">
        <f t="shared" si="34"/>
        <v>10</v>
      </c>
      <c r="G563" s="12">
        <f t="shared" si="35"/>
        <v>10</v>
      </c>
    </row>
    <row r="564" spans="2:7">
      <c r="B564" s="1">
        <f t="shared" si="32"/>
        <v>2805</v>
      </c>
      <c r="C564" s="23">
        <v>2810</v>
      </c>
      <c r="D564" s="1">
        <f t="shared" si="33"/>
        <v>2810</v>
      </c>
      <c r="E564" s="1">
        <f>COUNTIF(Donnees_SIG!G:G,Classes_detaillees!D564)</f>
        <v>0</v>
      </c>
      <c r="F564" s="12">
        <f t="shared" si="34"/>
        <v>10</v>
      </c>
      <c r="G564" s="12">
        <f t="shared" si="35"/>
        <v>10</v>
      </c>
    </row>
    <row r="565" spans="2:7">
      <c r="B565" s="1">
        <f t="shared" si="32"/>
        <v>2810</v>
      </c>
      <c r="C565" s="23">
        <v>2815</v>
      </c>
      <c r="D565" s="1">
        <f t="shared" si="33"/>
        <v>2815</v>
      </c>
      <c r="E565" s="1">
        <f>COUNTIF(Donnees_SIG!G:G,Classes_detaillees!D565)</f>
        <v>0</v>
      </c>
      <c r="F565" s="12">
        <f t="shared" si="34"/>
        <v>10</v>
      </c>
      <c r="G565" s="12">
        <f t="shared" si="35"/>
        <v>10</v>
      </c>
    </row>
    <row r="566" spans="2:7">
      <c r="B566" s="1">
        <f t="shared" si="32"/>
        <v>2815</v>
      </c>
      <c r="C566" s="23">
        <v>2820</v>
      </c>
      <c r="D566" s="1">
        <f t="shared" si="33"/>
        <v>2820</v>
      </c>
      <c r="E566" s="1">
        <f>COUNTIF(Donnees_SIG!G:G,Classes_detaillees!D566)</f>
        <v>0</v>
      </c>
      <c r="F566" s="12">
        <f t="shared" si="34"/>
        <v>10</v>
      </c>
      <c r="G566" s="12">
        <f t="shared" si="35"/>
        <v>10</v>
      </c>
    </row>
    <row r="567" spans="2:7">
      <c r="B567" s="1">
        <f t="shared" si="32"/>
        <v>2820</v>
      </c>
      <c r="C567" s="23">
        <v>2825</v>
      </c>
      <c r="D567" s="1">
        <f t="shared" si="33"/>
        <v>2825</v>
      </c>
      <c r="E567" s="1">
        <f>COUNTIF(Donnees_SIG!G:G,Classes_detaillees!D567)</f>
        <v>0</v>
      </c>
      <c r="F567" s="12">
        <f t="shared" si="34"/>
        <v>10</v>
      </c>
      <c r="G567" s="12">
        <f t="shared" si="35"/>
        <v>10</v>
      </c>
    </row>
    <row r="568" spans="2:7">
      <c r="B568" s="1">
        <f t="shared" si="32"/>
        <v>2825</v>
      </c>
      <c r="C568" s="23">
        <v>2830</v>
      </c>
      <c r="D568" s="1">
        <f t="shared" si="33"/>
        <v>2830</v>
      </c>
      <c r="E568" s="1">
        <f>COUNTIF(Donnees_SIG!G:G,Classes_detaillees!D568)</f>
        <v>0</v>
      </c>
      <c r="F568" s="12">
        <f t="shared" si="34"/>
        <v>10</v>
      </c>
      <c r="G568" s="12">
        <f t="shared" si="35"/>
        <v>10</v>
      </c>
    </row>
    <row r="569" spans="2:7">
      <c r="B569" s="1">
        <f t="shared" si="32"/>
        <v>2830</v>
      </c>
      <c r="C569" s="23">
        <v>2835</v>
      </c>
      <c r="D569" s="1">
        <f t="shared" si="33"/>
        <v>2835</v>
      </c>
      <c r="E569" s="1">
        <f>COUNTIF(Donnees_SIG!G:G,Classes_detaillees!D569)</f>
        <v>0</v>
      </c>
      <c r="F569" s="12">
        <f t="shared" si="34"/>
        <v>10</v>
      </c>
      <c r="G569" s="12">
        <f t="shared" si="35"/>
        <v>10</v>
      </c>
    </row>
    <row r="570" spans="2:7">
      <c r="B570" s="1">
        <f t="shared" si="32"/>
        <v>2835</v>
      </c>
      <c r="C570" s="23">
        <v>2840</v>
      </c>
      <c r="D570" s="1">
        <f t="shared" si="33"/>
        <v>2840</v>
      </c>
      <c r="E570" s="1">
        <f>COUNTIF(Donnees_SIG!G:G,Classes_detaillees!D570)</f>
        <v>0</v>
      </c>
      <c r="F570" s="12">
        <f t="shared" si="34"/>
        <v>10</v>
      </c>
      <c r="G570" s="12">
        <f t="shared" si="35"/>
        <v>10</v>
      </c>
    </row>
    <row r="571" spans="2:7">
      <c r="B571" s="1">
        <f t="shared" si="32"/>
        <v>2840</v>
      </c>
      <c r="C571" s="23">
        <v>2845</v>
      </c>
      <c r="D571" s="1">
        <f t="shared" si="33"/>
        <v>2845</v>
      </c>
      <c r="E571" s="1">
        <f>COUNTIF(Donnees_SIG!G:G,Classes_detaillees!D571)</f>
        <v>0</v>
      </c>
      <c r="F571" s="12">
        <f t="shared" si="34"/>
        <v>10</v>
      </c>
      <c r="G571" s="12">
        <f t="shared" si="35"/>
        <v>10</v>
      </c>
    </row>
    <row r="572" spans="2:7">
      <c r="B572" s="1">
        <f t="shared" si="32"/>
        <v>2845</v>
      </c>
      <c r="C572" s="23">
        <v>2850</v>
      </c>
      <c r="D572" s="1">
        <f t="shared" si="33"/>
        <v>2850</v>
      </c>
      <c r="E572" s="1">
        <f>COUNTIF(Donnees_SIG!G:G,Classes_detaillees!D572)</f>
        <v>0</v>
      </c>
      <c r="F572" s="12">
        <f t="shared" si="34"/>
        <v>10</v>
      </c>
      <c r="G572" s="12">
        <f t="shared" si="35"/>
        <v>10</v>
      </c>
    </row>
    <row r="573" spans="2:7">
      <c r="B573" s="1">
        <f t="shared" si="32"/>
        <v>2850</v>
      </c>
      <c r="C573" s="23">
        <v>2855</v>
      </c>
      <c r="D573" s="1">
        <f t="shared" si="33"/>
        <v>2855</v>
      </c>
      <c r="E573" s="1">
        <f>COUNTIF(Donnees_SIG!G:G,Classes_detaillees!D573)</f>
        <v>0</v>
      </c>
      <c r="F573" s="12">
        <f t="shared" si="34"/>
        <v>10</v>
      </c>
      <c r="G573" s="12">
        <f t="shared" si="35"/>
        <v>10</v>
      </c>
    </row>
    <row r="574" spans="2:7">
      <c r="B574" s="1">
        <f t="shared" si="32"/>
        <v>2855</v>
      </c>
      <c r="C574" s="23">
        <v>2860</v>
      </c>
      <c r="D574" s="1">
        <f t="shared" si="33"/>
        <v>2860</v>
      </c>
      <c r="E574" s="1">
        <f>COUNTIF(Donnees_SIG!G:G,Classes_detaillees!D574)</f>
        <v>0</v>
      </c>
      <c r="F574" s="12">
        <f t="shared" si="34"/>
        <v>10</v>
      </c>
      <c r="G574" s="12">
        <f t="shared" si="35"/>
        <v>10</v>
      </c>
    </row>
    <row r="575" spans="2:7">
      <c r="B575" s="1">
        <f t="shared" si="32"/>
        <v>2860</v>
      </c>
      <c r="C575" s="23">
        <v>2865</v>
      </c>
      <c r="D575" s="1">
        <f t="shared" si="33"/>
        <v>2865</v>
      </c>
      <c r="E575" s="1">
        <f>COUNTIF(Donnees_SIG!G:G,Classes_detaillees!D575)</f>
        <v>0</v>
      </c>
      <c r="F575" s="12">
        <f t="shared" si="34"/>
        <v>10</v>
      </c>
      <c r="G575" s="12">
        <f t="shared" si="35"/>
        <v>10</v>
      </c>
    </row>
    <row r="576" spans="2:7">
      <c r="B576" s="1">
        <f t="shared" si="32"/>
        <v>2865</v>
      </c>
      <c r="C576" s="23">
        <v>2870</v>
      </c>
      <c r="D576" s="1">
        <f t="shared" si="33"/>
        <v>2870</v>
      </c>
      <c r="E576" s="1">
        <f>COUNTIF(Donnees_SIG!G:G,Classes_detaillees!D576)</f>
        <v>0</v>
      </c>
      <c r="F576" s="12">
        <f t="shared" si="34"/>
        <v>10</v>
      </c>
      <c r="G576" s="12">
        <f t="shared" si="35"/>
        <v>10</v>
      </c>
    </row>
    <row r="577" spans="2:7">
      <c r="B577" s="1">
        <f t="shared" si="32"/>
        <v>2870</v>
      </c>
      <c r="C577" s="23">
        <v>2875</v>
      </c>
      <c r="D577" s="1">
        <f t="shared" si="33"/>
        <v>2875</v>
      </c>
      <c r="E577" s="1">
        <f>COUNTIF(Donnees_SIG!G:G,Classes_detaillees!D577)</f>
        <v>0</v>
      </c>
      <c r="F577" s="12">
        <f t="shared" si="34"/>
        <v>10</v>
      </c>
      <c r="G577" s="12">
        <f t="shared" si="35"/>
        <v>10</v>
      </c>
    </row>
    <row r="578" spans="2:7">
      <c r="B578" s="1">
        <f t="shared" si="32"/>
        <v>2875</v>
      </c>
      <c r="C578" s="23">
        <v>2880</v>
      </c>
      <c r="D578" s="1">
        <f t="shared" si="33"/>
        <v>2880</v>
      </c>
      <c r="E578" s="1">
        <f>COUNTIF(Donnees_SIG!G:G,Classes_detaillees!D578)</f>
        <v>0</v>
      </c>
      <c r="F578" s="12">
        <f t="shared" si="34"/>
        <v>10</v>
      </c>
      <c r="G578" s="12">
        <f t="shared" si="35"/>
        <v>10</v>
      </c>
    </row>
    <row r="579" spans="2:7">
      <c r="B579" s="1">
        <f t="shared" ref="B579:B642" si="36">C578</f>
        <v>2880</v>
      </c>
      <c r="C579" s="23">
        <v>2885</v>
      </c>
      <c r="D579" s="1">
        <f t="shared" si="33"/>
        <v>2885</v>
      </c>
      <c r="E579" s="1">
        <f>COUNTIF(Donnees_SIG!G:G,Classes_detaillees!D579)</f>
        <v>0</v>
      </c>
      <c r="F579" s="12">
        <f t="shared" si="34"/>
        <v>10</v>
      </c>
      <c r="G579" s="12">
        <f t="shared" si="35"/>
        <v>10</v>
      </c>
    </row>
    <row r="580" spans="2:7">
      <c r="B580" s="1">
        <f t="shared" si="36"/>
        <v>2885</v>
      </c>
      <c r="C580" s="23">
        <v>2890</v>
      </c>
      <c r="D580" s="1">
        <f t="shared" ref="D580:D643" si="37">C580</f>
        <v>2890</v>
      </c>
      <c r="E580" s="1">
        <f>COUNTIF(Donnees_SIG!G:G,Classes_detaillees!D580)</f>
        <v>0</v>
      </c>
      <c r="F580" s="12">
        <f t="shared" ref="F580:F643" si="38">IF(C580/$K$27&gt;=$K$29,$K$29,ROUNDDOWN(C580/$K$27,0))</f>
        <v>10</v>
      </c>
      <c r="G580" s="12">
        <f t="shared" ref="G580:G643" si="39">IF(B580/$K$27&gt;=$K$29,$K$29,ROUNDDOWN(B580/$K$27,0))</f>
        <v>10</v>
      </c>
    </row>
    <row r="581" spans="2:7">
      <c r="B581" s="1">
        <f t="shared" si="36"/>
        <v>2890</v>
      </c>
      <c r="C581" s="23">
        <v>2895</v>
      </c>
      <c r="D581" s="1">
        <f t="shared" si="37"/>
        <v>2895</v>
      </c>
      <c r="E581" s="1">
        <f>COUNTIF(Donnees_SIG!G:G,Classes_detaillees!D581)</f>
        <v>0</v>
      </c>
      <c r="F581" s="12">
        <f t="shared" si="38"/>
        <v>10</v>
      </c>
      <c r="G581" s="12">
        <f t="shared" si="39"/>
        <v>10</v>
      </c>
    </row>
    <row r="582" spans="2:7">
      <c r="B582" s="1">
        <f t="shared" si="36"/>
        <v>2895</v>
      </c>
      <c r="C582" s="23">
        <v>2900</v>
      </c>
      <c r="D582" s="1">
        <f t="shared" si="37"/>
        <v>2900</v>
      </c>
      <c r="E582" s="1">
        <f>COUNTIF(Donnees_SIG!G:G,Classes_detaillees!D582)</f>
        <v>0</v>
      </c>
      <c r="F582" s="12">
        <f t="shared" si="38"/>
        <v>10</v>
      </c>
      <c r="G582" s="12">
        <f t="shared" si="39"/>
        <v>10</v>
      </c>
    </row>
    <row r="583" spans="2:7">
      <c r="B583" s="1">
        <f t="shared" si="36"/>
        <v>2900</v>
      </c>
      <c r="C583" s="23">
        <v>2905</v>
      </c>
      <c r="D583" s="1">
        <f t="shared" si="37"/>
        <v>2905</v>
      </c>
      <c r="E583" s="1">
        <f>COUNTIF(Donnees_SIG!G:G,Classes_detaillees!D583)</f>
        <v>0</v>
      </c>
      <c r="F583" s="12">
        <f t="shared" si="38"/>
        <v>10</v>
      </c>
      <c r="G583" s="12">
        <f t="shared" si="39"/>
        <v>10</v>
      </c>
    </row>
    <row r="584" spans="2:7">
      <c r="B584" s="1">
        <f t="shared" si="36"/>
        <v>2905</v>
      </c>
      <c r="C584" s="23">
        <v>2910</v>
      </c>
      <c r="D584" s="1">
        <f t="shared" si="37"/>
        <v>2910</v>
      </c>
      <c r="E584" s="1">
        <f>COUNTIF(Donnees_SIG!G:G,Classes_detaillees!D584)</f>
        <v>0</v>
      </c>
      <c r="F584" s="12">
        <f t="shared" si="38"/>
        <v>10</v>
      </c>
      <c r="G584" s="12">
        <f t="shared" si="39"/>
        <v>10</v>
      </c>
    </row>
    <row r="585" spans="2:7">
      <c r="B585" s="1">
        <f t="shared" si="36"/>
        <v>2910</v>
      </c>
      <c r="C585" s="23">
        <v>2915</v>
      </c>
      <c r="D585" s="1">
        <f t="shared" si="37"/>
        <v>2915</v>
      </c>
      <c r="E585" s="1">
        <f>COUNTIF(Donnees_SIG!G:G,Classes_detaillees!D585)</f>
        <v>0</v>
      </c>
      <c r="F585" s="12">
        <f t="shared" si="38"/>
        <v>10</v>
      </c>
      <c r="G585" s="12">
        <f t="shared" si="39"/>
        <v>10</v>
      </c>
    </row>
    <row r="586" spans="2:7">
      <c r="B586" s="1">
        <f t="shared" si="36"/>
        <v>2915</v>
      </c>
      <c r="C586" s="23">
        <v>2920</v>
      </c>
      <c r="D586" s="1">
        <f t="shared" si="37"/>
        <v>2920</v>
      </c>
      <c r="E586" s="1">
        <f>COUNTIF(Donnees_SIG!G:G,Classes_detaillees!D586)</f>
        <v>0</v>
      </c>
      <c r="F586" s="12">
        <f t="shared" si="38"/>
        <v>10</v>
      </c>
      <c r="G586" s="12">
        <f t="shared" si="39"/>
        <v>10</v>
      </c>
    </row>
    <row r="587" spans="2:7">
      <c r="B587" s="1">
        <f t="shared" si="36"/>
        <v>2920</v>
      </c>
      <c r="C587" s="23">
        <v>2925</v>
      </c>
      <c r="D587" s="1">
        <f t="shared" si="37"/>
        <v>2925</v>
      </c>
      <c r="E587" s="1">
        <f>COUNTIF(Donnees_SIG!G:G,Classes_detaillees!D587)</f>
        <v>0</v>
      </c>
      <c r="F587" s="12">
        <f t="shared" si="38"/>
        <v>10</v>
      </c>
      <c r="G587" s="12">
        <f t="shared" si="39"/>
        <v>10</v>
      </c>
    </row>
    <row r="588" spans="2:7">
      <c r="B588" s="1">
        <f t="shared" si="36"/>
        <v>2925</v>
      </c>
      <c r="C588" s="23">
        <v>2930</v>
      </c>
      <c r="D588" s="1">
        <f t="shared" si="37"/>
        <v>2930</v>
      </c>
      <c r="E588" s="1">
        <f>COUNTIF(Donnees_SIG!G:G,Classes_detaillees!D588)</f>
        <v>0</v>
      </c>
      <c r="F588" s="12">
        <f t="shared" si="38"/>
        <v>10</v>
      </c>
      <c r="G588" s="12">
        <f t="shared" si="39"/>
        <v>10</v>
      </c>
    </row>
    <row r="589" spans="2:7">
      <c r="B589" s="1">
        <f t="shared" si="36"/>
        <v>2930</v>
      </c>
      <c r="C589" s="23">
        <v>2935</v>
      </c>
      <c r="D589" s="1">
        <f t="shared" si="37"/>
        <v>2935</v>
      </c>
      <c r="E589" s="1">
        <f>COUNTIF(Donnees_SIG!G:G,Classes_detaillees!D589)</f>
        <v>0</v>
      </c>
      <c r="F589" s="12">
        <f t="shared" si="38"/>
        <v>10</v>
      </c>
      <c r="G589" s="12">
        <f t="shared" si="39"/>
        <v>10</v>
      </c>
    </row>
    <row r="590" spans="2:7">
      <c r="B590" s="1">
        <f t="shared" si="36"/>
        <v>2935</v>
      </c>
      <c r="C590" s="23">
        <v>2940</v>
      </c>
      <c r="D590" s="1">
        <f t="shared" si="37"/>
        <v>2940</v>
      </c>
      <c r="E590" s="1">
        <f>COUNTIF(Donnees_SIG!G:G,Classes_detaillees!D590)</f>
        <v>0</v>
      </c>
      <c r="F590" s="12">
        <f t="shared" si="38"/>
        <v>10</v>
      </c>
      <c r="G590" s="12">
        <f t="shared" si="39"/>
        <v>10</v>
      </c>
    </row>
    <row r="591" spans="2:7">
      <c r="B591" s="1">
        <f t="shared" si="36"/>
        <v>2940</v>
      </c>
      <c r="C591" s="23">
        <v>2945</v>
      </c>
      <c r="D591" s="1">
        <f t="shared" si="37"/>
        <v>2945</v>
      </c>
      <c r="E591" s="1">
        <f>COUNTIF(Donnees_SIG!G:G,Classes_detaillees!D591)</f>
        <v>0</v>
      </c>
      <c r="F591" s="12">
        <f t="shared" si="38"/>
        <v>10</v>
      </c>
      <c r="G591" s="12">
        <f t="shared" si="39"/>
        <v>10</v>
      </c>
    </row>
    <row r="592" spans="2:7">
      <c r="B592" s="1">
        <f t="shared" si="36"/>
        <v>2945</v>
      </c>
      <c r="C592" s="23">
        <v>2950</v>
      </c>
      <c r="D592" s="1">
        <f t="shared" si="37"/>
        <v>2950</v>
      </c>
      <c r="E592" s="1">
        <f>COUNTIF(Donnees_SIG!G:G,Classes_detaillees!D592)</f>
        <v>0</v>
      </c>
      <c r="F592" s="12">
        <f t="shared" si="38"/>
        <v>10</v>
      </c>
      <c r="G592" s="12">
        <f t="shared" si="39"/>
        <v>10</v>
      </c>
    </row>
    <row r="593" spans="2:7">
      <c r="B593" s="1">
        <f t="shared" si="36"/>
        <v>2950</v>
      </c>
      <c r="C593" s="23">
        <v>2955</v>
      </c>
      <c r="D593" s="1">
        <f t="shared" si="37"/>
        <v>2955</v>
      </c>
      <c r="E593" s="1">
        <f>COUNTIF(Donnees_SIG!G:G,Classes_detaillees!D593)</f>
        <v>0</v>
      </c>
      <c r="F593" s="12">
        <f t="shared" si="38"/>
        <v>10</v>
      </c>
      <c r="G593" s="12">
        <f t="shared" si="39"/>
        <v>10</v>
      </c>
    </row>
    <row r="594" spans="2:7">
      <c r="B594" s="1">
        <f t="shared" si="36"/>
        <v>2955</v>
      </c>
      <c r="C594" s="23">
        <v>2960</v>
      </c>
      <c r="D594" s="1">
        <f t="shared" si="37"/>
        <v>2960</v>
      </c>
      <c r="E594" s="1">
        <f>COUNTIF(Donnees_SIG!G:G,Classes_detaillees!D594)</f>
        <v>0</v>
      </c>
      <c r="F594" s="12">
        <f t="shared" si="38"/>
        <v>10</v>
      </c>
      <c r="G594" s="12">
        <f t="shared" si="39"/>
        <v>10</v>
      </c>
    </row>
    <row r="595" spans="2:7">
      <c r="B595" s="1">
        <f t="shared" si="36"/>
        <v>2960</v>
      </c>
      <c r="C595" s="23">
        <v>2965</v>
      </c>
      <c r="D595" s="1">
        <f t="shared" si="37"/>
        <v>2965</v>
      </c>
      <c r="E595" s="1">
        <f>COUNTIF(Donnees_SIG!G:G,Classes_detaillees!D595)</f>
        <v>0</v>
      </c>
      <c r="F595" s="12">
        <f t="shared" si="38"/>
        <v>10</v>
      </c>
      <c r="G595" s="12">
        <f t="shared" si="39"/>
        <v>10</v>
      </c>
    </row>
    <row r="596" spans="2:7">
      <c r="B596" s="1">
        <f t="shared" si="36"/>
        <v>2965</v>
      </c>
      <c r="C596" s="23">
        <v>2970</v>
      </c>
      <c r="D596" s="1">
        <f t="shared" si="37"/>
        <v>2970</v>
      </c>
      <c r="E596" s="1">
        <f>COUNTIF(Donnees_SIG!G:G,Classes_detaillees!D596)</f>
        <v>0</v>
      </c>
      <c r="F596" s="12">
        <f t="shared" si="38"/>
        <v>10</v>
      </c>
      <c r="G596" s="12">
        <f t="shared" si="39"/>
        <v>10</v>
      </c>
    </row>
    <row r="597" spans="2:7">
      <c r="B597" s="1">
        <f t="shared" si="36"/>
        <v>2970</v>
      </c>
      <c r="C597" s="23">
        <v>2975</v>
      </c>
      <c r="D597" s="1">
        <f t="shared" si="37"/>
        <v>2975</v>
      </c>
      <c r="E597" s="1">
        <f>COUNTIF(Donnees_SIG!G:G,Classes_detaillees!D597)</f>
        <v>0</v>
      </c>
      <c r="F597" s="12">
        <f t="shared" si="38"/>
        <v>10</v>
      </c>
      <c r="G597" s="12">
        <f t="shared" si="39"/>
        <v>10</v>
      </c>
    </row>
    <row r="598" spans="2:7">
      <c r="B598" s="1">
        <f t="shared" si="36"/>
        <v>2975</v>
      </c>
      <c r="C598" s="23">
        <v>2980</v>
      </c>
      <c r="D598" s="1">
        <f t="shared" si="37"/>
        <v>2980</v>
      </c>
      <c r="E598" s="1">
        <f>COUNTIF(Donnees_SIG!G:G,Classes_detaillees!D598)</f>
        <v>0</v>
      </c>
      <c r="F598" s="12">
        <f t="shared" si="38"/>
        <v>10</v>
      </c>
      <c r="G598" s="12">
        <f t="shared" si="39"/>
        <v>10</v>
      </c>
    </row>
    <row r="599" spans="2:7">
      <c r="B599" s="1">
        <f t="shared" si="36"/>
        <v>2980</v>
      </c>
      <c r="C599" s="23">
        <v>2985</v>
      </c>
      <c r="D599" s="1">
        <f t="shared" si="37"/>
        <v>2985</v>
      </c>
      <c r="E599" s="1">
        <f>COUNTIF(Donnees_SIG!G:G,Classes_detaillees!D599)</f>
        <v>0</v>
      </c>
      <c r="F599" s="12">
        <f t="shared" si="38"/>
        <v>10</v>
      </c>
      <c r="G599" s="12">
        <f t="shared" si="39"/>
        <v>10</v>
      </c>
    </row>
    <row r="600" spans="2:7">
      <c r="B600" s="1">
        <f t="shared" si="36"/>
        <v>2985</v>
      </c>
      <c r="C600" s="23">
        <v>2990</v>
      </c>
      <c r="D600" s="1">
        <f t="shared" si="37"/>
        <v>2990</v>
      </c>
      <c r="E600" s="1">
        <f>COUNTIF(Donnees_SIG!G:G,Classes_detaillees!D600)</f>
        <v>0</v>
      </c>
      <c r="F600" s="12">
        <f t="shared" si="38"/>
        <v>10</v>
      </c>
      <c r="G600" s="12">
        <f t="shared" si="39"/>
        <v>10</v>
      </c>
    </row>
    <row r="601" spans="2:7">
      <c r="B601" s="1">
        <f t="shared" si="36"/>
        <v>2990</v>
      </c>
      <c r="C601" s="23">
        <v>2995</v>
      </c>
      <c r="D601" s="1">
        <f t="shared" si="37"/>
        <v>2995</v>
      </c>
      <c r="E601" s="1">
        <f>COUNTIF(Donnees_SIG!G:G,Classes_detaillees!D601)</f>
        <v>0</v>
      </c>
      <c r="F601" s="12">
        <f t="shared" si="38"/>
        <v>10</v>
      </c>
      <c r="G601" s="12">
        <f t="shared" si="39"/>
        <v>10</v>
      </c>
    </row>
    <row r="602" spans="2:7">
      <c r="B602" s="1">
        <f t="shared" si="36"/>
        <v>2995</v>
      </c>
      <c r="C602" s="23">
        <v>3000</v>
      </c>
      <c r="D602" s="1">
        <f t="shared" si="37"/>
        <v>3000</v>
      </c>
      <c r="E602" s="1">
        <f>COUNTIF(Donnees_SIG!G:G,Classes_detaillees!D602)</f>
        <v>0</v>
      </c>
      <c r="F602" s="12">
        <f t="shared" si="38"/>
        <v>10</v>
      </c>
      <c r="G602" s="12">
        <f t="shared" si="39"/>
        <v>10</v>
      </c>
    </row>
    <row r="603" spans="2:7">
      <c r="B603" s="1">
        <f t="shared" si="36"/>
        <v>3000</v>
      </c>
      <c r="C603" s="23">
        <v>3005</v>
      </c>
      <c r="D603" s="1">
        <f t="shared" si="37"/>
        <v>3005</v>
      </c>
      <c r="E603" s="1">
        <f>COUNTIF(Donnees_SIG!G:G,Classes_detaillees!D603)</f>
        <v>0</v>
      </c>
      <c r="F603" s="12">
        <f t="shared" si="38"/>
        <v>10</v>
      </c>
      <c r="G603" s="12">
        <f t="shared" si="39"/>
        <v>10</v>
      </c>
    </row>
    <row r="604" spans="2:7">
      <c r="B604" s="1">
        <f t="shared" si="36"/>
        <v>3005</v>
      </c>
      <c r="C604" s="23">
        <v>3010</v>
      </c>
      <c r="D604" s="1">
        <f t="shared" si="37"/>
        <v>3010</v>
      </c>
      <c r="E604" s="1">
        <f>COUNTIF(Donnees_SIG!G:G,Classes_detaillees!D604)</f>
        <v>0</v>
      </c>
      <c r="F604" s="12">
        <f t="shared" si="38"/>
        <v>10</v>
      </c>
      <c r="G604" s="12">
        <f t="shared" si="39"/>
        <v>10</v>
      </c>
    </row>
    <row r="605" spans="2:7">
      <c r="B605" s="1">
        <f t="shared" si="36"/>
        <v>3010</v>
      </c>
      <c r="C605" s="23">
        <v>3015</v>
      </c>
      <c r="D605" s="1">
        <f t="shared" si="37"/>
        <v>3015</v>
      </c>
      <c r="E605" s="1">
        <f>COUNTIF(Donnees_SIG!G:G,Classes_detaillees!D605)</f>
        <v>0</v>
      </c>
      <c r="F605" s="12">
        <f t="shared" si="38"/>
        <v>10</v>
      </c>
      <c r="G605" s="12">
        <f t="shared" si="39"/>
        <v>10</v>
      </c>
    </row>
    <row r="606" spans="2:7">
      <c r="B606" s="1">
        <f t="shared" si="36"/>
        <v>3015</v>
      </c>
      <c r="C606" s="23">
        <v>3020</v>
      </c>
      <c r="D606" s="1">
        <f t="shared" si="37"/>
        <v>3020</v>
      </c>
      <c r="E606" s="1">
        <f>COUNTIF(Donnees_SIG!G:G,Classes_detaillees!D606)</f>
        <v>0</v>
      </c>
      <c r="F606" s="12">
        <f t="shared" si="38"/>
        <v>10</v>
      </c>
      <c r="G606" s="12">
        <f t="shared" si="39"/>
        <v>10</v>
      </c>
    </row>
    <row r="607" spans="2:7">
      <c r="B607" s="1">
        <f t="shared" si="36"/>
        <v>3020</v>
      </c>
      <c r="C607" s="23">
        <v>3025</v>
      </c>
      <c r="D607" s="1">
        <f t="shared" si="37"/>
        <v>3025</v>
      </c>
      <c r="E607" s="1">
        <f>COUNTIF(Donnees_SIG!G:G,Classes_detaillees!D607)</f>
        <v>0</v>
      </c>
      <c r="F607" s="12">
        <f t="shared" si="38"/>
        <v>10</v>
      </c>
      <c r="G607" s="12">
        <f t="shared" si="39"/>
        <v>10</v>
      </c>
    </row>
    <row r="608" spans="2:7">
      <c r="B608" s="1">
        <f t="shared" si="36"/>
        <v>3025</v>
      </c>
      <c r="C608" s="23">
        <v>3030</v>
      </c>
      <c r="D608" s="1">
        <f t="shared" si="37"/>
        <v>3030</v>
      </c>
      <c r="E608" s="1">
        <f>COUNTIF(Donnees_SIG!G:G,Classes_detaillees!D608)</f>
        <v>0</v>
      </c>
      <c r="F608" s="12">
        <f t="shared" si="38"/>
        <v>10</v>
      </c>
      <c r="G608" s="12">
        <f t="shared" si="39"/>
        <v>10</v>
      </c>
    </row>
    <row r="609" spans="2:7">
      <c r="B609" s="1">
        <f t="shared" si="36"/>
        <v>3030</v>
      </c>
      <c r="C609" s="23">
        <v>3035</v>
      </c>
      <c r="D609" s="1">
        <f t="shared" si="37"/>
        <v>3035</v>
      </c>
      <c r="E609" s="1">
        <f>COUNTIF(Donnees_SIG!G:G,Classes_detaillees!D609)</f>
        <v>0</v>
      </c>
      <c r="F609" s="12">
        <f t="shared" si="38"/>
        <v>10</v>
      </c>
      <c r="G609" s="12">
        <f t="shared" si="39"/>
        <v>10</v>
      </c>
    </row>
    <row r="610" spans="2:7">
      <c r="B610" s="1">
        <f t="shared" si="36"/>
        <v>3035</v>
      </c>
      <c r="C610" s="23">
        <v>3040</v>
      </c>
      <c r="D610" s="1">
        <f t="shared" si="37"/>
        <v>3040</v>
      </c>
      <c r="E610" s="1">
        <f>COUNTIF(Donnees_SIG!G:G,Classes_detaillees!D610)</f>
        <v>0</v>
      </c>
      <c r="F610" s="12">
        <f t="shared" si="38"/>
        <v>10</v>
      </c>
      <c r="G610" s="12">
        <f t="shared" si="39"/>
        <v>10</v>
      </c>
    </row>
    <row r="611" spans="2:7">
      <c r="B611" s="1">
        <f t="shared" si="36"/>
        <v>3040</v>
      </c>
      <c r="C611" s="23">
        <v>3045</v>
      </c>
      <c r="D611" s="1">
        <f t="shared" si="37"/>
        <v>3045</v>
      </c>
      <c r="E611" s="1">
        <f>COUNTIF(Donnees_SIG!G:G,Classes_detaillees!D611)</f>
        <v>0</v>
      </c>
      <c r="F611" s="12">
        <f t="shared" si="38"/>
        <v>10</v>
      </c>
      <c r="G611" s="12">
        <f t="shared" si="39"/>
        <v>10</v>
      </c>
    </row>
    <row r="612" spans="2:7">
      <c r="B612" s="1">
        <f t="shared" si="36"/>
        <v>3045</v>
      </c>
      <c r="C612" s="23">
        <v>3050</v>
      </c>
      <c r="D612" s="1">
        <f t="shared" si="37"/>
        <v>3050</v>
      </c>
      <c r="E612" s="1">
        <f>COUNTIF(Donnees_SIG!G:G,Classes_detaillees!D612)</f>
        <v>0</v>
      </c>
      <c r="F612" s="12">
        <f t="shared" si="38"/>
        <v>10</v>
      </c>
      <c r="G612" s="12">
        <f t="shared" si="39"/>
        <v>10</v>
      </c>
    </row>
    <row r="613" spans="2:7">
      <c r="B613" s="1">
        <f t="shared" si="36"/>
        <v>3050</v>
      </c>
      <c r="C613" s="23">
        <v>3055</v>
      </c>
      <c r="D613" s="1">
        <f t="shared" si="37"/>
        <v>3055</v>
      </c>
      <c r="E613" s="1">
        <f>COUNTIF(Donnees_SIG!G:G,Classes_detaillees!D613)</f>
        <v>0</v>
      </c>
      <c r="F613" s="12">
        <f t="shared" si="38"/>
        <v>10</v>
      </c>
      <c r="G613" s="12">
        <f t="shared" si="39"/>
        <v>10</v>
      </c>
    </row>
    <row r="614" spans="2:7">
      <c r="B614" s="1">
        <f t="shared" si="36"/>
        <v>3055</v>
      </c>
      <c r="C614" s="23">
        <v>3060</v>
      </c>
      <c r="D614" s="1">
        <f t="shared" si="37"/>
        <v>3060</v>
      </c>
      <c r="E614" s="1">
        <f>COUNTIF(Donnees_SIG!G:G,Classes_detaillees!D614)</f>
        <v>0</v>
      </c>
      <c r="F614" s="12">
        <f t="shared" si="38"/>
        <v>10</v>
      </c>
      <c r="G614" s="12">
        <f t="shared" si="39"/>
        <v>10</v>
      </c>
    </row>
    <row r="615" spans="2:7">
      <c r="B615" s="1">
        <f t="shared" si="36"/>
        <v>3060</v>
      </c>
      <c r="C615" s="23">
        <v>3065</v>
      </c>
      <c r="D615" s="1">
        <f t="shared" si="37"/>
        <v>3065</v>
      </c>
      <c r="E615" s="1">
        <f>COUNTIF(Donnees_SIG!G:G,Classes_detaillees!D615)</f>
        <v>0</v>
      </c>
      <c r="F615" s="12">
        <f t="shared" si="38"/>
        <v>10</v>
      </c>
      <c r="G615" s="12">
        <f t="shared" si="39"/>
        <v>10</v>
      </c>
    </row>
    <row r="616" spans="2:7">
      <c r="B616" s="1">
        <f t="shared" si="36"/>
        <v>3065</v>
      </c>
      <c r="C616" s="23">
        <v>3070</v>
      </c>
      <c r="D616" s="1">
        <f t="shared" si="37"/>
        <v>3070</v>
      </c>
      <c r="E616" s="1">
        <f>COUNTIF(Donnees_SIG!G:G,Classes_detaillees!D616)</f>
        <v>0</v>
      </c>
      <c r="F616" s="12">
        <f t="shared" si="38"/>
        <v>10</v>
      </c>
      <c r="G616" s="12">
        <f t="shared" si="39"/>
        <v>10</v>
      </c>
    </row>
    <row r="617" spans="2:7">
      <c r="B617" s="1">
        <f t="shared" si="36"/>
        <v>3070</v>
      </c>
      <c r="C617" s="23">
        <v>3075</v>
      </c>
      <c r="D617" s="1">
        <f t="shared" si="37"/>
        <v>3075</v>
      </c>
      <c r="E617" s="1">
        <f>COUNTIF(Donnees_SIG!G:G,Classes_detaillees!D617)</f>
        <v>0</v>
      </c>
      <c r="F617" s="12">
        <f t="shared" si="38"/>
        <v>10</v>
      </c>
      <c r="G617" s="12">
        <f t="shared" si="39"/>
        <v>10</v>
      </c>
    </row>
    <row r="618" spans="2:7">
      <c r="B618" s="1">
        <f t="shared" si="36"/>
        <v>3075</v>
      </c>
      <c r="C618" s="23">
        <v>3080</v>
      </c>
      <c r="D618" s="1">
        <f t="shared" si="37"/>
        <v>3080</v>
      </c>
      <c r="E618" s="1">
        <f>COUNTIF(Donnees_SIG!G:G,Classes_detaillees!D618)</f>
        <v>0</v>
      </c>
      <c r="F618" s="12">
        <f t="shared" si="38"/>
        <v>10</v>
      </c>
      <c r="G618" s="12">
        <f t="shared" si="39"/>
        <v>10</v>
      </c>
    </row>
    <row r="619" spans="2:7">
      <c r="B619" s="1">
        <f t="shared" si="36"/>
        <v>3080</v>
      </c>
      <c r="C619" s="23">
        <v>3085</v>
      </c>
      <c r="D619" s="1">
        <f t="shared" si="37"/>
        <v>3085</v>
      </c>
      <c r="E619" s="1">
        <f>COUNTIF(Donnees_SIG!G:G,Classes_detaillees!D619)</f>
        <v>0</v>
      </c>
      <c r="F619" s="12">
        <f t="shared" si="38"/>
        <v>10</v>
      </c>
      <c r="G619" s="12">
        <f t="shared" si="39"/>
        <v>10</v>
      </c>
    </row>
    <row r="620" spans="2:7">
      <c r="B620" s="1">
        <f t="shared" si="36"/>
        <v>3085</v>
      </c>
      <c r="C620" s="23">
        <v>3090</v>
      </c>
      <c r="D620" s="1">
        <f t="shared" si="37"/>
        <v>3090</v>
      </c>
      <c r="E620" s="1">
        <f>COUNTIF(Donnees_SIG!G:G,Classes_detaillees!D620)</f>
        <v>0</v>
      </c>
      <c r="F620" s="12">
        <f t="shared" si="38"/>
        <v>10</v>
      </c>
      <c r="G620" s="12">
        <f t="shared" si="39"/>
        <v>10</v>
      </c>
    </row>
    <row r="621" spans="2:7">
      <c r="B621" s="1">
        <f t="shared" si="36"/>
        <v>3090</v>
      </c>
      <c r="C621" s="23">
        <v>3095</v>
      </c>
      <c r="D621" s="1">
        <f t="shared" si="37"/>
        <v>3095</v>
      </c>
      <c r="E621" s="1">
        <f>COUNTIF(Donnees_SIG!G:G,Classes_detaillees!D621)</f>
        <v>0</v>
      </c>
      <c r="F621" s="12">
        <f t="shared" si="38"/>
        <v>10</v>
      </c>
      <c r="G621" s="12">
        <f t="shared" si="39"/>
        <v>10</v>
      </c>
    </row>
    <row r="622" spans="2:7">
      <c r="B622" s="1">
        <f t="shared" si="36"/>
        <v>3095</v>
      </c>
      <c r="C622" s="23">
        <v>3100</v>
      </c>
      <c r="D622" s="1">
        <f t="shared" si="37"/>
        <v>3100</v>
      </c>
      <c r="E622" s="1">
        <f>COUNTIF(Donnees_SIG!G:G,Classes_detaillees!D622)</f>
        <v>0</v>
      </c>
      <c r="F622" s="12">
        <f t="shared" si="38"/>
        <v>10</v>
      </c>
      <c r="G622" s="12">
        <f t="shared" si="39"/>
        <v>10</v>
      </c>
    </row>
    <row r="623" spans="2:7">
      <c r="B623" s="1">
        <f t="shared" si="36"/>
        <v>3100</v>
      </c>
      <c r="C623" s="23">
        <v>3105</v>
      </c>
      <c r="D623" s="1">
        <f t="shared" si="37"/>
        <v>3105</v>
      </c>
      <c r="E623" s="1">
        <f>COUNTIF(Donnees_SIG!G:G,Classes_detaillees!D623)</f>
        <v>0</v>
      </c>
      <c r="F623" s="12">
        <f t="shared" si="38"/>
        <v>10</v>
      </c>
      <c r="G623" s="12">
        <f t="shared" si="39"/>
        <v>10</v>
      </c>
    </row>
    <row r="624" spans="2:7">
      <c r="B624" s="1">
        <f t="shared" si="36"/>
        <v>3105</v>
      </c>
      <c r="C624" s="23">
        <v>3110</v>
      </c>
      <c r="D624" s="1">
        <f t="shared" si="37"/>
        <v>3110</v>
      </c>
      <c r="E624" s="1">
        <f>COUNTIF(Donnees_SIG!G:G,Classes_detaillees!D624)</f>
        <v>0</v>
      </c>
      <c r="F624" s="12">
        <f t="shared" si="38"/>
        <v>10</v>
      </c>
      <c r="G624" s="12">
        <f t="shared" si="39"/>
        <v>10</v>
      </c>
    </row>
    <row r="625" spans="2:7">
      <c r="B625" s="1">
        <f t="shared" si="36"/>
        <v>3110</v>
      </c>
      <c r="C625" s="23">
        <v>3115</v>
      </c>
      <c r="D625" s="1">
        <f t="shared" si="37"/>
        <v>3115</v>
      </c>
      <c r="E625" s="1">
        <f>COUNTIF(Donnees_SIG!G:G,Classes_detaillees!D625)</f>
        <v>0</v>
      </c>
      <c r="F625" s="12">
        <f t="shared" si="38"/>
        <v>10</v>
      </c>
      <c r="G625" s="12">
        <f t="shared" si="39"/>
        <v>10</v>
      </c>
    </row>
    <row r="626" spans="2:7">
      <c r="B626" s="1">
        <f t="shared" si="36"/>
        <v>3115</v>
      </c>
      <c r="C626" s="23">
        <v>3120</v>
      </c>
      <c r="D626" s="1">
        <f t="shared" si="37"/>
        <v>3120</v>
      </c>
      <c r="E626" s="1">
        <f>COUNTIF(Donnees_SIG!G:G,Classes_detaillees!D626)</f>
        <v>0</v>
      </c>
      <c r="F626" s="12">
        <f t="shared" si="38"/>
        <v>10</v>
      </c>
      <c r="G626" s="12">
        <f t="shared" si="39"/>
        <v>10</v>
      </c>
    </row>
    <row r="627" spans="2:7">
      <c r="B627" s="1">
        <f t="shared" si="36"/>
        <v>3120</v>
      </c>
      <c r="C627" s="23">
        <v>3125</v>
      </c>
      <c r="D627" s="1">
        <f t="shared" si="37"/>
        <v>3125</v>
      </c>
      <c r="E627" s="1">
        <f>COUNTIF(Donnees_SIG!G:G,Classes_detaillees!D627)</f>
        <v>0</v>
      </c>
      <c r="F627" s="12">
        <f t="shared" si="38"/>
        <v>10</v>
      </c>
      <c r="G627" s="12">
        <f t="shared" si="39"/>
        <v>10</v>
      </c>
    </row>
    <row r="628" spans="2:7">
      <c r="B628" s="1">
        <f t="shared" si="36"/>
        <v>3125</v>
      </c>
      <c r="C628" s="23">
        <v>3130</v>
      </c>
      <c r="D628" s="1">
        <f t="shared" si="37"/>
        <v>3130</v>
      </c>
      <c r="E628" s="1">
        <f>COUNTIF(Donnees_SIG!G:G,Classes_detaillees!D628)</f>
        <v>0</v>
      </c>
      <c r="F628" s="12">
        <f t="shared" si="38"/>
        <v>10</v>
      </c>
      <c r="G628" s="12">
        <f t="shared" si="39"/>
        <v>10</v>
      </c>
    </row>
    <row r="629" spans="2:7">
      <c r="B629" s="1">
        <f t="shared" si="36"/>
        <v>3130</v>
      </c>
      <c r="C629" s="23">
        <v>3135</v>
      </c>
      <c r="D629" s="1">
        <f t="shared" si="37"/>
        <v>3135</v>
      </c>
      <c r="E629" s="1">
        <f>COUNTIF(Donnees_SIG!G:G,Classes_detaillees!D629)</f>
        <v>0</v>
      </c>
      <c r="F629" s="12">
        <f t="shared" si="38"/>
        <v>10</v>
      </c>
      <c r="G629" s="12">
        <f t="shared" si="39"/>
        <v>10</v>
      </c>
    </row>
    <row r="630" spans="2:7">
      <c r="B630" s="1">
        <f t="shared" si="36"/>
        <v>3135</v>
      </c>
      <c r="C630" s="23">
        <v>3140</v>
      </c>
      <c r="D630" s="1">
        <f t="shared" si="37"/>
        <v>3140</v>
      </c>
      <c r="E630" s="1">
        <f>COUNTIF(Donnees_SIG!G:G,Classes_detaillees!D630)</f>
        <v>0</v>
      </c>
      <c r="F630" s="12">
        <f t="shared" si="38"/>
        <v>10</v>
      </c>
      <c r="G630" s="12">
        <f t="shared" si="39"/>
        <v>10</v>
      </c>
    </row>
    <row r="631" spans="2:7">
      <c r="B631" s="1">
        <f t="shared" si="36"/>
        <v>3140</v>
      </c>
      <c r="C631" s="23">
        <v>3145</v>
      </c>
      <c r="D631" s="1">
        <f t="shared" si="37"/>
        <v>3145</v>
      </c>
      <c r="E631" s="1">
        <f>COUNTIF(Donnees_SIG!G:G,Classes_detaillees!D631)</f>
        <v>0</v>
      </c>
      <c r="F631" s="12">
        <f t="shared" si="38"/>
        <v>10</v>
      </c>
      <c r="G631" s="12">
        <f t="shared" si="39"/>
        <v>10</v>
      </c>
    </row>
    <row r="632" spans="2:7">
      <c r="B632" s="1">
        <f t="shared" si="36"/>
        <v>3145</v>
      </c>
      <c r="C632" s="23">
        <v>3150</v>
      </c>
      <c r="D632" s="1">
        <f t="shared" si="37"/>
        <v>3150</v>
      </c>
      <c r="E632" s="1">
        <f>COUNTIF(Donnees_SIG!G:G,Classes_detaillees!D632)</f>
        <v>0</v>
      </c>
      <c r="F632" s="12">
        <f t="shared" si="38"/>
        <v>10</v>
      </c>
      <c r="G632" s="12">
        <f t="shared" si="39"/>
        <v>10</v>
      </c>
    </row>
    <row r="633" spans="2:7">
      <c r="B633" s="1">
        <f t="shared" si="36"/>
        <v>3150</v>
      </c>
      <c r="C633" s="23">
        <v>3155</v>
      </c>
      <c r="D633" s="1">
        <f t="shared" si="37"/>
        <v>3155</v>
      </c>
      <c r="E633" s="1">
        <f>COUNTIF(Donnees_SIG!G:G,Classes_detaillees!D633)</f>
        <v>0</v>
      </c>
      <c r="F633" s="12">
        <f t="shared" si="38"/>
        <v>10</v>
      </c>
      <c r="G633" s="12">
        <f t="shared" si="39"/>
        <v>10</v>
      </c>
    </row>
    <row r="634" spans="2:7">
      <c r="B634" s="1">
        <f t="shared" si="36"/>
        <v>3155</v>
      </c>
      <c r="C634" s="23">
        <v>3160</v>
      </c>
      <c r="D634" s="1">
        <f t="shared" si="37"/>
        <v>3160</v>
      </c>
      <c r="E634" s="1">
        <f>COUNTIF(Donnees_SIG!G:G,Classes_detaillees!D634)</f>
        <v>0</v>
      </c>
      <c r="F634" s="12">
        <f t="shared" si="38"/>
        <v>10</v>
      </c>
      <c r="G634" s="12">
        <f t="shared" si="39"/>
        <v>10</v>
      </c>
    </row>
    <row r="635" spans="2:7">
      <c r="B635" s="1">
        <f t="shared" si="36"/>
        <v>3160</v>
      </c>
      <c r="C635" s="23">
        <v>3165</v>
      </c>
      <c r="D635" s="1">
        <f t="shared" si="37"/>
        <v>3165</v>
      </c>
      <c r="E635" s="1">
        <f>COUNTIF(Donnees_SIG!G:G,Classes_detaillees!D635)</f>
        <v>0</v>
      </c>
      <c r="F635" s="12">
        <f t="shared" si="38"/>
        <v>10</v>
      </c>
      <c r="G635" s="12">
        <f t="shared" si="39"/>
        <v>10</v>
      </c>
    </row>
    <row r="636" spans="2:7">
      <c r="B636" s="1">
        <f t="shared" si="36"/>
        <v>3165</v>
      </c>
      <c r="C636" s="23">
        <v>3170</v>
      </c>
      <c r="D636" s="1">
        <f t="shared" si="37"/>
        <v>3170</v>
      </c>
      <c r="E636" s="1">
        <f>COUNTIF(Donnees_SIG!G:G,Classes_detaillees!D636)</f>
        <v>0</v>
      </c>
      <c r="F636" s="12">
        <f t="shared" si="38"/>
        <v>10</v>
      </c>
      <c r="G636" s="12">
        <f t="shared" si="39"/>
        <v>10</v>
      </c>
    </row>
    <row r="637" spans="2:7">
      <c r="B637" s="1">
        <f t="shared" si="36"/>
        <v>3170</v>
      </c>
      <c r="C637" s="23">
        <v>3175</v>
      </c>
      <c r="D637" s="1">
        <f t="shared" si="37"/>
        <v>3175</v>
      </c>
      <c r="E637" s="1">
        <f>COUNTIF(Donnees_SIG!G:G,Classes_detaillees!D637)</f>
        <v>0</v>
      </c>
      <c r="F637" s="12">
        <f t="shared" si="38"/>
        <v>10</v>
      </c>
      <c r="G637" s="12">
        <f t="shared" si="39"/>
        <v>10</v>
      </c>
    </row>
    <row r="638" spans="2:7">
      <c r="B638" s="1">
        <f t="shared" si="36"/>
        <v>3175</v>
      </c>
      <c r="C638" s="23">
        <v>3180</v>
      </c>
      <c r="D638" s="1">
        <f t="shared" si="37"/>
        <v>3180</v>
      </c>
      <c r="E638" s="1">
        <f>COUNTIF(Donnees_SIG!G:G,Classes_detaillees!D638)</f>
        <v>0</v>
      </c>
      <c r="F638" s="12">
        <f t="shared" si="38"/>
        <v>10</v>
      </c>
      <c r="G638" s="12">
        <f t="shared" si="39"/>
        <v>10</v>
      </c>
    </row>
    <row r="639" spans="2:7">
      <c r="B639" s="1">
        <f t="shared" si="36"/>
        <v>3180</v>
      </c>
      <c r="C639" s="23">
        <v>3185</v>
      </c>
      <c r="D639" s="1">
        <f t="shared" si="37"/>
        <v>3185</v>
      </c>
      <c r="E639" s="1">
        <f>COUNTIF(Donnees_SIG!G:G,Classes_detaillees!D639)</f>
        <v>0</v>
      </c>
      <c r="F639" s="12">
        <f t="shared" si="38"/>
        <v>10</v>
      </c>
      <c r="G639" s="12">
        <f t="shared" si="39"/>
        <v>10</v>
      </c>
    </row>
    <row r="640" spans="2:7">
      <c r="B640" s="1">
        <f t="shared" si="36"/>
        <v>3185</v>
      </c>
      <c r="C640" s="23">
        <v>3190</v>
      </c>
      <c r="D640" s="1">
        <f t="shared" si="37"/>
        <v>3190</v>
      </c>
      <c r="E640" s="1">
        <f>COUNTIF(Donnees_SIG!G:G,Classes_detaillees!D640)</f>
        <v>0</v>
      </c>
      <c r="F640" s="12">
        <f t="shared" si="38"/>
        <v>10</v>
      </c>
      <c r="G640" s="12">
        <f t="shared" si="39"/>
        <v>10</v>
      </c>
    </row>
    <row r="641" spans="2:7">
      <c r="B641" s="1">
        <f t="shared" si="36"/>
        <v>3190</v>
      </c>
      <c r="C641" s="23">
        <v>3195</v>
      </c>
      <c r="D641" s="1">
        <f t="shared" si="37"/>
        <v>3195</v>
      </c>
      <c r="E641" s="1">
        <f>COUNTIF(Donnees_SIG!G:G,Classes_detaillees!D641)</f>
        <v>0</v>
      </c>
      <c r="F641" s="12">
        <f t="shared" si="38"/>
        <v>10</v>
      </c>
      <c r="G641" s="12">
        <f t="shared" si="39"/>
        <v>10</v>
      </c>
    </row>
    <row r="642" spans="2:7">
      <c r="B642" s="1">
        <f t="shared" si="36"/>
        <v>3195</v>
      </c>
      <c r="C642" s="23">
        <v>3200</v>
      </c>
      <c r="D642" s="1">
        <f t="shared" si="37"/>
        <v>3200</v>
      </c>
      <c r="E642" s="1">
        <f>COUNTIF(Donnees_SIG!G:G,Classes_detaillees!D642)</f>
        <v>0</v>
      </c>
      <c r="F642" s="12">
        <f t="shared" si="38"/>
        <v>10</v>
      </c>
      <c r="G642" s="12">
        <f t="shared" si="39"/>
        <v>10</v>
      </c>
    </row>
    <row r="643" spans="2:7">
      <c r="B643" s="1">
        <f t="shared" ref="B643:B675" si="40">C642</f>
        <v>3200</v>
      </c>
      <c r="C643" s="23">
        <v>3205</v>
      </c>
      <c r="D643" s="1">
        <f t="shared" si="37"/>
        <v>3205</v>
      </c>
      <c r="E643" s="1">
        <f>COUNTIF(Donnees_SIG!G:G,Classes_detaillees!D643)</f>
        <v>0</v>
      </c>
      <c r="F643" s="12">
        <f t="shared" si="38"/>
        <v>10</v>
      </c>
      <c r="G643" s="12">
        <f t="shared" si="39"/>
        <v>10</v>
      </c>
    </row>
    <row r="644" spans="2:7">
      <c r="B644" s="1">
        <f t="shared" si="40"/>
        <v>3205</v>
      </c>
      <c r="C644" s="23">
        <v>3210</v>
      </c>
      <c r="D644" s="1">
        <f t="shared" ref="D644:D675" si="41">C644</f>
        <v>3210</v>
      </c>
      <c r="E644" s="1">
        <f>COUNTIF(Donnees_SIG!G:G,Classes_detaillees!D644)</f>
        <v>0</v>
      </c>
      <c r="F644" s="12">
        <f t="shared" ref="F644:F675" si="42">IF(C644/$K$27&gt;=$K$29,$K$29,ROUNDDOWN(C644/$K$27,0))</f>
        <v>10</v>
      </c>
      <c r="G644" s="12">
        <f t="shared" ref="G644:G675" si="43">IF(B644/$K$27&gt;=$K$29,$K$29,ROUNDDOWN(B644/$K$27,0))</f>
        <v>10</v>
      </c>
    </row>
    <row r="645" spans="2:7">
      <c r="B645" s="1">
        <f t="shared" si="40"/>
        <v>3210</v>
      </c>
      <c r="C645" s="23">
        <v>3215</v>
      </c>
      <c r="D645" s="1">
        <f t="shared" si="41"/>
        <v>3215</v>
      </c>
      <c r="E645" s="1">
        <f>COUNTIF(Donnees_SIG!G:G,Classes_detaillees!D645)</f>
        <v>0</v>
      </c>
      <c r="F645" s="12">
        <f t="shared" si="42"/>
        <v>10</v>
      </c>
      <c r="G645" s="12">
        <f t="shared" si="43"/>
        <v>10</v>
      </c>
    </row>
    <row r="646" spans="2:7">
      <c r="B646" s="1">
        <f t="shared" si="40"/>
        <v>3215</v>
      </c>
      <c r="C646" s="23">
        <v>3220</v>
      </c>
      <c r="D646" s="1">
        <f t="shared" si="41"/>
        <v>3220</v>
      </c>
      <c r="E646" s="1">
        <f>COUNTIF(Donnees_SIG!G:G,Classes_detaillees!D646)</f>
        <v>0</v>
      </c>
      <c r="F646" s="12">
        <f t="shared" si="42"/>
        <v>10</v>
      </c>
      <c r="G646" s="12">
        <f t="shared" si="43"/>
        <v>10</v>
      </c>
    </row>
    <row r="647" spans="2:7">
      <c r="B647" s="1">
        <f t="shared" si="40"/>
        <v>3220</v>
      </c>
      <c r="C647" s="23">
        <v>3225</v>
      </c>
      <c r="D647" s="1">
        <f t="shared" si="41"/>
        <v>3225</v>
      </c>
      <c r="E647" s="1">
        <f>COUNTIF(Donnees_SIG!G:G,Classes_detaillees!D647)</f>
        <v>0</v>
      </c>
      <c r="F647" s="12">
        <f t="shared" si="42"/>
        <v>10</v>
      </c>
      <c r="G647" s="12">
        <f t="shared" si="43"/>
        <v>10</v>
      </c>
    </row>
    <row r="648" spans="2:7">
      <c r="B648" s="1">
        <f t="shared" si="40"/>
        <v>3225</v>
      </c>
      <c r="C648" s="23">
        <v>3230</v>
      </c>
      <c r="D648" s="1">
        <f t="shared" si="41"/>
        <v>3230</v>
      </c>
      <c r="E648" s="1">
        <f>COUNTIF(Donnees_SIG!G:G,Classes_detaillees!D648)</f>
        <v>0</v>
      </c>
      <c r="F648" s="12">
        <f t="shared" si="42"/>
        <v>10</v>
      </c>
      <c r="G648" s="12">
        <f t="shared" si="43"/>
        <v>10</v>
      </c>
    </row>
    <row r="649" spans="2:7">
      <c r="B649" s="1">
        <f t="shared" si="40"/>
        <v>3230</v>
      </c>
      <c r="C649" s="23">
        <v>3235</v>
      </c>
      <c r="D649" s="1">
        <f t="shared" si="41"/>
        <v>3235</v>
      </c>
      <c r="E649" s="1">
        <f>COUNTIF(Donnees_SIG!G:G,Classes_detaillees!D649)</f>
        <v>0</v>
      </c>
      <c r="F649" s="12">
        <f t="shared" si="42"/>
        <v>10</v>
      </c>
      <c r="G649" s="12">
        <f t="shared" si="43"/>
        <v>10</v>
      </c>
    </row>
    <row r="650" spans="2:7">
      <c r="B650" s="1">
        <f t="shared" si="40"/>
        <v>3235</v>
      </c>
      <c r="C650" s="23">
        <v>3240</v>
      </c>
      <c r="D650" s="1">
        <f t="shared" si="41"/>
        <v>3240</v>
      </c>
      <c r="E650" s="1">
        <f>COUNTIF(Donnees_SIG!G:G,Classes_detaillees!D650)</f>
        <v>0</v>
      </c>
      <c r="F650" s="12">
        <f t="shared" si="42"/>
        <v>10</v>
      </c>
      <c r="G650" s="12">
        <f t="shared" si="43"/>
        <v>10</v>
      </c>
    </row>
    <row r="651" spans="2:7">
      <c r="B651" s="1">
        <f t="shared" si="40"/>
        <v>3240</v>
      </c>
      <c r="C651" s="23">
        <v>3245</v>
      </c>
      <c r="D651" s="1">
        <f t="shared" si="41"/>
        <v>3245</v>
      </c>
      <c r="E651" s="1">
        <f>COUNTIF(Donnees_SIG!G:G,Classes_detaillees!D651)</f>
        <v>0</v>
      </c>
      <c r="F651" s="12">
        <f t="shared" si="42"/>
        <v>10</v>
      </c>
      <c r="G651" s="12">
        <f t="shared" si="43"/>
        <v>10</v>
      </c>
    </row>
    <row r="652" spans="2:7">
      <c r="B652" s="1">
        <f t="shared" si="40"/>
        <v>3245</v>
      </c>
      <c r="C652" s="23">
        <v>3250</v>
      </c>
      <c r="D652" s="1">
        <f t="shared" si="41"/>
        <v>3250</v>
      </c>
      <c r="E652" s="1">
        <f>COUNTIF(Donnees_SIG!G:G,Classes_detaillees!D652)</f>
        <v>0</v>
      </c>
      <c r="F652" s="12">
        <f t="shared" si="42"/>
        <v>10</v>
      </c>
      <c r="G652" s="12">
        <f t="shared" si="43"/>
        <v>10</v>
      </c>
    </row>
    <row r="653" spans="2:7">
      <c r="B653" s="1">
        <f t="shared" si="40"/>
        <v>3250</v>
      </c>
      <c r="C653" s="23">
        <v>3255</v>
      </c>
      <c r="D653" s="1">
        <f t="shared" si="41"/>
        <v>3255</v>
      </c>
      <c r="E653" s="1">
        <f>COUNTIF(Donnees_SIG!G:G,Classes_detaillees!D653)</f>
        <v>0</v>
      </c>
      <c r="F653" s="12">
        <f t="shared" si="42"/>
        <v>10</v>
      </c>
      <c r="G653" s="12">
        <f t="shared" si="43"/>
        <v>10</v>
      </c>
    </row>
    <row r="654" spans="2:7">
      <c r="B654" s="1">
        <f t="shared" si="40"/>
        <v>3255</v>
      </c>
      <c r="C654" s="23">
        <v>3260</v>
      </c>
      <c r="D654" s="1">
        <f t="shared" si="41"/>
        <v>3260</v>
      </c>
      <c r="E654" s="1">
        <f>COUNTIF(Donnees_SIG!G:G,Classes_detaillees!D654)</f>
        <v>0</v>
      </c>
      <c r="F654" s="12">
        <f t="shared" si="42"/>
        <v>10</v>
      </c>
      <c r="G654" s="12">
        <f t="shared" si="43"/>
        <v>10</v>
      </c>
    </row>
    <row r="655" spans="2:7">
      <c r="B655" s="1">
        <f t="shared" si="40"/>
        <v>3260</v>
      </c>
      <c r="C655" s="23">
        <v>3265</v>
      </c>
      <c r="D655" s="1">
        <f t="shared" si="41"/>
        <v>3265</v>
      </c>
      <c r="E655" s="1">
        <f>COUNTIF(Donnees_SIG!G:G,Classes_detaillees!D655)</f>
        <v>0</v>
      </c>
      <c r="F655" s="12">
        <f t="shared" si="42"/>
        <v>10</v>
      </c>
      <c r="G655" s="12">
        <f t="shared" si="43"/>
        <v>10</v>
      </c>
    </row>
    <row r="656" spans="2:7">
      <c r="B656" s="1">
        <f t="shared" si="40"/>
        <v>3265</v>
      </c>
      <c r="C656" s="23">
        <v>3270</v>
      </c>
      <c r="D656" s="1">
        <f t="shared" si="41"/>
        <v>3270</v>
      </c>
      <c r="E656" s="1">
        <f>COUNTIF(Donnees_SIG!G:G,Classes_detaillees!D656)</f>
        <v>0</v>
      </c>
      <c r="F656" s="12">
        <f t="shared" si="42"/>
        <v>10</v>
      </c>
      <c r="G656" s="12">
        <f t="shared" si="43"/>
        <v>10</v>
      </c>
    </row>
    <row r="657" spans="2:7">
      <c r="B657" s="1">
        <f t="shared" si="40"/>
        <v>3270</v>
      </c>
      <c r="C657" s="23">
        <v>3275</v>
      </c>
      <c r="D657" s="1">
        <f t="shared" si="41"/>
        <v>3275</v>
      </c>
      <c r="E657" s="1">
        <f>COUNTIF(Donnees_SIG!G:G,Classes_detaillees!D657)</f>
        <v>0</v>
      </c>
      <c r="F657" s="12">
        <f t="shared" si="42"/>
        <v>10</v>
      </c>
      <c r="G657" s="12">
        <f t="shared" si="43"/>
        <v>10</v>
      </c>
    </row>
    <row r="658" spans="2:7">
      <c r="B658" s="1">
        <f t="shared" si="40"/>
        <v>3275</v>
      </c>
      <c r="C658" s="23">
        <v>3280</v>
      </c>
      <c r="D658" s="1">
        <f t="shared" si="41"/>
        <v>3280</v>
      </c>
      <c r="E658" s="1">
        <f>COUNTIF(Donnees_SIG!G:G,Classes_detaillees!D658)</f>
        <v>0</v>
      </c>
      <c r="F658" s="12">
        <f t="shared" si="42"/>
        <v>10</v>
      </c>
      <c r="G658" s="12">
        <f t="shared" si="43"/>
        <v>10</v>
      </c>
    </row>
    <row r="659" spans="2:7">
      <c r="B659" s="1">
        <f t="shared" si="40"/>
        <v>3280</v>
      </c>
      <c r="C659" s="23">
        <v>3285</v>
      </c>
      <c r="D659" s="1">
        <f t="shared" si="41"/>
        <v>3285</v>
      </c>
      <c r="E659" s="1">
        <f>COUNTIF(Donnees_SIG!G:G,Classes_detaillees!D659)</f>
        <v>0</v>
      </c>
      <c r="F659" s="12">
        <f t="shared" si="42"/>
        <v>10</v>
      </c>
      <c r="G659" s="12">
        <f t="shared" si="43"/>
        <v>10</v>
      </c>
    </row>
    <row r="660" spans="2:7">
      <c r="B660" s="1">
        <f t="shared" si="40"/>
        <v>3285</v>
      </c>
      <c r="C660" s="23">
        <v>3290</v>
      </c>
      <c r="D660" s="1">
        <f t="shared" si="41"/>
        <v>3290</v>
      </c>
      <c r="E660" s="1">
        <f>COUNTIF(Donnees_SIG!G:G,Classes_detaillees!D660)</f>
        <v>0</v>
      </c>
      <c r="F660" s="12">
        <f t="shared" si="42"/>
        <v>10</v>
      </c>
      <c r="G660" s="12">
        <f t="shared" si="43"/>
        <v>10</v>
      </c>
    </row>
    <row r="661" spans="2:7">
      <c r="B661" s="1">
        <f t="shared" si="40"/>
        <v>3290</v>
      </c>
      <c r="C661" s="23">
        <v>3295</v>
      </c>
      <c r="D661" s="1">
        <f t="shared" si="41"/>
        <v>3295</v>
      </c>
      <c r="E661" s="1">
        <f>COUNTIF(Donnees_SIG!G:G,Classes_detaillees!D661)</f>
        <v>0</v>
      </c>
      <c r="F661" s="12">
        <f t="shared" si="42"/>
        <v>10</v>
      </c>
      <c r="G661" s="12">
        <f t="shared" si="43"/>
        <v>10</v>
      </c>
    </row>
    <row r="662" spans="2:7">
      <c r="B662" s="1">
        <f t="shared" si="40"/>
        <v>3295</v>
      </c>
      <c r="C662" s="23">
        <v>3300</v>
      </c>
      <c r="D662" s="1">
        <f t="shared" si="41"/>
        <v>3300</v>
      </c>
      <c r="E662" s="1">
        <f>COUNTIF(Donnees_SIG!G:G,Classes_detaillees!D662)</f>
        <v>0</v>
      </c>
      <c r="F662" s="12">
        <f t="shared" si="42"/>
        <v>10</v>
      </c>
      <c r="G662" s="12">
        <f t="shared" si="43"/>
        <v>10</v>
      </c>
    </row>
    <row r="663" spans="2:7">
      <c r="B663" s="1">
        <f t="shared" si="40"/>
        <v>3300</v>
      </c>
      <c r="C663" s="23">
        <v>3305</v>
      </c>
      <c r="D663" s="1">
        <f t="shared" si="41"/>
        <v>3305</v>
      </c>
      <c r="E663" s="1">
        <f>COUNTIF(Donnees_SIG!G:G,Classes_detaillees!D663)</f>
        <v>0</v>
      </c>
      <c r="F663" s="12">
        <f t="shared" si="42"/>
        <v>10</v>
      </c>
      <c r="G663" s="12">
        <f t="shared" si="43"/>
        <v>10</v>
      </c>
    </row>
    <row r="664" spans="2:7">
      <c r="B664" s="1">
        <f t="shared" si="40"/>
        <v>3305</v>
      </c>
      <c r="C664" s="23">
        <v>3310</v>
      </c>
      <c r="D664" s="1">
        <f t="shared" si="41"/>
        <v>3310</v>
      </c>
      <c r="E664" s="1">
        <f>COUNTIF(Donnees_SIG!G:G,Classes_detaillees!D664)</f>
        <v>0</v>
      </c>
      <c r="F664" s="12">
        <f t="shared" si="42"/>
        <v>10</v>
      </c>
      <c r="G664" s="12">
        <f t="shared" si="43"/>
        <v>10</v>
      </c>
    </row>
    <row r="665" spans="2:7">
      <c r="B665" s="1">
        <f t="shared" si="40"/>
        <v>3310</v>
      </c>
      <c r="C665" s="23">
        <v>3315</v>
      </c>
      <c r="D665" s="1">
        <f t="shared" si="41"/>
        <v>3315</v>
      </c>
      <c r="E665" s="1">
        <f>COUNTIF(Donnees_SIG!G:G,Classes_detaillees!D665)</f>
        <v>0</v>
      </c>
      <c r="F665" s="12">
        <f t="shared" si="42"/>
        <v>10</v>
      </c>
      <c r="G665" s="12">
        <f t="shared" si="43"/>
        <v>10</v>
      </c>
    </row>
    <row r="666" spans="2:7">
      <c r="B666" s="1">
        <f t="shared" si="40"/>
        <v>3315</v>
      </c>
      <c r="C666" s="23">
        <v>3320</v>
      </c>
      <c r="D666" s="1">
        <f t="shared" si="41"/>
        <v>3320</v>
      </c>
      <c r="E666" s="1">
        <f>COUNTIF(Donnees_SIG!G:G,Classes_detaillees!D666)</f>
        <v>0</v>
      </c>
      <c r="F666" s="12">
        <f t="shared" si="42"/>
        <v>10</v>
      </c>
      <c r="G666" s="12">
        <f t="shared" si="43"/>
        <v>10</v>
      </c>
    </row>
    <row r="667" spans="2:7">
      <c r="B667" s="1">
        <f t="shared" si="40"/>
        <v>3320</v>
      </c>
      <c r="C667" s="23">
        <v>3325</v>
      </c>
      <c r="D667" s="1">
        <f t="shared" si="41"/>
        <v>3325</v>
      </c>
      <c r="E667" s="1">
        <f>COUNTIF(Donnees_SIG!G:G,Classes_detaillees!D667)</f>
        <v>0</v>
      </c>
      <c r="F667" s="12">
        <f t="shared" si="42"/>
        <v>10</v>
      </c>
      <c r="G667" s="12">
        <f t="shared" si="43"/>
        <v>10</v>
      </c>
    </row>
    <row r="668" spans="2:7">
      <c r="B668" s="1">
        <f t="shared" si="40"/>
        <v>3325</v>
      </c>
      <c r="C668" s="23">
        <v>3330</v>
      </c>
      <c r="D668" s="1">
        <f t="shared" si="41"/>
        <v>3330</v>
      </c>
      <c r="E668" s="1">
        <f>COUNTIF(Donnees_SIG!G:G,Classes_detaillees!D668)</f>
        <v>0</v>
      </c>
      <c r="F668" s="12">
        <f t="shared" si="42"/>
        <v>10</v>
      </c>
      <c r="G668" s="12">
        <f t="shared" si="43"/>
        <v>10</v>
      </c>
    </row>
    <row r="669" spans="2:7">
      <c r="B669" s="1">
        <f t="shared" si="40"/>
        <v>3330</v>
      </c>
      <c r="C669" s="23">
        <v>3335</v>
      </c>
      <c r="D669" s="1">
        <f t="shared" si="41"/>
        <v>3335</v>
      </c>
      <c r="E669" s="1">
        <f>COUNTIF(Donnees_SIG!G:G,Classes_detaillees!D669)</f>
        <v>0</v>
      </c>
      <c r="F669" s="12">
        <f t="shared" si="42"/>
        <v>10</v>
      </c>
      <c r="G669" s="12">
        <f t="shared" si="43"/>
        <v>10</v>
      </c>
    </row>
    <row r="670" spans="2:7">
      <c r="B670" s="1">
        <f t="shared" si="40"/>
        <v>3335</v>
      </c>
      <c r="C670" s="23">
        <v>3340</v>
      </c>
      <c r="D670" s="1">
        <f t="shared" si="41"/>
        <v>3340</v>
      </c>
      <c r="E670" s="1">
        <f>COUNTIF(Donnees_SIG!G:G,Classes_detaillees!D670)</f>
        <v>0</v>
      </c>
      <c r="F670" s="12">
        <f t="shared" si="42"/>
        <v>10</v>
      </c>
      <c r="G670" s="12">
        <f t="shared" si="43"/>
        <v>10</v>
      </c>
    </row>
    <row r="671" spans="2:7">
      <c r="B671" s="1">
        <f t="shared" si="40"/>
        <v>3340</v>
      </c>
      <c r="C671" s="23">
        <v>3345</v>
      </c>
      <c r="D671" s="1">
        <f t="shared" si="41"/>
        <v>3345</v>
      </c>
      <c r="E671" s="1">
        <f>COUNTIF(Donnees_SIG!G:G,Classes_detaillees!D671)</f>
        <v>0</v>
      </c>
      <c r="F671" s="12">
        <f t="shared" si="42"/>
        <v>10</v>
      </c>
      <c r="G671" s="12">
        <f t="shared" si="43"/>
        <v>10</v>
      </c>
    </row>
    <row r="672" spans="2:7">
      <c r="B672" s="1">
        <f t="shared" si="40"/>
        <v>3345</v>
      </c>
      <c r="C672" s="23">
        <v>3350</v>
      </c>
      <c r="D672" s="1">
        <f t="shared" si="41"/>
        <v>3350</v>
      </c>
      <c r="E672" s="1">
        <f>COUNTIF(Donnees_SIG!G:G,Classes_detaillees!D672)</f>
        <v>0</v>
      </c>
      <c r="F672" s="12">
        <f t="shared" si="42"/>
        <v>10</v>
      </c>
      <c r="G672" s="12">
        <f t="shared" si="43"/>
        <v>10</v>
      </c>
    </row>
    <row r="673" spans="2:7">
      <c r="B673" s="1">
        <f t="shared" si="40"/>
        <v>3350</v>
      </c>
      <c r="C673" s="23">
        <v>3355</v>
      </c>
      <c r="D673" s="1">
        <f t="shared" si="41"/>
        <v>3355</v>
      </c>
      <c r="E673" s="1">
        <f>COUNTIF(Donnees_SIG!G:G,Classes_detaillees!D673)</f>
        <v>0</v>
      </c>
      <c r="F673" s="12">
        <f t="shared" si="42"/>
        <v>10</v>
      </c>
      <c r="G673" s="12">
        <f t="shared" si="43"/>
        <v>10</v>
      </c>
    </row>
    <row r="674" spans="2:7">
      <c r="B674" s="1">
        <f t="shared" si="40"/>
        <v>3355</v>
      </c>
      <c r="C674" s="23">
        <v>3360</v>
      </c>
      <c r="D674" s="1">
        <f t="shared" si="41"/>
        <v>3360</v>
      </c>
      <c r="E674" s="1">
        <f>COUNTIF(Donnees_SIG!G:G,Classes_detaillees!D674)</f>
        <v>0</v>
      </c>
      <c r="F674" s="12">
        <f t="shared" si="42"/>
        <v>10</v>
      </c>
      <c r="G674" s="12">
        <f t="shared" si="43"/>
        <v>10</v>
      </c>
    </row>
    <row r="675" spans="2:7">
      <c r="B675" s="1">
        <f t="shared" si="40"/>
        <v>3360</v>
      </c>
      <c r="C675" s="23">
        <v>3365</v>
      </c>
      <c r="D675" s="1">
        <f t="shared" si="41"/>
        <v>3365</v>
      </c>
      <c r="E675" s="1">
        <f>COUNTIF(Donnees_SIG!G:G,Classes_detaillees!D675)</f>
        <v>0</v>
      </c>
      <c r="F675" s="12">
        <f t="shared" si="42"/>
        <v>10</v>
      </c>
      <c r="G675" s="12">
        <f t="shared" si="43"/>
        <v>10</v>
      </c>
    </row>
  </sheetData>
  <autoFilter ref="B2:F66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B1:Z37"/>
  <sheetViews>
    <sheetView showGridLines="0" tabSelected="1" zoomScale="78" zoomScaleNormal="78" workbookViewId="0">
      <selection activeCell="P13" sqref="P13"/>
    </sheetView>
  </sheetViews>
  <sheetFormatPr defaultColWidth="11.42578125" defaultRowHeight="12.75"/>
  <cols>
    <col min="8" max="8" width="9.42578125" bestFit="1" customWidth="1"/>
  </cols>
  <sheetData>
    <row r="1" spans="2:21">
      <c r="B1">
        <f>COLUMN()-1</f>
        <v>1</v>
      </c>
      <c r="C1">
        <f t="shared" ref="C1:G1" si="0">COLUMN()-1</f>
        <v>2</v>
      </c>
      <c r="D1">
        <f t="shared" si="0"/>
        <v>3</v>
      </c>
      <c r="E1">
        <f t="shared" si="0"/>
        <v>4</v>
      </c>
      <c r="F1">
        <f t="shared" si="0"/>
        <v>5</v>
      </c>
      <c r="G1">
        <f t="shared" si="0"/>
        <v>6</v>
      </c>
      <c r="H1" s="1">
        <v>7</v>
      </c>
      <c r="J1" s="2"/>
      <c r="K1" s="2"/>
      <c r="L1" s="2"/>
      <c r="U1" s="2" t="s">
        <v>29</v>
      </c>
    </row>
    <row r="2" spans="2:21" s="4" customFormat="1" ht="38.25"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40" t="s">
        <v>30</v>
      </c>
      <c r="H2" s="5" t="s">
        <v>34</v>
      </c>
      <c r="J2" s="43"/>
      <c r="K2" s="20" t="s">
        <v>35</v>
      </c>
      <c r="L2" s="43"/>
      <c r="M2" s="37"/>
      <c r="N2" s="5" t="s">
        <v>36</v>
      </c>
    </row>
    <row r="3" spans="2:21" s="4" customFormat="1">
      <c r="B3" s="3">
        <v>0</v>
      </c>
      <c r="C3" s="24">
        <v>5</v>
      </c>
      <c r="D3" s="8">
        <f t="shared" ref="D3:D7" si="1">C3</f>
        <v>5</v>
      </c>
      <c r="E3" s="8">
        <f>_xlfn.IFNA(VLOOKUP(D3,Classes_detaillees!D:G,4,FALSE),"")</f>
        <v>0</v>
      </c>
      <c r="F3" s="8">
        <f>_xlfn.IFNA(VLOOKUP(D3,Classes_detaillees!D:G,3,FALSE),"")</f>
        <v>0</v>
      </c>
      <c r="G3" s="41">
        <f>IFERROR(AVERAGE(E3:F3),"")</f>
        <v>0</v>
      </c>
      <c r="H3" s="12">
        <v>0</v>
      </c>
      <c r="J3" s="38"/>
      <c r="K3" s="12">
        <f>$W$30*D3^3+$W$31*D3^2+$W$32*D3+$W$33</f>
        <v>-0.14070000000000005</v>
      </c>
      <c r="L3" s="38"/>
      <c r="M3" s="38"/>
      <c r="N3" s="39"/>
    </row>
    <row r="4" spans="2:21" s="4" customFormat="1">
      <c r="B4" s="8">
        <f>C3</f>
        <v>5</v>
      </c>
      <c r="C4" s="47">
        <v>10</v>
      </c>
      <c r="D4" s="8">
        <f t="shared" si="1"/>
        <v>10</v>
      </c>
      <c r="E4" s="8">
        <f>_xlfn.IFNA(VLOOKUP(D4,Classes_detaillees!D:G,4,FALSE),"")</f>
        <v>0</v>
      </c>
      <c r="F4" s="8">
        <f>_xlfn.IFNA(VLOOKUP(D4,Classes_detaillees!D:G,3,FALSE),"")</f>
        <v>1</v>
      </c>
      <c r="G4" s="41">
        <f t="shared" ref="G4:G11" si="2">IFERROR(AVERAGE(E4:F4),"")</f>
        <v>0.5</v>
      </c>
      <c r="H4" s="12">
        <v>0</v>
      </c>
      <c r="J4" s="38"/>
      <c r="K4" s="12">
        <f>$W$30*D4^3+$W$31*D4^2+$W$32*D4+$W$33</f>
        <v>0.29129999999999989</v>
      </c>
      <c r="L4" s="38"/>
      <c r="M4" s="38"/>
      <c r="N4" s="39"/>
    </row>
    <row r="5" spans="2:21">
      <c r="B5" s="8">
        <v>10</v>
      </c>
      <c r="C5" s="21">
        <f>Classes_detaillees!K23</f>
        <v>15</v>
      </c>
      <c r="D5" s="8">
        <f t="shared" si="1"/>
        <v>15</v>
      </c>
      <c r="E5" s="8">
        <f>_xlfn.IFNA(VLOOKUP(D5,Classes_detaillees!D:G,4,FALSE),"")</f>
        <v>1</v>
      </c>
      <c r="F5" s="8">
        <f>_xlfn.IFNA(VLOOKUP(D5,Classes_detaillees!D:G,3,FALSE),"")</f>
        <v>2</v>
      </c>
      <c r="G5" s="41">
        <f t="shared" si="2"/>
        <v>1.5</v>
      </c>
      <c r="H5" s="12">
        <v>1</v>
      </c>
      <c r="J5" s="38"/>
      <c r="K5" s="12">
        <f>$W$30*D5^3+$W$31*D5^2+$W$32*D5+$W$33</f>
        <v>0.80330000000000013</v>
      </c>
      <c r="L5" s="38"/>
      <c r="M5" s="38"/>
      <c r="N5" s="39"/>
      <c r="T5" s="27">
        <f>VLOOKUP(C6,Classes_detaillees!D:E,2,FALSE)</f>
        <v>225</v>
      </c>
      <c r="U5" s="27">
        <f>T5</f>
        <v>225</v>
      </c>
    </row>
    <row r="6" spans="2:21">
      <c r="B6" s="8">
        <f>C5</f>
        <v>15</v>
      </c>
      <c r="C6" s="46">
        <f>Classes_detaillees!K24</f>
        <v>30</v>
      </c>
      <c r="D6" s="8">
        <f t="shared" si="1"/>
        <v>30</v>
      </c>
      <c r="E6" s="8">
        <f>_xlfn.IFNA(VLOOKUP(D6,Classes_detaillees!D:G,4,FALSE),"")</f>
        <v>3</v>
      </c>
      <c r="F6" s="8">
        <f>_xlfn.IFNA(VLOOKUP(D6,Classes_detaillees!D:G,3,FALSE),"")</f>
        <v>4</v>
      </c>
      <c r="G6" s="41">
        <f t="shared" si="2"/>
        <v>3.5</v>
      </c>
      <c r="H6" s="12">
        <v>2</v>
      </c>
      <c r="J6" s="38"/>
      <c r="K6" s="12">
        <f t="shared" ref="K6:K10" si="3">$W$30*D6^3+$W$31*D6^2+$W$32*D6+$W$33</f>
        <v>2.6693000000000002</v>
      </c>
      <c r="L6" s="38"/>
      <c r="M6" s="38"/>
      <c r="N6" s="39"/>
      <c r="T6" s="27">
        <f>VLOOKUP(C7,Classes_detaillees!D:E,2,FALSE)</f>
        <v>219</v>
      </c>
      <c r="U6" s="27">
        <f t="shared" ref="U6:U10" si="4">T6</f>
        <v>219</v>
      </c>
    </row>
    <row r="7" spans="2:21">
      <c r="B7" s="8">
        <f>C6</f>
        <v>30</v>
      </c>
      <c r="C7" s="24">
        <v>35</v>
      </c>
      <c r="D7" s="8">
        <f t="shared" si="1"/>
        <v>35</v>
      </c>
      <c r="E7" s="8">
        <f>_xlfn.IFNA(VLOOKUP(D7,Classes_detaillees!D:G,4,FALSE),"")</f>
        <v>4</v>
      </c>
      <c r="F7" s="8">
        <f>_xlfn.IFNA(VLOOKUP(D7,Classes_detaillees!D:G,3,FALSE),"")</f>
        <v>5</v>
      </c>
      <c r="G7" s="41">
        <f t="shared" si="2"/>
        <v>4.5</v>
      </c>
      <c r="H7" s="12">
        <v>4</v>
      </c>
      <c r="J7" s="38"/>
      <c r="K7" s="12">
        <f>$W$30*D7^3+$W$31*D7^2+$W$32*D7+$W$33</f>
        <v>3.3513000000000006</v>
      </c>
      <c r="L7" s="38"/>
      <c r="M7" s="38"/>
      <c r="N7" s="39"/>
      <c r="T7" s="27">
        <f>VLOOKUP(C8,Classes_detaillees!D:E,2,FALSE)</f>
        <v>242</v>
      </c>
      <c r="U7" s="27">
        <f t="shared" si="4"/>
        <v>242</v>
      </c>
    </row>
    <row r="8" spans="2:21">
      <c r="B8" s="8">
        <f t="shared" ref="B8:B12" si="5">C7</f>
        <v>35</v>
      </c>
      <c r="C8" s="24">
        <v>40</v>
      </c>
      <c r="D8" s="8">
        <f>C8</f>
        <v>40</v>
      </c>
      <c r="E8" s="8">
        <f>_xlfn.IFNA(VLOOKUP(D8,Classes_detaillees!D:G,4,FALSE),"")</f>
        <v>5</v>
      </c>
      <c r="F8" s="8">
        <f>_xlfn.IFNA(VLOOKUP(D8,Classes_detaillees!D:G,3,FALSE),"")</f>
        <v>6</v>
      </c>
      <c r="G8" s="41">
        <f t="shared" si="2"/>
        <v>5.5</v>
      </c>
      <c r="H8" s="12">
        <v>4</v>
      </c>
      <c r="J8" s="38"/>
      <c r="K8" s="12">
        <f t="shared" si="3"/>
        <v>4.0382999999999996</v>
      </c>
      <c r="L8" s="38"/>
      <c r="M8" s="38"/>
      <c r="N8" s="39"/>
      <c r="T8" s="27">
        <f>VLOOKUP(C9,Classes_detaillees!D:E,2,FALSE)</f>
        <v>235</v>
      </c>
      <c r="U8" s="27">
        <f t="shared" si="4"/>
        <v>235</v>
      </c>
    </row>
    <row r="9" spans="2:21">
      <c r="B9" s="8">
        <f t="shared" si="5"/>
        <v>40</v>
      </c>
      <c r="C9" s="24">
        <v>50</v>
      </c>
      <c r="D9" s="8">
        <f t="shared" ref="D9:D12" si="6">C9</f>
        <v>50</v>
      </c>
      <c r="E9" s="8">
        <f>_xlfn.IFNA(VLOOKUP(D9,Classes_detaillees!D:G,4,FALSE),"")</f>
        <v>6</v>
      </c>
      <c r="F9" s="8">
        <f>_xlfn.IFNA(VLOOKUP(D9,Classes_detaillees!D:G,3,FALSE),"")</f>
        <v>7</v>
      </c>
      <c r="G9" s="41">
        <f t="shared" si="2"/>
        <v>6.5</v>
      </c>
      <c r="H9" s="12">
        <v>5</v>
      </c>
      <c r="J9" s="38"/>
      <c r="K9" s="12">
        <f t="shared" si="3"/>
        <v>5.3673000000000002</v>
      </c>
      <c r="L9" s="38"/>
      <c r="M9" s="38"/>
      <c r="N9" s="39"/>
      <c r="T9" s="27">
        <f>VLOOKUP(C10,Classes_detaillees!D:E,2,FALSE)</f>
        <v>287</v>
      </c>
      <c r="U9" s="27">
        <f t="shared" si="4"/>
        <v>287</v>
      </c>
    </row>
    <row r="10" spans="2:21">
      <c r="B10" s="8">
        <f t="shared" si="5"/>
        <v>50</v>
      </c>
      <c r="C10" s="24">
        <v>60</v>
      </c>
      <c r="D10" s="8">
        <f t="shared" si="6"/>
        <v>60</v>
      </c>
      <c r="E10" s="8">
        <f>_xlfn.IFNA(VLOOKUP(D10,Classes_detaillees!D:G,4,FALSE),"")</f>
        <v>8</v>
      </c>
      <c r="F10" s="8">
        <f>_xlfn.IFNA(VLOOKUP(D10,Classes_detaillees!D:G,3,FALSE),"")</f>
        <v>9</v>
      </c>
      <c r="G10" s="41">
        <f>IFERROR(AVERAGE(E10:F10),"")</f>
        <v>8.5</v>
      </c>
      <c r="H10" s="12">
        <v>6</v>
      </c>
      <c r="J10" s="38"/>
      <c r="K10" s="12">
        <f t="shared" si="3"/>
        <v>6.5363000000000007</v>
      </c>
      <c r="L10" s="38"/>
      <c r="M10" s="38"/>
      <c r="N10" s="39"/>
      <c r="T10" s="27">
        <f>VLOOKUP(C11,Classes_detaillees!D:E,2,FALSE)</f>
        <v>223</v>
      </c>
      <c r="U10" s="27">
        <f t="shared" si="4"/>
        <v>223</v>
      </c>
    </row>
    <row r="11" spans="2:21">
      <c r="B11" s="8">
        <f t="shared" si="5"/>
        <v>60</v>
      </c>
      <c r="C11" s="24">
        <v>70</v>
      </c>
      <c r="D11" s="8">
        <f t="shared" si="6"/>
        <v>70</v>
      </c>
      <c r="E11" s="8">
        <f>_xlfn.IFNA(VLOOKUP(D11,Classes_detaillees!D:G,4,FALSE),"")</f>
        <v>10</v>
      </c>
      <c r="F11" s="8">
        <f>_xlfn.IFNA(VLOOKUP(D11,Classes_detaillees!D:G,3,FALSE),"")</f>
        <v>10</v>
      </c>
      <c r="G11" s="41">
        <f t="shared" si="2"/>
        <v>10</v>
      </c>
      <c r="H11" s="8">
        <v>7</v>
      </c>
      <c r="J11" s="38"/>
      <c r="K11" s="12">
        <f>$W$30*D11^3+$W$31*D11^2+$W$32*D11+$W$33</f>
        <v>7.4253</v>
      </c>
      <c r="L11" s="38"/>
      <c r="M11" s="38"/>
      <c r="N11" s="39"/>
      <c r="T11" s="1">
        <v>0</v>
      </c>
      <c r="U11" s="1">
        <v>180</v>
      </c>
    </row>
    <row r="12" spans="2:21">
      <c r="B12" s="8">
        <f t="shared" si="5"/>
        <v>70</v>
      </c>
      <c r="C12" s="24">
        <v>80</v>
      </c>
      <c r="D12" s="8">
        <f t="shared" si="6"/>
        <v>80</v>
      </c>
      <c r="E12" s="8"/>
      <c r="F12" s="8"/>
      <c r="G12" s="41"/>
      <c r="H12" s="8">
        <v>7</v>
      </c>
      <c r="J12" s="38"/>
      <c r="K12" s="12"/>
      <c r="L12" s="38"/>
      <c r="M12" s="38"/>
      <c r="N12" s="39"/>
    </row>
    <row r="13" spans="2:21">
      <c r="B13" s="8"/>
      <c r="C13" s="24"/>
      <c r="D13" s="8"/>
      <c r="E13" s="8"/>
      <c r="F13" s="8"/>
      <c r="G13" s="41"/>
      <c r="H13" s="8"/>
      <c r="J13" s="38"/>
      <c r="L13" s="38"/>
      <c r="M13" s="38"/>
      <c r="N13" s="39"/>
      <c r="T13" s="26"/>
      <c r="U13" s="26"/>
    </row>
    <row r="14" spans="2:21">
      <c r="B14" s="8"/>
      <c r="C14" s="24"/>
      <c r="D14" s="8"/>
      <c r="E14" s="8"/>
      <c r="F14" s="8"/>
      <c r="G14" s="41"/>
      <c r="H14" s="8"/>
      <c r="J14" s="38"/>
      <c r="K14" s="38"/>
      <c r="L14" s="38"/>
      <c r="M14" s="38"/>
      <c r="N14" s="39"/>
    </row>
    <row r="15" spans="2:21">
      <c r="B15" s="8"/>
      <c r="C15" s="24"/>
      <c r="D15" s="8"/>
      <c r="E15" s="8"/>
      <c r="F15" s="8"/>
      <c r="G15" s="41"/>
      <c r="H15" s="8"/>
      <c r="J15" s="38"/>
      <c r="K15" s="38"/>
      <c r="L15" s="38"/>
      <c r="M15" s="38"/>
      <c r="N15" s="39"/>
    </row>
    <row r="16" spans="2:21">
      <c r="B16" s="6"/>
      <c r="C16" s="6"/>
      <c r="D16" s="6"/>
      <c r="E16" s="6"/>
      <c r="F16" s="6"/>
      <c r="G16" s="42"/>
      <c r="H16" s="6"/>
      <c r="J16" s="38"/>
      <c r="K16" s="38"/>
      <c r="L16" s="38"/>
      <c r="M16" s="38"/>
      <c r="N16">
        <v>34251</v>
      </c>
    </row>
    <row r="17" spans="9:26">
      <c r="I17" s="19"/>
      <c r="J17" s="44"/>
      <c r="K17" s="45"/>
      <c r="L17" s="45"/>
      <c r="M17" s="44"/>
      <c r="N17" s="39"/>
    </row>
    <row r="19" spans="9:26">
      <c r="L19" s="20"/>
      <c r="N19" s="18"/>
    </row>
    <row r="30" spans="9:26">
      <c r="V30" t="s">
        <v>14</v>
      </c>
      <c r="W30" s="31">
        <v>-2.0000000000000002E-5</v>
      </c>
      <c r="Y30">
        <f>MAX(D:D)</f>
        <v>80</v>
      </c>
    </row>
    <row r="31" spans="9:26">
      <c r="V31" t="s">
        <v>15</v>
      </c>
      <c r="W31">
        <v>2.2000000000000001E-3</v>
      </c>
      <c r="Y31" s="32">
        <f>W30*Y30^Z31</f>
        <v>-10.24</v>
      </c>
      <c r="Z31">
        <v>3</v>
      </c>
    </row>
    <row r="32" spans="9:26">
      <c r="V32" t="s">
        <v>16</v>
      </c>
      <c r="W32">
        <v>5.6899999999999999E-2</v>
      </c>
      <c r="Y32" s="32">
        <f>W31*Y30^Z32</f>
        <v>14.08</v>
      </c>
      <c r="Z32">
        <v>2</v>
      </c>
    </row>
    <row r="33" spans="22:26">
      <c r="V33" t="s">
        <v>31</v>
      </c>
      <c r="W33">
        <v>-0.47770000000000001</v>
      </c>
      <c r="Y33" s="32">
        <f>W32*Y30^Z33</f>
        <v>4.5519999999999996</v>
      </c>
      <c r="Z33">
        <v>1</v>
      </c>
    </row>
    <row r="34" spans="22:26">
      <c r="Y34" s="32">
        <f>W33</f>
        <v>-0.47770000000000001</v>
      </c>
    </row>
    <row r="35" spans="22:26">
      <c r="V35" t="s">
        <v>32</v>
      </c>
      <c r="W35" s="17">
        <f>SUM(Donnees_SIG!K:K)</f>
        <v>33253.081265311834</v>
      </c>
    </row>
    <row r="36" spans="22:26">
      <c r="V36" t="s">
        <v>33</v>
      </c>
      <c r="W36" s="17">
        <f>N16</f>
        <v>34251</v>
      </c>
      <c r="Y36" s="33">
        <f>Y31+Y32+Y33+Y34</f>
        <v>7.914299999999999</v>
      </c>
    </row>
    <row r="37" spans="22:26">
      <c r="W37" s="34">
        <f>(W35-W36)/AVERAGE(W35:W36)</f>
        <v>-2.9566174844037601E-2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Donnees_SIG</vt:lpstr>
      <vt:lpstr>Classes_detaillees</vt:lpstr>
      <vt:lpstr>Classes_finales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OPTA</cp:lastModifiedBy>
  <cp:revision>0</cp:revision>
  <dcterms:created xsi:type="dcterms:W3CDTF">2024-12-16T14:16:07Z</dcterms:created>
  <dcterms:modified xsi:type="dcterms:W3CDTF">2026-09-10T08:36:51Z</dcterms:modified>
</cp:coreProperties>
</file>