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MIT work/EMPIRE code/Data handler/north_sea/"/>
    </mc:Choice>
  </mc:AlternateContent>
  <xr:revisionPtr revIDLastSave="0" documentId="13_ncr:1_{21B9AA2B-ADAA-FD49-8949-4379361CE85F}" xr6:coauthVersionLast="47" xr6:coauthVersionMax="47" xr10:uidLastSave="{00000000-0000-0000-0000-000000000000}"/>
  <bookViews>
    <workbookView xWindow="0" yWindow="500" windowWidth="33600" windowHeight="19360" xr2:uid="{8E779234-E1E1-594B-828C-ABBECF322D3F}"/>
  </bookViews>
  <sheets>
    <sheet name="CO2SequestrationNodes" sheetId="18" r:id="rId1"/>
    <sheet name="StorageSiteCapitalCost" sheetId="13" r:id="rId2"/>
    <sheet name="StorageSiteFixedOMCost" sheetId="14" r:id="rId3"/>
    <sheet name="PipelineCapitalCost" sheetId="1" r:id="rId4"/>
    <sheet name="PipelineFixedOM" sheetId="2" r:id="rId5"/>
    <sheet name="PipelineCapacity" sheetId="3" r:id="rId6"/>
    <sheet name="PipelineElectricityUsage" sheetId="4" r:id="rId7"/>
    <sheet name="LiquefierCapitalCost" sheetId="5" r:id="rId8"/>
    <sheet name="LiquefierFixedOMCost" sheetId="6" r:id="rId9"/>
    <sheet name="LiquefierElectricityUse" sheetId="7" r:id="rId10"/>
    <sheet name="LiquidStorageCapitalCost" sheetId="8" r:id="rId11"/>
    <sheet name="LiquidStorageFixedOM" sheetId="9" r:id="rId12"/>
    <sheet name="LiquidShipCapitalCost" sheetId="10" r:id="rId13"/>
    <sheet name="LiquidShipFixedOM" sheetId="11" r:id="rId14"/>
    <sheet name="LiquidShipVariableCost" sheetId="16" r:id="rId15"/>
    <sheet name="LiquidShipCapacity" sheetId="12" r:id="rId16"/>
    <sheet name="LiquidShipLifetime" sheetId="15" r:id="rId17"/>
    <sheet name="LiquidShipLoadingDischargeTime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A4" i="11" l="1"/>
  <c r="A4" i="9"/>
  <c r="A4" i="6"/>
  <c r="B7" i="2" l="1"/>
  <c r="B5" i="1"/>
  <c r="B5" i="2" s="1"/>
  <c r="B6" i="2"/>
  <c r="B4" i="1"/>
  <c r="B4" i="2" s="1"/>
</calcChain>
</file>

<file path=xl/sharedStrings.xml><?xml version="1.0" encoding="utf-8"?>
<sst xmlns="http://schemas.openxmlformats.org/spreadsheetml/2006/main" count="77" uniqueCount="45">
  <si>
    <t xml:space="preserve">Source: "The Costs of CO2 Transport: Post-demonstration CCS in the EU" (2011), Zero Emissions Platform </t>
  </si>
  <si>
    <t>PipelineType</t>
  </si>
  <si>
    <t>Capital cost</t>
  </si>
  <si>
    <t>MediumOnshore</t>
  </si>
  <si>
    <t>LargeOnshore</t>
  </si>
  <si>
    <t>MediumOffshore</t>
  </si>
  <si>
    <t>LargeOffshore</t>
  </si>
  <si>
    <t>Description: Capital cost of CO2 pipelines (euro/km)</t>
  </si>
  <si>
    <t>O&amp;M Cost</t>
  </si>
  <si>
    <t>Source: Assumed 5% of CAPEX</t>
  </si>
  <si>
    <t>Description: O&amp;M cost hydrogen pipelines (€/(km)) (default 999999)</t>
  </si>
  <si>
    <t>Capacity</t>
  </si>
  <si>
    <t>Description: Pipeline capacity (tons/hr) (default 999999)</t>
  </si>
  <si>
    <t>Description: Compressor power usage (MWh / ton CO2)</t>
  </si>
  <si>
    <t>Power usage</t>
  </si>
  <si>
    <t>CapitalCost</t>
  </si>
  <si>
    <t>Description: Capital cost of liquefier (euro/ton/hr)</t>
  </si>
  <si>
    <t>Source: Shipping CO2 – UK Cost Estimation Study (2018), Element Energy</t>
  </si>
  <si>
    <t>Source: Assume 10% of capital cost</t>
  </si>
  <si>
    <t>FixedOM</t>
  </si>
  <si>
    <t>Description: Fixed O&amp;M cost of liquefier (euro/ton/hr)</t>
  </si>
  <si>
    <t>Description: Electricity use of liquefier (MWh/ton)</t>
  </si>
  <si>
    <t>ElectricityUse</t>
  </si>
  <si>
    <t>Description: Capital cost of liquid CO2 storage (euro/ton)</t>
  </si>
  <si>
    <t>Source: Assumed 5%</t>
  </si>
  <si>
    <t>Description: Fixed annual OM cost of liquid CO2 storage (euro/ton)</t>
  </si>
  <si>
    <t>Description: Fixed cost of liquid CO2 ship (euro)</t>
  </si>
  <si>
    <t>FixedOMCost</t>
  </si>
  <si>
    <t>Description: Fixed OM cost of liquid CO2 ship (euro/yr)</t>
  </si>
  <si>
    <t>Description: Capacity of liquid CO2 ship (tons)</t>
  </si>
  <si>
    <t>Node</t>
  </si>
  <si>
    <t>Norway</t>
  </si>
  <si>
    <t>Source: "Study on the Import of Liquid Renewable Energy: Technology Cost Assessment" (2020), DNV GL, cost for depleted field on the NCS used</t>
  </si>
  <si>
    <t>Site_Development_Cost_euro/(t/hr)</t>
  </si>
  <si>
    <t>Field_Fixed_OM_Cost_euro/(t/hr)</t>
  </si>
  <si>
    <t>Description: Fixed annual O&amp;M cost for CCS facility (euro / (t/hr)), default = 999999999</t>
  </si>
  <si>
    <t>Description: Cost of developing CCS facility (euro / (t/hr)), default = 999999999</t>
  </si>
  <si>
    <t>Description: Lifetime of liquid CO2 transport shit (years)</t>
  </si>
  <si>
    <t>Lifetime [years]</t>
  </si>
  <si>
    <t>Description: Variable cost of shipping CO2 (euro/hr shipping)</t>
  </si>
  <si>
    <t>VarCost (euro/hr)</t>
  </si>
  <si>
    <t>Description: Discharge + loading + port entry times</t>
  </si>
  <si>
    <t>Loading, discharge and port entry time [hours]</t>
  </si>
  <si>
    <t>Source: Shipping CO2 – UK Cost Estimation Study (2018), Element Energy (values for 10 000 tons CO2 capacity)</t>
  </si>
  <si>
    <t>CO2SequestrationNodes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</si>
</sst>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6EAE-84E5-B74B-8086-982B106A0ADF}">
  <dimension ref="A1:A2"/>
  <sheetViews>
    <sheetView tabSelected="1" workbookViewId="0">
      <selection activeCell="A3" sqref="A3:A8"/>
    </sheetView>
  </sheetViews>
  <sheetFormatPr baseColWidth="10" defaultRowHeight="16" x14ac:dyDescent="0.2"/>
  <sheetData>
    <row r="1" spans="1:1" x14ac:dyDescent="0.2">
      <c r="A1" t="s">
        <v>44</v>
      </c>
    </row>
    <row r="2" spans="1:1" x14ac:dyDescent="0.2">
      <c r="A2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B8B-CE0C-B145-9F66-0C25B2B6E7DB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>
        <v>0.104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BE7D-DF33-1B47-B379-3E437FEBF6F5}">
  <dimension ref="A1:A4"/>
  <sheetViews>
    <sheetView workbookViewId="0"/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23</v>
      </c>
    </row>
    <row r="3" spans="1:1" x14ac:dyDescent="0.2">
      <c r="A3" t="s">
        <v>15</v>
      </c>
    </row>
    <row r="4" spans="1:1" x14ac:dyDescent="0.2">
      <c r="A4">
        <v>593.4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7C9A-CEA5-4C40-BCF7-38AE564D52CC}">
  <dimension ref="A1:A4"/>
  <sheetViews>
    <sheetView workbookViewId="0">
      <selection activeCell="A3" sqref="A1:A3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25</v>
      </c>
    </row>
    <row r="3" spans="1:1" x14ac:dyDescent="0.2">
      <c r="A3" t="s">
        <v>15</v>
      </c>
    </row>
    <row r="4" spans="1:1" x14ac:dyDescent="0.2">
      <c r="A4">
        <f>0.05*LiquidStorageCapitalCost!A4</f>
        <v>29.67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0345-86DE-9543-9B2C-BC33BFE868BC}">
  <dimension ref="A1:A4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43</v>
      </c>
    </row>
    <row r="2" spans="1:1" x14ac:dyDescent="0.2">
      <c r="A2" t="s">
        <v>26</v>
      </c>
    </row>
    <row r="3" spans="1:1" x14ac:dyDescent="0.2">
      <c r="A3" t="s">
        <v>15</v>
      </c>
    </row>
    <row r="4" spans="1:1" x14ac:dyDescent="0.2">
      <c r="A4">
        <v>32199999.999999996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2FB4-5A9D-8E4E-95C1-D6CA1603E773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28</v>
      </c>
    </row>
    <row r="3" spans="1:1" x14ac:dyDescent="0.2">
      <c r="A3" t="s">
        <v>27</v>
      </c>
    </row>
    <row r="4" spans="1:1" x14ac:dyDescent="0.2">
      <c r="A4">
        <f>0.05*LiquidShipCapitalCost!A4</f>
        <v>1610000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AA59-C12E-574F-A275-26F58E6A2087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s="1">
        <v>252.04166666666663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A88C-0EAF-0440-9C6D-16C14AC91BFF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29</v>
      </c>
    </row>
    <row r="3" spans="1:1" x14ac:dyDescent="0.2">
      <c r="A3" t="s">
        <v>11</v>
      </c>
    </row>
    <row r="4" spans="1:1" x14ac:dyDescent="0.2">
      <c r="A4">
        <v>10000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6D66-401C-974B-9201-193C422E50BB}">
  <dimension ref="A1:A4"/>
  <sheetViews>
    <sheetView workbookViewId="0">
      <selection sqref="A1:A4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24FA-99B6-A749-88C6-AE262CF98884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41</v>
      </c>
    </row>
    <row r="3" spans="1:1" x14ac:dyDescent="0.2">
      <c r="A3" t="s">
        <v>42</v>
      </c>
    </row>
    <row r="4" spans="1:1" x14ac:dyDescent="0.2">
      <c r="A4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67CB-058D-7B45-9528-8227CDA41647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32</v>
      </c>
    </row>
    <row r="2" spans="1:2" x14ac:dyDescent="0.2">
      <c r="A2" t="s">
        <v>36</v>
      </c>
    </row>
    <row r="3" spans="1:2" x14ac:dyDescent="0.2">
      <c r="A3" t="s">
        <v>30</v>
      </c>
      <c r="B3" t="s">
        <v>33</v>
      </c>
    </row>
    <row r="4" spans="1:2" x14ac:dyDescent="0.2">
      <c r="A4" t="s">
        <v>31</v>
      </c>
      <c r="B4">
        <v>652087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51EC-4AFD-6B43-A7D2-D9435FDC0972}">
  <dimension ref="A1:B4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32</v>
      </c>
    </row>
    <row r="2" spans="1:2" x14ac:dyDescent="0.2">
      <c r="A2" t="s">
        <v>35</v>
      </c>
    </row>
    <row r="3" spans="1:2" x14ac:dyDescent="0.2">
      <c r="A3" t="s">
        <v>30</v>
      </c>
      <c r="B3" t="s">
        <v>34</v>
      </c>
    </row>
    <row r="4" spans="1:2" x14ac:dyDescent="0.2">
      <c r="A4" t="s">
        <v>31</v>
      </c>
      <c r="B4">
        <v>8543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D34A-2FBA-044A-9EBD-BFC7ADBECC7F}">
  <dimension ref="A1:B7"/>
  <sheetViews>
    <sheetView workbookViewId="0">
      <selection activeCell="B7" sqref="B7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0</v>
      </c>
    </row>
    <row r="2" spans="1:2" x14ac:dyDescent="0.2">
      <c r="A2" t="s">
        <v>7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>
        <f>(160+90+250)*1000</f>
        <v>500000</v>
      </c>
    </row>
    <row r="5" spans="1:2" x14ac:dyDescent="0.2">
      <c r="A5" t="s">
        <v>4</v>
      </c>
      <c r="B5">
        <f>(700+200+210)*1000</f>
        <v>1110000</v>
      </c>
    </row>
    <row r="6" spans="1:2" x14ac:dyDescent="0.2">
      <c r="A6" t="s">
        <v>5</v>
      </c>
      <c r="B6">
        <f>(160+90+250 + (400-20)/2)*1000</f>
        <v>690000</v>
      </c>
    </row>
    <row r="7" spans="1:2" x14ac:dyDescent="0.2">
      <c r="A7" t="s">
        <v>6</v>
      </c>
      <c r="B7">
        <f>(700+200+210+(400-20)/2)*1000</f>
        <v>1300000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240F-EBFF-9C49-AA2D-504769705FB1}">
  <dimension ref="A1:B7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9</v>
      </c>
    </row>
    <row r="2" spans="1:2" x14ac:dyDescent="0.2">
      <c r="A2" t="s">
        <v>10</v>
      </c>
    </row>
    <row r="3" spans="1:2" x14ac:dyDescent="0.2">
      <c r="A3" t="s">
        <v>1</v>
      </c>
      <c r="B3" t="s">
        <v>8</v>
      </c>
    </row>
    <row r="4" spans="1:2" x14ac:dyDescent="0.2">
      <c r="A4" t="s">
        <v>3</v>
      </c>
      <c r="B4">
        <f>0.05*PipelineCapitalCost!B4</f>
        <v>25000</v>
      </c>
    </row>
    <row r="5" spans="1:2" x14ac:dyDescent="0.2">
      <c r="A5" t="s">
        <v>4</v>
      </c>
      <c r="B5">
        <f>0.05*PipelineCapitalCost!B5</f>
        <v>55500</v>
      </c>
    </row>
    <row r="6" spans="1:2" x14ac:dyDescent="0.2">
      <c r="A6" t="s">
        <v>5</v>
      </c>
      <c r="B6">
        <f>0.05*PipelineCapitalCost!B6</f>
        <v>34500</v>
      </c>
    </row>
    <row r="7" spans="1:2" x14ac:dyDescent="0.2">
      <c r="A7" t="s">
        <v>6</v>
      </c>
      <c r="B7">
        <f>0.05*PipelineCapitalCost!B7</f>
        <v>65000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7832-7704-824A-BB72-ECB6419A3C78}">
  <dimension ref="A1:B7"/>
  <sheetViews>
    <sheetView workbookViewId="0">
      <selection activeCell="S13" sqref="S1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12</v>
      </c>
    </row>
    <row r="3" spans="1:2" x14ac:dyDescent="0.2">
      <c r="A3" t="s">
        <v>1</v>
      </c>
      <c r="B3" t="s">
        <v>11</v>
      </c>
    </row>
    <row r="4" spans="1:2" x14ac:dyDescent="0.2">
      <c r="A4" t="s">
        <v>3</v>
      </c>
      <c r="B4">
        <v>285.38812785388126</v>
      </c>
    </row>
    <row r="5" spans="1:2" x14ac:dyDescent="0.2">
      <c r="A5" t="s">
        <v>4</v>
      </c>
      <c r="B5">
        <v>2283.1050228310501</v>
      </c>
    </row>
    <row r="6" spans="1:2" x14ac:dyDescent="0.2">
      <c r="A6" t="s">
        <v>5</v>
      </c>
      <c r="B6">
        <v>285.38812785388126</v>
      </c>
    </row>
    <row r="7" spans="1:2" x14ac:dyDescent="0.2">
      <c r="A7" t="s">
        <v>6</v>
      </c>
      <c r="B7">
        <v>2283.1050228310501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0A70-DD6B-4B40-A86F-AD1F38CBEF04}">
  <dimension ref="A1:B7"/>
  <sheetViews>
    <sheetView workbookViewId="0">
      <selection activeCell="A2" sqref="A2:A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13</v>
      </c>
    </row>
    <row r="3" spans="1:2" x14ac:dyDescent="0.2">
      <c r="A3" t="s">
        <v>1</v>
      </c>
      <c r="B3" t="s">
        <v>14</v>
      </c>
    </row>
    <row r="4" spans="1:2" x14ac:dyDescent="0.2">
      <c r="A4" t="s">
        <v>3</v>
      </c>
      <c r="B4">
        <v>2.4739999999999998E-2</v>
      </c>
    </row>
    <row r="5" spans="1:2" x14ac:dyDescent="0.2">
      <c r="A5" t="s">
        <v>4</v>
      </c>
      <c r="B5">
        <v>1.711E-2</v>
      </c>
    </row>
    <row r="6" spans="1:2" x14ac:dyDescent="0.2">
      <c r="A6" t="s">
        <v>5</v>
      </c>
      <c r="B6">
        <v>2.4739999999999998E-2</v>
      </c>
    </row>
    <row r="7" spans="1:2" x14ac:dyDescent="0.2">
      <c r="A7" t="s">
        <v>6</v>
      </c>
      <c r="B7">
        <v>1.711E-2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8E09-D6E4-D04E-9CF9-A6C08C37B0C0}">
  <dimension ref="A1:A4"/>
  <sheetViews>
    <sheetView workbookViewId="0">
      <selection activeCell="Q19" sqref="Q19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16</v>
      </c>
    </row>
    <row r="3" spans="1:1" x14ac:dyDescent="0.2">
      <c r="A3" t="s">
        <v>15</v>
      </c>
    </row>
    <row r="4" spans="1:1" x14ac:dyDescent="0.2">
      <c r="A4">
        <v>2.5599315068493148E-3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052E-ABA8-D046-B1CD-4B69A09BE3DB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20</v>
      </c>
    </row>
    <row r="3" spans="1:1" x14ac:dyDescent="0.2">
      <c r="A3" t="s">
        <v>19</v>
      </c>
    </row>
    <row r="4" spans="1:1" x14ac:dyDescent="0.2">
      <c r="A4">
        <f>0.1*LiquefierCapitalCost!A4</f>
        <v>2.5599315068493148E-4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CO2SequestrationNodes</vt:lpstr>
      <vt:lpstr>StorageSiteCapitalCost</vt:lpstr>
      <vt:lpstr>StorageSiteFixedOMCost</vt:lpstr>
      <vt:lpstr>PipelineCapitalCost</vt:lpstr>
      <vt:lpstr>PipelineFixedOM</vt:lpstr>
      <vt:lpstr>PipelineCapacity</vt:lpstr>
      <vt:lpstr>PipelineElectricityUsage</vt:lpstr>
      <vt:lpstr>LiquefierCapitalCost</vt:lpstr>
      <vt:lpstr>LiquefierFixedOMCost</vt:lpstr>
      <vt:lpstr>LiquefierElectricityUse</vt:lpstr>
      <vt:lpstr>LiquidStorageCapitalCost</vt:lpstr>
      <vt:lpstr>LiquidStorageFixedOM</vt:lpstr>
      <vt:lpstr>LiquidShipCapitalCost</vt:lpstr>
      <vt:lpstr>LiquidShipFixedOM</vt:lpstr>
      <vt:lpstr>LiquidShipVariableCost</vt:lpstr>
      <vt:lpstr>LiquidShipCapacity</vt:lpstr>
      <vt:lpstr>LiquidShipLifetime</vt:lpstr>
      <vt:lpstr>LiquidShipLoadingDischargeTime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2022-11-29T19:52:24Z</dcterms:created>
  <dcterms:modified xsi:type="dcterms:W3CDTF">2023-03-03T13:19:36Z</dcterms:modified>
</cp:coreProperties>
</file>