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gorand_ntnu_no/Documents/CleanExport PhD/Paper 3 - North Sea wind, natural gas, CO2/EMPIRE code/Data handler/north_sea/"/>
    </mc:Choice>
  </mc:AlternateContent>
  <xr:revisionPtr revIDLastSave="41" documentId="13_ncr:1_{7D11A978-46E9-DC43-AFBC-6D8E01739837}" xr6:coauthVersionLast="47" xr6:coauthVersionMax="47" xr10:uidLastSave="{3871BAF4-30E8-C34E-B6F2-F4BCE0D46BBE}"/>
  <bookViews>
    <workbookView xWindow="0" yWindow="2080" windowWidth="28800" windowHeight="15840" activeTab="2" xr2:uid="{00000000-000D-0000-FFFF-FFFF00000000}"/>
  </bookViews>
  <sheets>
    <sheet name="seasonScale" sheetId="1" r:id="rId1"/>
    <sheet name="CO2Cap" sheetId="2" r:id="rId2"/>
    <sheet name="CO2Price" sheetId="3" r:id="rId3"/>
  </sheets>
  <externalReferences>
    <externalReference r:id="rId4"/>
  </externalReferences>
  <definedNames>
    <definedName name="maxRegHydro">[1]Sheet1!$A$1:$D$3</definedName>
    <definedName name="nodeLostLoadCost">#REF!</definedName>
    <definedName name="seaScale">seasonScale!$A$3:$B$9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4" i="2"/>
  <c r="E11" i="2"/>
  <c r="E10" i="2"/>
  <c r="E9" i="2"/>
  <c r="E8" i="2"/>
  <c r="E7" i="2"/>
  <c r="E6" i="2"/>
  <c r="E5" i="2"/>
  <c r="B5" i="3"/>
  <c r="B6" i="3"/>
  <c r="B7" i="3"/>
  <c r="B8" i="3"/>
  <c r="B9" i="3"/>
  <c r="B4" i="3"/>
  <c r="B5" i="1"/>
  <c r="B6" i="1"/>
  <c r="B7" i="1"/>
  <c r="B4" i="1"/>
</calcChain>
</file>

<file path=xl/sharedStrings.xml><?xml version="1.0" encoding="utf-8"?>
<sst xmlns="http://schemas.openxmlformats.org/spreadsheetml/2006/main" count="21" uniqueCount="18">
  <si>
    <t>Season</t>
  </si>
  <si>
    <t>winter</t>
  </si>
  <si>
    <t>spring</t>
  </si>
  <si>
    <t>summer</t>
  </si>
  <si>
    <t>fall</t>
  </si>
  <si>
    <t>peak1</t>
  </si>
  <si>
    <t>peak2</t>
  </si>
  <si>
    <t>seasonScale</t>
  </si>
  <si>
    <t>Source: Assumed</t>
  </si>
  <si>
    <t>Description: The annual scaling of each representative season (one representative season repeats X times in one year)</t>
  </si>
  <si>
    <t>Period</t>
  </si>
  <si>
    <t>CO2price in euro per tCO2</t>
  </si>
  <si>
    <t>Description: Maximum allowed annual emissions for investment period</t>
  </si>
  <si>
    <t>Source: EC decarb reference scenario</t>
  </si>
  <si>
    <t>Description: Assumed price per CO2 from the EU ETS</t>
  </si>
  <si>
    <t>CO2Cap [in Mton CO2eq]</t>
  </si>
  <si>
    <t xml:space="preserve">Source: A Clean Planet for all A European strategic long-term vision for a prosperous, modern, competitive and climate neutral economy 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</si>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</sst>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CO2Cap!$B$4:$B$11</c:f>
              <c:numCache>
                <c:formatCode>General</c:formatCode>
                <c:ptCount val="8"/>
                <c:pt idx="0">
                  <c:v>1100</c:v>
                </c:pt>
                <c:pt idx="1">
                  <c:v>990</c:v>
                </c:pt>
                <c:pt idx="2">
                  <c:v>770</c:v>
                </c:pt>
                <c:pt idx="3">
                  <c:v>330</c:v>
                </c:pt>
                <c:pt idx="4">
                  <c:v>66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1-4C0F-9358-28DE1774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77327"/>
        <c:axId val="756441551"/>
      </c:lineChart>
      <c:catAx>
        <c:axId val="53987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56441551"/>
        <c:crosses val="autoZero"/>
        <c:auto val="1"/>
        <c:lblAlgn val="ctr"/>
        <c:lblOffset val="100"/>
        <c:noMultiLvlLbl val="0"/>
      </c:catAx>
      <c:valAx>
        <c:axId val="7564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3987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400842</xdr:colOff>
      <xdr:row>1</xdr:row>
      <xdr:rowOff>186531</xdr:rowOff>
    </xdr:from>
    <xdr:to>
      <xdr:col>12</xdr:col>
      <xdr:colOff>400842</xdr:colOff>
      <xdr:row>17</xdr:row>
      <xdr:rowOff>34131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4B59567-19E5-4ECB-9655-A631D2A0C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personal/stianbac_ntnu_no/Documents/EMPIRE/EMPIRE%20in%20Pyomo/EMPIRE_Pyomo_version_6/Stochas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Nodes</v>
          </cell>
          <cell r="B1" t="str">
            <v>Period</v>
          </cell>
          <cell r="C1" t="str">
            <v>Scenario</v>
          </cell>
          <cell r="D1" t="str">
            <v>maxRegHydroNode</v>
          </cell>
        </row>
        <row r="2">
          <cell r="A2" t="str">
            <v>N1</v>
          </cell>
          <cell r="B2">
            <v>1</v>
          </cell>
          <cell r="D2">
            <v>1000</v>
          </cell>
        </row>
        <row r="3">
          <cell r="A3" t="str">
            <v>N2</v>
          </cell>
          <cell r="B3">
            <v>1</v>
          </cell>
          <cell r="D3">
            <v>1000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4" sqref="B4:B7"/>
    </sheetView>
  </sheetViews>
  <sheetFormatPr baseColWidth="10" defaultColWidth="9" defaultRowHeight="15" x14ac:dyDescent="0.2"/>
  <cols>
    <col min="1" max="1" width="11.1640625" bestFit="1" customWidth="1"/>
    <col min="2" max="2" width="11.6640625" style="1" bestFit="1" customWidth="1"/>
  </cols>
  <sheetData>
    <row r="1" spans="1:2" x14ac:dyDescent="0.2">
      <c r="A1" t="s">
        <v>8</v>
      </c>
      <c r="B1"/>
    </row>
    <row r="2" spans="1:2" x14ac:dyDescent="0.2">
      <c r="A2" t="s">
        <v>9</v>
      </c>
      <c r="B2"/>
    </row>
    <row r="3" spans="1:2" x14ac:dyDescent="0.2">
      <c r="A3" t="s">
        <v>0</v>
      </c>
      <c r="B3" t="s">
        <v>7</v>
      </c>
    </row>
    <row r="4" spans="1:2" x14ac:dyDescent="0.2">
      <c r="A4" t="s">
        <v>1</v>
      </c>
      <c r="B4">
        <f>(8760-2*24)/(7*24*4)</f>
        <v>12.964285714285714</v>
      </c>
    </row>
    <row r="5" spans="1:2" x14ac:dyDescent="0.2">
      <c r="A5" t="s">
        <v>2</v>
      </c>
      <c r="B5">
        <f t="shared" ref="B5:B7" si="0">(8760-2*24)/(7*24*4)</f>
        <v>12.964285714285714</v>
      </c>
    </row>
    <row r="6" spans="1:2" x14ac:dyDescent="0.2">
      <c r="A6" t="s">
        <v>3</v>
      </c>
      <c r="B6">
        <f t="shared" si="0"/>
        <v>12.964285714285714</v>
      </c>
    </row>
    <row r="7" spans="1:2" x14ac:dyDescent="0.2">
      <c r="A7" t="s">
        <v>4</v>
      </c>
      <c r="B7">
        <f t="shared" si="0"/>
        <v>12.964285714285714</v>
      </c>
    </row>
    <row r="8" spans="1:2" x14ac:dyDescent="0.2">
      <c r="A8" t="s">
        <v>5</v>
      </c>
      <c r="B8">
        <v>1</v>
      </c>
    </row>
    <row r="9" spans="1:2" x14ac:dyDescent="0.2">
      <c r="A9" t="s">
        <v>6</v>
      </c>
      <c r="B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F7C0-A682-4EA7-BDB7-45A9075F127B}">
  <dimension ref="A1:E11"/>
  <sheetViews>
    <sheetView workbookViewId="0">
      <selection activeCell="D5" sqref="D5"/>
    </sheetView>
  </sheetViews>
  <sheetFormatPr baseColWidth="10" defaultRowHeight="15" x14ac:dyDescent="0.2"/>
  <cols>
    <col min="2" max="2" width="19.83203125" bestFit="1" customWidth="1"/>
  </cols>
  <sheetData>
    <row r="1" spans="1:5" x14ac:dyDescent="0.2">
      <c r="A1" t="s">
        <v>16</v>
      </c>
    </row>
    <row r="2" spans="1:5" x14ac:dyDescent="0.2">
      <c r="A2" t="s">
        <v>12</v>
      </c>
    </row>
    <row r="3" spans="1:5" x14ac:dyDescent="0.2">
      <c r="A3" t="s">
        <v>10</v>
      </c>
      <c r="B3" t="s">
        <v>15</v>
      </c>
      <c r="D3" t="s">
        <v>17</v>
      </c>
      <c r="E3" t="s">
        <v>15</v>
      </c>
    </row>
    <row r="4" spans="1:5" x14ac:dyDescent="0.2">
      <c r="A4">
        <v>1</v>
      </c>
      <c r="B4">
        <f>$D$4*E4</f>
        <v>1100</v>
      </c>
      <c r="D4">
        <v>1</v>
      </c>
      <c r="E4">
        <v>1100</v>
      </c>
    </row>
    <row r="5" spans="1:5" x14ac:dyDescent="0.2">
      <c r="A5">
        <v>2</v>
      </c>
      <c r="B5">
        <f t="shared" ref="B5:B9" si="0">$D$4*E5</f>
        <v>990</v>
      </c>
      <c r="E5">
        <f>E4*0.9</f>
        <v>990</v>
      </c>
    </row>
    <row r="6" spans="1:5" x14ac:dyDescent="0.2">
      <c r="A6">
        <v>3</v>
      </c>
      <c r="B6">
        <f t="shared" si="0"/>
        <v>770</v>
      </c>
      <c r="E6">
        <f>E4*0.7</f>
        <v>770</v>
      </c>
    </row>
    <row r="7" spans="1:5" x14ac:dyDescent="0.2">
      <c r="A7">
        <v>4</v>
      </c>
      <c r="B7">
        <f t="shared" si="0"/>
        <v>330</v>
      </c>
      <c r="E7">
        <f>E4*0.3</f>
        <v>330</v>
      </c>
    </row>
    <row r="8" spans="1:5" x14ac:dyDescent="0.2">
      <c r="A8">
        <v>5</v>
      </c>
      <c r="B8">
        <f t="shared" si="0"/>
        <v>66</v>
      </c>
      <c r="E8">
        <f>E4*0.06</f>
        <v>66</v>
      </c>
    </row>
    <row r="9" spans="1:5" x14ac:dyDescent="0.2">
      <c r="A9">
        <v>6</v>
      </c>
      <c r="B9">
        <f t="shared" si="0"/>
        <v>55</v>
      </c>
      <c r="E9">
        <f>E4*0.05</f>
        <v>55</v>
      </c>
    </row>
    <row r="10" spans="1:5" x14ac:dyDescent="0.2">
      <c r="E10">
        <f>E4*0.03</f>
        <v>33</v>
      </c>
    </row>
    <row r="11" spans="1:5" x14ac:dyDescent="0.2">
      <c r="E11">
        <f>E4*0.02</f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501C-AE0C-4566-9983-FDE215B0B709}">
  <dimension ref="A1:G11"/>
  <sheetViews>
    <sheetView tabSelected="1" zoomScale="79" workbookViewId="0">
      <selection activeCell="J35" sqref="J35"/>
    </sheetView>
  </sheetViews>
  <sheetFormatPr baseColWidth="10" defaultRowHeight="15" x14ac:dyDescent="0.2"/>
  <cols>
    <col min="2" max="2" width="21.5" bestFit="1" customWidth="1"/>
  </cols>
  <sheetData>
    <row r="1" spans="1:7" x14ac:dyDescent="0.2">
      <c r="A1" t="s">
        <v>13</v>
      </c>
    </row>
    <row r="2" spans="1:7" x14ac:dyDescent="0.2">
      <c r="A2" t="s">
        <v>14</v>
      </c>
    </row>
    <row r="3" spans="1:7" x14ac:dyDescent="0.2">
      <c r="A3" t="s">
        <v>10</v>
      </c>
      <c r="B3" t="s">
        <v>11</v>
      </c>
      <c r="G3" t="s">
        <v>17</v>
      </c>
    </row>
    <row r="4" spans="1:7" x14ac:dyDescent="0.2">
      <c r="A4">
        <v>1</v>
      </c>
      <c r="B4">
        <f>E4*$G$4</f>
        <v>14.285714285714283</v>
      </c>
      <c r="E4">
        <v>14.285714285714283</v>
      </c>
      <c r="G4">
        <v>1</v>
      </c>
    </row>
    <row r="5" spans="1:7" x14ac:dyDescent="0.2">
      <c r="A5">
        <v>2</v>
      </c>
      <c r="B5">
        <f t="shared" ref="B5:B9" si="0">E5*$G$4</f>
        <v>23.80952380952381</v>
      </c>
      <c r="E5">
        <v>23.80952380952381</v>
      </c>
    </row>
    <row r="6" spans="1:7" x14ac:dyDescent="0.2">
      <c r="A6">
        <v>3</v>
      </c>
      <c r="B6">
        <f t="shared" si="0"/>
        <v>39.999999999999993</v>
      </c>
      <c r="E6">
        <v>39.999999999999993</v>
      </c>
    </row>
    <row r="7" spans="1:7" x14ac:dyDescent="0.2">
      <c r="A7">
        <v>4</v>
      </c>
      <c r="B7">
        <f t="shared" si="0"/>
        <v>83.80952380952381</v>
      </c>
      <c r="E7">
        <v>83.80952380952381</v>
      </c>
    </row>
    <row r="8" spans="1:7" x14ac:dyDescent="0.2">
      <c r="A8">
        <v>5</v>
      </c>
      <c r="B8">
        <f t="shared" si="0"/>
        <v>152.38095238095238</v>
      </c>
      <c r="E8">
        <v>152.38095238095238</v>
      </c>
    </row>
    <row r="9" spans="1:7" x14ac:dyDescent="0.2">
      <c r="A9">
        <v>6</v>
      </c>
      <c r="B9">
        <f t="shared" si="0"/>
        <v>304.76190476190476</v>
      </c>
      <c r="E9">
        <v>304.76190476190476</v>
      </c>
    </row>
    <row r="10" spans="1:7" x14ac:dyDescent="0.2">
      <c r="E10">
        <v>523.80952380952374</v>
      </c>
    </row>
    <row r="11" spans="1:7" x14ac:dyDescent="0.2">
      <c r="E11">
        <v>523.80952380952374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seasonScale</vt:lpstr>
      <vt:lpstr>CO2Cap</vt:lpstr>
      <vt:lpstr>CO2Price</vt:lpstr>
      <vt:lpstr>seaScale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Goran Durakovic</cp:lastModifiedBy>
  <dcterms:created xsi:type="dcterms:W3CDTF">2018-02-20T13:57:25Z</dcterms:created>
  <dcterms:modified xsi:type="dcterms:W3CDTF">2022-11-30T21:09:31Z</dcterms:modified>
</cp:coreProperties>
</file>