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/>
  <mc:AlternateContent xmlns:mc="http://schemas.openxmlformats.org/markup-compatibility/2006">
    <mc:Choice Requires="x15">
      <x15ac:absPath xmlns:x15ac="http://schemas.microsoft.com/office/spreadsheetml/2010/11/ac" url="https://studntnu-my.sharepoint.com/personal/gorand_ntnu_no/Documents/CleanExport PhD/Paper 3 - North Sea wind, natural gas, CO2/EMPIRE code/Data handler/north_sea/"/>
    </mc:Choice>
  </mc:AlternateContent>
  <xr:revisionPtr revIDLastSave="825" documentId="13_ncr:1_{0E3D7808-184C-4CDA-BC72-8F2B39DC7259}" xr6:coauthVersionLast="47" xr6:coauthVersionMax="47" xr10:uidLastSave="{5ADDE544-A3EE-3D45-8A67-7AE9CBF53EDF}"/>
  <bookViews>
    <workbookView xWindow="0" yWindow="500" windowWidth="33600" windowHeight="19360" tabRatio="944" activeTab="6" xr2:uid="{00000000-000D-0000-FFFF-FFFF00000000}"/>
  </bookViews>
  <sheets>
    <sheet name="InitialPowerCapacity" sheetId="6" r:id="rId1"/>
    <sheet name="PowerCapitalCost" sheetId="17" r:id="rId2"/>
    <sheet name="PowerFixedOMCost" sheetId="18" r:id="rId3"/>
    <sheet name="PowerMaxBuiltCapacity" sheetId="8" r:id="rId4"/>
    <sheet name="EnergyCapitalCost" sheetId="19" r:id="rId5"/>
    <sheet name="EnergyFixedOMCost" sheetId="20" r:id="rId6"/>
    <sheet name="EnergyInitialCapacity" sheetId="5" r:id="rId7"/>
    <sheet name="EnergyMaxBuiltCapacity" sheetId="7" r:id="rId8"/>
    <sheet name="EnergyMaxInstalledCapacity" sheetId="9" r:id="rId9"/>
    <sheet name="PowerMaxInstalledCapacity" sheetId="10" r:id="rId10"/>
    <sheet name="StorageInitialEnergyLevel" sheetId="12" r:id="rId11"/>
    <sheet name="StorageChargeEff" sheetId="14" r:id="rId12"/>
    <sheet name="StorageDischargeEff" sheetId="15" r:id="rId13"/>
    <sheet name="StoragePowToEnergy" sheetId="16" r:id="rId14"/>
    <sheet name="StorageBleedEfficiency" sheetId="13" r:id="rId15"/>
    <sheet name="Lifetime" sheetId="21" r:id="rId16"/>
  </sheets>
  <externalReferences>
    <externalReference r:id="rId17"/>
  </externalReferences>
  <definedNames>
    <definedName name="_xlnm._FilterDatabase" localSheetId="6" hidden="1">EnergyInitialCapacity!$A$1:$D$35</definedName>
    <definedName name="_xlnm._FilterDatabase" localSheetId="7" hidden="1">EnergyMaxBuiltCapacity!$A$1:$D$13</definedName>
    <definedName name="_xlnm._FilterDatabase" localSheetId="8" hidden="1">EnergyMaxInstalledCapacity!$A$1:$C$13</definedName>
    <definedName name="_xlnm._FilterDatabase" localSheetId="0" hidden="1">InitialPowerCapacity!$A$1:$D$35</definedName>
    <definedName name="_xlnm._FilterDatabase" localSheetId="3" hidden="1">PowerMaxBuiltCapacity!$A$1:$D$13</definedName>
    <definedName name="_xlnm._FilterDatabase" localSheetId="9" hidden="1">PowerMaxInstalledCapacity!$A$1:$C$13</definedName>
    <definedName name="gen">#REF!</definedName>
    <definedName name="initCap" localSheetId="11">#REF!</definedName>
    <definedName name="initCap">#REF!</definedName>
    <definedName name="invCost" localSheetId="11">#REF!</definedName>
    <definedName name="invCost">#REF!</definedName>
    <definedName name="line">[1]Lifetime!$A$3:$C$8</definedName>
    <definedName name="line2">[1]Lifetime!$A$3:$C$5</definedName>
    <definedName name="maxBuiltCap" localSheetId="11">#REF!</definedName>
    <definedName name="maxBuiltCap">#REF!</definedName>
    <definedName name="maxInstalledCap" localSheetId="11">#REF!</definedName>
    <definedName name="maxInstalledCap">#REF!</definedName>
    <definedName name="stor">Lifetime!$A$3:$B$5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5" l="1"/>
  <c r="D23" i="5"/>
  <c r="D19" i="5"/>
  <c r="D15" i="5"/>
  <c r="D11" i="5"/>
  <c r="D7" i="5"/>
  <c r="C7" i="9" s="1"/>
  <c r="D27" i="6"/>
  <c r="D23" i="6"/>
  <c r="D19" i="6"/>
  <c r="D15" i="6"/>
  <c r="D11" i="6"/>
  <c r="D7" i="6"/>
  <c r="C7" i="10" s="1"/>
  <c r="C4" i="9"/>
  <c r="C5" i="9"/>
  <c r="C6" i="9"/>
  <c r="C4" i="10"/>
  <c r="C5" i="10"/>
  <c r="C6" i="10"/>
</calcChain>
</file>

<file path=xl/sharedStrings.xml><?xml version="1.0" encoding="utf-8"?>
<sst xmlns="http://schemas.openxmlformats.org/spreadsheetml/2006/main" count="315" uniqueCount="51">
  <si>
    <t>Period</t>
  </si>
  <si>
    <t>Li-Ion_BESS</t>
  </si>
  <si>
    <t>StorageTypes</t>
  </si>
  <si>
    <t>Belgium</t>
  </si>
  <si>
    <t>Germany</t>
  </si>
  <si>
    <t>Denmark</t>
  </si>
  <si>
    <t>Great Brit.</t>
  </si>
  <si>
    <t>Netherlands</t>
  </si>
  <si>
    <t>Nodes</t>
  </si>
  <si>
    <t>Hydro Pump Storage</t>
  </si>
  <si>
    <t>InitialPowerCapacity</t>
  </si>
  <si>
    <t>PowerMaxBuiltCapacity</t>
  </si>
  <si>
    <t>EnergyInitialCapacity</t>
  </si>
  <si>
    <t>EnergyMaxInstalledCapacity</t>
  </si>
  <si>
    <t>EnergyMaxBuiltCapacity</t>
  </si>
  <si>
    <t>PowerMaxInstalledCapacity</t>
  </si>
  <si>
    <t>StorageInitialEnergyLevel as a percentage of StorageInstalledEnergyCapacity</t>
  </si>
  <si>
    <t>StorageType</t>
  </si>
  <si>
    <t>storageBleedEff</t>
  </si>
  <si>
    <t>storageChargeEff</t>
  </si>
  <si>
    <t>storageDischargeEff</t>
  </si>
  <si>
    <t>Source: Eurelectric, ISO, ENTSO-E, ZEP</t>
  </si>
  <si>
    <t>PowerCapitalCost in euro per kW</t>
  </si>
  <si>
    <t>Source: Battery cost medish (Cole et al 2016) 2014$/kWh</t>
  </si>
  <si>
    <t>PowerFixedOMCost in euro per kW</t>
  </si>
  <si>
    <t>EnergyFixedOMCost in euro per kWh</t>
  </si>
  <si>
    <t>EnergyCapitalCost in euro per kWh</t>
  </si>
  <si>
    <t>storageLifetime</t>
  </si>
  <si>
    <t>Source: Assumed</t>
  </si>
  <si>
    <t>Description: Maximum capacity expansion of power of storage type in one node and period (default: 500 000)</t>
  </si>
  <si>
    <t>Description: Maximum capacity expansion of energy of storage type in one node and period (default: 500 000)</t>
  </si>
  <si>
    <t>Description: Initial capacity in each investment period. NB! No retirement (default: 0)</t>
  </si>
  <si>
    <t>Description: Capital cost for investing in power of storage (default: 0)</t>
  </si>
  <si>
    <t>Description: Fixed O&amp;M cost for investing in power of storage (default: 0)</t>
  </si>
  <si>
    <t>Description: Capital cost for investing in energy storage capacity (default: 0)</t>
  </si>
  <si>
    <t>Description: Fixed O&amp;M cost for investing in energy storage capacity (default: 0)</t>
  </si>
  <si>
    <t>Description: Initial capacity in node and investment period of a storage type. NB! No retirement (default: 0)</t>
  </si>
  <si>
    <t>Description: Maximum installed capacity in all time periods of energy of storage type (default: 0)</t>
  </si>
  <si>
    <t>Description: Maximum installed capacity in all time periods of power of storage type (default: 0)</t>
  </si>
  <si>
    <t>Description: Percentage of installed capacity available in first hour of a season (default: 0)</t>
  </si>
  <si>
    <t>Description: Efficiency of charging a storage (non-spillage during charging) (default: 1)</t>
  </si>
  <si>
    <t>Description: Efficiency of discharging a storage (non-spillage during discharging) (default: 1)</t>
  </si>
  <si>
    <t>Description: Required ratio between installed power of storage and installed energy of storage (default: 1)</t>
  </si>
  <si>
    <t>Description: Hourly percentage of spillage (self-discharge) of storage types (default: 1 - no self-discharge)</t>
  </si>
  <si>
    <t>Description: Lifetime in years of storage type (default: 0)</t>
  </si>
  <si>
    <t>Source: STATISTICAL FACTSHEET 2018 (ENTSO-E)</t>
  </si>
  <si>
    <t>Hydro capacity shared 50/50 between pumped and regulated</t>
  </si>
  <si>
    <t>Partly non-renewable according to ENTSO-E</t>
  </si>
  <si>
    <t>Source: Eurelectric: 'Hydro in Europe: Powering Renewables' (+10% of existing capacity)</t>
  </si>
  <si>
    <t>Source: Eurelectric, ISO, ENTSO-E, ZEP (+50% of installed capacity)</t>
  </si>
  <si>
    <t>Norway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</si>
</sst>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stianbac_ntnu_no/Documents/EMPIRE/EMPIRE%20in%20Pyomo/EMPIRE-Pyomo/Data%20handler/europe_v48/Transmis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eEfficiency"/>
      <sheetName val="MaxInstallCapacityRaw"/>
      <sheetName val="MaxBuiltCapacity"/>
      <sheetName val="Length"/>
      <sheetName val="TypeCapitalCost"/>
      <sheetName val="TypeFixedOMCost"/>
      <sheetName val="InitialCapacity"/>
      <sheetName val="Lifeti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A3" t="str">
            <v>InterconnectorLinks</v>
          </cell>
          <cell r="B3" t="str">
            <v>To Node</v>
          </cell>
          <cell r="C3" t="str">
            <v>transmissionLifetime</v>
          </cell>
        </row>
        <row r="4">
          <cell r="A4" t="str">
            <v>Switzerland</v>
          </cell>
          <cell r="B4" t="str">
            <v>Austria</v>
          </cell>
          <cell r="C4">
            <v>40</v>
          </cell>
        </row>
        <row r="5">
          <cell r="A5" t="str">
            <v>Czech R</v>
          </cell>
          <cell r="B5" t="str">
            <v>Austria</v>
          </cell>
          <cell r="C5">
            <v>40</v>
          </cell>
        </row>
        <row r="6">
          <cell r="A6" t="str">
            <v>Germany</v>
          </cell>
          <cell r="B6" t="str">
            <v>Austria</v>
          </cell>
          <cell r="C6">
            <v>40</v>
          </cell>
        </row>
        <row r="7">
          <cell r="A7" t="str">
            <v>Hungary</v>
          </cell>
          <cell r="B7" t="str">
            <v>Austria</v>
          </cell>
          <cell r="C7">
            <v>40</v>
          </cell>
        </row>
        <row r="8">
          <cell r="A8" t="str">
            <v>Italy</v>
          </cell>
          <cell r="B8" t="str">
            <v>Austria</v>
          </cell>
          <cell r="C8">
            <v>40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3"/>
  <sheetViews>
    <sheetView workbookViewId="0">
      <selection activeCell="D28" sqref="A28:D35"/>
    </sheetView>
  </sheetViews>
  <sheetFormatPr baseColWidth="10" defaultColWidth="9.1640625" defaultRowHeight="15" x14ac:dyDescent="0.2"/>
  <cols>
    <col min="1" max="1" width="12" bestFit="1" customWidth="1"/>
    <col min="2" max="2" width="19.1640625" bestFit="1" customWidth="1"/>
    <col min="4" max="4" width="19.1640625" customWidth="1"/>
  </cols>
  <sheetData>
    <row r="1" spans="1:7" x14ac:dyDescent="0.2">
      <c r="A1" t="s">
        <v>45</v>
      </c>
    </row>
    <row r="2" spans="1:7" x14ac:dyDescent="0.2">
      <c r="A2" t="s">
        <v>31</v>
      </c>
      <c r="F2" s="4"/>
      <c r="G2" t="s">
        <v>46</v>
      </c>
    </row>
    <row r="3" spans="1:7" x14ac:dyDescent="0.2">
      <c r="A3" t="s">
        <v>8</v>
      </c>
      <c r="B3" t="s">
        <v>2</v>
      </c>
      <c r="C3" t="s">
        <v>0</v>
      </c>
      <c r="D3" t="s">
        <v>10</v>
      </c>
      <c r="F3" s="5"/>
      <c r="G3" t="s">
        <v>47</v>
      </c>
    </row>
    <row r="4" spans="1:7" x14ac:dyDescent="0.2">
      <c r="A4" t="s">
        <v>3</v>
      </c>
      <c r="B4" t="s">
        <v>9</v>
      </c>
      <c r="C4">
        <v>1</v>
      </c>
      <c r="D4" s="5">
        <v>1308</v>
      </c>
    </row>
    <row r="5" spans="1:7" x14ac:dyDescent="0.2">
      <c r="A5" t="s">
        <v>4</v>
      </c>
      <c r="B5" t="s">
        <v>9</v>
      </c>
      <c r="C5">
        <v>1</v>
      </c>
      <c r="D5" s="5">
        <v>5294</v>
      </c>
    </row>
    <row r="6" spans="1:7" x14ac:dyDescent="0.2">
      <c r="A6" t="s">
        <v>6</v>
      </c>
      <c r="B6" t="s">
        <v>9</v>
      </c>
      <c r="C6">
        <v>1</v>
      </c>
      <c r="D6">
        <v>2744</v>
      </c>
    </row>
    <row r="7" spans="1:7" x14ac:dyDescent="0.2">
      <c r="A7" t="s">
        <v>50</v>
      </c>
      <c r="B7" t="s">
        <v>9</v>
      </c>
      <c r="C7">
        <v>1</v>
      </c>
      <c r="D7">
        <f>458.04+291.48</f>
        <v>749.52</v>
      </c>
    </row>
    <row r="8" spans="1:7" x14ac:dyDescent="0.2">
      <c r="A8" t="s">
        <v>3</v>
      </c>
      <c r="B8" t="s">
        <v>9</v>
      </c>
      <c r="C8">
        <v>2</v>
      </c>
      <c r="D8" s="5">
        <v>1308</v>
      </c>
    </row>
    <row r="9" spans="1:7" x14ac:dyDescent="0.2">
      <c r="A9" t="s">
        <v>4</v>
      </c>
      <c r="B9" t="s">
        <v>9</v>
      </c>
      <c r="C9">
        <v>2</v>
      </c>
      <c r="D9" s="5">
        <v>5294</v>
      </c>
    </row>
    <row r="10" spans="1:7" x14ac:dyDescent="0.2">
      <c r="A10" t="s">
        <v>6</v>
      </c>
      <c r="B10" t="s">
        <v>9</v>
      </c>
      <c r="C10">
        <v>2</v>
      </c>
      <c r="D10">
        <v>2744</v>
      </c>
    </row>
    <row r="11" spans="1:7" x14ac:dyDescent="0.2">
      <c r="A11" t="s">
        <v>50</v>
      </c>
      <c r="B11" t="s">
        <v>9</v>
      </c>
      <c r="C11">
        <v>2</v>
      </c>
      <c r="D11">
        <f>458.04+291.48</f>
        <v>749.52</v>
      </c>
    </row>
    <row r="12" spans="1:7" x14ac:dyDescent="0.2">
      <c r="A12" t="s">
        <v>3</v>
      </c>
      <c r="B12" t="s">
        <v>9</v>
      </c>
      <c r="C12">
        <v>3</v>
      </c>
      <c r="D12" s="5">
        <v>1308</v>
      </c>
    </row>
    <row r="13" spans="1:7" x14ac:dyDescent="0.2">
      <c r="A13" t="s">
        <v>4</v>
      </c>
      <c r="B13" t="s">
        <v>9</v>
      </c>
      <c r="C13">
        <v>3</v>
      </c>
      <c r="D13" s="5">
        <v>5294</v>
      </c>
    </row>
    <row r="14" spans="1:7" x14ac:dyDescent="0.2">
      <c r="A14" t="s">
        <v>6</v>
      </c>
      <c r="B14" t="s">
        <v>9</v>
      </c>
      <c r="C14">
        <v>3</v>
      </c>
      <c r="D14">
        <v>2744</v>
      </c>
    </row>
    <row r="15" spans="1:7" x14ac:dyDescent="0.2">
      <c r="A15" t="s">
        <v>50</v>
      </c>
      <c r="B15" t="s">
        <v>9</v>
      </c>
      <c r="C15">
        <v>3</v>
      </c>
      <c r="D15">
        <f>458.04+291.48</f>
        <v>749.52</v>
      </c>
    </row>
    <row r="16" spans="1:7" x14ac:dyDescent="0.2">
      <c r="A16" t="s">
        <v>3</v>
      </c>
      <c r="B16" t="s">
        <v>9</v>
      </c>
      <c r="C16">
        <v>4</v>
      </c>
      <c r="D16" s="5">
        <v>1308</v>
      </c>
    </row>
    <row r="17" spans="1:4" x14ac:dyDescent="0.2">
      <c r="A17" t="s">
        <v>4</v>
      </c>
      <c r="B17" t="s">
        <v>9</v>
      </c>
      <c r="C17">
        <v>4</v>
      </c>
      <c r="D17" s="5">
        <v>5294</v>
      </c>
    </row>
    <row r="18" spans="1:4" x14ac:dyDescent="0.2">
      <c r="A18" t="s">
        <v>6</v>
      </c>
      <c r="B18" t="s">
        <v>9</v>
      </c>
      <c r="C18">
        <v>4</v>
      </c>
      <c r="D18">
        <v>2744</v>
      </c>
    </row>
    <row r="19" spans="1:4" x14ac:dyDescent="0.2">
      <c r="A19" t="s">
        <v>50</v>
      </c>
      <c r="B19" t="s">
        <v>9</v>
      </c>
      <c r="C19">
        <v>4</v>
      </c>
      <c r="D19">
        <f>458.04+291.48</f>
        <v>749.52</v>
      </c>
    </row>
    <row r="20" spans="1:4" x14ac:dyDescent="0.2">
      <c r="A20" t="s">
        <v>3</v>
      </c>
      <c r="B20" t="s">
        <v>9</v>
      </c>
      <c r="C20">
        <v>5</v>
      </c>
      <c r="D20" s="5">
        <v>1308</v>
      </c>
    </row>
    <row r="21" spans="1:4" x14ac:dyDescent="0.2">
      <c r="A21" t="s">
        <v>4</v>
      </c>
      <c r="B21" t="s">
        <v>9</v>
      </c>
      <c r="C21">
        <v>5</v>
      </c>
      <c r="D21" s="5">
        <v>5294</v>
      </c>
    </row>
    <row r="22" spans="1:4" x14ac:dyDescent="0.2">
      <c r="A22" t="s">
        <v>6</v>
      </c>
      <c r="B22" t="s">
        <v>9</v>
      </c>
      <c r="C22">
        <v>5</v>
      </c>
      <c r="D22">
        <v>2744</v>
      </c>
    </row>
    <row r="23" spans="1:4" x14ac:dyDescent="0.2">
      <c r="A23" t="s">
        <v>50</v>
      </c>
      <c r="B23" t="s">
        <v>9</v>
      </c>
      <c r="C23">
        <v>5</v>
      </c>
      <c r="D23">
        <f>458.04+291.48</f>
        <v>749.52</v>
      </c>
    </row>
    <row r="24" spans="1:4" x14ac:dyDescent="0.2">
      <c r="A24" t="s">
        <v>3</v>
      </c>
      <c r="B24" t="s">
        <v>9</v>
      </c>
      <c r="C24">
        <v>6</v>
      </c>
      <c r="D24" s="5">
        <v>1308</v>
      </c>
    </row>
    <row r="25" spans="1:4" x14ac:dyDescent="0.2">
      <c r="A25" t="s">
        <v>4</v>
      </c>
      <c r="B25" t="s">
        <v>9</v>
      </c>
      <c r="C25">
        <v>6</v>
      </c>
      <c r="D25" s="5">
        <v>5294</v>
      </c>
    </row>
    <row r="26" spans="1:4" x14ac:dyDescent="0.2">
      <c r="A26" t="s">
        <v>6</v>
      </c>
      <c r="B26" t="s">
        <v>9</v>
      </c>
      <c r="C26">
        <v>6</v>
      </c>
      <c r="D26">
        <v>2744</v>
      </c>
    </row>
    <row r="27" spans="1:4" x14ac:dyDescent="0.2">
      <c r="A27" t="s">
        <v>50</v>
      </c>
      <c r="B27" t="s">
        <v>9</v>
      </c>
      <c r="C27">
        <v>6</v>
      </c>
      <c r="D27">
        <f>458.04+291.48</f>
        <v>749.52</v>
      </c>
    </row>
    <row r="28" spans="1:4" x14ac:dyDescent="0.2">
      <c r="D28" s="5"/>
    </row>
    <row r="29" spans="1:4" x14ac:dyDescent="0.2">
      <c r="D29" s="5"/>
    </row>
    <row r="32" spans="1:4" x14ac:dyDescent="0.2">
      <c r="D32" s="5"/>
    </row>
    <row r="33" spans="4:4" x14ac:dyDescent="0.2">
      <c r="D33" s="5"/>
    </row>
  </sheetData>
  <autoFilter ref="A1:D35" xr:uid="{2982C49F-4B61-4A3F-B91B-F6CCEDDF4861}">
    <sortState xmlns:xlrd2="http://schemas.microsoft.com/office/spreadsheetml/2017/richdata2" ref="A8:D34">
      <sortCondition ref="A1:A35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3"/>
  <sheetViews>
    <sheetView workbookViewId="0">
      <selection activeCell="A13" sqref="A13"/>
    </sheetView>
  </sheetViews>
  <sheetFormatPr baseColWidth="10" defaultColWidth="9.1640625" defaultRowHeight="15" x14ac:dyDescent="0.2"/>
  <cols>
    <col min="1" max="1" width="12" bestFit="1" customWidth="1"/>
    <col min="2" max="2" width="19.1640625" bestFit="1" customWidth="1"/>
    <col min="3" max="3" width="30.33203125" customWidth="1"/>
  </cols>
  <sheetData>
    <row r="1" spans="1:3" x14ac:dyDescent="0.2">
      <c r="A1" t="s">
        <v>49</v>
      </c>
    </row>
    <row r="2" spans="1:3" x14ac:dyDescent="0.2">
      <c r="A2" t="s">
        <v>38</v>
      </c>
    </row>
    <row r="3" spans="1:3" x14ac:dyDescent="0.2">
      <c r="A3" s="3" t="s">
        <v>8</v>
      </c>
      <c r="B3" t="s">
        <v>2</v>
      </c>
      <c r="C3" t="s">
        <v>15</v>
      </c>
    </row>
    <row r="4" spans="1:3" x14ac:dyDescent="0.2">
      <c r="A4" t="s">
        <v>3</v>
      </c>
      <c r="B4" t="s">
        <v>9</v>
      </c>
      <c r="C4" s="1">
        <f>InitialPowerCapacity!D4*1.5</f>
        <v>1962</v>
      </c>
    </row>
    <row r="5" spans="1:3" x14ac:dyDescent="0.2">
      <c r="A5" t="s">
        <v>4</v>
      </c>
      <c r="B5" t="s">
        <v>9</v>
      </c>
      <c r="C5" s="1">
        <f>InitialPowerCapacity!D5*1.5</f>
        <v>7941</v>
      </c>
    </row>
    <row r="6" spans="1:3" x14ac:dyDescent="0.2">
      <c r="A6" t="s">
        <v>6</v>
      </c>
      <c r="B6" t="s">
        <v>9</v>
      </c>
      <c r="C6" s="1">
        <f>InitialPowerCapacity!D6*1.5</f>
        <v>4116</v>
      </c>
    </row>
    <row r="7" spans="1:3" x14ac:dyDescent="0.2">
      <c r="A7" t="s">
        <v>50</v>
      </c>
      <c r="B7" t="s">
        <v>9</v>
      </c>
      <c r="C7" s="1">
        <f>InitialPowerCapacity!D7*1.5</f>
        <v>1124.28</v>
      </c>
    </row>
    <row r="8" spans="1:3" x14ac:dyDescent="0.2">
      <c r="A8" t="s">
        <v>3</v>
      </c>
      <c r="B8" t="s">
        <v>1</v>
      </c>
      <c r="C8" s="1">
        <v>20000000</v>
      </c>
    </row>
    <row r="9" spans="1:3" x14ac:dyDescent="0.2">
      <c r="A9" t="s">
        <v>4</v>
      </c>
      <c r="B9" t="s">
        <v>1</v>
      </c>
      <c r="C9" s="1">
        <v>20000000</v>
      </c>
    </row>
    <row r="10" spans="1:3" x14ac:dyDescent="0.2">
      <c r="A10" t="s">
        <v>5</v>
      </c>
      <c r="B10" t="s">
        <v>1</v>
      </c>
      <c r="C10" s="1">
        <v>20000000</v>
      </c>
    </row>
    <row r="11" spans="1:3" x14ac:dyDescent="0.2">
      <c r="A11" t="s">
        <v>6</v>
      </c>
      <c r="B11" t="s">
        <v>1</v>
      </c>
      <c r="C11" s="1">
        <v>20000000</v>
      </c>
    </row>
    <row r="12" spans="1:3" x14ac:dyDescent="0.2">
      <c r="A12" t="s">
        <v>7</v>
      </c>
      <c r="B12" t="s">
        <v>1</v>
      </c>
      <c r="C12" s="1">
        <v>20000000</v>
      </c>
    </row>
    <row r="13" spans="1:3" x14ac:dyDescent="0.2">
      <c r="A13" t="s">
        <v>50</v>
      </c>
      <c r="B13" t="s">
        <v>1</v>
      </c>
      <c r="C13" s="1">
        <v>20000000</v>
      </c>
    </row>
  </sheetData>
  <autoFilter ref="A1:C13" xr:uid="{8D603A15-5E47-49C2-869D-0CF1E275A45B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D5DFB-2228-4BDA-88CA-59E09BD9FC6F}">
  <dimension ref="A1:B5"/>
  <sheetViews>
    <sheetView workbookViewId="0">
      <selection sqref="A1:A2"/>
    </sheetView>
  </sheetViews>
  <sheetFormatPr baseColWidth="10" defaultRowHeight="15" x14ac:dyDescent="0.2"/>
  <cols>
    <col min="1" max="1" width="19.1640625" bestFit="1" customWidth="1"/>
    <col min="2" max="2" width="30.6640625" customWidth="1"/>
  </cols>
  <sheetData>
    <row r="1" spans="1:2" x14ac:dyDescent="0.2">
      <c r="A1" t="s">
        <v>28</v>
      </c>
    </row>
    <row r="2" spans="1:2" x14ac:dyDescent="0.2">
      <c r="A2" t="s">
        <v>39</v>
      </c>
    </row>
    <row r="3" spans="1:2" ht="48" x14ac:dyDescent="0.2">
      <c r="A3" s="2" t="s">
        <v>17</v>
      </c>
      <c r="B3" s="2" t="s">
        <v>16</v>
      </c>
    </row>
    <row r="4" spans="1:2" x14ac:dyDescent="0.2">
      <c r="A4" t="s">
        <v>9</v>
      </c>
      <c r="B4">
        <v>0.5</v>
      </c>
    </row>
    <row r="5" spans="1:2" x14ac:dyDescent="0.2">
      <c r="A5" t="s">
        <v>1</v>
      </c>
      <c r="B5">
        <v>0.5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5C033-855C-47E5-A3C1-0A46D4F1659B}">
  <dimension ref="A1:B5"/>
  <sheetViews>
    <sheetView workbookViewId="0">
      <selection sqref="A1:A2"/>
    </sheetView>
  </sheetViews>
  <sheetFormatPr baseColWidth="10" defaultRowHeight="15" x14ac:dyDescent="0.2"/>
  <cols>
    <col min="1" max="1" width="17" bestFit="1" customWidth="1"/>
    <col min="2" max="2" width="15.1640625" bestFit="1" customWidth="1"/>
  </cols>
  <sheetData>
    <row r="1" spans="1:2" x14ac:dyDescent="0.2">
      <c r="A1" t="s">
        <v>28</v>
      </c>
    </row>
    <row r="2" spans="1:2" x14ac:dyDescent="0.2">
      <c r="A2" t="s">
        <v>40</v>
      </c>
    </row>
    <row r="3" spans="1:2" ht="16" x14ac:dyDescent="0.2">
      <c r="A3" s="2" t="s">
        <v>17</v>
      </c>
      <c r="B3" s="2" t="s">
        <v>19</v>
      </c>
    </row>
    <row r="4" spans="1:2" x14ac:dyDescent="0.2">
      <c r="A4" t="s">
        <v>9</v>
      </c>
      <c r="B4">
        <v>0.8</v>
      </c>
    </row>
    <row r="5" spans="1:2" x14ac:dyDescent="0.2">
      <c r="A5" t="s">
        <v>1</v>
      </c>
      <c r="B5">
        <v>0.9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F8F69-B12D-4A97-B881-930BE1F58A62}">
  <dimension ref="A1:B5"/>
  <sheetViews>
    <sheetView workbookViewId="0">
      <selection sqref="A1:A2"/>
    </sheetView>
  </sheetViews>
  <sheetFormatPr baseColWidth="10" defaultRowHeight="15" x14ac:dyDescent="0.2"/>
  <cols>
    <col min="1" max="1" width="17" bestFit="1" customWidth="1"/>
    <col min="2" max="2" width="10.1640625" bestFit="1" customWidth="1"/>
  </cols>
  <sheetData>
    <row r="1" spans="1:2" x14ac:dyDescent="0.2">
      <c r="A1" t="s">
        <v>28</v>
      </c>
    </row>
    <row r="2" spans="1:2" x14ac:dyDescent="0.2">
      <c r="A2" t="s">
        <v>41</v>
      </c>
    </row>
    <row r="3" spans="1:2" ht="32" x14ac:dyDescent="0.2">
      <c r="A3" s="2" t="s">
        <v>17</v>
      </c>
      <c r="B3" s="2" t="s">
        <v>20</v>
      </c>
    </row>
    <row r="4" spans="1:2" x14ac:dyDescent="0.2">
      <c r="A4" t="s">
        <v>9</v>
      </c>
      <c r="B4">
        <v>1</v>
      </c>
    </row>
    <row r="5" spans="1:2" x14ac:dyDescent="0.2">
      <c r="A5" t="s">
        <v>1</v>
      </c>
      <c r="B5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32BF0-B03D-4710-AC78-247D1CA07DAA}">
  <dimension ref="A1:B4"/>
  <sheetViews>
    <sheetView workbookViewId="0">
      <selection activeCell="K27" sqref="K27"/>
    </sheetView>
  </sheetViews>
  <sheetFormatPr baseColWidth="10" defaultRowHeight="15" x14ac:dyDescent="0.2"/>
  <sheetData>
    <row r="1" spans="1:2" x14ac:dyDescent="0.2">
      <c r="A1" t="s">
        <v>28</v>
      </c>
    </row>
    <row r="2" spans="1:2" x14ac:dyDescent="0.2">
      <c r="A2" t="s">
        <v>42</v>
      </c>
    </row>
    <row r="3" spans="1:2" ht="32" x14ac:dyDescent="0.2">
      <c r="A3" s="2" t="s">
        <v>17</v>
      </c>
      <c r="B3" s="2" t="s">
        <v>19</v>
      </c>
    </row>
    <row r="4" spans="1:2" x14ac:dyDescent="0.2">
      <c r="A4" t="s">
        <v>1</v>
      </c>
      <c r="B4">
        <v>0.5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48544-2773-4A70-B60C-A17787DED7A8}">
  <dimension ref="A1:B5"/>
  <sheetViews>
    <sheetView workbookViewId="0">
      <selection sqref="A1:A2"/>
    </sheetView>
  </sheetViews>
  <sheetFormatPr baseColWidth="10" defaultRowHeight="15" x14ac:dyDescent="0.2"/>
  <cols>
    <col min="2" max="2" width="15.1640625" bestFit="1" customWidth="1"/>
  </cols>
  <sheetData>
    <row r="1" spans="1:2" x14ac:dyDescent="0.2">
      <c r="A1" t="s">
        <v>28</v>
      </c>
    </row>
    <row r="2" spans="1:2" x14ac:dyDescent="0.2">
      <c r="A2" t="s">
        <v>43</v>
      </c>
    </row>
    <row r="3" spans="1:2" x14ac:dyDescent="0.2">
      <c r="A3" t="s">
        <v>17</v>
      </c>
      <c r="B3" t="s">
        <v>18</v>
      </c>
    </row>
    <row r="4" spans="1:2" x14ac:dyDescent="0.2">
      <c r="A4" t="s">
        <v>9</v>
      </c>
      <c r="B4">
        <v>1</v>
      </c>
    </row>
    <row r="5" spans="1:2" x14ac:dyDescent="0.2">
      <c r="A5" t="s">
        <v>1</v>
      </c>
      <c r="B5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6683E-4EA4-4BCC-9DEA-664A594E8FC9}">
  <dimension ref="A1:B5"/>
  <sheetViews>
    <sheetView workbookViewId="0">
      <selection activeCell="A2" sqref="A2"/>
    </sheetView>
  </sheetViews>
  <sheetFormatPr baseColWidth="10" defaultRowHeight="15" x14ac:dyDescent="0.2"/>
  <cols>
    <col min="1" max="1" width="17" bestFit="1" customWidth="1"/>
    <col min="2" max="2" width="13" bestFit="1" customWidth="1"/>
  </cols>
  <sheetData>
    <row r="1" spans="1:2" x14ac:dyDescent="0.2">
      <c r="A1" t="s">
        <v>23</v>
      </c>
    </row>
    <row r="2" spans="1:2" x14ac:dyDescent="0.2">
      <c r="A2" t="s">
        <v>44</v>
      </c>
    </row>
    <row r="3" spans="1:2" x14ac:dyDescent="0.2">
      <c r="A3" t="s">
        <v>2</v>
      </c>
      <c r="B3" t="s">
        <v>27</v>
      </c>
    </row>
    <row r="4" spans="1:2" x14ac:dyDescent="0.2">
      <c r="A4" t="s">
        <v>9</v>
      </c>
      <c r="B4">
        <v>25</v>
      </c>
    </row>
    <row r="5" spans="1:2" x14ac:dyDescent="0.2">
      <c r="A5" t="s">
        <v>1</v>
      </c>
      <c r="B5">
        <v>15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8E54D-986A-4C81-ACA2-CB077626FAD0}">
  <dimension ref="A1:C15"/>
  <sheetViews>
    <sheetView workbookViewId="0">
      <selection activeCell="A10" sqref="A10:XFD11"/>
    </sheetView>
  </sheetViews>
  <sheetFormatPr baseColWidth="10" defaultRowHeight="15" x14ac:dyDescent="0.2"/>
  <cols>
    <col min="1" max="1" width="46.33203125" bestFit="1" customWidth="1"/>
    <col min="2" max="2" width="5.83203125" bestFit="1" customWidth="1"/>
    <col min="3" max="3" width="27" bestFit="1" customWidth="1"/>
  </cols>
  <sheetData>
    <row r="1" spans="1:3" x14ac:dyDescent="0.2">
      <c r="A1" t="s">
        <v>23</v>
      </c>
    </row>
    <row r="2" spans="1:3" x14ac:dyDescent="0.2">
      <c r="A2" t="s">
        <v>32</v>
      </c>
    </row>
    <row r="3" spans="1:3" x14ac:dyDescent="0.2">
      <c r="A3" t="s">
        <v>2</v>
      </c>
      <c r="B3" t="s">
        <v>0</v>
      </c>
      <c r="C3" t="s">
        <v>22</v>
      </c>
    </row>
    <row r="4" spans="1:3" x14ac:dyDescent="0.2">
      <c r="A4" t="s">
        <v>9</v>
      </c>
      <c r="B4">
        <v>1</v>
      </c>
      <c r="C4">
        <v>1000</v>
      </c>
    </row>
    <row r="5" spans="1:3" x14ac:dyDescent="0.2">
      <c r="A5" t="s">
        <v>9</v>
      </c>
      <c r="B5">
        <v>2</v>
      </c>
      <c r="C5">
        <v>1000</v>
      </c>
    </row>
    <row r="6" spans="1:3" x14ac:dyDescent="0.2">
      <c r="A6" t="s">
        <v>9</v>
      </c>
      <c r="B6">
        <v>3</v>
      </c>
      <c r="C6">
        <v>1000</v>
      </c>
    </row>
    <row r="7" spans="1:3" x14ac:dyDescent="0.2">
      <c r="A7" t="s">
        <v>9</v>
      </c>
      <c r="B7">
        <v>4</v>
      </c>
      <c r="C7">
        <v>1000</v>
      </c>
    </row>
    <row r="8" spans="1:3" x14ac:dyDescent="0.2">
      <c r="A8" t="s">
        <v>9</v>
      </c>
      <c r="B8">
        <v>5</v>
      </c>
      <c r="C8">
        <v>1000</v>
      </c>
    </row>
    <row r="9" spans="1:3" x14ac:dyDescent="0.2">
      <c r="A9" t="s">
        <v>9</v>
      </c>
      <c r="B9">
        <v>6</v>
      </c>
      <c r="C9">
        <v>1000</v>
      </c>
    </row>
    <row r="10" spans="1:3" x14ac:dyDescent="0.2">
      <c r="A10" t="s">
        <v>1</v>
      </c>
      <c r="B10">
        <v>1</v>
      </c>
      <c r="C10">
        <v>0</v>
      </c>
    </row>
    <row r="11" spans="1:3" x14ac:dyDescent="0.2">
      <c r="A11" t="s">
        <v>1</v>
      </c>
      <c r="B11">
        <v>2</v>
      </c>
      <c r="C11">
        <v>0</v>
      </c>
    </row>
    <row r="12" spans="1:3" x14ac:dyDescent="0.2">
      <c r="A12" t="s">
        <v>1</v>
      </c>
      <c r="B12">
        <v>3</v>
      </c>
      <c r="C12">
        <v>0</v>
      </c>
    </row>
    <row r="13" spans="1:3" x14ac:dyDescent="0.2">
      <c r="A13" t="s">
        <v>1</v>
      </c>
      <c r="B13">
        <v>4</v>
      </c>
      <c r="C13">
        <v>0</v>
      </c>
    </row>
    <row r="14" spans="1:3" x14ac:dyDescent="0.2">
      <c r="A14" t="s">
        <v>1</v>
      </c>
      <c r="B14">
        <v>5</v>
      </c>
      <c r="C14">
        <v>0</v>
      </c>
    </row>
    <row r="15" spans="1:3" x14ac:dyDescent="0.2">
      <c r="A15" t="s">
        <v>1</v>
      </c>
      <c r="B15">
        <v>6</v>
      </c>
      <c r="C1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FF35F-5FDE-42BE-A5D3-944405D758CD}">
  <dimension ref="A1:C15"/>
  <sheetViews>
    <sheetView workbookViewId="0">
      <selection activeCell="C16" sqref="A16:C17"/>
    </sheetView>
  </sheetViews>
  <sheetFormatPr baseColWidth="10" defaultRowHeight="15" x14ac:dyDescent="0.2"/>
  <cols>
    <col min="1" max="1" width="49.6640625" bestFit="1" customWidth="1"/>
    <col min="3" max="3" width="28.5" bestFit="1" customWidth="1"/>
  </cols>
  <sheetData>
    <row r="1" spans="1:3" x14ac:dyDescent="0.2">
      <c r="A1" t="s">
        <v>23</v>
      </c>
    </row>
    <row r="2" spans="1:3" x14ac:dyDescent="0.2">
      <c r="A2" t="s">
        <v>33</v>
      </c>
    </row>
    <row r="3" spans="1:3" x14ac:dyDescent="0.2">
      <c r="A3" t="s">
        <v>2</v>
      </c>
      <c r="B3" t="s">
        <v>0</v>
      </c>
      <c r="C3" t="s">
        <v>24</v>
      </c>
    </row>
    <row r="4" spans="1:3" x14ac:dyDescent="0.2">
      <c r="A4" t="s">
        <v>9</v>
      </c>
      <c r="B4">
        <v>1</v>
      </c>
      <c r="C4">
        <v>0</v>
      </c>
    </row>
    <row r="5" spans="1:3" x14ac:dyDescent="0.2">
      <c r="A5" t="s">
        <v>9</v>
      </c>
      <c r="B5">
        <v>2</v>
      </c>
      <c r="C5">
        <v>0</v>
      </c>
    </row>
    <row r="6" spans="1:3" x14ac:dyDescent="0.2">
      <c r="A6" t="s">
        <v>9</v>
      </c>
      <c r="B6">
        <v>3</v>
      </c>
      <c r="C6">
        <v>0</v>
      </c>
    </row>
    <row r="7" spans="1:3" x14ac:dyDescent="0.2">
      <c r="A7" t="s">
        <v>9</v>
      </c>
      <c r="B7">
        <v>4</v>
      </c>
      <c r="C7">
        <v>0</v>
      </c>
    </row>
    <row r="8" spans="1:3" x14ac:dyDescent="0.2">
      <c r="A8" t="s">
        <v>9</v>
      </c>
      <c r="B8">
        <v>5</v>
      </c>
      <c r="C8">
        <v>0</v>
      </c>
    </row>
    <row r="9" spans="1:3" x14ac:dyDescent="0.2">
      <c r="A9" t="s">
        <v>9</v>
      </c>
      <c r="B9">
        <v>6</v>
      </c>
      <c r="C9">
        <v>0</v>
      </c>
    </row>
    <row r="10" spans="1:3" x14ac:dyDescent="0.2">
      <c r="A10" t="s">
        <v>1</v>
      </c>
      <c r="B10">
        <v>1</v>
      </c>
      <c r="C10">
        <v>6.7049808429118762</v>
      </c>
    </row>
    <row r="11" spans="1:3" x14ac:dyDescent="0.2">
      <c r="A11" t="s">
        <v>1</v>
      </c>
      <c r="B11">
        <v>2</v>
      </c>
      <c r="C11">
        <v>5.8201058201058196</v>
      </c>
    </row>
    <row r="12" spans="1:3" x14ac:dyDescent="0.2">
      <c r="A12" t="s">
        <v>1</v>
      </c>
      <c r="B12">
        <v>3</v>
      </c>
      <c r="C12">
        <v>5.1587301587301591</v>
      </c>
    </row>
    <row r="13" spans="1:3" x14ac:dyDescent="0.2">
      <c r="A13" t="s">
        <v>1</v>
      </c>
      <c r="B13">
        <v>4</v>
      </c>
      <c r="C13">
        <v>5.1587301587301591</v>
      </c>
    </row>
    <row r="14" spans="1:3" x14ac:dyDescent="0.2">
      <c r="A14" t="s">
        <v>1</v>
      </c>
      <c r="B14">
        <v>5</v>
      </c>
      <c r="C14">
        <v>5.1587301587301591</v>
      </c>
    </row>
    <row r="15" spans="1:3" x14ac:dyDescent="0.2">
      <c r="A15" t="s">
        <v>1</v>
      </c>
      <c r="B15">
        <v>6</v>
      </c>
      <c r="C15">
        <v>5.1587301587301591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3"/>
  <sheetViews>
    <sheetView workbookViewId="0">
      <selection activeCell="A14" sqref="A14"/>
    </sheetView>
  </sheetViews>
  <sheetFormatPr baseColWidth="10" defaultColWidth="9.1640625" defaultRowHeight="15" x14ac:dyDescent="0.2"/>
  <cols>
    <col min="1" max="1" width="12" bestFit="1" customWidth="1"/>
    <col min="2" max="2" width="19.1640625" bestFit="1" customWidth="1"/>
    <col min="4" max="4" width="20.1640625" customWidth="1"/>
  </cols>
  <sheetData>
    <row r="1" spans="1:4" x14ac:dyDescent="0.2">
      <c r="A1" t="s">
        <v>28</v>
      </c>
    </row>
    <row r="2" spans="1:4" x14ac:dyDescent="0.2">
      <c r="A2" t="s">
        <v>29</v>
      </c>
    </row>
    <row r="3" spans="1:4" x14ac:dyDescent="0.2">
      <c r="A3" t="s">
        <v>8</v>
      </c>
      <c r="B3" t="s">
        <v>2</v>
      </c>
      <c r="C3" t="s">
        <v>0</v>
      </c>
      <c r="D3" t="s">
        <v>11</v>
      </c>
    </row>
    <row r="4" spans="1:4" x14ac:dyDescent="0.2">
      <c r="A4" t="s">
        <v>3</v>
      </c>
      <c r="B4" t="s">
        <v>9</v>
      </c>
      <c r="C4">
        <v>1</v>
      </c>
      <c r="D4" s="1">
        <v>500000</v>
      </c>
    </row>
    <row r="5" spans="1:4" x14ac:dyDescent="0.2">
      <c r="A5" t="s">
        <v>4</v>
      </c>
      <c r="B5" t="s">
        <v>9</v>
      </c>
      <c r="C5">
        <v>1</v>
      </c>
      <c r="D5" s="1">
        <v>500000</v>
      </c>
    </row>
    <row r="6" spans="1:4" x14ac:dyDescent="0.2">
      <c r="A6" t="s">
        <v>6</v>
      </c>
      <c r="B6" t="s">
        <v>9</v>
      </c>
      <c r="C6">
        <v>1</v>
      </c>
      <c r="D6" s="1">
        <v>500000</v>
      </c>
    </row>
    <row r="7" spans="1:4" x14ac:dyDescent="0.2">
      <c r="A7" t="s">
        <v>50</v>
      </c>
      <c r="B7" t="s">
        <v>9</v>
      </c>
      <c r="C7">
        <v>1</v>
      </c>
      <c r="D7" s="1">
        <v>500000</v>
      </c>
    </row>
    <row r="8" spans="1:4" x14ac:dyDescent="0.2">
      <c r="A8" t="s">
        <v>3</v>
      </c>
      <c r="B8" t="s">
        <v>1</v>
      </c>
      <c r="C8">
        <v>1</v>
      </c>
      <c r="D8" s="1">
        <v>500000</v>
      </c>
    </row>
    <row r="9" spans="1:4" x14ac:dyDescent="0.2">
      <c r="A9" t="s">
        <v>4</v>
      </c>
      <c r="B9" t="s">
        <v>1</v>
      </c>
      <c r="C9">
        <v>1</v>
      </c>
      <c r="D9" s="1">
        <v>500000</v>
      </c>
    </row>
    <row r="10" spans="1:4" x14ac:dyDescent="0.2">
      <c r="A10" t="s">
        <v>5</v>
      </c>
      <c r="B10" t="s">
        <v>1</v>
      </c>
      <c r="C10">
        <v>1</v>
      </c>
      <c r="D10" s="1">
        <v>500000</v>
      </c>
    </row>
    <row r="11" spans="1:4" x14ac:dyDescent="0.2">
      <c r="A11" t="s">
        <v>6</v>
      </c>
      <c r="B11" t="s">
        <v>1</v>
      </c>
      <c r="C11">
        <v>1</v>
      </c>
      <c r="D11" s="1">
        <v>500000</v>
      </c>
    </row>
    <row r="12" spans="1:4" x14ac:dyDescent="0.2">
      <c r="A12" t="s">
        <v>7</v>
      </c>
      <c r="B12" t="s">
        <v>1</v>
      </c>
      <c r="C12">
        <v>1</v>
      </c>
      <c r="D12" s="1">
        <v>500000</v>
      </c>
    </row>
    <row r="13" spans="1:4" x14ac:dyDescent="0.2">
      <c r="A13" t="s">
        <v>50</v>
      </c>
      <c r="B13" t="s">
        <v>1</v>
      </c>
      <c r="C13">
        <v>1</v>
      </c>
      <c r="D13" s="1">
        <v>500000</v>
      </c>
    </row>
  </sheetData>
  <autoFilter ref="A1:D13" xr:uid="{4C630C44-AEB7-415B-8B95-E1BD435D2FD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43D3C-8638-49BD-9AAE-870293E4BFF2}">
  <dimension ref="A1:C15"/>
  <sheetViews>
    <sheetView workbookViewId="0">
      <selection activeCell="A18" activeCellId="1" sqref="A10:XFD11 A18:XFD19"/>
    </sheetView>
  </sheetViews>
  <sheetFormatPr baseColWidth="10" defaultRowHeight="15" x14ac:dyDescent="0.2"/>
  <cols>
    <col min="1" max="1" width="17" bestFit="1" customWidth="1"/>
    <col min="2" max="2" width="5.83203125" bestFit="1" customWidth="1"/>
    <col min="3" max="3" width="28.1640625" bestFit="1" customWidth="1"/>
  </cols>
  <sheetData>
    <row r="1" spans="1:3" x14ac:dyDescent="0.2">
      <c r="A1" t="s">
        <v>23</v>
      </c>
    </row>
    <row r="2" spans="1:3" x14ac:dyDescent="0.2">
      <c r="A2" t="s">
        <v>34</v>
      </c>
    </row>
    <row r="3" spans="1:3" x14ac:dyDescent="0.2">
      <c r="A3" t="s">
        <v>2</v>
      </c>
      <c r="B3" t="s">
        <v>0</v>
      </c>
      <c r="C3" t="s">
        <v>26</v>
      </c>
    </row>
    <row r="4" spans="1:3" x14ac:dyDescent="0.2">
      <c r="A4" t="s">
        <v>9</v>
      </c>
      <c r="B4">
        <v>1</v>
      </c>
      <c r="C4">
        <v>100</v>
      </c>
    </row>
    <row r="5" spans="1:3" x14ac:dyDescent="0.2">
      <c r="A5" t="s">
        <v>9</v>
      </c>
      <c r="B5">
        <v>2</v>
      </c>
      <c r="C5">
        <v>100</v>
      </c>
    </row>
    <row r="6" spans="1:3" x14ac:dyDescent="0.2">
      <c r="A6" t="s">
        <v>9</v>
      </c>
      <c r="B6">
        <v>3</v>
      </c>
      <c r="C6">
        <v>100</v>
      </c>
    </row>
    <row r="7" spans="1:3" x14ac:dyDescent="0.2">
      <c r="A7" t="s">
        <v>9</v>
      </c>
      <c r="B7">
        <v>4</v>
      </c>
      <c r="C7">
        <v>100</v>
      </c>
    </row>
    <row r="8" spans="1:3" x14ac:dyDescent="0.2">
      <c r="A8" t="s">
        <v>9</v>
      </c>
      <c r="B8">
        <v>5</v>
      </c>
      <c r="C8">
        <v>100</v>
      </c>
    </row>
    <row r="9" spans="1:3" x14ac:dyDescent="0.2">
      <c r="A9" t="s">
        <v>9</v>
      </c>
      <c r="B9">
        <v>6</v>
      </c>
      <c r="C9">
        <v>100</v>
      </c>
    </row>
    <row r="10" spans="1:3" x14ac:dyDescent="0.2">
      <c r="A10" t="s">
        <v>1</v>
      </c>
      <c r="B10">
        <v>1</v>
      </c>
      <c r="C10">
        <v>246.30541871921179</v>
      </c>
    </row>
    <row r="11" spans="1:3" x14ac:dyDescent="0.2">
      <c r="A11" t="s">
        <v>1</v>
      </c>
      <c r="B11">
        <v>2</v>
      </c>
      <c r="C11">
        <v>198.4126984126984</v>
      </c>
    </row>
    <row r="12" spans="1:3" x14ac:dyDescent="0.2">
      <c r="A12" t="s">
        <v>1</v>
      </c>
      <c r="B12">
        <v>3</v>
      </c>
      <c r="C12">
        <v>198.4126984126984</v>
      </c>
    </row>
    <row r="13" spans="1:3" x14ac:dyDescent="0.2">
      <c r="A13" t="s">
        <v>1</v>
      </c>
      <c r="B13">
        <v>4</v>
      </c>
      <c r="C13">
        <v>198.4126984126984</v>
      </c>
    </row>
    <row r="14" spans="1:3" x14ac:dyDescent="0.2">
      <c r="A14" t="s">
        <v>1</v>
      </c>
      <c r="B14">
        <v>5</v>
      </c>
      <c r="C14">
        <v>198.4126984126984</v>
      </c>
    </row>
    <row r="15" spans="1:3" x14ac:dyDescent="0.2">
      <c r="A15" t="s">
        <v>1</v>
      </c>
      <c r="B15">
        <v>6</v>
      </c>
      <c r="C15">
        <v>198.4126984126984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B5076-CBD6-455A-9054-0111DA6F4C56}">
  <dimension ref="A1:C15"/>
  <sheetViews>
    <sheetView workbookViewId="0">
      <selection activeCell="H22" sqref="H22"/>
    </sheetView>
  </sheetViews>
  <sheetFormatPr baseColWidth="10" defaultRowHeight="15" x14ac:dyDescent="0.2"/>
  <cols>
    <col min="3" max="3" width="29.83203125" bestFit="1" customWidth="1"/>
  </cols>
  <sheetData>
    <row r="1" spans="1:3" x14ac:dyDescent="0.2">
      <c r="A1" t="s">
        <v>23</v>
      </c>
    </row>
    <row r="2" spans="1:3" x14ac:dyDescent="0.2">
      <c r="A2" t="s">
        <v>35</v>
      </c>
    </row>
    <row r="3" spans="1:3" x14ac:dyDescent="0.2">
      <c r="A3" t="s">
        <v>2</v>
      </c>
      <c r="B3" t="s">
        <v>0</v>
      </c>
      <c r="C3" t="s">
        <v>25</v>
      </c>
    </row>
    <row r="4" spans="1:3" x14ac:dyDescent="0.2">
      <c r="A4" t="s">
        <v>9</v>
      </c>
      <c r="B4">
        <v>1</v>
      </c>
      <c r="C4">
        <v>0</v>
      </c>
    </row>
    <row r="5" spans="1:3" x14ac:dyDescent="0.2">
      <c r="A5" t="s">
        <v>9</v>
      </c>
      <c r="B5">
        <v>2</v>
      </c>
      <c r="C5">
        <v>0</v>
      </c>
    </row>
    <row r="6" spans="1:3" x14ac:dyDescent="0.2">
      <c r="A6" t="s">
        <v>9</v>
      </c>
      <c r="B6">
        <v>3</v>
      </c>
      <c r="C6">
        <v>0</v>
      </c>
    </row>
    <row r="7" spans="1:3" x14ac:dyDescent="0.2">
      <c r="A7" t="s">
        <v>9</v>
      </c>
      <c r="B7">
        <v>4</v>
      </c>
      <c r="C7">
        <v>0</v>
      </c>
    </row>
    <row r="8" spans="1:3" x14ac:dyDescent="0.2">
      <c r="A8" t="s">
        <v>9</v>
      </c>
      <c r="B8">
        <v>5</v>
      </c>
      <c r="C8">
        <v>0</v>
      </c>
    </row>
    <row r="9" spans="1:3" x14ac:dyDescent="0.2">
      <c r="A9" t="s">
        <v>9</v>
      </c>
      <c r="B9">
        <v>6</v>
      </c>
      <c r="C9">
        <v>0</v>
      </c>
    </row>
    <row r="10" spans="1:3" x14ac:dyDescent="0.2">
      <c r="A10" t="s">
        <v>1</v>
      </c>
      <c r="B10">
        <v>1</v>
      </c>
      <c r="C10">
        <v>0</v>
      </c>
    </row>
    <row r="11" spans="1:3" x14ac:dyDescent="0.2">
      <c r="A11" t="s">
        <v>1</v>
      </c>
      <c r="B11">
        <v>2</v>
      </c>
      <c r="C11">
        <v>0</v>
      </c>
    </row>
    <row r="12" spans="1:3" x14ac:dyDescent="0.2">
      <c r="A12" t="s">
        <v>1</v>
      </c>
      <c r="B12">
        <v>3</v>
      </c>
      <c r="C12">
        <v>0</v>
      </c>
    </row>
    <row r="13" spans="1:3" x14ac:dyDescent="0.2">
      <c r="A13" t="s">
        <v>1</v>
      </c>
      <c r="B13">
        <v>4</v>
      </c>
      <c r="C13">
        <v>0</v>
      </c>
    </row>
    <row r="14" spans="1:3" x14ac:dyDescent="0.2">
      <c r="A14" t="s">
        <v>1</v>
      </c>
      <c r="B14">
        <v>5</v>
      </c>
      <c r="C14">
        <v>0</v>
      </c>
    </row>
    <row r="15" spans="1:3" x14ac:dyDescent="0.2">
      <c r="A15" t="s">
        <v>1</v>
      </c>
      <c r="B15">
        <v>6</v>
      </c>
      <c r="C1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5"/>
  <sheetViews>
    <sheetView tabSelected="1" workbookViewId="0">
      <selection activeCell="D35" sqref="A28:D35"/>
    </sheetView>
  </sheetViews>
  <sheetFormatPr baseColWidth="10" defaultColWidth="9.1640625" defaultRowHeight="15" x14ac:dyDescent="0.2"/>
  <cols>
    <col min="1" max="1" width="12" bestFit="1" customWidth="1"/>
    <col min="2" max="2" width="19.1640625" bestFit="1" customWidth="1"/>
    <col min="4" max="4" width="21.6640625" customWidth="1"/>
    <col min="5" max="5" width="10.1640625" bestFit="1" customWidth="1"/>
  </cols>
  <sheetData>
    <row r="1" spans="1:4" x14ac:dyDescent="0.2">
      <c r="A1" t="s">
        <v>21</v>
      </c>
    </row>
    <row r="2" spans="1:4" x14ac:dyDescent="0.2">
      <c r="A2" t="s">
        <v>36</v>
      </c>
    </row>
    <row r="3" spans="1:4" x14ac:dyDescent="0.2">
      <c r="A3" s="3" t="s">
        <v>8</v>
      </c>
      <c r="B3" t="s">
        <v>2</v>
      </c>
      <c r="C3" t="s">
        <v>0</v>
      </c>
      <c r="D3" t="s">
        <v>12</v>
      </c>
    </row>
    <row r="4" spans="1:4" x14ac:dyDescent="0.2">
      <c r="A4" t="s">
        <v>3</v>
      </c>
      <c r="B4" t="s">
        <v>9</v>
      </c>
      <c r="C4">
        <v>1</v>
      </c>
      <c r="D4" s="1">
        <v>7762.5</v>
      </c>
    </row>
    <row r="5" spans="1:4" x14ac:dyDescent="0.2">
      <c r="A5" t="s">
        <v>4</v>
      </c>
      <c r="B5" t="s">
        <v>9</v>
      </c>
      <c r="C5">
        <v>1</v>
      </c>
      <c r="D5" s="1">
        <v>38626</v>
      </c>
    </row>
    <row r="6" spans="1:4" x14ac:dyDescent="0.2">
      <c r="A6" t="s">
        <v>6</v>
      </c>
      <c r="B6" t="s">
        <v>9</v>
      </c>
      <c r="C6">
        <v>1</v>
      </c>
      <c r="D6" s="1">
        <v>33432</v>
      </c>
    </row>
    <row r="7" spans="1:4" x14ac:dyDescent="0.2">
      <c r="A7" t="s">
        <v>50</v>
      </c>
      <c r="B7" t="s">
        <v>9</v>
      </c>
      <c r="C7">
        <v>1</v>
      </c>
      <c r="D7" s="1">
        <f>3598.0362+2289.6594</f>
        <v>5887.6956</v>
      </c>
    </row>
    <row r="8" spans="1:4" x14ac:dyDescent="0.2">
      <c r="A8" t="s">
        <v>3</v>
      </c>
      <c r="B8" t="s">
        <v>9</v>
      </c>
      <c r="C8">
        <v>2</v>
      </c>
      <c r="D8" s="1">
        <v>7762.5</v>
      </c>
    </row>
    <row r="9" spans="1:4" x14ac:dyDescent="0.2">
      <c r="A9" t="s">
        <v>4</v>
      </c>
      <c r="B9" t="s">
        <v>9</v>
      </c>
      <c r="C9">
        <v>2</v>
      </c>
      <c r="D9" s="1">
        <v>38626</v>
      </c>
    </row>
    <row r="10" spans="1:4" x14ac:dyDescent="0.2">
      <c r="A10" t="s">
        <v>6</v>
      </c>
      <c r="B10" t="s">
        <v>9</v>
      </c>
      <c r="C10">
        <v>2</v>
      </c>
      <c r="D10" s="1">
        <v>33432</v>
      </c>
    </row>
    <row r="11" spans="1:4" x14ac:dyDescent="0.2">
      <c r="A11" t="s">
        <v>50</v>
      </c>
      <c r="B11" t="s">
        <v>9</v>
      </c>
      <c r="C11">
        <v>2</v>
      </c>
      <c r="D11" s="1">
        <f>3598.0362+2289.6594</f>
        <v>5887.6956</v>
      </c>
    </row>
    <row r="12" spans="1:4" x14ac:dyDescent="0.2">
      <c r="A12" t="s">
        <v>3</v>
      </c>
      <c r="B12" t="s">
        <v>9</v>
      </c>
      <c r="C12">
        <v>3</v>
      </c>
      <c r="D12" s="1">
        <v>7762.5</v>
      </c>
    </row>
    <row r="13" spans="1:4" x14ac:dyDescent="0.2">
      <c r="A13" t="s">
        <v>4</v>
      </c>
      <c r="B13" t="s">
        <v>9</v>
      </c>
      <c r="C13">
        <v>3</v>
      </c>
      <c r="D13" s="1">
        <v>38626</v>
      </c>
    </row>
    <row r="14" spans="1:4" x14ac:dyDescent="0.2">
      <c r="A14" t="s">
        <v>6</v>
      </c>
      <c r="B14" t="s">
        <v>9</v>
      </c>
      <c r="C14">
        <v>3</v>
      </c>
      <c r="D14" s="1">
        <v>33432</v>
      </c>
    </row>
    <row r="15" spans="1:4" x14ac:dyDescent="0.2">
      <c r="A15" t="s">
        <v>50</v>
      </c>
      <c r="B15" t="s">
        <v>9</v>
      </c>
      <c r="C15">
        <v>3</v>
      </c>
      <c r="D15" s="1">
        <f>3598.0362+2289.6594</f>
        <v>5887.6956</v>
      </c>
    </row>
    <row r="16" spans="1:4" x14ac:dyDescent="0.2">
      <c r="A16" t="s">
        <v>3</v>
      </c>
      <c r="B16" t="s">
        <v>9</v>
      </c>
      <c r="C16">
        <v>4</v>
      </c>
      <c r="D16" s="1">
        <v>7762.5</v>
      </c>
    </row>
    <row r="17" spans="1:4" x14ac:dyDescent="0.2">
      <c r="A17" t="s">
        <v>4</v>
      </c>
      <c r="B17" t="s">
        <v>9</v>
      </c>
      <c r="C17">
        <v>4</v>
      </c>
      <c r="D17" s="1">
        <v>38626</v>
      </c>
    </row>
    <row r="18" spans="1:4" x14ac:dyDescent="0.2">
      <c r="A18" t="s">
        <v>6</v>
      </c>
      <c r="B18" t="s">
        <v>9</v>
      </c>
      <c r="C18">
        <v>4</v>
      </c>
      <c r="D18" s="1">
        <v>33432</v>
      </c>
    </row>
    <row r="19" spans="1:4" x14ac:dyDescent="0.2">
      <c r="A19" t="s">
        <v>50</v>
      </c>
      <c r="B19" t="s">
        <v>9</v>
      </c>
      <c r="C19">
        <v>4</v>
      </c>
      <c r="D19" s="1">
        <f>3598.0362+2289.6594</f>
        <v>5887.6956</v>
      </c>
    </row>
    <row r="20" spans="1:4" x14ac:dyDescent="0.2">
      <c r="A20" t="s">
        <v>3</v>
      </c>
      <c r="B20" t="s">
        <v>9</v>
      </c>
      <c r="C20">
        <v>5</v>
      </c>
      <c r="D20" s="1">
        <v>7762.5</v>
      </c>
    </row>
    <row r="21" spans="1:4" x14ac:dyDescent="0.2">
      <c r="A21" t="s">
        <v>4</v>
      </c>
      <c r="B21" t="s">
        <v>9</v>
      </c>
      <c r="C21">
        <v>5</v>
      </c>
      <c r="D21" s="1">
        <v>38626</v>
      </c>
    </row>
    <row r="22" spans="1:4" x14ac:dyDescent="0.2">
      <c r="A22" t="s">
        <v>6</v>
      </c>
      <c r="B22" t="s">
        <v>9</v>
      </c>
      <c r="C22">
        <v>5</v>
      </c>
      <c r="D22" s="1">
        <v>33432</v>
      </c>
    </row>
    <row r="23" spans="1:4" x14ac:dyDescent="0.2">
      <c r="A23" t="s">
        <v>50</v>
      </c>
      <c r="B23" t="s">
        <v>9</v>
      </c>
      <c r="C23">
        <v>5</v>
      </c>
      <c r="D23" s="1">
        <f>3598.0362+2289.6594</f>
        <v>5887.6956</v>
      </c>
    </row>
    <row r="24" spans="1:4" x14ac:dyDescent="0.2">
      <c r="A24" t="s">
        <v>3</v>
      </c>
      <c r="B24" t="s">
        <v>9</v>
      </c>
      <c r="C24">
        <v>6</v>
      </c>
      <c r="D24" s="1">
        <v>7762.5</v>
      </c>
    </row>
    <row r="25" spans="1:4" x14ac:dyDescent="0.2">
      <c r="A25" t="s">
        <v>4</v>
      </c>
      <c r="B25" t="s">
        <v>9</v>
      </c>
      <c r="C25">
        <v>6</v>
      </c>
      <c r="D25" s="1">
        <v>38626</v>
      </c>
    </row>
    <row r="26" spans="1:4" x14ac:dyDescent="0.2">
      <c r="A26" t="s">
        <v>6</v>
      </c>
      <c r="B26" t="s">
        <v>9</v>
      </c>
      <c r="C26">
        <v>6</v>
      </c>
      <c r="D26" s="1">
        <v>33432</v>
      </c>
    </row>
    <row r="27" spans="1:4" x14ac:dyDescent="0.2">
      <c r="A27" t="s">
        <v>50</v>
      </c>
      <c r="B27" t="s">
        <v>9</v>
      </c>
      <c r="C27">
        <v>6</v>
      </c>
      <c r="D27" s="1">
        <f>3598.0362+2289.6594</f>
        <v>5887.6956</v>
      </c>
    </row>
    <row r="28" spans="1:4" x14ac:dyDescent="0.2">
      <c r="D28" s="1"/>
    </row>
    <row r="29" spans="1:4" x14ac:dyDescent="0.2">
      <c r="D29" s="1"/>
    </row>
    <row r="30" spans="1:4" x14ac:dyDescent="0.2">
      <c r="D30" s="1"/>
    </row>
    <row r="31" spans="1:4" x14ac:dyDescent="0.2">
      <c r="D31" s="1"/>
    </row>
    <row r="32" spans="1:4" x14ac:dyDescent="0.2">
      <c r="D32" s="1"/>
    </row>
    <row r="33" spans="4:4" x14ac:dyDescent="0.2">
      <c r="D33" s="1"/>
    </row>
    <row r="34" spans="4:4" x14ac:dyDescent="0.2">
      <c r="D34" s="1"/>
    </row>
    <row r="35" spans="4:4" x14ac:dyDescent="0.2">
      <c r="D35" s="1"/>
    </row>
  </sheetData>
  <autoFilter ref="A1:D35" xr:uid="{487EB174-1CE9-490E-86AA-BC984A9FE90E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A13" sqref="A13"/>
    </sheetView>
  </sheetViews>
  <sheetFormatPr baseColWidth="10" defaultColWidth="9.1640625" defaultRowHeight="15" x14ac:dyDescent="0.2"/>
  <cols>
    <col min="1" max="1" width="12" bestFit="1" customWidth="1"/>
    <col min="2" max="2" width="19.1640625" bestFit="1" customWidth="1"/>
    <col min="4" max="4" width="24.6640625" customWidth="1"/>
  </cols>
  <sheetData>
    <row r="1" spans="1:4" x14ac:dyDescent="0.2">
      <c r="A1" t="s">
        <v>28</v>
      </c>
    </row>
    <row r="2" spans="1:4" x14ac:dyDescent="0.2">
      <c r="A2" t="s">
        <v>30</v>
      </c>
    </row>
    <row r="3" spans="1:4" x14ac:dyDescent="0.2">
      <c r="A3" t="s">
        <v>8</v>
      </c>
      <c r="B3" t="s">
        <v>2</v>
      </c>
      <c r="C3" t="s">
        <v>0</v>
      </c>
      <c r="D3" t="s">
        <v>14</v>
      </c>
    </row>
    <row r="4" spans="1:4" x14ac:dyDescent="0.2">
      <c r="A4" t="s">
        <v>3</v>
      </c>
      <c r="B4" t="s">
        <v>9</v>
      </c>
      <c r="C4">
        <v>1</v>
      </c>
      <c r="D4" s="1">
        <v>500000</v>
      </c>
    </row>
    <row r="5" spans="1:4" x14ac:dyDescent="0.2">
      <c r="A5" t="s">
        <v>4</v>
      </c>
      <c r="B5" t="s">
        <v>9</v>
      </c>
      <c r="C5">
        <v>1</v>
      </c>
      <c r="D5" s="1">
        <v>500000</v>
      </c>
    </row>
    <row r="6" spans="1:4" x14ac:dyDescent="0.2">
      <c r="A6" t="s">
        <v>6</v>
      </c>
      <c r="B6" t="s">
        <v>9</v>
      </c>
      <c r="C6">
        <v>1</v>
      </c>
      <c r="D6" s="1">
        <v>500000</v>
      </c>
    </row>
    <row r="7" spans="1:4" x14ac:dyDescent="0.2">
      <c r="A7" t="s">
        <v>50</v>
      </c>
      <c r="B7" t="s">
        <v>9</v>
      </c>
      <c r="C7">
        <v>1</v>
      </c>
      <c r="D7" s="1">
        <v>500000</v>
      </c>
    </row>
    <row r="8" spans="1:4" x14ac:dyDescent="0.2">
      <c r="A8" t="s">
        <v>3</v>
      </c>
      <c r="B8" t="s">
        <v>1</v>
      </c>
      <c r="C8">
        <v>1</v>
      </c>
      <c r="D8" s="1">
        <v>500000</v>
      </c>
    </row>
    <row r="9" spans="1:4" x14ac:dyDescent="0.2">
      <c r="A9" t="s">
        <v>4</v>
      </c>
      <c r="B9" t="s">
        <v>1</v>
      </c>
      <c r="C9">
        <v>1</v>
      </c>
      <c r="D9" s="1">
        <v>500000</v>
      </c>
    </row>
    <row r="10" spans="1:4" x14ac:dyDescent="0.2">
      <c r="A10" t="s">
        <v>5</v>
      </c>
      <c r="B10" t="s">
        <v>1</v>
      </c>
      <c r="C10">
        <v>1</v>
      </c>
      <c r="D10" s="1">
        <v>500000</v>
      </c>
    </row>
    <row r="11" spans="1:4" x14ac:dyDescent="0.2">
      <c r="A11" t="s">
        <v>6</v>
      </c>
      <c r="B11" t="s">
        <v>1</v>
      </c>
      <c r="C11">
        <v>1</v>
      </c>
      <c r="D11" s="1">
        <v>500000</v>
      </c>
    </row>
    <row r="12" spans="1:4" x14ac:dyDescent="0.2">
      <c r="A12" t="s">
        <v>7</v>
      </c>
      <c r="B12" t="s">
        <v>1</v>
      </c>
      <c r="C12">
        <v>1</v>
      </c>
      <c r="D12" s="1">
        <v>500000</v>
      </c>
    </row>
    <row r="13" spans="1:4" x14ac:dyDescent="0.2">
      <c r="A13" t="s">
        <v>50</v>
      </c>
      <c r="B13" t="s">
        <v>1</v>
      </c>
      <c r="C13">
        <v>1</v>
      </c>
      <c r="D13" s="1">
        <v>500000</v>
      </c>
    </row>
  </sheetData>
  <autoFilter ref="A1:D13" xr:uid="{E972AC0D-2B9F-477E-964C-84976D50A741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3"/>
  <sheetViews>
    <sheetView workbookViewId="0">
      <selection activeCell="A14" sqref="A14"/>
    </sheetView>
  </sheetViews>
  <sheetFormatPr baseColWidth="10" defaultColWidth="9.1640625" defaultRowHeight="15" x14ac:dyDescent="0.2"/>
  <cols>
    <col min="1" max="1" width="12" bestFit="1" customWidth="1"/>
    <col min="2" max="2" width="19.1640625" bestFit="1" customWidth="1"/>
    <col min="3" max="3" width="27.1640625" customWidth="1"/>
    <col min="4" max="4" width="10.1640625" bestFit="1" customWidth="1"/>
  </cols>
  <sheetData>
    <row r="1" spans="1:3" x14ac:dyDescent="0.2">
      <c r="A1" t="s">
        <v>48</v>
      </c>
    </row>
    <row r="2" spans="1:3" x14ac:dyDescent="0.2">
      <c r="A2" t="s">
        <v>37</v>
      </c>
    </row>
    <row r="3" spans="1:3" x14ac:dyDescent="0.2">
      <c r="A3" s="3" t="s">
        <v>8</v>
      </c>
      <c r="B3" t="s">
        <v>2</v>
      </c>
      <c r="C3" t="s">
        <v>13</v>
      </c>
    </row>
    <row r="4" spans="1:3" x14ac:dyDescent="0.2">
      <c r="A4" t="s">
        <v>3</v>
      </c>
      <c r="B4" t="s">
        <v>9</v>
      </c>
      <c r="C4" s="1">
        <f>EnergyInitialCapacity!D4*1.1</f>
        <v>8538.75</v>
      </c>
    </row>
    <row r="5" spans="1:3" x14ac:dyDescent="0.2">
      <c r="A5" t="s">
        <v>4</v>
      </c>
      <c r="B5" t="s">
        <v>9</v>
      </c>
      <c r="C5" s="1">
        <f>EnergyInitialCapacity!D5*1.1</f>
        <v>42488.600000000006</v>
      </c>
    </row>
    <row r="6" spans="1:3" x14ac:dyDescent="0.2">
      <c r="A6" t="s">
        <v>6</v>
      </c>
      <c r="B6" t="s">
        <v>9</v>
      </c>
      <c r="C6" s="1">
        <f>EnergyInitialCapacity!D6*1.1</f>
        <v>36775.200000000004</v>
      </c>
    </row>
    <row r="7" spans="1:3" x14ac:dyDescent="0.2">
      <c r="A7" t="s">
        <v>50</v>
      </c>
      <c r="B7" t="s">
        <v>9</v>
      </c>
      <c r="C7" s="1">
        <f>EnergyInitialCapacity!D7*1.1</f>
        <v>6476.4651600000007</v>
      </c>
    </row>
    <row r="8" spans="1:3" x14ac:dyDescent="0.2">
      <c r="A8" t="s">
        <v>3</v>
      </c>
      <c r="B8" t="s">
        <v>1</v>
      </c>
      <c r="C8">
        <v>20000000</v>
      </c>
    </row>
    <row r="9" spans="1:3" x14ac:dyDescent="0.2">
      <c r="A9" t="s">
        <v>4</v>
      </c>
      <c r="B9" t="s">
        <v>1</v>
      </c>
      <c r="C9">
        <v>20000000</v>
      </c>
    </row>
    <row r="10" spans="1:3" x14ac:dyDescent="0.2">
      <c r="A10" t="s">
        <v>5</v>
      </c>
      <c r="B10" t="s">
        <v>1</v>
      </c>
      <c r="C10">
        <v>20000000</v>
      </c>
    </row>
    <row r="11" spans="1:3" x14ac:dyDescent="0.2">
      <c r="A11" t="s">
        <v>6</v>
      </c>
      <c r="B11" t="s">
        <v>1</v>
      </c>
      <c r="C11">
        <v>20000000</v>
      </c>
    </row>
    <row r="12" spans="1:3" x14ac:dyDescent="0.2">
      <c r="A12" t="s">
        <v>7</v>
      </c>
      <c r="B12" t="s">
        <v>1</v>
      </c>
      <c r="C12">
        <v>20000000</v>
      </c>
    </row>
    <row r="13" spans="1:3" x14ac:dyDescent="0.2">
      <c r="A13" t="s">
        <v>50</v>
      </c>
      <c r="B13" t="s">
        <v>1</v>
      </c>
      <c r="C13">
        <v>20000000</v>
      </c>
    </row>
  </sheetData>
  <autoFilter ref="A1:C13" xr:uid="{B8614673-3B65-4697-B4AB-88B6D7AB2EF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InitialPowerCapacity</vt:lpstr>
      <vt:lpstr>PowerCapitalCost</vt:lpstr>
      <vt:lpstr>PowerFixedOMCost</vt:lpstr>
      <vt:lpstr>PowerMaxBuiltCapacity</vt:lpstr>
      <vt:lpstr>EnergyCapitalCost</vt:lpstr>
      <vt:lpstr>EnergyFixedOMCost</vt:lpstr>
      <vt:lpstr>EnergyInitialCapacity</vt:lpstr>
      <vt:lpstr>EnergyMaxBuiltCapacity</vt:lpstr>
      <vt:lpstr>EnergyMaxInstalledCapacity</vt:lpstr>
      <vt:lpstr>PowerMaxInstalledCapacity</vt:lpstr>
      <vt:lpstr>StorageInitialEnergyLevel</vt:lpstr>
      <vt:lpstr>StorageChargeEff</vt:lpstr>
      <vt:lpstr>StorageDischargeEff</vt:lpstr>
      <vt:lpstr>StoragePowToEnergy</vt:lpstr>
      <vt:lpstr>StorageBleedEfficiency</vt:lpstr>
      <vt:lpstr>Lifetime</vt:lpstr>
      <vt:lpstr>stor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Ozgu Turgut</dc:creator>
  <cp:lastModifiedBy>Goran Durakovic</cp:lastModifiedBy>
  <dcterms:created xsi:type="dcterms:W3CDTF">2018-02-19T14:22:41Z</dcterms:created>
  <dcterms:modified xsi:type="dcterms:W3CDTF">2022-11-29T19:02:34Z</dcterms:modified>
</cp:coreProperties>
</file>