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nti\Documents\SextoAnio\SegundoCuatrimestre\DIU\Practicas\DIU\P1\"/>
    </mc:Choice>
  </mc:AlternateContent>
  <xr:revisionPtr revIDLastSave="0" documentId="13_ncr:1_{D1C6BC05-6B8A-4D89-9661-0DE1D373210F}" xr6:coauthVersionLast="47" xr6:coauthVersionMax="47" xr10:uidLastSave="{00000000-0000-0000-0000-000000000000}"/>
  <bookViews>
    <workbookView xWindow="-108" yWindow="-108" windowWidth="23256" windowHeight="12456"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05" i="2" s="1"/>
  <c r="M115" i="2"/>
  <c r="O115" i="2" s="1"/>
  <c r="G115" i="2"/>
  <c r="F115" i="2"/>
  <c r="M113" i="2"/>
  <c r="O113" i="2" s="1"/>
  <c r="G113" i="2"/>
  <c r="F113" i="2"/>
  <c r="O111" i="2"/>
  <c r="M111" i="2"/>
  <c r="G111" i="2"/>
  <c r="F111" i="2"/>
  <c r="M107" i="2"/>
  <c r="O107" i="2" s="1"/>
  <c r="G107" i="2"/>
  <c r="F107" i="2"/>
  <c r="O105" i="2"/>
  <c r="M105" i="2"/>
  <c r="G105" i="2"/>
  <c r="F105" i="2"/>
  <c r="O103" i="2"/>
  <c r="N103" i="2"/>
  <c r="M103" i="2"/>
  <c r="L103" i="2"/>
  <c r="G103" i="2"/>
  <c r="F103" i="2"/>
  <c r="M101" i="2"/>
  <c r="O101" i="2" s="1"/>
  <c r="G101" i="2"/>
  <c r="F101" i="2"/>
  <c r="M97" i="2"/>
  <c r="O97" i="2" s="1"/>
  <c r="L97" i="2"/>
  <c r="G97" i="2"/>
  <c r="F97" i="2"/>
  <c r="M95" i="2"/>
  <c r="O95" i="2" s="1"/>
  <c r="L95" i="2"/>
  <c r="G95" i="2"/>
  <c r="F95" i="2"/>
  <c r="M93" i="2"/>
  <c r="O93" i="2" s="1"/>
  <c r="G93" i="2"/>
  <c r="F93" i="2"/>
  <c r="O91" i="2"/>
  <c r="M91" i="2"/>
  <c r="G91" i="2"/>
  <c r="F91" i="2"/>
  <c r="M89" i="2"/>
  <c r="O89" i="2" s="1"/>
  <c r="G89" i="2"/>
  <c r="F89" i="2"/>
  <c r="O85" i="2"/>
  <c r="M85" i="2"/>
  <c r="G85" i="2"/>
  <c r="F85" i="2"/>
  <c r="O83" i="2"/>
  <c r="N83" i="2"/>
  <c r="M83" i="2"/>
  <c r="L83" i="2"/>
  <c r="G83" i="2"/>
  <c r="F83" i="2"/>
  <c r="M81" i="2"/>
  <c r="O81" i="2" s="1"/>
  <c r="G81" i="2"/>
  <c r="F81" i="2"/>
  <c r="M79" i="2"/>
  <c r="O79" i="2" s="1"/>
  <c r="L79" i="2"/>
  <c r="G79" i="2"/>
  <c r="F79" i="2"/>
  <c r="M75" i="2"/>
  <c r="O75" i="2" s="1"/>
  <c r="L75" i="2"/>
  <c r="N75" i="2" s="1"/>
  <c r="G75" i="2"/>
  <c r="F75" i="2"/>
  <c r="M73" i="2"/>
  <c r="O73" i="2" s="1"/>
  <c r="G73" i="2"/>
  <c r="F73" i="2"/>
  <c r="O71" i="2"/>
  <c r="M71" i="2"/>
  <c r="G71" i="2"/>
  <c r="F71" i="2"/>
  <c r="M69" i="2"/>
  <c r="O69" i="2" s="1"/>
  <c r="G69" i="2"/>
  <c r="F69" i="2"/>
  <c r="O67" i="2"/>
  <c r="M67" i="2"/>
  <c r="G67" i="2"/>
  <c r="F67" i="2"/>
  <c r="O63" i="2"/>
  <c r="N63" i="2"/>
  <c r="M63" i="2"/>
  <c r="L63" i="2"/>
  <c r="G63" i="2"/>
  <c r="F63" i="2"/>
  <c r="M61" i="2"/>
  <c r="O61" i="2" s="1"/>
  <c r="G61" i="2"/>
  <c r="F61" i="2"/>
  <c r="M59" i="2"/>
  <c r="O59" i="2" s="1"/>
  <c r="L59" i="2"/>
  <c r="G59" i="2"/>
  <c r="F59" i="2"/>
  <c r="M55" i="2"/>
  <c r="O55" i="2" s="1"/>
  <c r="L55" i="2"/>
  <c r="N55" i="2" s="1"/>
  <c r="G55" i="2"/>
  <c r="F55" i="2"/>
  <c r="M53" i="2"/>
  <c r="O53" i="2" s="1"/>
  <c r="G53" i="2"/>
  <c r="F53" i="2"/>
  <c r="O51" i="2"/>
  <c r="M51" i="2"/>
  <c r="G51" i="2"/>
  <c r="F51" i="2"/>
  <c r="M49" i="2"/>
  <c r="O49" i="2" s="1"/>
  <c r="G49" i="2"/>
  <c r="F49" i="2"/>
  <c r="O45" i="2"/>
  <c r="M45" i="2"/>
  <c r="G45" i="2"/>
  <c r="F45" i="2"/>
  <c r="O43" i="2"/>
  <c r="N43" i="2"/>
  <c r="M43" i="2"/>
  <c r="L43" i="2"/>
  <c r="G43" i="2"/>
  <c r="F43" i="2"/>
  <c r="M41" i="2"/>
  <c r="G41" i="2"/>
  <c r="F41" i="2"/>
  <c r="M39" i="2"/>
  <c r="O39" i="2" s="1"/>
  <c r="L39" i="2"/>
  <c r="G39" i="2"/>
  <c r="F39" i="2"/>
  <c r="M37" i="2"/>
  <c r="O37" i="2" s="1"/>
  <c r="L37" i="2"/>
  <c r="N37" i="2" s="1"/>
  <c r="G37" i="2"/>
  <c r="F37" i="2"/>
  <c r="M35" i="2"/>
  <c r="O35" i="2" s="1"/>
  <c r="G35" i="2"/>
  <c r="F35" i="2"/>
  <c r="O33" i="2"/>
  <c r="M33" i="2"/>
  <c r="O31" i="2"/>
  <c r="N31" i="2"/>
  <c r="M31" i="2"/>
  <c r="L31" i="2"/>
  <c r="G31" i="2"/>
  <c r="F31" i="2"/>
  <c r="M29" i="2"/>
  <c r="G29" i="2"/>
  <c r="F29" i="2"/>
  <c r="M25" i="2"/>
  <c r="O25" i="2" s="1"/>
  <c r="L25" i="2"/>
  <c r="O23" i="2"/>
  <c r="M23" i="2"/>
  <c r="G23" i="2"/>
  <c r="F23" i="2"/>
  <c r="O21" i="2"/>
  <c r="M21" i="2"/>
  <c r="G21" i="2"/>
  <c r="F21" i="2"/>
  <c r="O17" i="2"/>
  <c r="M17" i="2"/>
  <c r="G17" i="2"/>
  <c r="F17" i="2"/>
  <c r="O15" i="2"/>
  <c r="N15" i="2"/>
  <c r="M15" i="2"/>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3" i="2"/>
  <c r="G13" i="2"/>
  <c r="F13" i="2"/>
  <c r="A13" i="2"/>
  <c r="M11" i="2"/>
  <c r="O11" i="2" s="1"/>
  <c r="L11" i="2"/>
  <c r="G11" i="2"/>
  <c r="F11" i="2"/>
  <c r="A11" i="2"/>
  <c r="O9" i="2"/>
  <c r="M9" i="2"/>
  <c r="L9" i="2"/>
  <c r="N9" i="2" s="1"/>
  <c r="G9" i="2"/>
  <c r="F9" i="2"/>
  <c r="A123" i="1"/>
  <c r="A122" i="1"/>
  <c r="A121" i="1"/>
  <c r="A120" i="1"/>
  <c r="A119" i="1"/>
  <c r="K117" i="1"/>
  <c r="L101" i="1" s="1"/>
  <c r="M115" i="1"/>
  <c r="N115" i="1" s="1"/>
  <c r="L115" i="1"/>
  <c r="G115" i="1"/>
  <c r="F115" i="1"/>
  <c r="M113" i="1"/>
  <c r="O113" i="1" s="1"/>
  <c r="L113" i="1"/>
  <c r="G113" i="1"/>
  <c r="F113" i="1"/>
  <c r="M111" i="1"/>
  <c r="O111" i="1" s="1"/>
  <c r="L111" i="1"/>
  <c r="G111" i="1"/>
  <c r="F111" i="1"/>
  <c r="M107" i="1"/>
  <c r="O107" i="1" s="1"/>
  <c r="G107" i="1"/>
  <c r="F107" i="1"/>
  <c r="M105" i="1"/>
  <c r="N105" i="1" s="1"/>
  <c r="L105" i="1"/>
  <c r="G105" i="1"/>
  <c r="F105" i="1"/>
  <c r="M103" i="1"/>
  <c r="O103" i="1" s="1"/>
  <c r="G103" i="1"/>
  <c r="F103" i="1"/>
  <c r="M101" i="1"/>
  <c r="O101" i="1" s="1"/>
  <c r="G101" i="1"/>
  <c r="F101" i="1"/>
  <c r="M97" i="1"/>
  <c r="O97" i="1" s="1"/>
  <c r="L97" i="1"/>
  <c r="G97" i="1"/>
  <c r="F97" i="1"/>
  <c r="M95" i="1"/>
  <c r="O95" i="1" s="1"/>
  <c r="L95" i="1"/>
  <c r="G95" i="1"/>
  <c r="F95" i="1"/>
  <c r="M93" i="1"/>
  <c r="O93" i="1" s="1"/>
  <c r="L93" i="1"/>
  <c r="G93" i="1"/>
  <c r="F93" i="1"/>
  <c r="M91" i="1"/>
  <c r="O91" i="1" s="1"/>
  <c r="L91" i="1"/>
  <c r="G91" i="1"/>
  <c r="F91" i="1"/>
  <c r="M89" i="1"/>
  <c r="O89" i="1" s="1"/>
  <c r="G89" i="1"/>
  <c r="F89" i="1"/>
  <c r="M85" i="1"/>
  <c r="N85" i="1" s="1"/>
  <c r="L85" i="1"/>
  <c r="G85" i="1"/>
  <c r="F85" i="1"/>
  <c r="M83" i="1"/>
  <c r="O83" i="1" s="1"/>
  <c r="L83" i="1"/>
  <c r="G83" i="1"/>
  <c r="F83" i="1"/>
  <c r="M81" i="1"/>
  <c r="O81" i="1" s="1"/>
  <c r="G81" i="1"/>
  <c r="F81" i="1"/>
  <c r="M79" i="1"/>
  <c r="O79" i="1" s="1"/>
  <c r="L79" i="1"/>
  <c r="G79" i="1"/>
  <c r="F79" i="1"/>
  <c r="M75" i="1"/>
  <c r="N75" i="1" s="1"/>
  <c r="L75" i="1"/>
  <c r="G75" i="1"/>
  <c r="F75" i="1"/>
  <c r="M73" i="1"/>
  <c r="O73" i="1" s="1"/>
  <c r="L73" i="1"/>
  <c r="G73" i="1"/>
  <c r="F73" i="1"/>
  <c r="M71" i="1"/>
  <c r="O71" i="1" s="1"/>
  <c r="L71" i="1"/>
  <c r="G71" i="1"/>
  <c r="F71" i="1"/>
  <c r="M69" i="1"/>
  <c r="O69" i="1" s="1"/>
  <c r="L69" i="1"/>
  <c r="G69" i="1"/>
  <c r="F69" i="1"/>
  <c r="M67" i="1"/>
  <c r="N67" i="1" s="1"/>
  <c r="L67" i="1"/>
  <c r="G67" i="1"/>
  <c r="F67" i="1"/>
  <c r="M63" i="1"/>
  <c r="O63" i="1" s="1"/>
  <c r="L63" i="1"/>
  <c r="G63" i="1"/>
  <c r="F63" i="1"/>
  <c r="M61" i="1"/>
  <c r="O61" i="1" s="1"/>
  <c r="L61" i="1"/>
  <c r="G61" i="1"/>
  <c r="F61" i="1"/>
  <c r="M59" i="1"/>
  <c r="O59" i="1" s="1"/>
  <c r="L59" i="1"/>
  <c r="G59" i="1"/>
  <c r="F59" i="1"/>
  <c r="M55" i="1"/>
  <c r="N55" i="1" s="1"/>
  <c r="L55" i="1"/>
  <c r="G55" i="1"/>
  <c r="F55" i="1"/>
  <c r="M53" i="1"/>
  <c r="O53" i="1" s="1"/>
  <c r="L53" i="1"/>
  <c r="G53" i="1"/>
  <c r="F53" i="1"/>
  <c r="M51" i="1"/>
  <c r="O51" i="1" s="1"/>
  <c r="L51" i="1"/>
  <c r="G51" i="1"/>
  <c r="F51" i="1"/>
  <c r="M49" i="1"/>
  <c r="O49" i="1" s="1"/>
  <c r="L49" i="1"/>
  <c r="G49" i="1"/>
  <c r="F49" i="1"/>
  <c r="M45" i="1"/>
  <c r="N45" i="1" s="1"/>
  <c r="L45" i="1"/>
  <c r="G45" i="1"/>
  <c r="F45" i="1"/>
  <c r="M43" i="1"/>
  <c r="O43" i="1" s="1"/>
  <c r="L43" i="1"/>
  <c r="G43" i="1"/>
  <c r="F43" i="1"/>
  <c r="M41" i="1"/>
  <c r="O41" i="1" s="1"/>
  <c r="L41" i="1"/>
  <c r="G41" i="1"/>
  <c r="F41" i="1"/>
  <c r="M39" i="1"/>
  <c r="O39" i="1" s="1"/>
  <c r="L39" i="1"/>
  <c r="G39" i="1"/>
  <c r="F39" i="1"/>
  <c r="M37" i="1"/>
  <c r="N37" i="1" s="1"/>
  <c r="L37" i="1"/>
  <c r="G37" i="1"/>
  <c r="F37" i="1"/>
  <c r="M35" i="1"/>
  <c r="O35" i="1" s="1"/>
  <c r="L35" i="1"/>
  <c r="G35" i="1"/>
  <c r="F35" i="1"/>
  <c r="M33" i="1"/>
  <c r="O33" i="1" s="1"/>
  <c r="L33" i="1"/>
  <c r="M31" i="1"/>
  <c r="N31" i="1" s="1"/>
  <c r="L31" i="1"/>
  <c r="G31" i="1"/>
  <c r="F31" i="1"/>
  <c r="M29" i="1"/>
  <c r="O29" i="1" s="1"/>
  <c r="L29" i="1"/>
  <c r="G29" i="1"/>
  <c r="F29" i="1"/>
  <c r="M25" i="1"/>
  <c r="O25" i="1" s="1"/>
  <c r="L25" i="1"/>
  <c r="M23" i="1"/>
  <c r="O23" i="1" s="1"/>
  <c r="L23" i="1"/>
  <c r="G23" i="1"/>
  <c r="F23" i="1"/>
  <c r="M21" i="1"/>
  <c r="O21" i="1" s="1"/>
  <c r="L21" i="1"/>
  <c r="G21" i="1"/>
  <c r="F21" i="1"/>
  <c r="M17" i="1"/>
  <c r="N17" i="1" s="1"/>
  <c r="L17" i="1"/>
  <c r="G17" i="1"/>
  <c r="F17" i="1"/>
  <c r="M15" i="1"/>
  <c r="N15" i="1" s="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G9" i="1"/>
  <c r="F9" i="1"/>
  <c r="N111" i="1" l="1"/>
  <c r="O105" i="1"/>
  <c r="N97" i="1"/>
  <c r="N91" i="1"/>
  <c r="O85" i="1"/>
  <c r="N83" i="1"/>
  <c r="N79" i="1"/>
  <c r="N71" i="1"/>
  <c r="O67" i="1"/>
  <c r="N63" i="1"/>
  <c r="N59" i="1"/>
  <c r="N51" i="1"/>
  <c r="O45" i="1"/>
  <c r="N43" i="1"/>
  <c r="N39" i="1"/>
  <c r="N33" i="1"/>
  <c r="O31" i="1"/>
  <c r="N25" i="1"/>
  <c r="N23" i="1"/>
  <c r="O17" i="1"/>
  <c r="O15" i="1"/>
  <c r="N11" i="1"/>
  <c r="N105" i="2"/>
  <c r="N29" i="2"/>
  <c r="N13" i="1"/>
  <c r="N29" i="1"/>
  <c r="N41" i="1"/>
  <c r="N61" i="1"/>
  <c r="N81" i="1"/>
  <c r="N101" i="1"/>
  <c r="L13" i="2"/>
  <c r="N13" i="2" s="1"/>
  <c r="L29" i="2"/>
  <c r="L41" i="2"/>
  <c r="N41" i="2" s="1"/>
  <c r="L61" i="2"/>
  <c r="L81" i="2"/>
  <c r="N81" i="2" s="1"/>
  <c r="L101" i="2"/>
  <c r="N101" i="2" s="1"/>
  <c r="L115" i="2"/>
  <c r="N115" i="2" s="1"/>
  <c r="N95" i="1"/>
  <c r="N61" i="2"/>
  <c r="O9" i="1"/>
  <c r="N35" i="1"/>
  <c r="O37" i="1"/>
  <c r="N53" i="1"/>
  <c r="O55" i="1"/>
  <c r="N73" i="1"/>
  <c r="O75" i="1"/>
  <c r="L89" i="1"/>
  <c r="N93" i="1"/>
  <c r="L107" i="1"/>
  <c r="N107" i="1" s="1"/>
  <c r="N113" i="1"/>
  <c r="O115" i="1"/>
  <c r="N11" i="2"/>
  <c r="O13" i="2"/>
  <c r="O117" i="2" s="1"/>
  <c r="N25" i="2"/>
  <c r="O29" i="2"/>
  <c r="L35" i="2"/>
  <c r="N39" i="2"/>
  <c r="O41" i="2"/>
  <c r="L53" i="2"/>
  <c r="N59" i="2"/>
  <c r="L73" i="2"/>
  <c r="N79" i="2"/>
  <c r="L93" i="2"/>
  <c r="N97" i="2"/>
  <c r="L113" i="2"/>
  <c r="L23" i="2"/>
  <c r="N23" i="2" s="1"/>
  <c r="L33" i="2"/>
  <c r="N33" i="2" s="1"/>
  <c r="L51" i="2"/>
  <c r="N51" i="2" s="1"/>
  <c r="L71" i="2"/>
  <c r="N71" i="2" s="1"/>
  <c r="L91" i="2"/>
  <c r="N91" i="2" s="1"/>
  <c r="N95" i="2"/>
  <c r="L111" i="2"/>
  <c r="N111" i="2" s="1"/>
  <c r="N21" i="1"/>
  <c r="N49" i="1"/>
  <c r="N69" i="1"/>
  <c r="N89" i="1"/>
  <c r="L103" i="1"/>
  <c r="N103" i="1" s="1"/>
  <c r="L21" i="2"/>
  <c r="N21" i="2" s="1"/>
  <c r="N35" i="2"/>
  <c r="L49" i="2"/>
  <c r="N49" i="2" s="1"/>
  <c r="N53" i="2"/>
  <c r="L69" i="2"/>
  <c r="N69" i="2" s="1"/>
  <c r="N73" i="2"/>
  <c r="L89" i="2"/>
  <c r="N89" i="2" s="1"/>
  <c r="N93" i="2"/>
  <c r="L107" i="2"/>
  <c r="N107" i="2" s="1"/>
  <c r="N113" i="2"/>
  <c r="L81" i="1"/>
  <c r="L17" i="2"/>
  <c r="N17" i="2" s="1"/>
  <c r="L45" i="2"/>
  <c r="N45" i="2" s="1"/>
  <c r="L67" i="2"/>
  <c r="N67" i="2" s="1"/>
  <c r="L85" i="2"/>
  <c r="N85" i="2" s="1"/>
  <c r="N117" i="1" l="1"/>
  <c r="N117" i="2"/>
  <c r="D117" i="2" s="1"/>
  <c r="O117" i="1"/>
  <c r="D117" i="1" l="1"/>
  <c r="J117" i="1" s="1"/>
  <c r="I117" i="1" s="1"/>
  <c r="J117" i="2"/>
  <c r="I117" i="2" s="1"/>
  <c r="H117" i="2"/>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<sst xmlns="http://schemas.openxmlformats.org/spreadsheetml/2006/main" count="374" uniqueCount="196">
  <si>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</si>
  <si>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</si>
  <si>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</si>
  <si>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</si>
  <si>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</si>
  <si>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</si>
  <si>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</si>
  <si>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</si>
  <si>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</si>
  <si>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</si>
  <si>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</si>
  <si>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</si>
  <si>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</si>
  <si>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</si>
  <si>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</si>
  <si>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</si>
  <si>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</si>
  <si>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</si>
  <si>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</si>
  <si>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</si>
  <si>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</si>
  <si>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</si>
  <si>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</si>
  <si>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</si>
  <si>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</si>
  <si>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</si>
  <si>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</si>
  <si>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</si>
  <si>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</si>
  <si>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</si>
  <si>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</si>
  <si>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</si>
  <si>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</si>
  <si>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</si>
  <si>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</si>
  <si>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</si>
  <si>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</si>
  <si>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</si>
  <si>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</si>
  <si>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</si>
  <si>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</si>
  <si>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</si>
  <si>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</si>
  <si>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</si>
  <si>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</si>
  <si>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</si>
  <si>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</si>
  <si>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</si>
  <si>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</si>
  <si>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</si>
  <si>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</si>
  <si>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</si>
  <si>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</si>
  <si>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</si>
  <si>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</si>
  <si>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</si>
  <si>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</si>
  <si>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</si>
  <si>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</si>
  <si>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</si>
  <si>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</si>
  <si>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</si>
  <si>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</si>
  <si>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</si>
  <si>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</si>
  <si>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</si>
  <si>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</si>
  <si>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</si>
  <si>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</si>
  <si>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</si>
  <si>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</si>
  <si>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</si>
  <si>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</si>
  <si>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</si>
  <si>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</si>
  <si>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</si>
  <si>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</si>
  <si>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</si>
  <si>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</si>
  <si>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</si>
  <si>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</si>
  <si>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</si>
  <si>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</si>
  <si>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</si>
  <si>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</si>
  <si>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</si>
  <si>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</si>
  <si>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</si>
  <si>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</si>
  <si>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</si>
  <si>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</si>
  <si>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</si>
  <si>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</si>
  <si>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</si>
  <si>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</si>
  <si>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</si>
  <si>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</si>
  <si>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</si>
  <si>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</si>
  <si>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</si>
  <si>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</si>
  <si>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</si>
  <si>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</si>
  <si>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</si>
  <si>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</si>
  <si>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</si>
  <si>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</si>
  <si>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</si>
  <si>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</si>
  <si>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</si>
  <si>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</si>
  <si>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</si>
  <si>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</si>
  <si>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</si>
  <si>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</si>
  <si>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</si>
  <si>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</si>
  <si>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</si>
  <si>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</si>
  <si>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</si>
  <si>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</si>
  <si>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</si>
  <si>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</si>
  <si>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</si>
  <si>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</si>
  <si>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</si>
  <si>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</si>
  <si>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</si>
  <si>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</si>
  <si>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</si>
  <si>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</si>
  <si>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</si>
  <si>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</si>
  <si>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</si>
  <si>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</si>
  <si>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</si>
  <si>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</si>
  <si>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</si>
  <si>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</si>
  <si>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</si>
  <si>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</si>
  <si>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</si>
  <si>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</si>
  <si>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</si>
  <si>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</si>
  <si>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</si>
  <si>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</si>
  <si>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</si>
  <si>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</si>
  <si>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</si>
  <si>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</si>
  <si>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</si>
  <si>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</si>
  <si>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</si>
  <si>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</si>
  <si>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</si>
  <si>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</si>
  <si>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</si>
  <si>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</si>
  <si>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</si>
  <si>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</si>
  <si>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</si>
  <si>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</si>
  <si>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</si>
  <si>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</si>
  <si>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</si>
  <si>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</si>
  <si>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</si>
  <si>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</si>
  <si>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</si>
  <si>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</si>
  <si>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</si>
  <si>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</si>
  <si>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</si>
  <si>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</si>
  <si>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</si>
  <si>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</si>
  <si>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</si>
  <si>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</si>
  <si>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</si>
  <si>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</si>
  <si>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</si>
  <si>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</si>
  <si>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página tiene siempre en pantalla el botón de reservar habitaciones.</t>
  </si>
  <si>
    <t>Nada más entrar en la página principal aparece el número de teléfono del establecimiento y una pequeña descripción de los servicios que ofrece.</t>
  </si>
  <si>
    <t>El menú de navegación se encuentra siempre en la parte superior y a la vista en todo momento.</t>
  </si>
  <si>
    <t>Hay información que se pierde en la parte superior de la página porque lo tapa el encabezado.</t>
  </si>
  <si>
    <t>Pulsando el logo del establecimiento se vuelve a la página de inicio.</t>
  </si>
  <si>
    <t>No tiene opción de búsqueda en la página.</t>
  </si>
  <si>
    <t>Si se pone un códgo promocional erróneo avisa indicando que no es correcto e invita a intentar con otro.</t>
  </si>
  <si>
    <t>Solamente se puede contactar para el caso de comentarios por correo electrónico.</t>
  </si>
  <si>
    <t>Presenta un error en la cabecera de la página que dificulta la lectura de alguna información.</t>
  </si>
  <si>
    <t>Siguen rellenos los campos que no contienen ningún error.</t>
  </si>
  <si>
    <t>Por ejemplo para la carta del restaurante te lleva a otro dominio pero es muy transparente para el usuario.</t>
  </si>
  <si>
    <t>Solamete se puede obtener ayuda mediante llamada telefónica o por correo electrónico.</t>
  </si>
  <si>
    <t>Depende del tiempo de respuesta del establecimiento.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</si>
</sst>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6" workbookViewId="0">
      <selection activeCell="C110" sqref="C110"/>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5.4414062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25</v>
      </c>
      <c r="E9" s="1"/>
      <c r="F9" s="1" t="e">
        <f>#REF!*#REF!</f>
        <v>#REF!</v>
      </c>
      <c r="G9" s="1" t="e">
        <f>IF(#REF!&gt;=0,10*#REF!,0)</f>
        <v>#REF!</v>
      </c>
      <c r="H9" s="1"/>
      <c r="I9" s="44"/>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183</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34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24</v>
      </c>
      <c r="E17" s="1"/>
      <c r="F17" s="1" t="e">
        <f>#REF!*#REF!</f>
        <v>#REF!</v>
      </c>
      <c r="G17" s="1" t="e">
        <f>IF(#REF!&gt;=0,10*#REF!,0)</f>
        <v>#REF!</v>
      </c>
      <c r="H17" s="1"/>
      <c r="I17" s="44"/>
      <c r="J17" s="1"/>
      <c r="K17" s="45">
        <v>3</v>
      </c>
      <c r="L17" s="46">
        <f>K17/K117</f>
        <v>0.6</v>
      </c>
      <c r="M17" s="47">
        <f>VLOOKUP(D17,Q1:R9,2,FALSE)</f>
        <v>4</v>
      </c>
      <c r="N17" s="47">
        <f>M17*L17</f>
        <v>2.4</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t="s">
        <v>184</v>
      </c>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25</v>
      </c>
      <c r="E25" s="1"/>
      <c r="F25" s="1"/>
      <c r="G25" s="1"/>
      <c r="H25" s="1"/>
      <c r="I25" s="44"/>
      <c r="J25" s="1"/>
      <c r="K25" s="45">
        <v>3</v>
      </c>
      <c r="L25" s="46">
        <f>K25/K117</f>
        <v>0.6</v>
      </c>
      <c r="M25" s="47">
        <f>VLOOKUP(D25,Q1:R9,2,FALSE)</f>
        <v>5</v>
      </c>
      <c r="N25" s="47">
        <f>M25*L25</f>
        <v>3</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t="s">
        <v>185</v>
      </c>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24</v>
      </c>
      <c r="E33" s="1"/>
      <c r="F33" s="1"/>
      <c r="G33" s="1"/>
      <c r="H33" s="1"/>
      <c r="I33" s="44"/>
      <c r="J33" s="1"/>
      <c r="K33" s="45">
        <v>3</v>
      </c>
      <c r="L33" s="46">
        <f>K33/K117</f>
        <v>0.6</v>
      </c>
      <c r="M33" s="47">
        <f>VLOOKUP(D33,Q1:R9,2,FALSE)</f>
        <v>4</v>
      </c>
      <c r="N33" s="47">
        <f>M33*L33</f>
        <v>2.4</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14</v>
      </c>
      <c r="E35" s="1"/>
      <c r="F35" s="1" t="e">
        <f>#REF!*#REF!</f>
        <v>#REF!</v>
      </c>
      <c r="G35" s="1" t="e">
        <f>IF(#REF!&gt;=0,10*#REF!,0)</f>
        <v>#REF!</v>
      </c>
      <c r="H35" s="1"/>
      <c r="I35" s="44" t="s">
        <v>186</v>
      </c>
      <c r="J35" s="1"/>
      <c r="K35" s="45">
        <v>5</v>
      </c>
      <c r="L35" s="46">
        <f>K35/K117</f>
        <v>1</v>
      </c>
      <c r="M35" s="47">
        <f>VLOOKUP(D35,Q1:R9,2,FALSE)</f>
        <v>3</v>
      </c>
      <c r="N35" s="47">
        <f>M35*L35</f>
        <v>3</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25</v>
      </c>
      <c r="E37" s="1"/>
      <c r="F37" s="1" t="e">
        <f>#REF!*#REF!</f>
        <v>#REF!</v>
      </c>
      <c r="G37" s="1" t="e">
        <f>IF(#REF!&gt;=0,10*#REF!,0)</f>
        <v>#REF!</v>
      </c>
      <c r="H37" s="1"/>
      <c r="I37" s="44"/>
      <c r="J37" s="1"/>
      <c r="K37" s="45">
        <v>3</v>
      </c>
      <c r="L37" s="46">
        <f>K37/K117</f>
        <v>0.6</v>
      </c>
      <c r="M37" s="47">
        <f>VLOOKUP(D37,Q1:R9,2,FALSE)</f>
        <v>5</v>
      </c>
      <c r="N37" s="47">
        <f>M37*L37</f>
        <v>3</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t="s">
        <v>187</v>
      </c>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34</v>
      </c>
      <c r="E49" s="1"/>
      <c r="F49" s="1" t="e">
        <f>#REF!*#REF!</f>
        <v>#REF!</v>
      </c>
      <c r="G49" s="1" t="e">
        <f>IF(#REF!&gt;=0,10*#REF!,0)</f>
        <v>#REF!</v>
      </c>
      <c r="H49" s="1"/>
      <c r="I49" s="44" t="s">
        <v>188</v>
      </c>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34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34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34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25</v>
      </c>
      <c r="E59" s="1"/>
      <c r="F59" s="1" t="e">
        <f>#REF!*#REF!</f>
        <v>#REF!</v>
      </c>
      <c r="G59" s="1" t="e">
        <f>IF(#REF!&gt;=0,10*#REF!,0)</f>
        <v>#REF!</v>
      </c>
      <c r="H59" s="1"/>
      <c r="I59" s="44" t="s">
        <v>189</v>
      </c>
      <c r="J59" s="1"/>
      <c r="K59" s="45">
        <v>4</v>
      </c>
      <c r="L59" s="46">
        <f>K59/K117</f>
        <v>0.8</v>
      </c>
      <c r="M59" s="47">
        <f>VLOOKUP(D59,Q1:R9,2,FALSE)</f>
        <v>5</v>
      </c>
      <c r="N59" s="47">
        <f>M59*L59</f>
        <v>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14</v>
      </c>
      <c r="E63" s="1"/>
      <c r="F63" s="1" t="e">
        <f>#REF!*#REF!</f>
        <v>#REF!</v>
      </c>
      <c r="G63" s="1" t="e">
        <f>IF(#REF!&gt;=0,10*#REF!,0)</f>
        <v>#REF!</v>
      </c>
      <c r="H63" s="1"/>
      <c r="I63" s="44" t="s">
        <v>190</v>
      </c>
      <c r="J63" s="1"/>
      <c r="K63" s="45">
        <v>1</v>
      </c>
      <c r="L63" s="46">
        <f>K63/K117</f>
        <v>0.2</v>
      </c>
      <c r="M63" s="47">
        <f>VLOOKUP(D63,Q1:R9,2,FALSE)</f>
        <v>3</v>
      </c>
      <c r="N63" s="47">
        <f>M63*L63</f>
        <v>0.60000000000000009</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25</v>
      </c>
      <c r="E67" s="1"/>
      <c r="F67" s="1" t="e">
        <f>#REF!*#REF!</f>
        <v>#REF!</v>
      </c>
      <c r="G67" s="1" t="e">
        <f>IF(#REF!&gt;=0,10*#REF!,0)</f>
        <v>#REF!</v>
      </c>
      <c r="H67" s="1"/>
      <c r="I67" s="44"/>
      <c r="J67" s="1"/>
      <c r="K67" s="45">
        <v>3</v>
      </c>
      <c r="L67" s="46">
        <f>K67/K117</f>
        <v>0.6</v>
      </c>
      <c r="M67" s="47">
        <f>VLOOKUP(D67,Q1:R9,2,FALSE)</f>
        <v>5</v>
      </c>
      <c r="N67" s="47">
        <f>M67*L67</f>
        <v>3</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44"/>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25</v>
      </c>
      <c r="E71" s="1"/>
      <c r="F71" s="1" t="e">
        <f>#REF!*#REF!</f>
        <v>#REF!</v>
      </c>
      <c r="G71" s="1" t="e">
        <f>IF(#REF!&gt;=0,10*#REF!,0)</f>
        <v>#REF!</v>
      </c>
      <c r="H71" s="1"/>
      <c r="I71" s="44"/>
      <c r="J71" s="1"/>
      <c r="K71" s="45">
        <v>2</v>
      </c>
      <c r="L71" s="46">
        <f>K71/K117</f>
        <v>0.4</v>
      </c>
      <c r="M71" s="47">
        <f>VLOOKUP(D71,Q1:R9,2,FALSE)</f>
        <v>5</v>
      </c>
      <c r="N71" s="47">
        <f>M71*L71</f>
        <v>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25</v>
      </c>
      <c r="E75" s="1"/>
      <c r="F75" s="1" t="e">
        <f>#REF!*#REF!</f>
        <v>#REF!</v>
      </c>
      <c r="G75" s="1" t="e">
        <f>IF(#REF!&gt;=0,10*#REF!,0)</f>
        <v>#REF!</v>
      </c>
      <c r="H75" s="1"/>
      <c r="I75" s="44"/>
      <c r="J75" s="1"/>
      <c r="K75" s="45">
        <v>3</v>
      </c>
      <c r="L75" s="46">
        <f>K75/K117</f>
        <v>0.6</v>
      </c>
      <c r="M75" s="47">
        <f>VLOOKUP(D75,Q1:R9,2,FALSE)</f>
        <v>5</v>
      </c>
      <c r="N75" s="47">
        <f>M75*L75</f>
        <v>3</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24</v>
      </c>
      <c r="E79" s="1"/>
      <c r="F79" s="1" t="e">
        <f>#REF!*#REF!</f>
        <v>#REF!</v>
      </c>
      <c r="G79" s="1" t="e">
        <f>IF(#REF!&gt;=0,10*#REF!,0)</f>
        <v>#REF!</v>
      </c>
      <c r="H79" s="1"/>
      <c r="I79" s="44" t="s">
        <v>191</v>
      </c>
      <c r="J79" s="1"/>
      <c r="K79" s="45">
        <v>4</v>
      </c>
      <c r="L79" s="46">
        <f>K79/K117</f>
        <v>0.8</v>
      </c>
      <c r="M79" s="47">
        <f>VLOOKUP(D79,Q1:R9,2,FALSE)</f>
        <v>4</v>
      </c>
      <c r="N79" s="47">
        <f>M79*L79</f>
        <v>3.2</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25</v>
      </c>
      <c r="E81" s="1"/>
      <c r="F81" s="1" t="e">
        <f>#REF!*#REF!</f>
        <v>#REF!</v>
      </c>
      <c r="G81" s="1" t="e">
        <f>IF(#REF!&gt;=0,10*#REF!,0)</f>
        <v>#REF!</v>
      </c>
      <c r="H81" s="1"/>
      <c r="I81" s="44"/>
      <c r="J81" s="1"/>
      <c r="K81" s="45">
        <v>3</v>
      </c>
      <c r="L81" s="46">
        <f>K81/K117</f>
        <v>0.6</v>
      </c>
      <c r="M81" s="47">
        <f>VLOOKUP(D81,Q1:R9,2,FALSE)</f>
        <v>5</v>
      </c>
      <c r="N81" s="47">
        <f>M81*L81</f>
        <v>3</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25</v>
      </c>
      <c r="E83" s="1"/>
      <c r="F83" s="1" t="e">
        <f>#REF!*#REF!</f>
        <v>#REF!</v>
      </c>
      <c r="G83" s="1" t="e">
        <f>IF(#REF!&gt;=0,10*#REF!,0)</f>
        <v>#REF!</v>
      </c>
      <c r="H83" s="1"/>
      <c r="I83" s="44"/>
      <c r="J83" s="1"/>
      <c r="K83" s="45">
        <v>3</v>
      </c>
      <c r="L83" s="46">
        <f>K83/K117</f>
        <v>0.6</v>
      </c>
      <c r="M83" s="47">
        <f>VLOOKUP(D83,Q1:R9,2,FALSE)</f>
        <v>5</v>
      </c>
      <c r="N83" s="47">
        <f>M83*L83</f>
        <v>3</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44" t="s">
        <v>192</v>
      </c>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25</v>
      </c>
      <c r="E89" s="1"/>
      <c r="F89" s="1" t="e">
        <f>#REF!*#REF!</f>
        <v>#REF!</v>
      </c>
      <c r="G89" s="1" t="e">
        <f>IF(#REF!&gt;=0,10*#REF!,0)</f>
        <v>#REF!</v>
      </c>
      <c r="H89" s="1"/>
      <c r="I89" s="44"/>
      <c r="J89" s="1"/>
      <c r="K89" s="45">
        <v>5</v>
      </c>
      <c r="L89" s="46">
        <f>K89/K117</f>
        <v>1</v>
      </c>
      <c r="M89" s="47">
        <f>VLOOKUP(D89,Q1:R9,2,FALSE)</f>
        <v>5</v>
      </c>
      <c r="N89" s="47">
        <f>M89*L89</f>
        <v>5</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25</v>
      </c>
      <c r="E91" s="1"/>
      <c r="F91" s="1" t="e">
        <f>#REF!*#REF!</f>
        <v>#REF!</v>
      </c>
      <c r="G91" s="1" t="e">
        <f>IF(#REF!&gt;=0,10*#REF!,0)</f>
        <v>#REF!</v>
      </c>
      <c r="H91" s="1"/>
      <c r="I91" s="44" t="s">
        <v>193</v>
      </c>
      <c r="J91" s="1"/>
      <c r="K91" s="45">
        <v>2</v>
      </c>
      <c r="L91" s="46">
        <f>K91/K117</f>
        <v>0.4</v>
      </c>
      <c r="M91" s="47">
        <f>VLOOKUP(D91,Q1:R9,2,FALSE)</f>
        <v>5</v>
      </c>
      <c r="N91" s="47">
        <f>M91*L91</f>
        <v>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14</v>
      </c>
      <c r="E97" s="1"/>
      <c r="F97" s="1" t="e">
        <f>#REF!*#REF!</f>
        <v>#REF!</v>
      </c>
      <c r="G97" s="1" t="e">
        <f>IF(#REF!&gt;=0,10*#REF!,0)</f>
        <v>#REF!</v>
      </c>
      <c r="H97" s="1"/>
      <c r="I97" s="44"/>
      <c r="J97" s="1"/>
      <c r="K97" s="45">
        <v>3</v>
      </c>
      <c r="L97" s="46">
        <f>K97/K117</f>
        <v>0.6</v>
      </c>
      <c r="M97" s="47">
        <f>VLOOKUP(D97,Q1:R9,2,FALSE)</f>
        <v>3</v>
      </c>
      <c r="N97" s="47">
        <f>M97*L97</f>
        <v>1.7999999999999998</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14</v>
      </c>
      <c r="E101" s="1"/>
      <c r="F101" s="1" t="e">
        <f>#REF!*#REF!</f>
        <v>#REF!</v>
      </c>
      <c r="G101" s="1" t="e">
        <f>IF(#REF!&gt;=0,10*#REF!,0)</f>
        <v>#REF!</v>
      </c>
      <c r="H101" s="1"/>
      <c r="I101" s="44" t="s">
        <v>194</v>
      </c>
      <c r="J101" s="1"/>
      <c r="K101" s="45">
        <v>4</v>
      </c>
      <c r="L101" s="46">
        <f>K101/K117</f>
        <v>0.8</v>
      </c>
      <c r="M101" s="47">
        <f>VLOOKUP(D101,Q1:R9,2,FALSE)</f>
        <v>3</v>
      </c>
      <c r="N101" s="47">
        <f>M101*L101</f>
        <v>2.4000000000000004</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34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12</v>
      </c>
      <c r="E105" s="1"/>
      <c r="F105" s="1" t="e">
        <f>#REF!*#REF!</f>
        <v>#REF!</v>
      </c>
      <c r="G105" s="1" t="e">
        <f>IF(#REF!&gt;=0,10*#REF!,0)</f>
        <v>#REF!</v>
      </c>
      <c r="H105" s="1"/>
      <c r="I105" s="44" t="s">
        <v>195</v>
      </c>
      <c r="J105" s="1"/>
      <c r="K105" s="45">
        <v>3</v>
      </c>
      <c r="L105" s="46">
        <f>K105/K117</f>
        <v>0.6</v>
      </c>
      <c r="M105" s="47">
        <f>VLOOKUP(D105,Q1:R9,2,FALSE)</f>
        <v>2</v>
      </c>
      <c r="N105" s="47">
        <f>M105*L105</f>
        <v>1.2</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25</v>
      </c>
      <c r="E107" s="1"/>
      <c r="F107" s="1" t="e">
        <f>#REF!*#REF!</f>
        <v>#REF!</v>
      </c>
      <c r="G107" s="1" t="e">
        <f>IF(#REF!&gt;=0,10*#REF!,0)</f>
        <v>#REF!</v>
      </c>
      <c r="H107" s="1"/>
      <c r="I107" s="44"/>
      <c r="J107" s="1"/>
      <c r="K107" s="45">
        <v>2</v>
      </c>
      <c r="L107" s="46">
        <f>K107/K117</f>
        <v>0.4</v>
      </c>
      <c r="M107" s="47">
        <f>VLOOKUP(D107,Q1:R9,2,FALSE)</f>
        <v>5</v>
      </c>
      <c r="N107" s="47">
        <f>M107*L107</f>
        <v>2</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25</v>
      </c>
      <c r="E111" s="13"/>
      <c r="F111" s="13" t="e">
        <f>#REF!*#REF!</f>
        <v>#REF!</v>
      </c>
      <c r="G111" s="13" t="e">
        <f>IF(#REF!&gt;=0,10*#REF!,0)</f>
        <v>#REF!</v>
      </c>
      <c r="H111" s="13"/>
      <c r="I111" s="44"/>
      <c r="J111" s="13"/>
      <c r="K111" s="34">
        <v>4</v>
      </c>
      <c r="L111" s="65">
        <f>K111/K117</f>
        <v>0.8</v>
      </c>
      <c r="M111" s="66">
        <f>VLOOKUP(D111,Q1:R9,2,FALSE)</f>
        <v>5</v>
      </c>
      <c r="N111" s="66">
        <f>M111*L111</f>
        <v>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34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90.578512396694222</v>
      </c>
      <c r="E117" s="75"/>
      <c r="F117" s="75"/>
      <c r="G117" s="75"/>
      <c r="H117" s="76" t="str">
        <f>IF(D117="","","-")</f>
        <v>-</v>
      </c>
      <c r="I117" s="77" t="str">
        <f>VLOOKUP(J117,'Rating ranges'!A2:B7,2,TRUE)</f>
        <v>Excellent</v>
      </c>
      <c r="J117" s="7">
        <f>IF(D117="",0,D117)</f>
        <v>90.578512396694222</v>
      </c>
      <c r="K117" s="68">
        <f>MAX(K9:K115)</f>
        <v>5</v>
      </c>
      <c r="L117" s="68"/>
      <c r="M117" s="68"/>
      <c r="N117" s="69">
        <f t="shared" ref="N117:O117" si="0">SUM(N9:N115)</f>
        <v>109.60000000000001</v>
      </c>
      <c r="O117" s="69">
        <f t="shared" si="0"/>
        <v>121</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paperSize="3"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sqref="A1:I1"/>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Santiago Gil Legaza</cp:lastModifiedBy>
  <cp:lastPrinted>2022-03-24T16:19:01Z</cp:lastPrinted>
  <dcterms:created xsi:type="dcterms:W3CDTF">2008-01-21T11:46:15Z</dcterms:created>
  <dcterms:modified xsi:type="dcterms:W3CDTF">2022-03-24T16:20:47Z</dcterms:modified>
</cp:coreProperties>
</file>