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Import_xls_Syneco\"/>
    </mc:Choice>
  </mc:AlternateContent>
  <xr:revisionPtr revIDLastSave="0" documentId="13_ncr:1_{7D4610D5-0287-4812-BCDB-FF5D711C9D30}" xr6:coauthVersionLast="47" xr6:coauthVersionMax="47" xr10:uidLastSave="{00000000-0000-0000-0000-000000000000}"/>
  <bookViews>
    <workbookView xWindow="34452" yWindow="15132" windowWidth="23256" windowHeight="12456" xr2:uid="{00000000-000D-0000-FFFF-FFFF00000000}"/>
  </bookViews>
  <sheets>
    <sheet name="Arranjos" sheetId="1" r:id="rId1"/>
    <sheet name="SSPImport" sheetId="2" r:id="rId2"/>
    <sheet name="pcs_OPS" sheetId="3" r:id="rId3"/>
    <sheet name="pcs_Desc" sheetId="4" r:id="rId4"/>
    <sheet name="ops" sheetId="5" r:id="rId5"/>
  </sheets>
  <definedNames>
    <definedName name="SSPImport" localSheetId="0">Arranjos!$A$1:$G$102</definedName>
    <definedName name="SSPImport">SSPImport!$A$1:$E$5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C5" i="2"/>
  <c r="C4" i="2"/>
  <c r="C3" i="2"/>
  <c r="C2" i="2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G1" authorId="0" shapeId="0" xr:uid="{00000000-0006-0000-0000-000001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A1" authorId="0" shapeId="0" xr:uid="{00000000-0006-0000-0100-000001000000}">
      <text>
        <r>
          <rPr>
            <sz val="10"/>
            <rFont val="MS Sans Serif"/>
          </rPr>
          <t>Gustavo:
Não pode haver OF duplicada, ela ficará vermelha.</t>
        </r>
      </text>
    </comment>
    <comment ref="E1" authorId="0" shapeId="0" xr:uid="{00000000-0006-0000-0100-000002000000}">
      <text>
        <r>
          <rPr>
            <sz val="10"/>
            <rFont val="MS Sans Serif"/>
          </rPr>
          <t xml:space="preserve">Inserir uma opção:
1 - Importar
2 - Excluir
3 - Atualizar
4 - Importação Feita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F1" authorId="0" shapeId="0" xr:uid="{00000000-0006-0000-0200-000001000000}">
      <text>
        <r>
          <rPr>
            <sz val="10"/>
            <rFont val="MS Sans Serif"/>
          </rPr>
          <t>Quantas peças é retirada por ciclo</t>
        </r>
      </text>
    </comment>
    <comment ref="G1" authorId="0" shapeId="0" xr:uid="{00000000-0006-0000-0200-000002000000}">
      <text>
        <r>
          <rPr>
            <sz val="10"/>
            <rFont val="MS Sans Serif"/>
          </rPr>
          <t>Formato: "Segundos"</t>
        </r>
      </text>
    </comment>
    <comment ref="H1" authorId="0" shapeId="0" xr:uid="{00000000-0006-0000-0200-000003000000}">
      <text>
        <r>
          <rPr>
            <sz val="10"/>
            <rFont val="MS Sans Serif"/>
          </rPr>
          <t xml:space="preserve">Formato: "Segundos"
</t>
        </r>
      </text>
    </comment>
  </commentList>
</comments>
</file>

<file path=xl/sharedStrings.xml><?xml version="1.0" encoding="utf-8"?>
<sst xmlns="http://schemas.openxmlformats.org/spreadsheetml/2006/main" count="80" uniqueCount="53">
  <si>
    <t>ARRANJOS</t>
  </si>
  <si>
    <t>OF</t>
  </si>
  <si>
    <t>CODPECA</t>
  </si>
  <si>
    <t>DESCPECA</t>
  </si>
  <si>
    <t>QTD_PC</t>
  </si>
  <si>
    <t>QTD_CHAPA</t>
  </si>
  <si>
    <t>ACAO</t>
  </si>
  <si>
    <t>N00001</t>
  </si>
  <si>
    <t>N00002</t>
  </si>
  <si>
    <t>PLANQTY</t>
  </si>
  <si>
    <t>OPER</t>
  </si>
  <si>
    <t>SEQOPER</t>
  </si>
  <si>
    <t>DESCOPER</t>
  </si>
  <si>
    <t>QTD_CICLO</t>
  </si>
  <si>
    <t>PLANTMUNIT</t>
  </si>
  <si>
    <t>PLANTMSETUP</t>
  </si>
  <si>
    <t>PRODAUX1</t>
  </si>
  <si>
    <t>PRODAUX2</t>
  </si>
  <si>
    <t>PRODAUX3</t>
  </si>
  <si>
    <t>PRODAUX4</t>
  </si>
  <si>
    <t>MOR-73424</t>
  </si>
  <si>
    <t>Morça Especial 1"</t>
  </si>
  <si>
    <t>MOR-73423</t>
  </si>
  <si>
    <t>Morça Especial 2"</t>
  </si>
  <si>
    <t>MOR-73425</t>
  </si>
  <si>
    <t>Morça Especial 3"</t>
  </si>
  <si>
    <t>MOR-73426</t>
  </si>
  <si>
    <t>Morça Especial 0,5"</t>
  </si>
  <si>
    <t>MOR-73427</t>
  </si>
  <si>
    <t>Morça Especial 3/4"</t>
  </si>
  <si>
    <t>MOR-73428</t>
  </si>
  <si>
    <t>Morça Especial 2 1/2"</t>
  </si>
  <si>
    <t>Eixo Excêntrico</t>
  </si>
  <si>
    <t>5434_1</t>
  </si>
  <si>
    <t>Chaveta 30mm</t>
  </si>
  <si>
    <t>Suporte A</t>
  </si>
  <si>
    <t>Suporte B</t>
  </si>
  <si>
    <t>Suporte C</t>
  </si>
  <si>
    <t>Suporte D</t>
  </si>
  <si>
    <t>Eixo Simples</t>
  </si>
  <si>
    <t>OP</t>
  </si>
  <si>
    <t>Desc_OP</t>
  </si>
  <si>
    <t>Serra</t>
  </si>
  <si>
    <t>Nesting</t>
  </si>
  <si>
    <t>Guilhotina</t>
  </si>
  <si>
    <t>Dobra</t>
  </si>
  <si>
    <t>Solda</t>
  </si>
  <si>
    <t>Pintura</t>
  </si>
  <si>
    <t>Montagem</t>
  </si>
  <si>
    <t>Torno</t>
  </si>
  <si>
    <t>Centro</t>
  </si>
  <si>
    <t>N00003</t>
  </si>
  <si>
    <t>N00004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</si>
</sst>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u/>
      <sz val="10"/>
      <name val="MS Sans Serif"/>
    </font>
    <font>
      <sz val="10"/>
      <color theme="0"/>
      <name val="MS Sans Serif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 vertical="center"/>
    </xf>
    <xf numFmtId="1" fontId="0" fillId="0" borderId="0" xfId="0" quotePrefix="1" applyNumberFormat="1"/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numFmt numFmtId="0" formatCode="General"/>
    </dxf>
    <dxf>
      <alignment horizontal="left" vertical="bottom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MS Sans Serif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36" displayName="Tabela36" ref="A1:G102" totalsRowShown="0" headerRowDxfId="29">
  <autoFilter ref="A1:G102" xr:uid="{00000000-0009-0000-0100-000001000000}"/>
  <tableColumns count="7">
    <tableColumn id="1" xr3:uid="{00000000-0010-0000-0000-000001000000}" name="ARRANJOS" dataDxfId="28"/>
    <tableColumn id="2" xr3:uid="{00000000-0010-0000-0000-000002000000}" name="OF" dataDxfId="27"/>
    <tableColumn id="9" xr3:uid="{00000000-0010-0000-0000-000009000000}" name="CODPECA" dataDxfId="26">
      <calculatedColumnFormula>VLOOKUP(Tabela36[[#This Row],[OF]],Tabela3[[OF]:[CODPECA]],2)</calculatedColumnFormula>
    </tableColumn>
    <tableColumn id="10" xr3:uid="{00000000-0010-0000-0000-00000A000000}" name="DESCPECA" dataDxfId="25">
      <calculatedColumnFormula>VLOOKUP(C2,pcs_Desc!$A$2:$B$280,2,0)</calculatedColumnFormula>
    </tableColumn>
    <tableColumn id="3" xr3:uid="{00000000-0010-0000-0000-000003000000}" name="QTD_PC"/>
    <tableColumn id="17" xr3:uid="{00000000-0010-0000-0000-000011000000}" name="QTD_CHAPA" dataDxfId="24"/>
    <tableColumn id="21" xr3:uid="{00000000-0010-0000-0000-000015000000}" name="ACAO" dataDxf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1:E5" totalsRowShown="0" headerRowDxfId="22">
  <autoFilter ref="A1:E5" xr:uid="{00000000-0009-0000-0100-000002000000}"/>
  <tableColumns count="5">
    <tableColumn id="1" xr3:uid="{00000000-0010-0000-0100-000001000000}" name="OF" dataDxfId="21"/>
    <tableColumn id="9" xr3:uid="{00000000-0010-0000-0100-000009000000}" name="CODPECA" dataDxfId="20"/>
    <tableColumn id="10" xr3:uid="{00000000-0010-0000-0100-00000A000000}" name="DESCPECA" dataDxfId="19">
      <calculatedColumnFormula>VLOOKUP(B2,pcs_Desc!$A$2:$B$280,2,0)</calculatedColumnFormula>
    </tableColumn>
    <tableColumn id="17" xr3:uid="{00000000-0010-0000-0100-000011000000}" name="PLANQTY" dataDxfId="18"/>
    <tableColumn id="21" xr3:uid="{00000000-0010-0000-0100-000015000000}" name="ACAO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2" displayName="Tabela2" ref="A1:L9" totalsRowShown="0" headerRowDxfId="16" dataDxfId="15">
  <autoFilter ref="A1:L9" xr:uid="{00000000-0009-0000-0100-000003000000}"/>
  <tableColumns count="12">
    <tableColumn id="1" xr3:uid="{00000000-0010-0000-0200-000001000000}" name="CODPECA" dataDxfId="14"/>
    <tableColumn id="2" xr3:uid="{00000000-0010-0000-0200-000002000000}" name="DESCPECA" dataDxfId="13">
      <calculatedColumnFormula>VLOOKUP(A2, pcs_Desc!$A$2:$B$280,2,0)</calculatedColumnFormula>
    </tableColumn>
    <tableColumn id="6" xr3:uid="{00000000-0010-0000-0200-000006000000}" name="OPER" dataDxfId="12"/>
    <tableColumn id="3" xr3:uid="{00000000-0010-0000-0200-000003000000}" name="SEQOPER" dataDxfId="11"/>
    <tableColumn id="12" xr3:uid="{00000000-0010-0000-0200-00000C000000}" name="DESCOPER" dataDxfId="10">
      <calculatedColumnFormula>VLOOKUP(C2,ops!$A$2:$B$30,2)</calculatedColumnFormula>
    </tableColumn>
    <tableColumn id="7" xr3:uid="{00000000-0010-0000-0200-000007000000}" name="QTD_CICLO" dataDxfId="9"/>
    <tableColumn id="4" xr3:uid="{00000000-0010-0000-0200-000004000000}" name="PLANTMUNIT" dataDxfId="8"/>
    <tableColumn id="5" xr3:uid="{00000000-0010-0000-0200-000005000000}" name="PLANTMSETUP" dataDxfId="7"/>
    <tableColumn id="8" xr3:uid="{00000000-0010-0000-0200-000008000000}" name="PRODAUX1" dataDxfId="6"/>
    <tableColumn id="9" xr3:uid="{00000000-0010-0000-0200-000009000000}" name="PRODAUX2" dataDxfId="5"/>
    <tableColumn id="10" xr3:uid="{00000000-0010-0000-0200-00000A000000}" name="PRODAUX3" dataDxfId="4"/>
    <tableColumn id="11" xr3:uid="{00000000-0010-0000-0200-00000B000000}" name="PRODAUX4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25" displayName="Tabela25" ref="A1:B280" totalsRowShown="0">
  <autoFilter ref="A1:B280" xr:uid="{00000000-0009-0000-0100-000004000000}"/>
  <tableColumns count="2">
    <tableColumn id="1" xr3:uid="{00000000-0010-0000-0300-000001000000}" name="CODPECA" dataDxfId="2"/>
    <tableColumn id="2" xr3:uid="{00000000-0010-0000-0300-000002000000}" name="DESCPE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1" displayName="Tabela1" ref="A1:B30" totalsRowShown="0">
  <autoFilter ref="A1:B30" xr:uid="{00000000-0009-0000-0100-000005000000}"/>
  <tableColumns count="2">
    <tableColumn id="1" xr3:uid="{00000000-0010-0000-0400-000001000000}" name="OP" dataDxfId="1"/>
    <tableColumn id="2" xr3:uid="{00000000-0010-0000-0400-000002000000}" name="Desc_OP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showGridLines="0" tabSelected="1" workbookViewId="0">
      <selection activeCell="G10" sqref="G10"/>
    </sheetView>
  </sheetViews>
  <sheetFormatPr defaultRowHeight="12.4" x14ac:dyDescent="0.35"/>
  <cols>
    <col min="1" max="1" width="18.640625" customWidth="1"/>
    <col min="2" max="2" width="12.640625" customWidth="1"/>
    <col min="3" max="3" width="36.42578125" bestFit="1" customWidth="1"/>
    <col min="4" max="4" width="21.0703125" customWidth="1"/>
    <col min="5" max="5" width="18.7109375" customWidth="1"/>
    <col min="6" max="6" width="17.0703125" customWidth="1"/>
  </cols>
  <sheetData>
    <row r="1" spans="1:7" s="2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6" t="s">
        <v>7</v>
      </c>
      <c r="B2" s="6">
        <v>1000</v>
      </c>
      <c r="C2" s="5">
        <f>VLOOKUP(Tabela36[[#This Row],[OF]],Tabela3[[OF]:[CODPECA]],2)</f>
        <v>435351</v>
      </c>
      <c r="D2" s="1" t="str">
        <f>VLOOKUP(C2,pcs_Desc!$A$2:$B$280,2,0)</f>
        <v>Suporte B</v>
      </c>
      <c r="E2" s="1">
        <v>30</v>
      </c>
      <c r="F2" s="1">
        <v>2</v>
      </c>
      <c r="G2" s="1">
        <v>4</v>
      </c>
    </row>
    <row r="3" spans="1:7" x14ac:dyDescent="0.35">
      <c r="A3" s="6" t="s">
        <v>8</v>
      </c>
      <c r="B3" s="6">
        <v>1000</v>
      </c>
      <c r="C3" s="5">
        <f>VLOOKUP(Tabela36[[#This Row],[OF]],Tabela3[[OF]:[CODPECA]],2)</f>
        <v>435351</v>
      </c>
      <c r="D3" s="1" t="str">
        <f>VLOOKUP(C3,pcs_Desc!$A$2:$B$280,2,0)</f>
        <v>Suporte B</v>
      </c>
      <c r="E3" s="1">
        <v>20</v>
      </c>
      <c r="F3" s="1">
        <v>3</v>
      </c>
      <c r="G3" s="1">
        <v>4</v>
      </c>
    </row>
    <row r="4" spans="1:7" x14ac:dyDescent="0.35">
      <c r="A4" s="6" t="s">
        <v>8</v>
      </c>
      <c r="B4" s="6">
        <v>1001</v>
      </c>
      <c r="C4" s="5">
        <f>VLOOKUP(Tabela36[[#This Row],[OF]],Tabela3[[OF]:[CODPECA]],2)</f>
        <v>435360</v>
      </c>
      <c r="D4" s="1" t="str">
        <f>VLOOKUP(C4,pcs_Desc!$A$2:$B$280,2,0)</f>
        <v>Suporte C</v>
      </c>
      <c r="E4" s="1">
        <v>10</v>
      </c>
      <c r="F4" s="1">
        <v>3</v>
      </c>
      <c r="G4" s="1">
        <v>4</v>
      </c>
    </row>
    <row r="5" spans="1:7" x14ac:dyDescent="0.35">
      <c r="A5" s="6" t="s">
        <v>51</v>
      </c>
      <c r="B5" s="8">
        <v>1002</v>
      </c>
      <c r="C5" s="5">
        <f>VLOOKUP(Tabela36[[#This Row],[OF]],Tabela3[[OF]:[CODPECA]],2)</f>
        <v>435360</v>
      </c>
      <c r="D5" t="str">
        <f>VLOOKUP(C5,pcs_Desc!$A$2:$B$280,2,0)</f>
        <v>Suporte C</v>
      </c>
      <c r="E5">
        <v>100</v>
      </c>
      <c r="F5" s="1">
        <v>1</v>
      </c>
      <c r="G5" s="1">
        <v>1</v>
      </c>
    </row>
    <row r="6" spans="1:7" x14ac:dyDescent="0.35">
      <c r="A6" s="6" t="s">
        <v>52</v>
      </c>
      <c r="B6" s="8">
        <v>1002</v>
      </c>
      <c r="C6" s="5">
        <f>VLOOKUP(Tabela36[[#This Row],[OF]],Tabela3[[OF]:[CODPECA]],2)</f>
        <v>435360</v>
      </c>
      <c r="D6" t="str">
        <f>VLOOKUP(C6,pcs_Desc!$A$2:$B$280,2,0)</f>
        <v>Suporte C</v>
      </c>
      <c r="E6">
        <v>50</v>
      </c>
      <c r="F6" s="1">
        <v>1</v>
      </c>
      <c r="G6" s="1">
        <v>1</v>
      </c>
    </row>
    <row r="7" spans="1:7" x14ac:dyDescent="0.35">
      <c r="A7" s="1"/>
      <c r="B7" s="8"/>
      <c r="C7" s="5" t="e">
        <f>VLOOKUP(Tabela36[[#This Row],[OF]],Tabela3[[OF]:[CODPECA]],2)</f>
        <v>#N/A</v>
      </c>
      <c r="D7" t="e">
        <f>VLOOKUP(C7,pcs_Desc!$A$2:$B$280,2,0)</f>
        <v>#N/A</v>
      </c>
    </row>
    <row r="8" spans="1:7" x14ac:dyDescent="0.35">
      <c r="A8" s="1"/>
      <c r="B8" s="8"/>
      <c r="C8" s="5" t="e">
        <f>VLOOKUP(Tabela36[[#This Row],[OF]],Tabela3[[OF]:[CODPECA]],2)</f>
        <v>#N/A</v>
      </c>
      <c r="D8" t="e">
        <f>VLOOKUP(C8,pcs_Desc!$A$2:$B$280,2,0)</f>
        <v>#N/A</v>
      </c>
    </row>
    <row r="9" spans="1:7" x14ac:dyDescent="0.35">
      <c r="A9" s="1"/>
      <c r="B9" s="8"/>
      <c r="C9" s="5" t="e">
        <f>VLOOKUP(Tabela36[[#This Row],[OF]],Tabela3[[OF]:[CODPECA]],2)</f>
        <v>#N/A</v>
      </c>
      <c r="D9" t="e">
        <f>VLOOKUP(C9,pcs_Desc!$A$2:$B$280,2,0)</f>
        <v>#N/A</v>
      </c>
    </row>
    <row r="10" spans="1:7" x14ac:dyDescent="0.35">
      <c r="A10" s="1"/>
      <c r="B10" s="8"/>
      <c r="C10" s="5" t="e">
        <f>VLOOKUP(Tabela36[[#This Row],[OF]],Tabela3[[OF]:[CODPECA]],2)</f>
        <v>#N/A</v>
      </c>
      <c r="D10" t="e">
        <f>VLOOKUP(C10,pcs_Desc!$A$2:$B$280,2,0)</f>
        <v>#N/A</v>
      </c>
    </row>
    <row r="11" spans="1:7" x14ac:dyDescent="0.35">
      <c r="A11" s="1"/>
      <c r="B11" s="8"/>
      <c r="C11" s="5" t="e">
        <f>VLOOKUP(Tabela36[[#This Row],[OF]],Tabela3[[OF]:[CODPECA]],2)</f>
        <v>#N/A</v>
      </c>
      <c r="D11" t="e">
        <f>VLOOKUP(C11,pcs_Desc!$A$2:$B$280,2,0)</f>
        <v>#N/A</v>
      </c>
    </row>
    <row r="12" spans="1:7" x14ac:dyDescent="0.35">
      <c r="A12" s="1"/>
      <c r="B12" s="8"/>
      <c r="C12" s="5" t="e">
        <f>VLOOKUP(Tabela36[[#This Row],[OF]],Tabela3[[OF]:[CODPECA]],2)</f>
        <v>#N/A</v>
      </c>
      <c r="D12" t="e">
        <f>VLOOKUP(C12,pcs_Desc!$A$2:$B$280,2,0)</f>
        <v>#N/A</v>
      </c>
    </row>
    <row r="13" spans="1:7" x14ac:dyDescent="0.35">
      <c r="A13" s="1"/>
      <c r="B13" s="8"/>
      <c r="C13" s="5" t="e">
        <f>VLOOKUP(Tabela36[[#This Row],[OF]],Tabela3[[OF]:[CODPECA]],2)</f>
        <v>#N/A</v>
      </c>
      <c r="D13" t="e">
        <f>VLOOKUP(C13,pcs_Desc!$A$2:$B$280,2,0)</f>
        <v>#N/A</v>
      </c>
    </row>
    <row r="14" spans="1:7" x14ac:dyDescent="0.35">
      <c r="B14" s="8"/>
      <c r="C14" s="5" t="e">
        <f>VLOOKUP(Tabela36[[#This Row],[OF]],Tabela3[[OF]:[CODPECA]],2)</f>
        <v>#N/A</v>
      </c>
      <c r="D14" t="e">
        <f>VLOOKUP(C14,pcs_Desc!$A$2:$B$280,2,0)</f>
        <v>#N/A</v>
      </c>
    </row>
    <row r="15" spans="1:7" x14ac:dyDescent="0.35">
      <c r="B15" s="8"/>
      <c r="C15" s="5" t="e">
        <f>VLOOKUP(Tabela36[[#This Row],[OF]],Tabela3[[OF]:[CODPECA]],2)</f>
        <v>#N/A</v>
      </c>
      <c r="D15" t="e">
        <f>VLOOKUP(C15,pcs_Desc!$A$2:$B$280,2,0)</f>
        <v>#N/A</v>
      </c>
    </row>
    <row r="16" spans="1:7" x14ac:dyDescent="0.35">
      <c r="B16" s="8"/>
      <c r="C16" s="5" t="e">
        <f>VLOOKUP(Tabela36[[#This Row],[OF]],Tabela3[[OF]:[CODPECA]],2)</f>
        <v>#N/A</v>
      </c>
      <c r="D16" t="e">
        <f>VLOOKUP(C16,pcs_Desc!$A$2:$B$280,2,0)</f>
        <v>#N/A</v>
      </c>
    </row>
    <row r="17" spans="2:4" x14ac:dyDescent="0.35">
      <c r="B17" s="8"/>
      <c r="C17" s="5" t="e">
        <f>VLOOKUP(Tabela36[[#This Row],[OF]],Tabela3[[OF]:[CODPECA]],2)</f>
        <v>#N/A</v>
      </c>
      <c r="D17" t="e">
        <f>VLOOKUP(C17,pcs_Desc!$A$2:$B$280,2,0)</f>
        <v>#N/A</v>
      </c>
    </row>
    <row r="18" spans="2:4" x14ac:dyDescent="0.35">
      <c r="B18" s="8"/>
      <c r="C18" s="5" t="e">
        <f>VLOOKUP(Tabela36[[#This Row],[OF]],Tabela3[[OF]:[CODPECA]],2)</f>
        <v>#N/A</v>
      </c>
      <c r="D18" t="e">
        <f>VLOOKUP(C18,pcs_Desc!$A$2:$B$280,2,0)</f>
        <v>#N/A</v>
      </c>
    </row>
    <row r="19" spans="2:4" x14ac:dyDescent="0.35">
      <c r="B19" s="8"/>
      <c r="C19" s="5" t="e">
        <f>VLOOKUP(Tabela36[[#This Row],[OF]],Tabela3[[OF]:[CODPECA]],2)</f>
        <v>#N/A</v>
      </c>
      <c r="D19" t="e">
        <f>VLOOKUP(C19,pcs_Desc!$A$2:$B$280,2,0)</f>
        <v>#N/A</v>
      </c>
    </row>
    <row r="20" spans="2:4" x14ac:dyDescent="0.35">
      <c r="B20" s="8"/>
      <c r="C20" s="5" t="e">
        <f>VLOOKUP(Tabela36[[#This Row],[OF]],Tabela3[[OF]:[CODPECA]],2)</f>
        <v>#N/A</v>
      </c>
      <c r="D20" t="e">
        <f>VLOOKUP(C20,pcs_Desc!$A$2:$B$280,2,0)</f>
        <v>#N/A</v>
      </c>
    </row>
    <row r="21" spans="2:4" x14ac:dyDescent="0.35">
      <c r="B21" s="8"/>
      <c r="C21" s="5" t="e">
        <f>VLOOKUP(Tabela36[[#This Row],[OF]],Tabela3[[OF]:[CODPECA]],2)</f>
        <v>#N/A</v>
      </c>
      <c r="D21" t="e">
        <f>VLOOKUP(C21,pcs_Desc!$A$2:$B$280,2,0)</f>
        <v>#N/A</v>
      </c>
    </row>
    <row r="22" spans="2:4" x14ac:dyDescent="0.35">
      <c r="B22" s="8"/>
      <c r="C22" s="5" t="e">
        <f>VLOOKUP(Tabela36[[#This Row],[OF]],Tabela3[[OF]:[CODPECA]],2)</f>
        <v>#N/A</v>
      </c>
      <c r="D22" t="e">
        <f>VLOOKUP(C22,pcs_Desc!$A$2:$B$280,2,0)</f>
        <v>#N/A</v>
      </c>
    </row>
    <row r="23" spans="2:4" x14ac:dyDescent="0.35">
      <c r="B23" s="8"/>
      <c r="C23" s="5" t="e">
        <f>VLOOKUP(Tabela36[[#This Row],[OF]],Tabela3[[OF]:[CODPECA]],2)</f>
        <v>#N/A</v>
      </c>
      <c r="D23" t="e">
        <f>VLOOKUP(C23,pcs_Desc!$A$2:$B$280,2,0)</f>
        <v>#N/A</v>
      </c>
    </row>
    <row r="24" spans="2:4" x14ac:dyDescent="0.35">
      <c r="B24" s="8"/>
      <c r="C24" s="5" t="e">
        <f>VLOOKUP(Tabela36[[#This Row],[OF]],Tabela3[[OF]:[CODPECA]],2)</f>
        <v>#N/A</v>
      </c>
      <c r="D24" t="e">
        <f>VLOOKUP(C24,pcs_Desc!$A$2:$B$280,2,0)</f>
        <v>#N/A</v>
      </c>
    </row>
    <row r="25" spans="2:4" x14ac:dyDescent="0.35">
      <c r="B25" s="8"/>
      <c r="C25" s="5" t="e">
        <f>VLOOKUP(Tabela36[[#This Row],[OF]],Tabela3[[OF]:[CODPECA]],2)</f>
        <v>#N/A</v>
      </c>
      <c r="D25" t="e">
        <f>VLOOKUP(C25,pcs_Desc!$A$2:$B$280,2,0)</f>
        <v>#N/A</v>
      </c>
    </row>
    <row r="26" spans="2:4" x14ac:dyDescent="0.35">
      <c r="B26" s="8"/>
      <c r="C26" s="5" t="e">
        <f>VLOOKUP(Tabela36[[#This Row],[OF]],Tabela3[[OF]:[CODPECA]],2)</f>
        <v>#N/A</v>
      </c>
      <c r="D26" t="e">
        <f>VLOOKUP(C26,pcs_Desc!$A$2:$B$280,2,0)</f>
        <v>#N/A</v>
      </c>
    </row>
    <row r="27" spans="2:4" x14ac:dyDescent="0.35">
      <c r="B27" s="8"/>
      <c r="C27" s="5" t="e">
        <f>VLOOKUP(Tabela36[[#This Row],[OF]],Tabela3[[OF]:[CODPECA]],2)</f>
        <v>#N/A</v>
      </c>
      <c r="D27" t="e">
        <f>VLOOKUP(C27,pcs_Desc!$A$2:$B$280,2,0)</f>
        <v>#N/A</v>
      </c>
    </row>
    <row r="28" spans="2:4" x14ac:dyDescent="0.35">
      <c r="B28" s="8"/>
      <c r="C28" s="5" t="e">
        <f>VLOOKUP(Tabela36[[#This Row],[OF]],Tabela3[[OF]:[CODPECA]],2)</f>
        <v>#N/A</v>
      </c>
      <c r="D28" t="e">
        <f>VLOOKUP(C28,pcs_Desc!$A$2:$B$280,2,0)</f>
        <v>#N/A</v>
      </c>
    </row>
    <row r="29" spans="2:4" x14ac:dyDescent="0.35">
      <c r="B29" s="8"/>
      <c r="C29" s="5" t="e">
        <f>VLOOKUP(Tabela36[[#This Row],[OF]],Tabela3[[OF]:[CODPECA]],2)</f>
        <v>#N/A</v>
      </c>
      <c r="D29" t="e">
        <f>VLOOKUP(C29,pcs_Desc!$A$2:$B$280,2,0)</f>
        <v>#N/A</v>
      </c>
    </row>
    <row r="30" spans="2:4" x14ac:dyDescent="0.35">
      <c r="B30" s="8"/>
      <c r="C30" s="5" t="e">
        <f>VLOOKUP(Tabela36[[#This Row],[OF]],Tabela3[[OF]:[CODPECA]],2)</f>
        <v>#N/A</v>
      </c>
      <c r="D30" t="e">
        <f>VLOOKUP(C30,pcs_Desc!$A$2:$B$280,2,0)</f>
        <v>#N/A</v>
      </c>
    </row>
    <row r="31" spans="2:4" x14ac:dyDescent="0.35">
      <c r="B31" s="8"/>
      <c r="C31" s="5" t="e">
        <f>VLOOKUP(Tabela36[[#This Row],[OF]],Tabela3[[OF]:[CODPECA]],2)</f>
        <v>#N/A</v>
      </c>
      <c r="D31" t="e">
        <f>VLOOKUP(C31,pcs_Desc!$A$2:$B$280,2,0)</f>
        <v>#N/A</v>
      </c>
    </row>
    <row r="32" spans="2:4" x14ac:dyDescent="0.35">
      <c r="B32" s="8"/>
      <c r="C32" s="5" t="e">
        <f>VLOOKUP(Tabela36[[#This Row],[OF]],Tabela3[[OF]:[CODPECA]],2)</f>
        <v>#N/A</v>
      </c>
      <c r="D32" t="e">
        <f>VLOOKUP(C32,pcs_Desc!$A$2:$B$280,2,0)</f>
        <v>#N/A</v>
      </c>
    </row>
    <row r="33" spans="2:4" x14ac:dyDescent="0.35">
      <c r="B33" s="8"/>
      <c r="C33" s="5" t="e">
        <f>VLOOKUP(Tabela36[[#This Row],[OF]],Tabela3[[OF]:[CODPECA]],2)</f>
        <v>#N/A</v>
      </c>
      <c r="D33" t="e">
        <f>VLOOKUP(C33,pcs_Desc!$A$2:$B$280,2,0)</f>
        <v>#N/A</v>
      </c>
    </row>
    <row r="34" spans="2:4" x14ac:dyDescent="0.35">
      <c r="B34" s="8"/>
      <c r="C34" s="5" t="e">
        <f>VLOOKUP(Tabela36[[#This Row],[OF]],Tabela3[[OF]:[CODPECA]],2)</f>
        <v>#N/A</v>
      </c>
      <c r="D34" t="e">
        <f>VLOOKUP(C34,pcs_Desc!$A$2:$B$280,2,0)</f>
        <v>#N/A</v>
      </c>
    </row>
    <row r="35" spans="2:4" x14ac:dyDescent="0.35">
      <c r="B35" s="8"/>
      <c r="C35" s="5" t="e">
        <f>VLOOKUP(Tabela36[[#This Row],[OF]],Tabela3[[OF]:[CODPECA]],2)</f>
        <v>#N/A</v>
      </c>
      <c r="D35" t="e">
        <f>VLOOKUP(C35,pcs_Desc!$A$2:$B$280,2,0)</f>
        <v>#N/A</v>
      </c>
    </row>
    <row r="36" spans="2:4" x14ac:dyDescent="0.35">
      <c r="B36" s="8"/>
      <c r="C36" s="5" t="e">
        <f>VLOOKUP(Tabela36[[#This Row],[OF]],Tabela3[[OF]:[CODPECA]],2)</f>
        <v>#N/A</v>
      </c>
      <c r="D36" t="e">
        <f>VLOOKUP(C36,pcs_Desc!$A$2:$B$280,2,0)</f>
        <v>#N/A</v>
      </c>
    </row>
    <row r="37" spans="2:4" x14ac:dyDescent="0.35">
      <c r="B37" s="8"/>
      <c r="C37" s="5" t="e">
        <f>VLOOKUP(Tabela36[[#This Row],[OF]],Tabela3[[OF]:[CODPECA]],2)</f>
        <v>#N/A</v>
      </c>
      <c r="D37" t="e">
        <f>VLOOKUP(C37,pcs_Desc!$A$2:$B$280,2,0)</f>
        <v>#N/A</v>
      </c>
    </row>
    <row r="38" spans="2:4" x14ac:dyDescent="0.35">
      <c r="B38" s="8"/>
      <c r="C38" s="5" t="e">
        <f>VLOOKUP(Tabela36[[#This Row],[OF]],Tabela3[[OF]:[CODPECA]],2)</f>
        <v>#N/A</v>
      </c>
      <c r="D38" t="e">
        <f>VLOOKUP(C38,pcs_Desc!$A$2:$B$280,2,0)</f>
        <v>#N/A</v>
      </c>
    </row>
    <row r="39" spans="2:4" x14ac:dyDescent="0.35">
      <c r="B39" s="8"/>
      <c r="C39" s="5" t="e">
        <f>VLOOKUP(Tabela36[[#This Row],[OF]],Tabela3[[OF]:[CODPECA]],2)</f>
        <v>#N/A</v>
      </c>
      <c r="D39" t="e">
        <f>VLOOKUP(C39,pcs_Desc!$A$2:$B$280,2,0)</f>
        <v>#N/A</v>
      </c>
    </row>
    <row r="40" spans="2:4" x14ac:dyDescent="0.35">
      <c r="B40" s="8"/>
      <c r="C40" s="5" t="e">
        <f>VLOOKUP(Tabela36[[#This Row],[OF]],Tabela3[[OF]:[CODPECA]],2)</f>
        <v>#N/A</v>
      </c>
      <c r="D40" t="e">
        <f>VLOOKUP(C40,pcs_Desc!$A$2:$B$280,2,0)</f>
        <v>#N/A</v>
      </c>
    </row>
    <row r="41" spans="2:4" x14ac:dyDescent="0.35">
      <c r="B41" s="8"/>
      <c r="C41" s="5" t="e">
        <f>VLOOKUP(Tabela36[[#This Row],[OF]],Tabela3[[OF]:[CODPECA]],2)</f>
        <v>#N/A</v>
      </c>
      <c r="D41" t="e">
        <f>VLOOKUP(C41,pcs_Desc!$A$2:$B$280,2,0)</f>
        <v>#N/A</v>
      </c>
    </row>
    <row r="42" spans="2:4" x14ac:dyDescent="0.35">
      <c r="B42" s="8"/>
      <c r="C42" s="5" t="e">
        <f>VLOOKUP(Tabela36[[#This Row],[OF]],Tabela3[[OF]:[CODPECA]],2)</f>
        <v>#N/A</v>
      </c>
      <c r="D42" t="e">
        <f>VLOOKUP(C42,pcs_Desc!$A$2:$B$280,2,0)</f>
        <v>#N/A</v>
      </c>
    </row>
    <row r="43" spans="2:4" x14ac:dyDescent="0.35">
      <c r="B43" s="8"/>
      <c r="C43" s="5" t="e">
        <f>VLOOKUP(Tabela36[[#This Row],[OF]],Tabela3[[OF]:[CODPECA]],2)</f>
        <v>#N/A</v>
      </c>
      <c r="D43" t="e">
        <f>VLOOKUP(C43,pcs_Desc!$A$2:$B$280,2,0)</f>
        <v>#N/A</v>
      </c>
    </row>
    <row r="44" spans="2:4" x14ac:dyDescent="0.35">
      <c r="B44" s="8"/>
      <c r="C44" s="5" t="e">
        <f>VLOOKUP(Tabela36[[#This Row],[OF]],Tabela3[[OF]:[CODPECA]],2)</f>
        <v>#N/A</v>
      </c>
      <c r="D44" t="e">
        <f>VLOOKUP(C44,pcs_Desc!$A$2:$B$280,2,0)</f>
        <v>#N/A</v>
      </c>
    </row>
    <row r="45" spans="2:4" x14ac:dyDescent="0.35">
      <c r="B45" s="8"/>
      <c r="C45" s="5" t="e">
        <f>VLOOKUP(Tabela36[[#This Row],[OF]],Tabela3[[OF]:[CODPECA]],2)</f>
        <v>#N/A</v>
      </c>
      <c r="D45" t="e">
        <f>VLOOKUP(C45,pcs_Desc!$A$2:$B$280,2,0)</f>
        <v>#N/A</v>
      </c>
    </row>
    <row r="46" spans="2:4" x14ac:dyDescent="0.35">
      <c r="B46" s="8"/>
      <c r="C46" s="5" t="e">
        <f>VLOOKUP(Tabela36[[#This Row],[OF]],Tabela3[[OF]:[CODPECA]],2)</f>
        <v>#N/A</v>
      </c>
      <c r="D46" t="e">
        <f>VLOOKUP(C46,pcs_Desc!$A$2:$B$280,2,0)</f>
        <v>#N/A</v>
      </c>
    </row>
    <row r="47" spans="2:4" x14ac:dyDescent="0.35">
      <c r="B47" s="8"/>
      <c r="C47" s="5" t="e">
        <f>VLOOKUP(Tabela36[[#This Row],[OF]],Tabela3[[OF]:[CODPECA]],2)</f>
        <v>#N/A</v>
      </c>
      <c r="D47" t="e">
        <f>VLOOKUP(C47,pcs_Desc!$A$2:$B$280,2,0)</f>
        <v>#N/A</v>
      </c>
    </row>
    <row r="48" spans="2:4" x14ac:dyDescent="0.35">
      <c r="B48" s="8"/>
      <c r="C48" s="5" t="e">
        <f>VLOOKUP(Tabela36[[#This Row],[OF]],Tabela3[[OF]:[CODPECA]],2)</f>
        <v>#N/A</v>
      </c>
      <c r="D48" t="e">
        <f>VLOOKUP(C48,pcs_Desc!$A$2:$B$280,2,0)</f>
        <v>#N/A</v>
      </c>
    </row>
    <row r="49" spans="2:4" x14ac:dyDescent="0.35">
      <c r="B49" s="8"/>
      <c r="C49" s="5" t="e">
        <f>VLOOKUP(Tabela36[[#This Row],[OF]],Tabela3[[OF]:[CODPECA]],2)</f>
        <v>#N/A</v>
      </c>
      <c r="D49" t="e">
        <f>VLOOKUP(C49,pcs_Desc!$A$2:$B$280,2,0)</f>
        <v>#N/A</v>
      </c>
    </row>
    <row r="50" spans="2:4" x14ac:dyDescent="0.35">
      <c r="B50" s="8"/>
      <c r="C50" s="5" t="e">
        <f>VLOOKUP(Tabela36[[#This Row],[OF]],Tabela3[[OF]:[CODPECA]],2)</f>
        <v>#N/A</v>
      </c>
      <c r="D50" t="e">
        <f>VLOOKUP(C50,pcs_Desc!$A$2:$B$280,2,0)</f>
        <v>#N/A</v>
      </c>
    </row>
    <row r="51" spans="2:4" x14ac:dyDescent="0.35">
      <c r="B51" s="8"/>
      <c r="C51" s="5" t="e">
        <f>VLOOKUP(Tabela36[[#This Row],[OF]],Tabela3[[OF]:[CODPECA]],2)</f>
        <v>#N/A</v>
      </c>
      <c r="D51" t="e">
        <f>VLOOKUP(C51,pcs_Desc!$A$2:$B$280,2,0)</f>
        <v>#N/A</v>
      </c>
    </row>
    <row r="52" spans="2:4" x14ac:dyDescent="0.35">
      <c r="B52" s="8"/>
      <c r="C52" s="5" t="e">
        <f>VLOOKUP(Tabela36[[#This Row],[OF]],Tabela3[[OF]:[CODPECA]],2)</f>
        <v>#N/A</v>
      </c>
      <c r="D52" t="e">
        <f>VLOOKUP(C52,pcs_Desc!$A$2:$B$280,2,0)</f>
        <v>#N/A</v>
      </c>
    </row>
    <row r="53" spans="2:4" x14ac:dyDescent="0.35">
      <c r="B53" s="8"/>
      <c r="C53" s="5" t="e">
        <f>VLOOKUP(Tabela36[[#This Row],[OF]],Tabela3[[OF]:[CODPECA]],2)</f>
        <v>#N/A</v>
      </c>
      <c r="D53" t="e">
        <f>VLOOKUP(C53,pcs_Desc!$A$2:$B$280,2,0)</f>
        <v>#N/A</v>
      </c>
    </row>
    <row r="54" spans="2:4" x14ac:dyDescent="0.35">
      <c r="B54" s="8"/>
      <c r="C54" s="5" t="e">
        <f>VLOOKUP(Tabela36[[#This Row],[OF]],Tabela3[[OF]:[CODPECA]],2)</f>
        <v>#N/A</v>
      </c>
      <c r="D54" t="e">
        <f>VLOOKUP(C54,pcs_Desc!$A$2:$B$280,2,0)</f>
        <v>#N/A</v>
      </c>
    </row>
    <row r="55" spans="2:4" x14ac:dyDescent="0.35">
      <c r="B55" s="8"/>
      <c r="C55" s="5" t="e">
        <f>VLOOKUP(Tabela36[[#This Row],[OF]],Tabela3[[OF]:[CODPECA]],2)</f>
        <v>#N/A</v>
      </c>
      <c r="D55" t="e">
        <f>VLOOKUP(C55,pcs_Desc!$A$2:$B$280,2,0)</f>
        <v>#N/A</v>
      </c>
    </row>
    <row r="56" spans="2:4" x14ac:dyDescent="0.35">
      <c r="B56" s="8"/>
      <c r="C56" s="5" t="e">
        <f>VLOOKUP(Tabela36[[#This Row],[OF]],Tabela3[[OF]:[CODPECA]],2)</f>
        <v>#N/A</v>
      </c>
      <c r="D56" t="e">
        <f>VLOOKUP(C56,pcs_Desc!$A$2:$B$280,2,0)</f>
        <v>#N/A</v>
      </c>
    </row>
    <row r="57" spans="2:4" x14ac:dyDescent="0.35">
      <c r="B57" s="8"/>
      <c r="C57" s="5" t="e">
        <f>VLOOKUP(Tabela36[[#This Row],[OF]],Tabela3[[OF]:[CODPECA]],2)</f>
        <v>#N/A</v>
      </c>
      <c r="D57" t="e">
        <f>VLOOKUP(C57,pcs_Desc!$A$2:$B$280,2,0)</f>
        <v>#N/A</v>
      </c>
    </row>
    <row r="58" spans="2:4" x14ac:dyDescent="0.35">
      <c r="B58" s="8"/>
      <c r="C58" s="5" t="e">
        <f>VLOOKUP(Tabela36[[#This Row],[OF]],Tabela3[[OF]:[CODPECA]],2)</f>
        <v>#N/A</v>
      </c>
      <c r="D58" t="e">
        <f>VLOOKUP(C58,pcs_Desc!$A$2:$B$280,2,0)</f>
        <v>#N/A</v>
      </c>
    </row>
    <row r="59" spans="2:4" x14ac:dyDescent="0.35">
      <c r="B59" s="8"/>
      <c r="C59" s="5" t="e">
        <f>VLOOKUP(Tabela36[[#This Row],[OF]],Tabela3[[OF]:[CODPECA]],2)</f>
        <v>#N/A</v>
      </c>
      <c r="D59" t="e">
        <f>VLOOKUP(C59,pcs_Desc!$A$2:$B$280,2,0)</f>
        <v>#N/A</v>
      </c>
    </row>
    <row r="60" spans="2:4" x14ac:dyDescent="0.35">
      <c r="B60" s="8"/>
      <c r="C60" s="5" t="e">
        <f>VLOOKUP(Tabela36[[#This Row],[OF]],Tabela3[[OF]:[CODPECA]],2)</f>
        <v>#N/A</v>
      </c>
      <c r="D60" t="e">
        <f>VLOOKUP(C60,pcs_Desc!$A$2:$B$280,2,0)</f>
        <v>#N/A</v>
      </c>
    </row>
    <row r="61" spans="2:4" x14ac:dyDescent="0.35">
      <c r="B61" s="8"/>
      <c r="C61" s="5" t="e">
        <f>VLOOKUP(Tabela36[[#This Row],[OF]],Tabela3[[OF]:[CODPECA]],2)</f>
        <v>#N/A</v>
      </c>
      <c r="D61" t="e">
        <f>VLOOKUP(C61,pcs_Desc!$A$2:$B$280,2,0)</f>
        <v>#N/A</v>
      </c>
    </row>
    <row r="62" spans="2:4" x14ac:dyDescent="0.35">
      <c r="B62" s="8"/>
      <c r="C62" s="5" t="e">
        <f>VLOOKUP(Tabela36[[#This Row],[OF]],Tabela3[[OF]:[CODPECA]],2)</f>
        <v>#N/A</v>
      </c>
      <c r="D62" t="e">
        <f>VLOOKUP(C62,pcs_Desc!$A$2:$B$280,2,0)</f>
        <v>#N/A</v>
      </c>
    </row>
    <row r="63" spans="2:4" x14ac:dyDescent="0.35">
      <c r="B63" s="8"/>
      <c r="C63" s="5" t="e">
        <f>VLOOKUP(Tabela36[[#This Row],[OF]],Tabela3[[OF]:[CODPECA]],2)</f>
        <v>#N/A</v>
      </c>
      <c r="D63" t="e">
        <f>VLOOKUP(C63,pcs_Desc!$A$2:$B$280,2,0)</f>
        <v>#N/A</v>
      </c>
    </row>
    <row r="64" spans="2:4" x14ac:dyDescent="0.35">
      <c r="B64" s="8"/>
      <c r="C64" s="5" t="e">
        <f>VLOOKUP(Tabela36[[#This Row],[OF]],Tabela3[[OF]:[CODPECA]],2)</f>
        <v>#N/A</v>
      </c>
      <c r="D64" t="e">
        <f>VLOOKUP(C64,pcs_Desc!$A$2:$B$280,2,0)</f>
        <v>#N/A</v>
      </c>
    </row>
    <row r="65" spans="2:4" x14ac:dyDescent="0.35">
      <c r="B65" s="8"/>
      <c r="C65" s="5" t="e">
        <f>VLOOKUP(Tabela36[[#This Row],[OF]],Tabela3[[OF]:[CODPECA]],2)</f>
        <v>#N/A</v>
      </c>
      <c r="D65" t="e">
        <f>VLOOKUP(C65,pcs_Desc!$A$2:$B$280,2,0)</f>
        <v>#N/A</v>
      </c>
    </row>
    <row r="66" spans="2:4" x14ac:dyDescent="0.35">
      <c r="B66" s="8"/>
      <c r="C66" s="5" t="e">
        <f>VLOOKUP(Tabela36[[#This Row],[OF]],Tabela3[[OF]:[CODPECA]],2)</f>
        <v>#N/A</v>
      </c>
      <c r="D66" t="e">
        <f>VLOOKUP(C66,pcs_Desc!$A$2:$B$280,2,0)</f>
        <v>#N/A</v>
      </c>
    </row>
    <row r="67" spans="2:4" x14ac:dyDescent="0.35">
      <c r="B67" s="8"/>
      <c r="C67" s="5" t="e">
        <f>VLOOKUP(Tabela36[[#This Row],[OF]],Tabela3[[OF]:[CODPECA]],2)</f>
        <v>#N/A</v>
      </c>
      <c r="D67" t="e">
        <f>VLOOKUP(C67,pcs_Desc!$A$2:$B$280,2,0)</f>
        <v>#N/A</v>
      </c>
    </row>
    <row r="68" spans="2:4" x14ac:dyDescent="0.35">
      <c r="B68" s="8"/>
      <c r="C68" s="5" t="e">
        <f>VLOOKUP(Tabela36[[#This Row],[OF]],Tabela3[[OF]:[CODPECA]],2)</f>
        <v>#N/A</v>
      </c>
      <c r="D68" t="e">
        <f>VLOOKUP(C68,pcs_Desc!$A$2:$B$280,2,0)</f>
        <v>#N/A</v>
      </c>
    </row>
    <row r="69" spans="2:4" x14ac:dyDescent="0.35">
      <c r="B69" s="8"/>
      <c r="C69" s="5" t="e">
        <f>VLOOKUP(Tabela36[[#This Row],[OF]],Tabela3[[OF]:[CODPECA]],2)</f>
        <v>#N/A</v>
      </c>
      <c r="D69" t="e">
        <f>VLOOKUP(C69,pcs_Desc!$A$2:$B$280,2,0)</f>
        <v>#N/A</v>
      </c>
    </row>
    <row r="70" spans="2:4" x14ac:dyDescent="0.35">
      <c r="B70" s="8"/>
      <c r="C70" s="5" t="e">
        <f>VLOOKUP(Tabela36[[#This Row],[OF]],Tabela3[[OF]:[CODPECA]],2)</f>
        <v>#N/A</v>
      </c>
      <c r="D70" t="e">
        <f>VLOOKUP(C70,pcs_Desc!$A$2:$B$280,2,0)</f>
        <v>#N/A</v>
      </c>
    </row>
    <row r="71" spans="2:4" x14ac:dyDescent="0.35">
      <c r="B71" s="8"/>
      <c r="C71" s="5" t="e">
        <f>VLOOKUP(Tabela36[[#This Row],[OF]],Tabela3[[OF]:[CODPECA]],2)</f>
        <v>#N/A</v>
      </c>
      <c r="D71" t="e">
        <f>VLOOKUP(C71,pcs_Desc!$A$2:$B$280,2,0)</f>
        <v>#N/A</v>
      </c>
    </row>
    <row r="72" spans="2:4" x14ac:dyDescent="0.35">
      <c r="B72" s="8"/>
      <c r="C72" s="5" t="e">
        <f>VLOOKUP(Tabela36[[#This Row],[OF]],Tabela3[[OF]:[CODPECA]],2)</f>
        <v>#N/A</v>
      </c>
      <c r="D72" t="e">
        <f>VLOOKUP(C72,pcs_Desc!$A$2:$B$280,2,0)</f>
        <v>#N/A</v>
      </c>
    </row>
    <row r="73" spans="2:4" x14ac:dyDescent="0.35">
      <c r="B73" s="8"/>
      <c r="C73" s="5" t="e">
        <f>VLOOKUP(Tabela36[[#This Row],[OF]],Tabela3[[OF]:[CODPECA]],2)</f>
        <v>#N/A</v>
      </c>
      <c r="D73" t="e">
        <f>VLOOKUP(C73,pcs_Desc!$A$2:$B$280,2,0)</f>
        <v>#N/A</v>
      </c>
    </row>
    <row r="74" spans="2:4" x14ac:dyDescent="0.35">
      <c r="B74" s="8"/>
      <c r="C74" s="5" t="e">
        <f>VLOOKUP(Tabela36[[#This Row],[OF]],Tabela3[[OF]:[CODPECA]],2)</f>
        <v>#N/A</v>
      </c>
      <c r="D74" t="e">
        <f>VLOOKUP(C74,pcs_Desc!$A$2:$B$280,2,0)</f>
        <v>#N/A</v>
      </c>
    </row>
    <row r="75" spans="2:4" x14ac:dyDescent="0.35">
      <c r="B75" s="8"/>
      <c r="C75" s="5" t="e">
        <f>VLOOKUP(Tabela36[[#This Row],[OF]],Tabela3[[OF]:[CODPECA]],2)</f>
        <v>#N/A</v>
      </c>
      <c r="D75" t="e">
        <f>VLOOKUP(C75,pcs_Desc!$A$2:$B$280,2,0)</f>
        <v>#N/A</v>
      </c>
    </row>
    <row r="76" spans="2:4" x14ac:dyDescent="0.35">
      <c r="B76" s="8"/>
      <c r="C76" s="5" t="e">
        <f>VLOOKUP(Tabela36[[#This Row],[OF]],Tabela3[[OF]:[CODPECA]],2)</f>
        <v>#N/A</v>
      </c>
      <c r="D76" t="e">
        <f>VLOOKUP(C76,pcs_Desc!$A$2:$B$280,2,0)</f>
        <v>#N/A</v>
      </c>
    </row>
    <row r="77" spans="2:4" x14ac:dyDescent="0.35">
      <c r="B77" s="8"/>
      <c r="C77" s="5" t="e">
        <f>VLOOKUP(Tabela36[[#This Row],[OF]],Tabela3[[OF]:[CODPECA]],2)</f>
        <v>#N/A</v>
      </c>
      <c r="D77" t="e">
        <f>VLOOKUP(C77,pcs_Desc!$A$2:$B$280,2,0)</f>
        <v>#N/A</v>
      </c>
    </row>
    <row r="78" spans="2:4" x14ac:dyDescent="0.35">
      <c r="B78" s="8"/>
      <c r="C78" s="5" t="e">
        <f>VLOOKUP(Tabela36[[#This Row],[OF]],Tabela3[[OF]:[CODPECA]],2)</f>
        <v>#N/A</v>
      </c>
      <c r="D78" t="e">
        <f>VLOOKUP(C78,pcs_Desc!$A$2:$B$280,2,0)</f>
        <v>#N/A</v>
      </c>
    </row>
    <row r="79" spans="2:4" x14ac:dyDescent="0.35">
      <c r="B79" s="8"/>
      <c r="C79" s="5" t="e">
        <f>VLOOKUP(Tabela36[[#This Row],[OF]],Tabela3[[OF]:[CODPECA]],2)</f>
        <v>#N/A</v>
      </c>
      <c r="D79" t="e">
        <f>VLOOKUP(C79,pcs_Desc!$A$2:$B$280,2,0)</f>
        <v>#N/A</v>
      </c>
    </row>
    <row r="80" spans="2:4" x14ac:dyDescent="0.35">
      <c r="B80" s="8"/>
      <c r="C80" s="5" t="e">
        <f>VLOOKUP(Tabela36[[#This Row],[OF]],Tabela3[[OF]:[CODPECA]],2)</f>
        <v>#N/A</v>
      </c>
      <c r="D80" t="e">
        <f>VLOOKUP(C80,pcs_Desc!$A$2:$B$280,2,0)</f>
        <v>#N/A</v>
      </c>
    </row>
    <row r="81" spans="2:4" x14ac:dyDescent="0.35">
      <c r="B81" s="8"/>
      <c r="C81" s="5" t="e">
        <f>VLOOKUP(Tabela36[[#This Row],[OF]],Tabela3[[OF]:[CODPECA]],2)</f>
        <v>#N/A</v>
      </c>
      <c r="D81" t="e">
        <f>VLOOKUP(C81,pcs_Desc!$A$2:$B$280,2,0)</f>
        <v>#N/A</v>
      </c>
    </row>
    <row r="82" spans="2:4" x14ac:dyDescent="0.35">
      <c r="B82" s="8"/>
      <c r="C82" s="5" t="e">
        <f>VLOOKUP(Tabela36[[#This Row],[OF]],Tabela3[[OF]:[CODPECA]],2)</f>
        <v>#N/A</v>
      </c>
      <c r="D82" t="e">
        <f>VLOOKUP(C82,pcs_Desc!$A$2:$B$280,2,0)</f>
        <v>#N/A</v>
      </c>
    </row>
    <row r="83" spans="2:4" x14ac:dyDescent="0.35">
      <c r="B83" s="8"/>
      <c r="C83" s="5" t="e">
        <f>VLOOKUP(Tabela36[[#This Row],[OF]],Tabela3[[OF]:[CODPECA]],2)</f>
        <v>#N/A</v>
      </c>
      <c r="D83" t="e">
        <f>VLOOKUP(C83,pcs_Desc!$A$2:$B$280,2,0)</f>
        <v>#N/A</v>
      </c>
    </row>
    <row r="84" spans="2:4" x14ac:dyDescent="0.35">
      <c r="B84" s="8"/>
      <c r="C84" s="5" t="e">
        <f>VLOOKUP(Tabela36[[#This Row],[OF]],Tabela3[[OF]:[CODPECA]],2)</f>
        <v>#N/A</v>
      </c>
      <c r="D84" t="e">
        <f>VLOOKUP(C84,pcs_Desc!$A$2:$B$280,2,0)</f>
        <v>#N/A</v>
      </c>
    </row>
    <row r="85" spans="2:4" x14ac:dyDescent="0.35">
      <c r="B85" s="8"/>
      <c r="C85" s="5" t="e">
        <f>VLOOKUP(Tabela36[[#This Row],[OF]],Tabela3[[OF]:[CODPECA]],2)</f>
        <v>#N/A</v>
      </c>
      <c r="D85" t="e">
        <f>VLOOKUP(C85,pcs_Desc!$A$2:$B$280,2,0)</f>
        <v>#N/A</v>
      </c>
    </row>
    <row r="86" spans="2:4" x14ac:dyDescent="0.35">
      <c r="B86" s="8"/>
      <c r="C86" s="5" t="e">
        <f>VLOOKUP(Tabela36[[#This Row],[OF]],Tabela3[[OF]:[CODPECA]],2)</f>
        <v>#N/A</v>
      </c>
      <c r="D86" t="e">
        <f>VLOOKUP(C86,pcs_Desc!$A$2:$B$280,2,0)</f>
        <v>#N/A</v>
      </c>
    </row>
    <row r="87" spans="2:4" x14ac:dyDescent="0.35">
      <c r="B87" s="8"/>
      <c r="C87" s="5" t="e">
        <f>VLOOKUP(Tabela36[[#This Row],[OF]],Tabela3[[OF]:[CODPECA]],2)</f>
        <v>#N/A</v>
      </c>
      <c r="D87" t="e">
        <f>VLOOKUP(C87,pcs_Desc!$A$2:$B$280,2,0)</f>
        <v>#N/A</v>
      </c>
    </row>
    <row r="88" spans="2:4" x14ac:dyDescent="0.35">
      <c r="B88" s="8"/>
      <c r="C88" s="5" t="e">
        <f>VLOOKUP(Tabela36[[#This Row],[OF]],Tabela3[[OF]:[CODPECA]],2)</f>
        <v>#N/A</v>
      </c>
      <c r="D88" t="e">
        <f>VLOOKUP(C88,pcs_Desc!$A$2:$B$280,2,0)</f>
        <v>#N/A</v>
      </c>
    </row>
    <row r="89" spans="2:4" x14ac:dyDescent="0.35">
      <c r="B89" s="8"/>
      <c r="C89" s="5" t="e">
        <f>VLOOKUP(Tabela36[[#This Row],[OF]],Tabela3[[OF]:[CODPECA]],2)</f>
        <v>#N/A</v>
      </c>
      <c r="D89" t="e">
        <f>VLOOKUP(C89,pcs_Desc!$A$2:$B$280,2,0)</f>
        <v>#N/A</v>
      </c>
    </row>
    <row r="90" spans="2:4" x14ac:dyDescent="0.35">
      <c r="B90" s="8"/>
      <c r="C90" s="5" t="e">
        <f>VLOOKUP(Tabela36[[#This Row],[OF]],Tabela3[[OF]:[CODPECA]],2)</f>
        <v>#N/A</v>
      </c>
      <c r="D90" t="e">
        <f>VLOOKUP(C90,pcs_Desc!$A$2:$B$280,2,0)</f>
        <v>#N/A</v>
      </c>
    </row>
    <row r="91" spans="2:4" x14ac:dyDescent="0.35">
      <c r="B91" s="8"/>
      <c r="C91" s="5" t="e">
        <f>VLOOKUP(Tabela36[[#This Row],[OF]],Tabela3[[OF]:[CODPECA]],2)</f>
        <v>#N/A</v>
      </c>
      <c r="D91" t="e">
        <f>VLOOKUP(C91,pcs_Desc!$A$2:$B$280,2,0)</f>
        <v>#N/A</v>
      </c>
    </row>
    <row r="92" spans="2:4" x14ac:dyDescent="0.35">
      <c r="B92" s="8"/>
      <c r="C92" s="5" t="e">
        <f>VLOOKUP(Tabela36[[#This Row],[OF]],Tabela3[[OF]:[CODPECA]],2)</f>
        <v>#N/A</v>
      </c>
      <c r="D92" t="e">
        <f>VLOOKUP(C92,pcs_Desc!$A$2:$B$280,2,0)</f>
        <v>#N/A</v>
      </c>
    </row>
    <row r="93" spans="2:4" x14ac:dyDescent="0.35">
      <c r="B93" s="8"/>
      <c r="C93" s="5" t="e">
        <f>VLOOKUP(Tabela36[[#This Row],[OF]],Tabela3[[OF]:[CODPECA]],2)</f>
        <v>#N/A</v>
      </c>
      <c r="D93" t="e">
        <f>VLOOKUP(C93,pcs_Desc!$A$2:$B$280,2,0)</f>
        <v>#N/A</v>
      </c>
    </row>
    <row r="94" spans="2:4" x14ac:dyDescent="0.35">
      <c r="B94" s="8"/>
      <c r="C94" s="5" t="e">
        <f>VLOOKUP(Tabela36[[#This Row],[OF]],Tabela3[[OF]:[CODPECA]],2)</f>
        <v>#N/A</v>
      </c>
      <c r="D94" t="e">
        <f>VLOOKUP(C94,pcs_Desc!$A$2:$B$280,2,0)</f>
        <v>#N/A</v>
      </c>
    </row>
    <row r="95" spans="2:4" x14ac:dyDescent="0.35">
      <c r="B95" s="8"/>
      <c r="C95" s="5" t="e">
        <f>VLOOKUP(Tabela36[[#This Row],[OF]],Tabela3[[OF]:[CODPECA]],2)</f>
        <v>#N/A</v>
      </c>
      <c r="D95" t="e">
        <f>VLOOKUP(C95,pcs_Desc!$A$2:$B$280,2,0)</f>
        <v>#N/A</v>
      </c>
    </row>
    <row r="96" spans="2:4" x14ac:dyDescent="0.35">
      <c r="B96" s="8"/>
      <c r="C96" s="5" t="e">
        <f>VLOOKUP(Tabela36[[#This Row],[OF]],Tabela3[[OF]:[CODPECA]],2)</f>
        <v>#N/A</v>
      </c>
      <c r="D96" t="e">
        <f>VLOOKUP(C96,pcs_Desc!$A$2:$B$280,2,0)</f>
        <v>#N/A</v>
      </c>
    </row>
    <row r="97" spans="2:4" x14ac:dyDescent="0.35">
      <c r="B97" s="8"/>
      <c r="C97" s="5" t="e">
        <f>VLOOKUP(Tabela36[[#This Row],[OF]],Tabela3[[OF]:[CODPECA]],2)</f>
        <v>#N/A</v>
      </c>
      <c r="D97" t="e">
        <f>VLOOKUP(C97,pcs_Desc!$A$2:$B$280,2,0)</f>
        <v>#N/A</v>
      </c>
    </row>
    <row r="98" spans="2:4" x14ac:dyDescent="0.35">
      <c r="B98" s="8"/>
      <c r="C98" s="5" t="e">
        <f>VLOOKUP(Tabela36[[#This Row],[OF]],Tabela3[[OF]:[CODPECA]],2)</f>
        <v>#N/A</v>
      </c>
      <c r="D98" t="e">
        <f>VLOOKUP(C98,pcs_Desc!$A$2:$B$280,2,0)</f>
        <v>#N/A</v>
      </c>
    </row>
    <row r="99" spans="2:4" x14ac:dyDescent="0.35">
      <c r="B99" s="8"/>
      <c r="C99" s="5" t="e">
        <f>VLOOKUP(Tabela36[[#This Row],[OF]],Tabela3[[OF]:[CODPECA]],2)</f>
        <v>#N/A</v>
      </c>
      <c r="D99" t="e">
        <f>VLOOKUP(C99,pcs_Desc!$A$2:$B$280,2,0)</f>
        <v>#N/A</v>
      </c>
    </row>
    <row r="100" spans="2:4" x14ac:dyDescent="0.35">
      <c r="B100" s="8"/>
      <c r="C100" s="5" t="e">
        <f>VLOOKUP(Tabela36[[#This Row],[OF]],Tabela3[[OF]:[CODPECA]],2)</f>
        <v>#N/A</v>
      </c>
      <c r="D100" t="e">
        <f>VLOOKUP(C100,pcs_Desc!$A$2:$B$280,2,0)</f>
        <v>#N/A</v>
      </c>
    </row>
    <row r="101" spans="2:4" x14ac:dyDescent="0.35">
      <c r="B101" s="8"/>
      <c r="C101" s="5" t="e">
        <f>VLOOKUP(Tabela36[[#This Row],[OF]],Tabela3[[OF]:[CODPECA]],2)</f>
        <v>#N/A</v>
      </c>
      <c r="D101" t="e">
        <f>VLOOKUP(C101,pcs_Desc!$A$2:$B$280,2,0)</f>
        <v>#N/A</v>
      </c>
    </row>
    <row r="102" spans="2:4" x14ac:dyDescent="0.35">
      <c r="B102" s="8"/>
      <c r="C102" s="5" t="e">
        <f>VLOOKUP(Tabela36[[#This Row],[OF]],Tabela3[[OF]:[CODPECA]],2)</f>
        <v>#N/A</v>
      </c>
      <c r="D102" t="e">
        <f>VLOOKUP(C102,pcs_Desc!$A$2:$B$280,2,0)</f>
        <v>#N/A</v>
      </c>
    </row>
  </sheetData>
  <phoneticPr fontId="3" type="noConversion"/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>
      <selection activeCell="D10" sqref="D10"/>
    </sheetView>
  </sheetViews>
  <sheetFormatPr defaultRowHeight="12.4" x14ac:dyDescent="0.35"/>
  <cols>
    <col min="1" max="1" width="13.42578125" customWidth="1"/>
    <col min="2" max="2" width="12.640625" customWidth="1"/>
    <col min="3" max="3" width="36.42578125" bestFit="1" customWidth="1"/>
    <col min="4" max="4" width="12.35546875" customWidth="1"/>
    <col min="5" max="5" width="8.42578125" customWidth="1"/>
  </cols>
  <sheetData>
    <row r="1" spans="1:5" s="2" customFormat="1" x14ac:dyDescent="0.35">
      <c r="A1" t="s">
        <v>1</v>
      </c>
      <c r="B1" t="s">
        <v>2</v>
      </c>
      <c r="C1" t="s">
        <v>3</v>
      </c>
      <c r="D1" t="s">
        <v>9</v>
      </c>
      <c r="E1" t="s">
        <v>6</v>
      </c>
    </row>
    <row r="2" spans="1:5" x14ac:dyDescent="0.35">
      <c r="A2" s="6">
        <v>1000</v>
      </c>
      <c r="B2" s="5">
        <v>435351</v>
      </c>
      <c r="C2" s="1" t="str">
        <f>VLOOKUP(B2,pcs_Desc!$A$2:$B$280,2,0)</f>
        <v>Suporte B</v>
      </c>
      <c r="D2" s="1">
        <v>50</v>
      </c>
      <c r="E2" s="1">
        <v>4</v>
      </c>
    </row>
    <row r="3" spans="1:5" x14ac:dyDescent="0.35">
      <c r="A3" s="6">
        <v>1001</v>
      </c>
      <c r="B3" s="5">
        <v>435360</v>
      </c>
      <c r="C3" s="1" t="str">
        <f>VLOOKUP(B3,pcs_Desc!$A$2:$B$280,2,0)</f>
        <v>Suporte C</v>
      </c>
      <c r="D3" s="1">
        <v>10</v>
      </c>
      <c r="E3" s="1">
        <v>4</v>
      </c>
    </row>
    <row r="4" spans="1:5" x14ac:dyDescent="0.35">
      <c r="A4" s="6">
        <v>1002</v>
      </c>
      <c r="B4" s="5">
        <v>435360</v>
      </c>
      <c r="C4" s="1" t="str">
        <f>VLOOKUP(B4,pcs_Desc!$A$2:$B$280,2,0)</f>
        <v>Suporte C</v>
      </c>
      <c r="D4" s="1">
        <v>150</v>
      </c>
      <c r="E4" s="1">
        <v>1</v>
      </c>
    </row>
    <row r="5" spans="1:5" x14ac:dyDescent="0.35">
      <c r="A5" s="6"/>
      <c r="B5" s="9"/>
      <c r="C5" s="1" t="e">
        <f>VLOOKUP(B5,pcs_Desc!$A$2:$B$280,2,0)</f>
        <v>#N/A</v>
      </c>
    </row>
    <row r="6" spans="1:5" x14ac:dyDescent="0.35">
      <c r="A6" s="1"/>
    </row>
    <row r="7" spans="1:5" x14ac:dyDescent="0.35">
      <c r="A7" s="1"/>
    </row>
    <row r="8" spans="1:5" x14ac:dyDescent="0.35">
      <c r="A8" s="1"/>
    </row>
    <row r="9" spans="1:5" x14ac:dyDescent="0.35">
      <c r="A9" s="1"/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  <row r="17" spans="3:3" x14ac:dyDescent="0.35">
      <c r="C17" s="4"/>
    </row>
  </sheetData>
  <conditionalFormatting sqref="A2:A5">
    <cfRule type="duplicateValues" dxfId="0" priority="1"/>
  </conditionalFormatting>
  <pageMargins left="0.78740157499999996" right="0.78740157499999996" top="0.984251969" bottom="0.984251969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showGridLines="0" workbookViewId="0">
      <selection activeCell="A7" sqref="A7"/>
    </sheetView>
  </sheetViews>
  <sheetFormatPr defaultRowHeight="12.4" x14ac:dyDescent="0.35"/>
  <cols>
    <col min="1" max="1" width="21.5703125" style="5" customWidth="1"/>
    <col min="2" max="2" width="25.2109375" customWidth="1"/>
    <col min="3" max="3" width="22.640625" customWidth="1"/>
    <col min="4" max="4" width="19.0703125" customWidth="1"/>
    <col min="5" max="5" width="24.2109375" customWidth="1"/>
    <col min="6" max="6" width="24.5703125" customWidth="1"/>
    <col min="7" max="7" width="22.78515625" customWidth="1"/>
    <col min="8" max="10" width="16.640625" bestFit="1" customWidth="1"/>
  </cols>
  <sheetData>
    <row r="1" spans="1:12" s="5" customFormat="1" x14ac:dyDescent="0.35">
      <c r="A1" s="5" t="s">
        <v>2</v>
      </c>
      <c r="B1" s="5" t="s">
        <v>3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</row>
    <row r="2" spans="1:12" x14ac:dyDescent="0.35">
      <c r="A2" s="5">
        <v>435368</v>
      </c>
      <c r="B2" s="5" t="str">
        <f>VLOOKUP(A2, pcs_Desc!$A$2:$B$280,2,0)</f>
        <v>Eixo Simples</v>
      </c>
      <c r="C2" s="5">
        <v>10</v>
      </c>
      <c r="D2" s="5">
        <v>1</v>
      </c>
      <c r="E2" s="5" t="str">
        <f>VLOOKUP(C2,ops!$A$2:$B$30,2)</f>
        <v>Serra</v>
      </c>
      <c r="F2" s="5">
        <v>1</v>
      </c>
      <c r="G2" s="5">
        <v>120</v>
      </c>
      <c r="H2" s="5">
        <v>60</v>
      </c>
      <c r="I2" s="5">
        <v>0</v>
      </c>
      <c r="J2" s="5">
        <v>0</v>
      </c>
      <c r="K2" s="5">
        <v>0</v>
      </c>
      <c r="L2" s="5">
        <v>0</v>
      </c>
    </row>
    <row r="3" spans="1:12" x14ac:dyDescent="0.35">
      <c r="A3" s="5">
        <v>435368</v>
      </c>
      <c r="B3" s="5" t="str">
        <f>VLOOKUP(A3, pcs_Desc!$A$2:$B$280,2,0)</f>
        <v>Eixo Simples</v>
      </c>
      <c r="C3" s="5">
        <v>80</v>
      </c>
      <c r="D3" s="7">
        <v>2</v>
      </c>
      <c r="E3" s="5" t="str">
        <f>VLOOKUP(C3,ops!$A$2:$B$30,2)</f>
        <v>Torno</v>
      </c>
      <c r="F3" s="5">
        <v>1</v>
      </c>
      <c r="G3" s="5">
        <v>360</v>
      </c>
      <c r="H3" s="5">
        <v>30</v>
      </c>
      <c r="I3" s="5">
        <v>0</v>
      </c>
      <c r="J3" s="5">
        <v>0</v>
      </c>
      <c r="K3" s="5">
        <v>0</v>
      </c>
      <c r="L3" s="5">
        <v>0</v>
      </c>
    </row>
    <row r="4" spans="1:12" x14ac:dyDescent="0.35">
      <c r="A4" s="5">
        <v>435351</v>
      </c>
      <c r="B4" s="5" t="str">
        <f>VLOOKUP(A4, pcs_Desc!$A$2:$B$280,2,0)</f>
        <v>Suporte B</v>
      </c>
      <c r="C4" s="5">
        <v>20</v>
      </c>
      <c r="D4" s="5">
        <v>1</v>
      </c>
      <c r="E4" s="5" t="str">
        <f>VLOOKUP(C4,ops!$A$2:$B$30,2)</f>
        <v>Nesting</v>
      </c>
      <c r="F4" s="5">
        <v>1</v>
      </c>
      <c r="G4" s="5">
        <v>45</v>
      </c>
      <c r="H4" s="5">
        <v>10</v>
      </c>
      <c r="I4" s="5">
        <v>0</v>
      </c>
      <c r="J4" s="5">
        <v>0</v>
      </c>
      <c r="K4" s="5">
        <v>0</v>
      </c>
      <c r="L4" s="5">
        <v>0</v>
      </c>
    </row>
    <row r="5" spans="1:12" x14ac:dyDescent="0.35">
      <c r="A5" s="5">
        <v>435351</v>
      </c>
      <c r="B5" s="5" t="str">
        <f>VLOOKUP(A5, pcs_Desc!$A$2:$B$280,2,0)</f>
        <v>Suporte B</v>
      </c>
      <c r="C5" s="5">
        <v>40</v>
      </c>
      <c r="D5" s="5">
        <v>2</v>
      </c>
      <c r="E5" s="5" t="str">
        <f>VLOOKUP(C5,ops!$A$2:$B$30,2)</f>
        <v>Dobra</v>
      </c>
      <c r="F5" s="5">
        <v>1</v>
      </c>
      <c r="G5" s="5">
        <v>450</v>
      </c>
      <c r="H5" s="5">
        <v>600</v>
      </c>
      <c r="I5" s="5">
        <v>0</v>
      </c>
      <c r="J5" s="5">
        <v>0</v>
      </c>
      <c r="K5" s="5">
        <v>0</v>
      </c>
      <c r="L5" s="5">
        <v>0</v>
      </c>
    </row>
    <row r="6" spans="1:12" x14ac:dyDescent="0.35">
      <c r="A6" s="5">
        <v>435351</v>
      </c>
      <c r="B6" s="5" t="str">
        <f>VLOOKUP(A6, pcs_Desc!$A$2:$B$280,2,0)</f>
        <v>Suporte B</v>
      </c>
      <c r="C6" s="5">
        <v>60</v>
      </c>
      <c r="D6" s="5">
        <v>3</v>
      </c>
      <c r="E6" s="5" t="str">
        <f>VLOOKUP(C6,ops!$A$2:$B$30,2)</f>
        <v>Pintura</v>
      </c>
      <c r="F6" s="5">
        <v>1</v>
      </c>
      <c r="G6" s="5">
        <v>350</v>
      </c>
      <c r="H6" s="5">
        <v>30</v>
      </c>
      <c r="I6" s="5">
        <v>0</v>
      </c>
      <c r="J6" s="5">
        <v>0</v>
      </c>
      <c r="K6" s="5">
        <v>0</v>
      </c>
      <c r="L6" s="5">
        <v>0</v>
      </c>
    </row>
    <row r="7" spans="1:12" x14ac:dyDescent="0.35">
      <c r="A7" s="9">
        <v>435360</v>
      </c>
      <c r="B7" s="5" t="str">
        <f>VLOOKUP(A7, pcs_Desc!$A$2:$B$280,2,0)</f>
        <v>Suporte C</v>
      </c>
      <c r="C7" s="5">
        <v>20</v>
      </c>
      <c r="D7" s="5">
        <v>1</v>
      </c>
      <c r="E7" s="5" t="str">
        <f>VLOOKUP(C7,ops!$A$2:$B$30,2)</f>
        <v>Nesting</v>
      </c>
      <c r="F7" s="5">
        <v>1</v>
      </c>
      <c r="G7" s="5">
        <v>30</v>
      </c>
      <c r="H7" s="5">
        <v>1</v>
      </c>
      <c r="I7" s="5">
        <v>0</v>
      </c>
      <c r="J7" s="5">
        <v>0</v>
      </c>
      <c r="K7" s="5">
        <v>0</v>
      </c>
      <c r="L7" s="5">
        <v>0</v>
      </c>
    </row>
    <row r="8" spans="1:12" x14ac:dyDescent="0.35">
      <c r="A8" s="9">
        <v>435360</v>
      </c>
      <c r="B8" s="5" t="str">
        <f>VLOOKUP(A8, pcs_Desc!$A$2:$B$280,2,0)</f>
        <v>Suporte C</v>
      </c>
      <c r="C8" s="5">
        <v>40</v>
      </c>
      <c r="D8" s="5">
        <v>2</v>
      </c>
      <c r="E8" s="5" t="str">
        <f>VLOOKUP(C8,ops!$A$2:$B$30,2)</f>
        <v>Dobra</v>
      </c>
      <c r="F8" s="5">
        <v>1</v>
      </c>
      <c r="G8" s="5">
        <v>65</v>
      </c>
      <c r="H8" s="5">
        <v>5</v>
      </c>
      <c r="I8" s="5">
        <v>0</v>
      </c>
      <c r="J8" s="5">
        <v>0</v>
      </c>
      <c r="K8" s="5">
        <v>0</v>
      </c>
      <c r="L8" s="5">
        <v>0</v>
      </c>
    </row>
    <row r="9" spans="1:12" x14ac:dyDescent="0.35">
      <c r="B9" s="5" t="e">
        <f>VLOOKUP(A9, pcs_Desc!$A$2:$B$280,2,0)</f>
        <v>#N/A</v>
      </c>
      <c r="C9" s="5"/>
      <c r="D9" s="5"/>
      <c r="E9" s="5" t="e">
        <f>VLOOKUP(C9,ops!$A$2:$B$30,2)</f>
        <v>#N/A</v>
      </c>
      <c r="F9" s="5"/>
      <c r="G9" s="5"/>
      <c r="H9" s="5"/>
      <c r="I9" s="5"/>
      <c r="J9" s="5"/>
      <c r="K9" s="5"/>
      <c r="L9" s="5"/>
    </row>
    <row r="11" spans="1:12" x14ac:dyDescent="0.35">
      <c r="I11" s="4"/>
    </row>
    <row r="12" spans="1:12" x14ac:dyDescent="0.35">
      <c r="E12" s="4"/>
    </row>
    <row r="14" spans="1:12" x14ac:dyDescent="0.35">
      <c r="F14" s="4"/>
    </row>
    <row r="23" spans="6:6" x14ac:dyDescent="0.35">
      <c r="F23" s="4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0"/>
  <sheetViews>
    <sheetView showGridLines="0" workbookViewId="0">
      <selection activeCell="A24" sqref="A24"/>
    </sheetView>
  </sheetViews>
  <sheetFormatPr defaultRowHeight="12.4" x14ac:dyDescent="0.35"/>
  <cols>
    <col min="1" max="1" width="21.5703125" customWidth="1"/>
    <col min="2" max="2" width="26.5703125" customWidth="1"/>
    <col min="3" max="3" width="22.640625" customWidth="1"/>
    <col min="4" max="4" width="19.0703125" customWidth="1"/>
    <col min="5" max="5" width="23.42578125" customWidth="1"/>
    <col min="6" max="6" width="22.0703125" customWidth="1"/>
    <col min="7" max="7" width="24.2109375" customWidth="1"/>
    <col min="8" max="11" width="14.28515625" bestFit="1" customWidth="1"/>
  </cols>
  <sheetData>
    <row r="1" spans="1:2" x14ac:dyDescent="0.35">
      <c r="A1" t="s">
        <v>2</v>
      </c>
      <c r="B1" t="s">
        <v>3</v>
      </c>
    </row>
    <row r="2" spans="1:2" x14ac:dyDescent="0.35">
      <c r="A2" s="3" t="s">
        <v>20</v>
      </c>
      <c r="B2" t="s">
        <v>21</v>
      </c>
    </row>
    <row r="3" spans="1:2" x14ac:dyDescent="0.35">
      <c r="A3" s="3" t="s">
        <v>22</v>
      </c>
      <c r="B3" t="s">
        <v>23</v>
      </c>
    </row>
    <row r="4" spans="1:2" x14ac:dyDescent="0.35">
      <c r="A4" s="3" t="s">
        <v>24</v>
      </c>
      <c r="B4" t="s">
        <v>25</v>
      </c>
    </row>
    <row r="5" spans="1:2" x14ac:dyDescent="0.35">
      <c r="A5" s="3" t="s">
        <v>26</v>
      </c>
      <c r="B5" t="s">
        <v>27</v>
      </c>
    </row>
    <row r="6" spans="1:2" x14ac:dyDescent="0.35">
      <c r="A6" s="3" t="s">
        <v>28</v>
      </c>
      <c r="B6" t="s">
        <v>29</v>
      </c>
    </row>
    <row r="7" spans="1:2" x14ac:dyDescent="0.35">
      <c r="A7" s="3" t="s">
        <v>30</v>
      </c>
      <c r="B7" t="s">
        <v>31</v>
      </c>
    </row>
    <row r="8" spans="1:2" x14ac:dyDescent="0.35">
      <c r="A8" s="3">
        <v>4324</v>
      </c>
      <c r="B8" t="s">
        <v>32</v>
      </c>
    </row>
    <row r="9" spans="1:2" x14ac:dyDescent="0.35">
      <c r="A9" s="3" t="s">
        <v>33</v>
      </c>
      <c r="B9" t="s">
        <v>34</v>
      </c>
    </row>
    <row r="10" spans="1:2" x14ac:dyDescent="0.35">
      <c r="A10" s="3">
        <v>435346</v>
      </c>
      <c r="B10" t="s">
        <v>35</v>
      </c>
    </row>
    <row r="11" spans="1:2" x14ac:dyDescent="0.35">
      <c r="A11" s="3">
        <v>435347</v>
      </c>
      <c r="B11" t="s">
        <v>36</v>
      </c>
    </row>
    <row r="12" spans="1:2" x14ac:dyDescent="0.35">
      <c r="A12" s="3">
        <v>435348</v>
      </c>
      <c r="B12" t="s">
        <v>37</v>
      </c>
    </row>
    <row r="13" spans="1:2" x14ac:dyDescent="0.35">
      <c r="A13" s="3">
        <v>435349</v>
      </c>
      <c r="B13" t="s">
        <v>38</v>
      </c>
    </row>
    <row r="14" spans="1:2" x14ac:dyDescent="0.35">
      <c r="A14" s="3">
        <v>435350</v>
      </c>
      <c r="B14" t="s">
        <v>35</v>
      </c>
    </row>
    <row r="15" spans="1:2" x14ac:dyDescent="0.35">
      <c r="A15" s="3">
        <v>435351</v>
      </c>
      <c r="B15" t="s">
        <v>36</v>
      </c>
    </row>
    <row r="16" spans="1:2" x14ac:dyDescent="0.35">
      <c r="A16" s="3">
        <v>435352</v>
      </c>
      <c r="B16" t="s">
        <v>37</v>
      </c>
    </row>
    <row r="17" spans="1:2" x14ac:dyDescent="0.35">
      <c r="A17" s="3">
        <v>435353</v>
      </c>
      <c r="B17" t="s">
        <v>38</v>
      </c>
    </row>
    <row r="18" spans="1:2" x14ac:dyDescent="0.35">
      <c r="A18" s="3">
        <v>435354</v>
      </c>
      <c r="B18" t="s">
        <v>35</v>
      </c>
    </row>
    <row r="19" spans="1:2" x14ac:dyDescent="0.35">
      <c r="A19" s="3">
        <v>435355</v>
      </c>
      <c r="B19" t="s">
        <v>36</v>
      </c>
    </row>
    <row r="20" spans="1:2" x14ac:dyDescent="0.35">
      <c r="A20" s="3">
        <v>435356</v>
      </c>
      <c r="B20" t="s">
        <v>37</v>
      </c>
    </row>
    <row r="21" spans="1:2" x14ac:dyDescent="0.35">
      <c r="A21" s="3">
        <v>435357</v>
      </c>
      <c r="B21" t="s">
        <v>38</v>
      </c>
    </row>
    <row r="22" spans="1:2" x14ac:dyDescent="0.35">
      <c r="A22" s="3">
        <v>435358</v>
      </c>
      <c r="B22" t="s">
        <v>35</v>
      </c>
    </row>
    <row r="23" spans="1:2" x14ac:dyDescent="0.35">
      <c r="A23" s="3">
        <v>435359</v>
      </c>
      <c r="B23" t="s">
        <v>36</v>
      </c>
    </row>
    <row r="24" spans="1:2" x14ac:dyDescent="0.35">
      <c r="A24" s="3">
        <v>435360</v>
      </c>
      <c r="B24" t="s">
        <v>37</v>
      </c>
    </row>
    <row r="25" spans="1:2" x14ac:dyDescent="0.35">
      <c r="A25" s="3">
        <v>435361</v>
      </c>
      <c r="B25" s="4" t="s">
        <v>38</v>
      </c>
    </row>
    <row r="26" spans="1:2" x14ac:dyDescent="0.35">
      <c r="A26" s="3">
        <v>435362</v>
      </c>
      <c r="B26" t="s">
        <v>35</v>
      </c>
    </row>
    <row r="27" spans="1:2" x14ac:dyDescent="0.35">
      <c r="A27" s="3">
        <v>435363</v>
      </c>
      <c r="B27" t="s">
        <v>36</v>
      </c>
    </row>
    <row r="28" spans="1:2" x14ac:dyDescent="0.35">
      <c r="A28" s="3">
        <v>435364</v>
      </c>
      <c r="B28" t="s">
        <v>37</v>
      </c>
    </row>
    <row r="29" spans="1:2" x14ac:dyDescent="0.35">
      <c r="A29" s="3">
        <v>435365</v>
      </c>
      <c r="B29" t="s">
        <v>38</v>
      </c>
    </row>
    <row r="30" spans="1:2" x14ac:dyDescent="0.35">
      <c r="A30" s="3">
        <v>435366</v>
      </c>
      <c r="B30" t="s">
        <v>35</v>
      </c>
    </row>
    <row r="31" spans="1:2" x14ac:dyDescent="0.35">
      <c r="A31" s="3">
        <v>435367</v>
      </c>
      <c r="B31" t="s">
        <v>36</v>
      </c>
    </row>
    <row r="32" spans="1:2" x14ac:dyDescent="0.35">
      <c r="A32" s="3">
        <v>435368</v>
      </c>
      <c r="B32" t="s">
        <v>39</v>
      </c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showGridLines="0" workbookViewId="0">
      <selection activeCell="B10" sqref="B10"/>
    </sheetView>
  </sheetViews>
  <sheetFormatPr defaultRowHeight="12.4" x14ac:dyDescent="0.35"/>
  <cols>
    <col min="2" max="2" width="27.640625" customWidth="1"/>
  </cols>
  <sheetData>
    <row r="1" spans="1:2" x14ac:dyDescent="0.35">
      <c r="A1" t="s">
        <v>40</v>
      </c>
      <c r="B1" t="s">
        <v>41</v>
      </c>
    </row>
    <row r="2" spans="1:2" x14ac:dyDescent="0.35">
      <c r="A2">
        <v>10</v>
      </c>
      <c r="B2" t="s">
        <v>42</v>
      </c>
    </row>
    <row r="3" spans="1:2" x14ac:dyDescent="0.35">
      <c r="A3">
        <v>20</v>
      </c>
      <c r="B3" t="s">
        <v>43</v>
      </c>
    </row>
    <row r="4" spans="1:2" x14ac:dyDescent="0.35">
      <c r="A4">
        <v>30</v>
      </c>
      <c r="B4" t="s">
        <v>44</v>
      </c>
    </row>
    <row r="5" spans="1:2" x14ac:dyDescent="0.35">
      <c r="A5">
        <v>40</v>
      </c>
      <c r="B5" t="s">
        <v>45</v>
      </c>
    </row>
    <row r="6" spans="1:2" x14ac:dyDescent="0.35">
      <c r="A6">
        <v>50</v>
      </c>
      <c r="B6" t="s">
        <v>46</v>
      </c>
    </row>
    <row r="7" spans="1:2" x14ac:dyDescent="0.35">
      <c r="A7">
        <v>60</v>
      </c>
      <c r="B7" t="s">
        <v>47</v>
      </c>
    </row>
    <row r="8" spans="1:2" x14ac:dyDescent="0.35">
      <c r="A8">
        <v>70</v>
      </c>
      <c r="B8" t="s">
        <v>48</v>
      </c>
    </row>
    <row r="9" spans="1:2" x14ac:dyDescent="0.35">
      <c r="A9">
        <v>80</v>
      </c>
      <c r="B9" t="s">
        <v>49</v>
      </c>
    </row>
    <row r="10" spans="1:2" x14ac:dyDescent="0.35">
      <c r="A10">
        <v>90</v>
      </c>
      <c r="B10" t="s">
        <v>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Arranjos</vt:lpstr>
      <vt:lpstr>SSPImport</vt:lpstr>
      <vt:lpstr>pcs_OPS</vt:lpstr>
      <vt:lpstr>pcs_Desc</vt:lpstr>
      <vt:lpstr>ops</vt:lpstr>
      <vt:lpstr>Arranjos!SSPImport</vt:lpstr>
      <vt:lpstr>SSPImport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 de Oliveira Gonçalves</cp:lastModifiedBy>
  <dcterms:created xsi:type="dcterms:W3CDTF">2024-09-20T19:02:47Z</dcterms:created>
  <dcterms:modified xsi:type="dcterms:W3CDTF">2024-10-25T07:18:20Z</dcterms:modified>
</cp:coreProperties>
</file>